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dkahraman\Desktop\"/>
    </mc:Choice>
  </mc:AlternateContent>
  <xr:revisionPtr revIDLastSave="0" documentId="13_ncr:1_{F44E828F-7252-4B61-9698-C4F057E70BC1}" xr6:coauthVersionLast="47" xr6:coauthVersionMax="47" xr10:uidLastSave="{00000000-0000-0000-0000-000000000000}"/>
  <bookViews>
    <workbookView xWindow="-120" yWindow="-120" windowWidth="29040" windowHeight="15720" firstSheet="11" activeTab="15" xr2:uid="{00000000-000D-0000-FFFF-FFFF00000000}"/>
  </bookViews>
  <sheets>
    <sheet name="2011" sheetId="13" r:id="rId1"/>
    <sheet name="2012" sheetId="14" r:id="rId2"/>
    <sheet name="2013" sheetId="15" r:id="rId3"/>
    <sheet name="2014" sheetId="16" r:id="rId4"/>
    <sheet name="2015" sheetId="17" r:id="rId5"/>
    <sheet name="2016" sheetId="19" r:id="rId6"/>
    <sheet name="2017" sheetId="20" r:id="rId7"/>
    <sheet name="2018" sheetId="21" r:id="rId8"/>
    <sheet name="2019" sheetId="22" r:id="rId9"/>
    <sheet name="2020" sheetId="23" r:id="rId10"/>
    <sheet name="2021" sheetId="24" r:id="rId11"/>
    <sheet name="2022" sheetId="25" r:id="rId12"/>
    <sheet name="2023" sheetId="26" r:id="rId13"/>
    <sheet name="2024" sheetId="27" r:id="rId14"/>
    <sheet name="2025" sheetId="28" r:id="rId15"/>
    <sheet name="2026" sheetId="29" r:id="rId16"/>
  </sheets>
  <definedNames>
    <definedName name="_Hlk107414039" localSheetId="10">'2021'!$G$6</definedName>
    <definedName name="solver_eng" localSheetId="1" hidden="1">1</definedName>
    <definedName name="solver_neg" localSheetId="1" hidden="1">1</definedName>
    <definedName name="solver_num" localSheetId="1" hidden="1">0</definedName>
    <definedName name="solver_opt" localSheetId="1" hidden="1">'2012'!$D$41</definedName>
    <definedName name="solver_typ" localSheetId="1" hidden="1">1</definedName>
    <definedName name="solver_val" localSheetId="1" hidden="1">0</definedName>
    <definedName name="solver_ver" localSheetId="1" hidden="1">3</definedName>
    <definedName name="_xlnm.Print_Area" localSheetId="0">'2011'!$A$1:$N$155</definedName>
    <definedName name="_xlnm.Print_Area" localSheetId="1">'2012'!$A$1:$N$154</definedName>
    <definedName name="_xlnm.Print_Area" localSheetId="2">'2013'!$A$1:$N$155</definedName>
    <definedName name="_xlnm.Print_Area" localSheetId="3">'2014'!$A$1:$N$107</definedName>
    <definedName name="_xlnm.Print_Area" localSheetId="4">'2015'!$A$1:$N$158</definedName>
    <definedName name="_xlnm.Print_Area" localSheetId="5">'2016'!$A$1:$N$161</definedName>
    <definedName name="_xlnm.Print_Area" localSheetId="6">'2017'!$A$1:$N$161</definedName>
    <definedName name="_xlnm.Print_Area" localSheetId="7">'2018'!$A$1:$N$165</definedName>
    <definedName name="_xlnm.Print_Titles" localSheetId="0">'2011'!$1:$3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9" i="29" l="1"/>
  <c r="H25" i="29"/>
  <c r="G91" i="29"/>
  <c r="I66" i="29"/>
  <c r="J66" i="29"/>
  <c r="H55" i="29"/>
  <c r="H120" i="29"/>
  <c r="H116" i="29"/>
  <c r="F43" i="29"/>
  <c r="G43" i="29"/>
  <c r="H43" i="29"/>
  <c r="G79" i="29"/>
  <c r="G25" i="29"/>
  <c r="F91" i="29"/>
  <c r="G120" i="29"/>
  <c r="G116" i="29"/>
  <c r="G124" i="29"/>
  <c r="G56" i="29"/>
  <c r="G55" i="29"/>
  <c r="F79" i="29"/>
  <c r="F25" i="29"/>
  <c r="D25" i="29"/>
  <c r="F120" i="29"/>
  <c r="F116" i="29"/>
  <c r="F124" i="29" s="1"/>
  <c r="E91" i="29"/>
  <c r="E69" i="29"/>
  <c r="F56" i="29"/>
  <c r="F55" i="29"/>
  <c r="E25" i="29"/>
  <c r="E79" i="29"/>
  <c r="E120" i="29"/>
  <c r="E116" i="29"/>
  <c r="C91" i="29"/>
  <c r="D91" i="29"/>
  <c r="D69" i="29"/>
  <c r="C69" i="29"/>
  <c r="C56" i="29"/>
  <c r="D56" i="29"/>
  <c r="E56" i="29"/>
  <c r="E55" i="29"/>
  <c r="D79" i="29"/>
  <c r="D28" i="29"/>
  <c r="D34" i="29"/>
  <c r="D43" i="29"/>
  <c r="D66" i="29"/>
  <c r="D71" i="29"/>
  <c r="D81" i="29" s="1"/>
  <c r="D85" i="29"/>
  <c r="D99" i="29"/>
  <c r="D115" i="29"/>
  <c r="D140" i="29"/>
  <c r="D153" i="29"/>
  <c r="C79" i="29"/>
  <c r="C25" i="29"/>
  <c r="C120" i="29"/>
  <c r="C116" i="29"/>
  <c r="N91" i="28"/>
  <c r="N69" i="28"/>
  <c r="C55" i="29"/>
  <c r="E153" i="29"/>
  <c r="F153" i="29"/>
  <c r="G153" i="29"/>
  <c r="H153" i="29"/>
  <c r="I153" i="29"/>
  <c r="J153" i="29"/>
  <c r="K153" i="29"/>
  <c r="L153" i="29"/>
  <c r="M153" i="29"/>
  <c r="N153" i="29"/>
  <c r="C153" i="29"/>
  <c r="N140" i="29"/>
  <c r="M140" i="29"/>
  <c r="L140" i="29"/>
  <c r="K140" i="29"/>
  <c r="J140" i="29"/>
  <c r="I140" i="29"/>
  <c r="H140" i="29"/>
  <c r="G140" i="29"/>
  <c r="F140" i="29"/>
  <c r="E140" i="29"/>
  <c r="C140" i="29"/>
  <c r="N115" i="29"/>
  <c r="M115" i="29"/>
  <c r="L115" i="29"/>
  <c r="K115" i="29"/>
  <c r="J115" i="29"/>
  <c r="I115" i="29"/>
  <c r="H115" i="29"/>
  <c r="G115" i="29"/>
  <c r="F115" i="29"/>
  <c r="E115" i="29"/>
  <c r="C115" i="29"/>
  <c r="N99" i="29"/>
  <c r="M99" i="29"/>
  <c r="L99" i="29"/>
  <c r="K99" i="29"/>
  <c r="J99" i="29"/>
  <c r="I99" i="29"/>
  <c r="H99" i="29"/>
  <c r="G99" i="29"/>
  <c r="F99" i="29"/>
  <c r="E99" i="29"/>
  <c r="C99" i="29"/>
  <c r="N93" i="29"/>
  <c r="M93" i="29"/>
  <c r="L93" i="29"/>
  <c r="K93" i="29"/>
  <c r="J93" i="29"/>
  <c r="I93" i="29"/>
  <c r="N85" i="29"/>
  <c r="M85" i="29"/>
  <c r="L85" i="29"/>
  <c r="K85" i="29"/>
  <c r="J85" i="29"/>
  <c r="I85" i="29"/>
  <c r="H85" i="29"/>
  <c r="G85" i="29"/>
  <c r="F85" i="29"/>
  <c r="E85" i="29"/>
  <c r="C85" i="29"/>
  <c r="N71" i="29"/>
  <c r="N81" i="29" s="1"/>
  <c r="M71" i="29"/>
  <c r="M81" i="29" s="1"/>
  <c r="L71" i="29"/>
  <c r="L81" i="29" s="1"/>
  <c r="K71" i="29"/>
  <c r="K81" i="29" s="1"/>
  <c r="J71" i="29"/>
  <c r="J81" i="29" s="1"/>
  <c r="I71" i="29"/>
  <c r="I81" i="29" s="1"/>
  <c r="H71" i="29"/>
  <c r="H81" i="29" s="1"/>
  <c r="G71" i="29"/>
  <c r="G81" i="29"/>
  <c r="F71" i="29"/>
  <c r="F81" i="29" s="1"/>
  <c r="E71" i="29"/>
  <c r="E81" i="29" s="1"/>
  <c r="C71" i="29"/>
  <c r="C81" i="29" s="1"/>
  <c r="N66" i="29"/>
  <c r="M66" i="29"/>
  <c r="L66" i="29"/>
  <c r="K66" i="29"/>
  <c r="H66" i="29"/>
  <c r="G66" i="29"/>
  <c r="F66" i="29"/>
  <c r="E66" i="29"/>
  <c r="C66" i="29"/>
  <c r="N43" i="29"/>
  <c r="M43" i="29"/>
  <c r="L43" i="29"/>
  <c r="K43" i="29"/>
  <c r="J43" i="29"/>
  <c r="I43" i="29"/>
  <c r="E43" i="29"/>
  <c r="C43" i="29"/>
  <c r="N34" i="29"/>
  <c r="M34" i="29"/>
  <c r="L34" i="29"/>
  <c r="K34" i="29"/>
  <c r="J34" i="29"/>
  <c r="I34" i="29"/>
  <c r="H34" i="29"/>
  <c r="G34" i="29"/>
  <c r="F34" i="29"/>
  <c r="E34" i="29"/>
  <c r="C34" i="29"/>
  <c r="N28" i="29"/>
  <c r="M28" i="29"/>
  <c r="L28" i="29"/>
  <c r="K28" i="29"/>
  <c r="J28" i="29"/>
  <c r="I28" i="29"/>
  <c r="H28" i="29"/>
  <c r="G28" i="29"/>
  <c r="F28" i="29"/>
  <c r="E28" i="29"/>
  <c r="C28" i="29"/>
  <c r="L69" i="28"/>
  <c r="M69" i="28"/>
  <c r="N79" i="28"/>
  <c r="M91" i="28"/>
  <c r="L91" i="28"/>
  <c r="N5" i="28"/>
  <c r="N25" i="28" s="1"/>
  <c r="M5" i="28"/>
  <c r="M25" i="28" s="1"/>
  <c r="N120" i="28"/>
  <c r="N116" i="28"/>
  <c r="N56" i="28"/>
  <c r="N55" i="28"/>
  <c r="M79" i="28"/>
  <c r="M56" i="28"/>
  <c r="M55" i="28"/>
  <c r="M120" i="28"/>
  <c r="M116" i="28"/>
  <c r="L25" i="28"/>
  <c r="K16" i="28"/>
  <c r="K5" i="28"/>
  <c r="L79" i="28"/>
  <c r="L124" i="28"/>
  <c r="L56" i="28"/>
  <c r="L55" i="28"/>
  <c r="K91" i="28"/>
  <c r="H5" i="28"/>
  <c r="H25" i="28" s="1"/>
  <c r="I5" i="28"/>
  <c r="I25" i="28" s="1"/>
  <c r="J5" i="28"/>
  <c r="J25" i="28" s="1"/>
  <c r="K120" i="28"/>
  <c r="K116" i="28"/>
  <c r="J91" i="28"/>
  <c r="K79" i="28"/>
  <c r="J69" i="28"/>
  <c r="I69" i="28"/>
  <c r="K56" i="28"/>
  <c r="K55" i="28"/>
  <c r="C78" i="27"/>
  <c r="D78" i="27"/>
  <c r="G78" i="27"/>
  <c r="H78" i="27"/>
  <c r="I78" i="27"/>
  <c r="J78" i="27"/>
  <c r="K78" i="27"/>
  <c r="L78" i="27"/>
  <c r="M78" i="27"/>
  <c r="N78" i="27"/>
  <c r="J79" i="28"/>
  <c r="I79" i="28"/>
  <c r="J56" i="28"/>
  <c r="J55" i="28"/>
  <c r="H69" i="28"/>
  <c r="G91" i="28"/>
  <c r="H91" i="28"/>
  <c r="I91" i="28"/>
  <c r="J120" i="28"/>
  <c r="J124" i="28" s="1"/>
  <c r="J116" i="28"/>
  <c r="I56" i="28"/>
  <c r="I55" i="28"/>
  <c r="I120" i="28"/>
  <c r="I116" i="28"/>
  <c r="D79" i="28"/>
  <c r="E79" i="28"/>
  <c r="F79" i="28"/>
  <c r="G79" i="28"/>
  <c r="H79" i="28"/>
  <c r="G69" i="28"/>
  <c r="H120" i="28"/>
  <c r="H116" i="28"/>
  <c r="E60" i="28"/>
  <c r="F60" i="28"/>
  <c r="G60" i="28"/>
  <c r="H60" i="28"/>
  <c r="H56" i="28"/>
  <c r="H55" i="28"/>
  <c r="G25" i="28"/>
  <c r="F69" i="28"/>
  <c r="G120" i="28"/>
  <c r="G124" i="28" s="1"/>
  <c r="G116" i="28"/>
  <c r="F91" i="28"/>
  <c r="G56" i="28"/>
  <c r="C43" i="28"/>
  <c r="G55" i="28"/>
  <c r="F25" i="28"/>
  <c r="F56" i="28"/>
  <c r="F55" i="28"/>
  <c r="E91" i="28"/>
  <c r="E69" i="28"/>
  <c r="F120" i="28"/>
  <c r="F116" i="28"/>
  <c r="E25" i="28"/>
  <c r="D25" i="28"/>
  <c r="C25" i="28"/>
  <c r="E120" i="28"/>
  <c r="E116" i="28"/>
  <c r="D91" i="28"/>
  <c r="E56" i="28"/>
  <c r="E55" i="28"/>
  <c r="D28" i="28"/>
  <c r="E28" i="28"/>
  <c r="F28" i="28"/>
  <c r="G28" i="28"/>
  <c r="H28" i="28"/>
  <c r="I28" i="28"/>
  <c r="J28" i="28"/>
  <c r="K28" i="28"/>
  <c r="L28" i="28"/>
  <c r="M28" i="28"/>
  <c r="N28" i="28"/>
  <c r="D140" i="28"/>
  <c r="E140" i="28"/>
  <c r="F140" i="28"/>
  <c r="G140" i="28"/>
  <c r="H140" i="28"/>
  <c r="I140" i="28"/>
  <c r="J140" i="28"/>
  <c r="K140" i="28"/>
  <c r="L140" i="28"/>
  <c r="M140" i="28"/>
  <c r="N140" i="28"/>
  <c r="D115" i="28"/>
  <c r="E115" i="28"/>
  <c r="F115" i="28"/>
  <c r="G115" i="28"/>
  <c r="H115" i="28"/>
  <c r="I115" i="28"/>
  <c r="J115" i="28"/>
  <c r="K115" i="28"/>
  <c r="L115" i="28"/>
  <c r="M115" i="28"/>
  <c r="N115" i="28"/>
  <c r="D120" i="28"/>
  <c r="D116" i="28"/>
  <c r="C116" i="28"/>
  <c r="C124" i="28" s="1"/>
  <c r="C91" i="28"/>
  <c r="C60" i="28"/>
  <c r="D56" i="28"/>
  <c r="D55" i="28"/>
  <c r="D99" i="28"/>
  <c r="E99" i="28"/>
  <c r="F99" i="28"/>
  <c r="G99" i="28"/>
  <c r="H99" i="28"/>
  <c r="I99" i="28"/>
  <c r="J99" i="28"/>
  <c r="K99" i="28"/>
  <c r="L99" i="28"/>
  <c r="M99" i="28"/>
  <c r="N99" i="28"/>
  <c r="D93" i="28"/>
  <c r="E93" i="28"/>
  <c r="F93" i="28"/>
  <c r="G93" i="28"/>
  <c r="H93" i="28"/>
  <c r="I93" i="28"/>
  <c r="J93" i="28"/>
  <c r="K93" i="28"/>
  <c r="L93" i="28"/>
  <c r="M93" i="28"/>
  <c r="N93" i="28"/>
  <c r="D85" i="28"/>
  <c r="E85" i="28"/>
  <c r="F85" i="28"/>
  <c r="G85" i="28"/>
  <c r="H85" i="28"/>
  <c r="I85" i="28"/>
  <c r="J85" i="28"/>
  <c r="K85" i="28"/>
  <c r="L85" i="28"/>
  <c r="M85" i="28"/>
  <c r="N85" i="28"/>
  <c r="D71" i="28"/>
  <c r="D81" i="28" s="1"/>
  <c r="E71" i="28"/>
  <c r="E81" i="28"/>
  <c r="F71" i="28"/>
  <c r="F81" i="28" s="1"/>
  <c r="G71" i="28"/>
  <c r="G81" i="28" s="1"/>
  <c r="H71" i="28"/>
  <c r="H81" i="28" s="1"/>
  <c r="I71" i="28"/>
  <c r="I81" i="28" s="1"/>
  <c r="J71" i="28"/>
  <c r="J81" i="28" s="1"/>
  <c r="K71" i="28"/>
  <c r="K81" i="28" s="1"/>
  <c r="L71" i="28"/>
  <c r="L81" i="28" s="1"/>
  <c r="M71" i="28"/>
  <c r="M81" i="28" s="1"/>
  <c r="N71" i="28"/>
  <c r="N81" i="28" s="1"/>
  <c r="D66" i="28"/>
  <c r="E66" i="28"/>
  <c r="F66" i="28"/>
  <c r="G66" i="28"/>
  <c r="H66" i="28"/>
  <c r="I66" i="28"/>
  <c r="J66" i="28"/>
  <c r="K66" i="28"/>
  <c r="L66" i="28"/>
  <c r="M66" i="28"/>
  <c r="N66" i="28"/>
  <c r="D43" i="28"/>
  <c r="E43" i="28"/>
  <c r="F43" i="28"/>
  <c r="G43" i="28"/>
  <c r="H43" i="28"/>
  <c r="I43" i="28"/>
  <c r="J43" i="28"/>
  <c r="K43" i="28"/>
  <c r="L43" i="28"/>
  <c r="M43" i="28"/>
  <c r="N43" i="28"/>
  <c r="D34" i="28"/>
  <c r="E34" i="28"/>
  <c r="F34" i="28"/>
  <c r="G34" i="28"/>
  <c r="H34" i="28"/>
  <c r="I34" i="28"/>
  <c r="J34" i="28"/>
  <c r="K34" i="28"/>
  <c r="L34" i="28"/>
  <c r="M34" i="28"/>
  <c r="N34" i="28"/>
  <c r="N90" i="27"/>
  <c r="C140" i="28"/>
  <c r="C115" i="28"/>
  <c r="C99" i="28"/>
  <c r="C93" i="28"/>
  <c r="C85" i="28"/>
  <c r="C79" i="28"/>
  <c r="C71" i="28"/>
  <c r="C81" i="28" s="1"/>
  <c r="C66" i="28"/>
  <c r="C56" i="28"/>
  <c r="C34" i="28"/>
  <c r="C28" i="28"/>
  <c r="M90" i="27"/>
  <c r="N123" i="27"/>
  <c r="M123" i="27"/>
  <c r="M68" i="27"/>
  <c r="N59" i="27"/>
  <c r="N55" i="27"/>
  <c r="L90" i="27"/>
  <c r="L68" i="27"/>
  <c r="M55" i="27"/>
  <c r="M59" i="27"/>
  <c r="L123" i="27"/>
  <c r="L55" i="27"/>
  <c r="L59" i="27"/>
  <c r="K59" i="27"/>
  <c r="K90" i="27"/>
  <c r="K68" i="27"/>
  <c r="K123" i="27"/>
  <c r="J90" i="27"/>
  <c r="J68" i="27"/>
  <c r="K55" i="27"/>
  <c r="I90" i="27"/>
  <c r="J123" i="27"/>
  <c r="I68" i="27"/>
  <c r="J59" i="27"/>
  <c r="J55" i="27"/>
  <c r="H90" i="27"/>
  <c r="H68" i="27"/>
  <c r="I55" i="27"/>
  <c r="I59" i="27"/>
  <c r="I123" i="27"/>
  <c r="G90" i="27"/>
  <c r="H59" i="27"/>
  <c r="G68" i="27"/>
  <c r="C68" i="27"/>
  <c r="D68" i="27"/>
  <c r="E68" i="27"/>
  <c r="F68" i="27"/>
  <c r="G119" i="27"/>
  <c r="G115" i="27"/>
  <c r="G123" i="27" s="1"/>
  <c r="F90" i="27"/>
  <c r="G59" i="27"/>
  <c r="G54" i="27"/>
  <c r="D90" i="27"/>
  <c r="C24" i="27"/>
  <c r="D24" i="27"/>
  <c r="D119" i="27"/>
  <c r="D115" i="27"/>
  <c r="C90" i="27"/>
  <c r="D55" i="27"/>
  <c r="D54" i="27"/>
  <c r="C54" i="27"/>
  <c r="C119" i="27"/>
  <c r="C123" i="27"/>
  <c r="C136" i="27"/>
  <c r="C55" i="27"/>
  <c r="C59" i="27"/>
  <c r="C27" i="27"/>
  <c r="D27" i="27"/>
  <c r="G27" i="27"/>
  <c r="I27" i="27"/>
  <c r="J27" i="27"/>
  <c r="K27" i="27"/>
  <c r="L27" i="27"/>
  <c r="M27" i="27"/>
  <c r="N27" i="27"/>
  <c r="C33" i="27"/>
  <c r="D33" i="27"/>
  <c r="G33" i="27"/>
  <c r="I33" i="27"/>
  <c r="J33" i="27"/>
  <c r="K33" i="27"/>
  <c r="L33" i="27"/>
  <c r="M33" i="27"/>
  <c r="N33" i="27"/>
  <c r="C42" i="27"/>
  <c r="D42" i="27"/>
  <c r="G42" i="27"/>
  <c r="I42" i="27"/>
  <c r="J42" i="27"/>
  <c r="K42" i="27"/>
  <c r="L42" i="27"/>
  <c r="M42" i="27"/>
  <c r="N42" i="27"/>
  <c r="C65" i="27"/>
  <c r="D65" i="27"/>
  <c r="G65" i="27"/>
  <c r="I65" i="27"/>
  <c r="J65" i="27"/>
  <c r="K65" i="27"/>
  <c r="L65" i="27"/>
  <c r="M65" i="27"/>
  <c r="N65" i="27"/>
  <c r="C70" i="27"/>
  <c r="C80" i="27" s="1"/>
  <c r="D70" i="27"/>
  <c r="D80" i="27" s="1"/>
  <c r="G70" i="27"/>
  <c r="G80" i="27" s="1"/>
  <c r="I70" i="27"/>
  <c r="I80" i="27" s="1"/>
  <c r="J70" i="27"/>
  <c r="J80" i="27" s="1"/>
  <c r="K70" i="27"/>
  <c r="K80" i="27" s="1"/>
  <c r="L70" i="27"/>
  <c r="L80" i="27" s="1"/>
  <c r="M70" i="27"/>
  <c r="M80" i="27" s="1"/>
  <c r="N70" i="27"/>
  <c r="N80" i="27" s="1"/>
  <c r="C84" i="27"/>
  <c r="D84" i="27"/>
  <c r="G84" i="27"/>
  <c r="I84" i="27"/>
  <c r="J84" i="27"/>
  <c r="K84" i="27"/>
  <c r="L84" i="27"/>
  <c r="M84" i="27"/>
  <c r="N84" i="27"/>
  <c r="C92" i="27"/>
  <c r="D92" i="27"/>
  <c r="G92" i="27"/>
  <c r="I92" i="27"/>
  <c r="J92" i="27"/>
  <c r="K92" i="27"/>
  <c r="L92" i="27"/>
  <c r="M92" i="27"/>
  <c r="N92" i="27"/>
  <c r="C98" i="27"/>
  <c r="D98" i="27"/>
  <c r="G98" i="27"/>
  <c r="I98" i="27"/>
  <c r="J98" i="27"/>
  <c r="K98" i="27"/>
  <c r="L98" i="27"/>
  <c r="M98" i="27"/>
  <c r="N98" i="27"/>
  <c r="C114" i="27"/>
  <c r="D114" i="27"/>
  <c r="G114" i="27"/>
  <c r="I114" i="27"/>
  <c r="J114" i="27"/>
  <c r="K114" i="27"/>
  <c r="L114" i="27"/>
  <c r="M114" i="27"/>
  <c r="N114" i="27"/>
  <c r="D139" i="27"/>
  <c r="G139" i="27"/>
  <c r="I139" i="27"/>
  <c r="J139" i="27"/>
  <c r="K139" i="27"/>
  <c r="L139" i="27"/>
  <c r="M139" i="27"/>
  <c r="N139" i="27"/>
  <c r="N90" i="26"/>
  <c r="N68" i="26"/>
  <c r="N78" i="26"/>
  <c r="N24" i="26"/>
  <c r="M68" i="26"/>
  <c r="N59" i="26"/>
  <c r="N55" i="26"/>
  <c r="N54" i="26"/>
  <c r="M90" i="26"/>
  <c r="N119" i="26"/>
  <c r="N115" i="26"/>
  <c r="L90" i="26"/>
  <c r="L68" i="26"/>
  <c r="M78" i="26"/>
  <c r="M24" i="26"/>
  <c r="M119" i="26"/>
  <c r="M123" i="26" s="1"/>
  <c r="M115" i="26"/>
  <c r="M59" i="26"/>
  <c r="M55" i="26"/>
  <c r="M54" i="26"/>
  <c r="K90" i="26"/>
  <c r="L78" i="26"/>
  <c r="L123" i="26"/>
  <c r="K68" i="26"/>
  <c r="L59" i="26"/>
  <c r="L55" i="26"/>
  <c r="L54" i="26"/>
  <c r="K24" i="26"/>
  <c r="K119" i="26"/>
  <c r="K115" i="26"/>
  <c r="J90" i="26"/>
  <c r="K59" i="26"/>
  <c r="K55" i="26"/>
  <c r="K54" i="26"/>
  <c r="J68" i="26"/>
  <c r="K78" i="26"/>
  <c r="J78" i="26"/>
  <c r="J59" i="26"/>
  <c r="J55" i="26"/>
  <c r="J54" i="26"/>
  <c r="J24" i="26"/>
  <c r="I68" i="26"/>
  <c r="I90" i="26"/>
  <c r="J119" i="26"/>
  <c r="J123" i="26" s="1"/>
  <c r="J115" i="26"/>
  <c r="I59" i="26"/>
  <c r="H68" i="26"/>
  <c r="H90" i="26"/>
  <c r="I119" i="26"/>
  <c r="I123" i="26" s="1"/>
  <c r="I115" i="26"/>
  <c r="I78" i="26"/>
  <c r="I55" i="26"/>
  <c r="I54" i="26"/>
  <c r="C114" i="26"/>
  <c r="D114" i="26"/>
  <c r="E114" i="26"/>
  <c r="E115" i="26"/>
  <c r="G90" i="26"/>
  <c r="G68" i="26"/>
  <c r="H119" i="26"/>
  <c r="H115" i="26"/>
  <c r="H15" i="26"/>
  <c r="H24" i="26" s="1"/>
  <c r="H55" i="26"/>
  <c r="H59" i="26"/>
  <c r="H54" i="26"/>
  <c r="H78" i="26"/>
  <c r="G78" i="26"/>
  <c r="F90" i="26"/>
  <c r="G119" i="26"/>
  <c r="G115" i="26"/>
  <c r="G123" i="26" s="1"/>
  <c r="G24" i="26"/>
  <c r="F68" i="26"/>
  <c r="G59" i="26"/>
  <c r="G55" i="26"/>
  <c r="G54" i="26"/>
  <c r="B84" i="25"/>
  <c r="B90" i="25"/>
  <c r="B92" i="25"/>
  <c r="F78" i="26"/>
  <c r="F24" i="26"/>
  <c r="E68" i="26"/>
  <c r="D68" i="26"/>
  <c r="F119" i="26"/>
  <c r="F115" i="26"/>
  <c r="F123" i="26" s="1"/>
  <c r="E90" i="26"/>
  <c r="F59" i="26"/>
  <c r="F55" i="26"/>
  <c r="F54" i="26"/>
  <c r="E24" i="26"/>
  <c r="E78" i="26"/>
  <c r="D90" i="26"/>
  <c r="E55" i="26"/>
  <c r="E54" i="26"/>
  <c r="E119" i="26"/>
  <c r="D78" i="26"/>
  <c r="C68" i="26"/>
  <c r="C90" i="26"/>
  <c r="D30" i="26"/>
  <c r="D59" i="26"/>
  <c r="D55" i="26"/>
  <c r="D49" i="26"/>
  <c r="C78" i="26"/>
  <c r="M68" i="25"/>
  <c r="C59" i="26"/>
  <c r="C55" i="26"/>
  <c r="C49" i="26"/>
  <c r="C30" i="26"/>
  <c r="N139" i="26"/>
  <c r="M139" i="26"/>
  <c r="L139" i="26"/>
  <c r="K139" i="26"/>
  <c r="J139" i="26"/>
  <c r="I139" i="26"/>
  <c r="H139" i="26"/>
  <c r="G139" i="26"/>
  <c r="F139" i="26"/>
  <c r="E139" i="26"/>
  <c r="D139" i="26"/>
  <c r="N114" i="26"/>
  <c r="M114" i="26"/>
  <c r="L114" i="26"/>
  <c r="K114" i="26"/>
  <c r="J114" i="26"/>
  <c r="I114" i="26"/>
  <c r="H114" i="26"/>
  <c r="G114" i="26"/>
  <c r="F114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N70" i="26"/>
  <c r="N80" i="26" s="1"/>
  <c r="M70" i="26"/>
  <c r="M80" i="26" s="1"/>
  <c r="L70" i="26"/>
  <c r="L80" i="26" s="1"/>
  <c r="K70" i="26"/>
  <c r="K80" i="26" s="1"/>
  <c r="J70" i="26"/>
  <c r="J80" i="26" s="1"/>
  <c r="I70" i="26"/>
  <c r="I80" i="26" s="1"/>
  <c r="H70" i="26"/>
  <c r="H80" i="26" s="1"/>
  <c r="G70" i="26"/>
  <c r="G80" i="26"/>
  <c r="F70" i="26"/>
  <c r="F80" i="26" s="1"/>
  <c r="E70" i="26"/>
  <c r="E80" i="26" s="1"/>
  <c r="D70" i="26"/>
  <c r="D80" i="26" s="1"/>
  <c r="C70" i="26"/>
  <c r="C80" i="26" s="1"/>
  <c r="N65" i="26"/>
  <c r="M65" i="26"/>
  <c r="L65" i="26"/>
  <c r="K65" i="26"/>
  <c r="J65" i="26"/>
  <c r="I65" i="26"/>
  <c r="H65" i="26"/>
  <c r="G65" i="26"/>
  <c r="F65" i="26"/>
  <c r="E65" i="26"/>
  <c r="D65" i="26"/>
  <c r="C65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M78" i="25"/>
  <c r="L68" i="25"/>
  <c r="M29" i="25"/>
  <c r="L90" i="25"/>
  <c r="M55" i="25"/>
  <c r="M49" i="25"/>
  <c r="M59" i="25"/>
  <c r="M30" i="25"/>
  <c r="O77" i="24"/>
  <c r="O76" i="24"/>
  <c r="O75" i="24"/>
  <c r="K68" i="25"/>
  <c r="L59" i="25"/>
  <c r="L55" i="25"/>
  <c r="L30" i="25"/>
  <c r="L78" i="25"/>
  <c r="J90" i="25"/>
  <c r="K54" i="25"/>
  <c r="J54" i="25"/>
  <c r="I54" i="25"/>
  <c r="K139" i="25"/>
  <c r="K125" i="25"/>
  <c r="K30" i="25"/>
  <c r="K78" i="25"/>
  <c r="J68" i="25"/>
  <c r="I152" i="25"/>
  <c r="J152" i="25"/>
  <c r="I139" i="25"/>
  <c r="J139" i="25"/>
  <c r="I84" i="25"/>
  <c r="J84" i="25"/>
  <c r="I70" i="25"/>
  <c r="I80" i="25" s="1"/>
  <c r="J70" i="25"/>
  <c r="J80" i="25" s="1"/>
  <c r="I125" i="25"/>
  <c r="J125" i="25"/>
  <c r="I78" i="25"/>
  <c r="I68" i="25"/>
  <c r="B116" i="23"/>
  <c r="B117" i="23"/>
  <c r="B121" i="23"/>
  <c r="B114" i="25"/>
  <c r="C114" i="25"/>
  <c r="D114" i="25"/>
  <c r="E114" i="25"/>
  <c r="F114" i="25"/>
  <c r="G114" i="25"/>
  <c r="H114" i="25"/>
  <c r="I114" i="25"/>
  <c r="B115" i="25"/>
  <c r="B119" i="25"/>
  <c r="C115" i="25"/>
  <c r="C119" i="25"/>
  <c r="C123" i="25"/>
  <c r="D115" i="25"/>
  <c r="D119" i="25"/>
  <c r="E115" i="25"/>
  <c r="E119" i="25"/>
  <c r="F115" i="25"/>
  <c r="F119" i="25"/>
  <c r="G115" i="25"/>
  <c r="G123" i="25" s="1"/>
  <c r="H115" i="25"/>
  <c r="H119" i="25"/>
  <c r="H123" i="25" s="1"/>
  <c r="I115" i="25"/>
  <c r="I119" i="25"/>
  <c r="I123" i="25"/>
  <c r="I29" i="25"/>
  <c r="H68" i="25"/>
  <c r="I30" i="25"/>
  <c r="I59" i="25"/>
  <c r="I55" i="25"/>
  <c r="I24" i="25"/>
  <c r="H90" i="25"/>
  <c r="H78" i="25"/>
  <c r="G90" i="25"/>
  <c r="G136" i="25"/>
  <c r="H136" i="25"/>
  <c r="H140" i="25"/>
  <c r="H150" i="25"/>
  <c r="H15" i="25"/>
  <c r="H5" i="25"/>
  <c r="H24" i="25" s="1"/>
  <c r="G15" i="25"/>
  <c r="G5" i="25"/>
  <c r="G68" i="25"/>
  <c r="H59" i="25"/>
  <c r="H55" i="25"/>
  <c r="H54" i="25"/>
  <c r="G5" i="24"/>
  <c r="G24" i="24" s="1"/>
  <c r="G15" i="24"/>
  <c r="G78" i="25"/>
  <c r="G140" i="25"/>
  <c r="G150" i="25" s="1"/>
  <c r="G119" i="25"/>
  <c r="E27" i="25"/>
  <c r="F68" i="25"/>
  <c r="G59" i="25"/>
  <c r="G55" i="25"/>
  <c r="G54" i="25"/>
  <c r="F90" i="25"/>
  <c r="F15" i="25"/>
  <c r="F5" i="25"/>
  <c r="F147" i="25"/>
  <c r="E140" i="25"/>
  <c r="F140" i="25"/>
  <c r="F150" i="25" s="1"/>
  <c r="F133" i="25"/>
  <c r="F126" i="25"/>
  <c r="E126" i="25"/>
  <c r="F78" i="25"/>
  <c r="E90" i="25"/>
  <c r="F59" i="25"/>
  <c r="F55" i="25"/>
  <c r="F54" i="25"/>
  <c r="E68" i="25"/>
  <c r="F139" i="25"/>
  <c r="G139" i="25"/>
  <c r="E24" i="25"/>
  <c r="E78" i="25"/>
  <c r="E59" i="25"/>
  <c r="E55" i="25"/>
  <c r="E54" i="25"/>
  <c r="D68" i="25"/>
  <c r="D90" i="25"/>
  <c r="D136" i="25"/>
  <c r="D24" i="25"/>
  <c r="D78" i="25"/>
  <c r="D59" i="25"/>
  <c r="D55" i="25"/>
  <c r="D54" i="25"/>
  <c r="C90" i="25"/>
  <c r="C68" i="25"/>
  <c r="B140" i="25"/>
  <c r="B150" i="25" s="1"/>
  <c r="B136" i="25"/>
  <c r="C136" i="25"/>
  <c r="C78" i="25"/>
  <c r="C15" i="25"/>
  <c r="C5" i="25"/>
  <c r="C24" i="25" s="1"/>
  <c r="C59" i="25"/>
  <c r="C55" i="25"/>
  <c r="C54" i="25"/>
  <c r="B68" i="25"/>
  <c r="M34" i="13"/>
  <c r="B98" i="25"/>
  <c r="M133" i="24"/>
  <c r="M126" i="24"/>
  <c r="M147" i="24"/>
  <c r="M140" i="24"/>
  <c r="M152" i="25"/>
  <c r="L152" i="25"/>
  <c r="K152" i="25"/>
  <c r="H152" i="25"/>
  <c r="G152" i="25"/>
  <c r="F152" i="25"/>
  <c r="E152" i="25"/>
  <c r="D152" i="25"/>
  <c r="C152" i="25"/>
  <c r="B152" i="25"/>
  <c r="M139" i="25"/>
  <c r="L139" i="25"/>
  <c r="H139" i="25"/>
  <c r="E139" i="25"/>
  <c r="D139" i="25"/>
  <c r="C139" i="25"/>
  <c r="M125" i="25"/>
  <c r="L125" i="25"/>
  <c r="H125" i="25"/>
  <c r="G125" i="25"/>
  <c r="F125" i="25"/>
  <c r="E125" i="25"/>
  <c r="D125" i="25"/>
  <c r="C125" i="25"/>
  <c r="M114" i="25"/>
  <c r="L114" i="25"/>
  <c r="K114" i="25"/>
  <c r="J114" i="25"/>
  <c r="M98" i="25"/>
  <c r="L98" i="25"/>
  <c r="K98" i="25"/>
  <c r="J98" i="25"/>
  <c r="I98" i="25"/>
  <c r="H98" i="25"/>
  <c r="G98" i="25"/>
  <c r="F98" i="25"/>
  <c r="E98" i="25"/>
  <c r="D98" i="25"/>
  <c r="C98" i="25"/>
  <c r="M92" i="25"/>
  <c r="L92" i="25"/>
  <c r="K92" i="25"/>
  <c r="J92" i="25"/>
  <c r="I92" i="25"/>
  <c r="H92" i="25"/>
  <c r="G92" i="25"/>
  <c r="F92" i="25"/>
  <c r="E92" i="25"/>
  <c r="D92" i="25"/>
  <c r="C92" i="25"/>
  <c r="M84" i="25"/>
  <c r="M90" i="25"/>
  <c r="L84" i="25"/>
  <c r="K84" i="25"/>
  <c r="H84" i="25"/>
  <c r="G84" i="25"/>
  <c r="F84" i="25"/>
  <c r="E84" i="25"/>
  <c r="D84" i="25"/>
  <c r="C84" i="25"/>
  <c r="B78" i="25"/>
  <c r="M70" i="25"/>
  <c r="M80" i="25" s="1"/>
  <c r="L70" i="25"/>
  <c r="L80" i="25" s="1"/>
  <c r="K70" i="25"/>
  <c r="K80" i="25" s="1"/>
  <c r="H70" i="25"/>
  <c r="H80" i="25"/>
  <c r="G70" i="25"/>
  <c r="G80" i="25" s="1"/>
  <c r="F70" i="25"/>
  <c r="F80" i="25"/>
  <c r="E70" i="25"/>
  <c r="E80" i="25" s="1"/>
  <c r="D70" i="25"/>
  <c r="D80" i="25" s="1"/>
  <c r="C70" i="25"/>
  <c r="C80" i="25" s="1"/>
  <c r="B70" i="25"/>
  <c r="B80" i="25"/>
  <c r="M65" i="25"/>
  <c r="L65" i="25"/>
  <c r="K65" i="25"/>
  <c r="J65" i="25"/>
  <c r="I65" i="25"/>
  <c r="H65" i="25"/>
  <c r="G65" i="25"/>
  <c r="F65" i="25"/>
  <c r="E65" i="25"/>
  <c r="D65" i="25"/>
  <c r="C65" i="25"/>
  <c r="B65" i="25"/>
  <c r="B59" i="25"/>
  <c r="B55" i="25"/>
  <c r="B54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M27" i="25"/>
  <c r="L27" i="25"/>
  <c r="K27" i="25"/>
  <c r="J27" i="25"/>
  <c r="I27" i="25"/>
  <c r="H27" i="25"/>
  <c r="G27" i="25"/>
  <c r="F27" i="25"/>
  <c r="D27" i="25"/>
  <c r="C27" i="25"/>
  <c r="B27" i="25"/>
  <c r="B15" i="25"/>
  <c r="B5" i="25"/>
  <c r="M68" i="24"/>
  <c r="M90" i="24"/>
  <c r="M59" i="24"/>
  <c r="M55" i="24"/>
  <c r="M54" i="24"/>
  <c r="L42" i="24"/>
  <c r="M15" i="24"/>
  <c r="M5" i="24"/>
  <c r="M78" i="24"/>
  <c r="L90" i="24"/>
  <c r="L118" i="24"/>
  <c r="L114" i="24"/>
  <c r="M118" i="24"/>
  <c r="M114" i="24"/>
  <c r="L68" i="24"/>
  <c r="J15" i="24"/>
  <c r="J5" i="24"/>
  <c r="K15" i="24"/>
  <c r="K5" i="24"/>
  <c r="L15" i="24"/>
  <c r="L5" i="24"/>
  <c r="I5" i="24"/>
  <c r="I15" i="24"/>
  <c r="L59" i="24"/>
  <c r="L147" i="24"/>
  <c r="L140" i="24"/>
  <c r="L133" i="24"/>
  <c r="L126" i="24"/>
  <c r="K90" i="24"/>
  <c r="L55" i="24"/>
  <c r="L54" i="24"/>
  <c r="K68" i="24"/>
  <c r="L78" i="24"/>
  <c r="K59" i="24"/>
  <c r="K55" i="24"/>
  <c r="K54" i="24"/>
  <c r="J68" i="24"/>
  <c r="K78" i="24"/>
  <c r="K133" i="24"/>
  <c r="K126" i="24"/>
  <c r="K147" i="24"/>
  <c r="K140" i="24"/>
  <c r="J140" i="24"/>
  <c r="J150" i="24"/>
  <c r="K118" i="24"/>
  <c r="K122" i="24" s="1"/>
  <c r="K114" i="24"/>
  <c r="J90" i="24"/>
  <c r="C133" i="24"/>
  <c r="C126" i="24"/>
  <c r="D133" i="24"/>
  <c r="D126" i="24"/>
  <c r="E133" i="24"/>
  <c r="E126" i="24"/>
  <c r="F133" i="24"/>
  <c r="F126" i="24"/>
  <c r="G133" i="24"/>
  <c r="G126" i="24"/>
  <c r="H133" i="24"/>
  <c r="H126" i="24"/>
  <c r="I133" i="24"/>
  <c r="I126" i="24"/>
  <c r="J133" i="24"/>
  <c r="J126" i="24"/>
  <c r="B133" i="24"/>
  <c r="B126" i="24"/>
  <c r="B139" i="24"/>
  <c r="C139" i="24"/>
  <c r="D139" i="24"/>
  <c r="E139" i="24"/>
  <c r="F139" i="24"/>
  <c r="G139" i="24"/>
  <c r="J118" i="24"/>
  <c r="J114" i="24"/>
  <c r="J54" i="24"/>
  <c r="J55" i="24"/>
  <c r="J59" i="24"/>
  <c r="J78" i="24"/>
  <c r="I90" i="24"/>
  <c r="I68" i="24"/>
  <c r="B36" i="17"/>
  <c r="B147" i="24"/>
  <c r="B140" i="24"/>
  <c r="C140" i="24"/>
  <c r="C150" i="24" s="1"/>
  <c r="D140" i="24"/>
  <c r="D150" i="24" s="1"/>
  <c r="E140" i="24"/>
  <c r="E150" i="24" s="1"/>
  <c r="F140" i="24"/>
  <c r="F150" i="24"/>
  <c r="G140" i="24"/>
  <c r="G150" i="24" s="1"/>
  <c r="H140" i="24"/>
  <c r="H150" i="24" s="1"/>
  <c r="I140" i="24"/>
  <c r="I150" i="24" s="1"/>
  <c r="I55" i="24"/>
  <c r="I54" i="24"/>
  <c r="I59" i="24"/>
  <c r="I78" i="24"/>
  <c r="B78" i="24"/>
  <c r="C78" i="24"/>
  <c r="D78" i="24"/>
  <c r="E78" i="24"/>
  <c r="F78" i="24"/>
  <c r="G78" i="24"/>
  <c r="H78" i="24"/>
  <c r="E70" i="24"/>
  <c r="E80" i="24" s="1"/>
  <c r="H90" i="24"/>
  <c r="I118" i="24"/>
  <c r="I114" i="24"/>
  <c r="B54" i="24"/>
  <c r="C54" i="24"/>
  <c r="D54" i="24"/>
  <c r="E54" i="24"/>
  <c r="F54" i="24"/>
  <c r="G54" i="24"/>
  <c r="H68" i="24"/>
  <c r="M41" i="23"/>
  <c r="H5" i="24"/>
  <c r="H15" i="24"/>
  <c r="H59" i="24"/>
  <c r="H55" i="24"/>
  <c r="G90" i="24"/>
  <c r="H118" i="24"/>
  <c r="H114" i="24"/>
  <c r="H122" i="24"/>
  <c r="G68" i="24"/>
  <c r="G118" i="24"/>
  <c r="G122" i="24" s="1"/>
  <c r="G114" i="24"/>
  <c r="F90" i="24"/>
  <c r="G55" i="24"/>
  <c r="G59" i="24"/>
  <c r="F68" i="24"/>
  <c r="B42" i="24"/>
  <c r="F59" i="24"/>
  <c r="F55" i="24"/>
  <c r="E90" i="24"/>
  <c r="F15" i="24"/>
  <c r="F5" i="24"/>
  <c r="F118" i="24"/>
  <c r="F122" i="24" s="1"/>
  <c r="F114" i="24"/>
  <c r="E68" i="24"/>
  <c r="E118" i="24"/>
  <c r="E114" i="24"/>
  <c r="E15" i="24"/>
  <c r="E5" i="24"/>
  <c r="E24" i="24" s="1"/>
  <c r="E59" i="24"/>
  <c r="D55" i="24"/>
  <c r="D59" i="24"/>
  <c r="E55" i="24"/>
  <c r="D90" i="24"/>
  <c r="D68" i="24"/>
  <c r="C90" i="24"/>
  <c r="D15" i="24"/>
  <c r="D24" i="24" s="1"/>
  <c r="D5" i="24"/>
  <c r="D118" i="24"/>
  <c r="D114" i="24"/>
  <c r="C15" i="24"/>
  <c r="C5" i="24"/>
  <c r="C24" i="24" s="1"/>
  <c r="C68" i="24"/>
  <c r="B68" i="24"/>
  <c r="B90" i="24"/>
  <c r="C55" i="24"/>
  <c r="C59" i="24"/>
  <c r="C118" i="24"/>
  <c r="C114" i="24"/>
  <c r="C15" i="22"/>
  <c r="C5" i="22"/>
  <c r="D15" i="22"/>
  <c r="D5" i="22"/>
  <c r="E15" i="22"/>
  <c r="E24" i="22" s="1"/>
  <c r="E5" i="22"/>
  <c r="F15" i="22"/>
  <c r="F5" i="22"/>
  <c r="G15" i="22"/>
  <c r="G5" i="22"/>
  <c r="H15" i="22"/>
  <c r="H5" i="22"/>
  <c r="I15" i="22"/>
  <c r="I5" i="22"/>
  <c r="J15" i="22"/>
  <c r="J5" i="22"/>
  <c r="K15" i="22"/>
  <c r="L15" i="22"/>
  <c r="L5" i="22"/>
  <c r="L24" i="22" s="1"/>
  <c r="M15" i="22"/>
  <c r="M5" i="22"/>
  <c r="M24" i="22" s="1"/>
  <c r="K5" i="22"/>
  <c r="C15" i="23"/>
  <c r="C24" i="23" s="1"/>
  <c r="C5" i="23"/>
  <c r="D15" i="23"/>
  <c r="D24" i="23" s="1"/>
  <c r="D5" i="23"/>
  <c r="E15" i="23"/>
  <c r="E24" i="23" s="1"/>
  <c r="E5" i="23"/>
  <c r="F15" i="23"/>
  <c r="F5" i="23"/>
  <c r="G15" i="23"/>
  <c r="G5" i="23"/>
  <c r="H15" i="23"/>
  <c r="H5" i="23"/>
  <c r="I15" i="23"/>
  <c r="I5" i="23"/>
  <c r="J15" i="23"/>
  <c r="J5" i="23"/>
  <c r="J24" i="23" s="1"/>
  <c r="K15" i="23"/>
  <c r="K5" i="23"/>
  <c r="K24" i="23" s="1"/>
  <c r="L15" i="23"/>
  <c r="L24" i="23" s="1"/>
  <c r="L5" i="23"/>
  <c r="M15" i="23"/>
  <c r="M5" i="23"/>
  <c r="B15" i="24"/>
  <c r="B5" i="24"/>
  <c r="B55" i="24"/>
  <c r="B59" i="24"/>
  <c r="D98" i="24"/>
  <c r="M152" i="24"/>
  <c r="L152" i="24"/>
  <c r="K152" i="24"/>
  <c r="J152" i="24"/>
  <c r="I152" i="24"/>
  <c r="H152" i="24"/>
  <c r="G152" i="24"/>
  <c r="F152" i="24"/>
  <c r="E152" i="24"/>
  <c r="D152" i="24"/>
  <c r="C152" i="24"/>
  <c r="B152" i="24"/>
  <c r="M139" i="24"/>
  <c r="L139" i="24"/>
  <c r="K139" i="24"/>
  <c r="J139" i="24"/>
  <c r="I139" i="24"/>
  <c r="H139" i="24"/>
  <c r="M125" i="24"/>
  <c r="L125" i="24"/>
  <c r="K125" i="24"/>
  <c r="J125" i="24"/>
  <c r="I125" i="24"/>
  <c r="H125" i="24"/>
  <c r="G125" i="24"/>
  <c r="F125" i="24"/>
  <c r="E125" i="24"/>
  <c r="D125" i="24"/>
  <c r="C125" i="24"/>
  <c r="B125" i="24"/>
  <c r="B118" i="24"/>
  <c r="B114" i="24"/>
  <c r="M113" i="24"/>
  <c r="L113" i="24"/>
  <c r="K113" i="24"/>
  <c r="J113" i="24"/>
  <c r="I113" i="24"/>
  <c r="H113" i="24"/>
  <c r="G113" i="24"/>
  <c r="F113" i="24"/>
  <c r="E113" i="24"/>
  <c r="D113" i="24"/>
  <c r="C113" i="24"/>
  <c r="B113" i="24"/>
  <c r="M98" i="24"/>
  <c r="L98" i="24"/>
  <c r="K98" i="24"/>
  <c r="J98" i="24"/>
  <c r="I98" i="24"/>
  <c r="H98" i="24"/>
  <c r="G98" i="24"/>
  <c r="F98" i="24"/>
  <c r="E98" i="24"/>
  <c r="C98" i="24"/>
  <c r="B98" i="24"/>
  <c r="M92" i="24"/>
  <c r="L92" i="24"/>
  <c r="K92" i="24"/>
  <c r="J92" i="24"/>
  <c r="I92" i="24"/>
  <c r="H92" i="24"/>
  <c r="G92" i="24"/>
  <c r="F92" i="24"/>
  <c r="E92" i="24"/>
  <c r="D92" i="24"/>
  <c r="C92" i="24"/>
  <c r="B92" i="24"/>
  <c r="M84" i="24"/>
  <c r="L84" i="24"/>
  <c r="K84" i="24"/>
  <c r="J84" i="24"/>
  <c r="I84" i="24"/>
  <c r="H84" i="24"/>
  <c r="G84" i="24"/>
  <c r="F84" i="24"/>
  <c r="E84" i="24"/>
  <c r="D84" i="24"/>
  <c r="C84" i="24"/>
  <c r="B84" i="24"/>
  <c r="M70" i="24"/>
  <c r="M80" i="24" s="1"/>
  <c r="L70" i="24"/>
  <c r="L80" i="24" s="1"/>
  <c r="K70" i="24"/>
  <c r="K80" i="24" s="1"/>
  <c r="J70" i="24"/>
  <c r="J80" i="24"/>
  <c r="I70" i="24"/>
  <c r="I80" i="24" s="1"/>
  <c r="H70" i="24"/>
  <c r="H80" i="24" s="1"/>
  <c r="G70" i="24"/>
  <c r="G80" i="24" s="1"/>
  <c r="F70" i="24"/>
  <c r="F80" i="24" s="1"/>
  <c r="D70" i="24"/>
  <c r="D80" i="24" s="1"/>
  <c r="C70" i="24"/>
  <c r="C80" i="24" s="1"/>
  <c r="B70" i="24"/>
  <c r="B80" i="24" s="1"/>
  <c r="M65" i="24"/>
  <c r="L65" i="24"/>
  <c r="K65" i="24"/>
  <c r="J65" i="24"/>
  <c r="I65" i="24"/>
  <c r="H65" i="24"/>
  <c r="G65" i="24"/>
  <c r="F65" i="24"/>
  <c r="E65" i="24"/>
  <c r="D65" i="24"/>
  <c r="C65" i="24"/>
  <c r="B65" i="24"/>
  <c r="M42" i="24"/>
  <c r="K42" i="24"/>
  <c r="J42" i="24"/>
  <c r="I42" i="24"/>
  <c r="H42" i="24"/>
  <c r="G42" i="24"/>
  <c r="F42" i="24"/>
  <c r="E42" i="24"/>
  <c r="D42" i="24"/>
  <c r="C42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M27" i="24"/>
  <c r="L27" i="24"/>
  <c r="K27" i="24"/>
  <c r="J27" i="24"/>
  <c r="I27" i="24"/>
  <c r="H27" i="24"/>
  <c r="G27" i="24"/>
  <c r="F27" i="24"/>
  <c r="E27" i="24"/>
  <c r="D27" i="24"/>
  <c r="C27" i="24"/>
  <c r="B27" i="24"/>
  <c r="M71" i="23"/>
  <c r="L93" i="23"/>
  <c r="M141" i="23"/>
  <c r="M147" i="23"/>
  <c r="M133" i="23"/>
  <c r="M129" i="23"/>
  <c r="M137" i="23" s="1"/>
  <c r="M121" i="23"/>
  <c r="M117" i="23"/>
  <c r="M46" i="23"/>
  <c r="M58" i="23"/>
  <c r="M62" i="23"/>
  <c r="M81" i="23"/>
  <c r="L71" i="23"/>
  <c r="K46" i="23"/>
  <c r="L46" i="23"/>
  <c r="L58" i="23"/>
  <c r="L133" i="23"/>
  <c r="L129" i="23"/>
  <c r="L121" i="23"/>
  <c r="L117" i="23"/>
  <c r="L125" i="23" s="1"/>
  <c r="K121" i="23"/>
  <c r="I117" i="23"/>
  <c r="I121" i="23"/>
  <c r="J117" i="23"/>
  <c r="K117" i="23"/>
  <c r="L62" i="23"/>
  <c r="L147" i="23"/>
  <c r="L141" i="23"/>
  <c r="L81" i="23"/>
  <c r="K71" i="23"/>
  <c r="K93" i="23"/>
  <c r="K147" i="23"/>
  <c r="K152" i="23" s="1"/>
  <c r="K141" i="23"/>
  <c r="K62" i="23"/>
  <c r="K58" i="23"/>
  <c r="J93" i="23"/>
  <c r="K81" i="23"/>
  <c r="J71" i="23"/>
  <c r="J62" i="23"/>
  <c r="J58" i="23"/>
  <c r="J147" i="23"/>
  <c r="J141" i="23"/>
  <c r="I93" i="23"/>
  <c r="J81" i="23"/>
  <c r="I62" i="23"/>
  <c r="I58" i="23"/>
  <c r="I129" i="23"/>
  <c r="I133" i="23"/>
  <c r="I137" i="23" s="1"/>
  <c r="I147" i="23"/>
  <c r="I152" i="23" s="1"/>
  <c r="I141" i="23"/>
  <c r="H93" i="23"/>
  <c r="I81" i="23"/>
  <c r="G93" i="23"/>
  <c r="I101" i="23"/>
  <c r="H46" i="23"/>
  <c r="H58" i="23"/>
  <c r="H71" i="23"/>
  <c r="H62" i="23"/>
  <c r="H81" i="23"/>
  <c r="H147" i="23"/>
  <c r="H141" i="23"/>
  <c r="H140" i="23"/>
  <c r="H133" i="23"/>
  <c r="H129" i="23"/>
  <c r="H128" i="23"/>
  <c r="H121" i="23"/>
  <c r="H117" i="23"/>
  <c r="H116" i="23"/>
  <c r="B15" i="23"/>
  <c r="B5" i="23"/>
  <c r="F93" i="23"/>
  <c r="G71" i="23"/>
  <c r="G58" i="23"/>
  <c r="F46" i="23"/>
  <c r="G46" i="23"/>
  <c r="G62" i="23"/>
  <c r="G81" i="23"/>
  <c r="G147" i="23"/>
  <c r="G141" i="23"/>
  <c r="G133" i="23"/>
  <c r="G129" i="23"/>
  <c r="G121" i="23"/>
  <c r="G117" i="23"/>
  <c r="F71" i="23"/>
  <c r="M16" i="19"/>
  <c r="M5" i="19"/>
  <c r="C16" i="20"/>
  <c r="C5" i="20"/>
  <c r="D16" i="20"/>
  <c r="D27" i="20" s="1"/>
  <c r="E16" i="20"/>
  <c r="E5" i="20"/>
  <c r="F16" i="20"/>
  <c r="F5" i="20"/>
  <c r="F27" i="20" s="1"/>
  <c r="G16" i="20"/>
  <c r="G5" i="20"/>
  <c r="H16" i="20"/>
  <c r="H5" i="20"/>
  <c r="H27" i="20" s="1"/>
  <c r="I16" i="20"/>
  <c r="I5" i="20"/>
  <c r="I27" i="20" s="1"/>
  <c r="J16" i="20"/>
  <c r="K16" i="20"/>
  <c r="K5" i="20"/>
  <c r="K27" i="20" s="1"/>
  <c r="L16" i="20"/>
  <c r="L5" i="20"/>
  <c r="M16" i="20"/>
  <c r="D5" i="20"/>
  <c r="J5" i="20"/>
  <c r="M5" i="20"/>
  <c r="C5" i="21"/>
  <c r="C27" i="21" s="1"/>
  <c r="C16" i="21"/>
  <c r="D5" i="21"/>
  <c r="D16" i="21"/>
  <c r="E5" i="21"/>
  <c r="E16" i="21"/>
  <c r="F5" i="21"/>
  <c r="F16" i="21"/>
  <c r="G5" i="21"/>
  <c r="G16" i="21"/>
  <c r="H5" i="21"/>
  <c r="H16" i="21"/>
  <c r="I5" i="21"/>
  <c r="J5" i="21"/>
  <c r="J16" i="21"/>
  <c r="K5" i="21"/>
  <c r="K16" i="21"/>
  <c r="L5" i="21"/>
  <c r="L16" i="21"/>
  <c r="M5" i="21"/>
  <c r="M16" i="21"/>
  <c r="M27" i="21" s="1"/>
  <c r="E62" i="23"/>
  <c r="F62" i="23"/>
  <c r="F58" i="23"/>
  <c r="E93" i="23"/>
  <c r="F81" i="23"/>
  <c r="F147" i="23"/>
  <c r="F141" i="23"/>
  <c r="F133" i="23"/>
  <c r="F129" i="23"/>
  <c r="F121" i="23"/>
  <c r="F117" i="23"/>
  <c r="E71" i="23"/>
  <c r="E58" i="23"/>
  <c r="E81" i="23"/>
  <c r="E147" i="23"/>
  <c r="E141" i="23"/>
  <c r="D141" i="23"/>
  <c r="D93" i="23"/>
  <c r="E133" i="23"/>
  <c r="E129" i="23"/>
  <c r="E121" i="23"/>
  <c r="E117" i="23"/>
  <c r="D71" i="23"/>
  <c r="C71" i="23"/>
  <c r="D62" i="23"/>
  <c r="D58" i="23"/>
  <c r="C93" i="23"/>
  <c r="C147" i="23"/>
  <c r="C141" i="23"/>
  <c r="D147" i="23"/>
  <c r="B147" i="23"/>
  <c r="B141" i="23"/>
  <c r="D133" i="23"/>
  <c r="D137" i="23" s="1"/>
  <c r="D129" i="23"/>
  <c r="D121" i="23"/>
  <c r="D117" i="23"/>
  <c r="D81" i="23"/>
  <c r="B93" i="23"/>
  <c r="M94" i="22"/>
  <c r="B71" i="23"/>
  <c r="C62" i="23"/>
  <c r="C58" i="23"/>
  <c r="C81" i="23"/>
  <c r="C133" i="23"/>
  <c r="C129" i="23"/>
  <c r="C121" i="23"/>
  <c r="C117" i="23"/>
  <c r="M142" i="22"/>
  <c r="M148" i="22"/>
  <c r="B133" i="23"/>
  <c r="B129" i="23"/>
  <c r="M154" i="23"/>
  <c r="L154" i="23"/>
  <c r="K154" i="23"/>
  <c r="J154" i="23"/>
  <c r="I154" i="23"/>
  <c r="H154" i="23"/>
  <c r="G154" i="23"/>
  <c r="F154" i="23"/>
  <c r="E154" i="23"/>
  <c r="D154" i="23"/>
  <c r="C154" i="23"/>
  <c r="B154" i="23"/>
  <c r="M140" i="23"/>
  <c r="L140" i="23"/>
  <c r="K140" i="23"/>
  <c r="J140" i="23"/>
  <c r="I140" i="23"/>
  <c r="G140" i="23"/>
  <c r="F140" i="23"/>
  <c r="E140" i="23"/>
  <c r="D140" i="23"/>
  <c r="C140" i="23"/>
  <c r="B140" i="23"/>
  <c r="M128" i="23"/>
  <c r="L128" i="23"/>
  <c r="K128" i="23"/>
  <c r="J128" i="23"/>
  <c r="I128" i="23"/>
  <c r="G128" i="23"/>
  <c r="F128" i="23"/>
  <c r="E128" i="23"/>
  <c r="D128" i="23"/>
  <c r="C128" i="23"/>
  <c r="B128" i="23"/>
  <c r="M116" i="23"/>
  <c r="L116" i="23"/>
  <c r="K116" i="23"/>
  <c r="J116" i="23"/>
  <c r="I116" i="23"/>
  <c r="G116" i="23"/>
  <c r="F116" i="23"/>
  <c r="E116" i="23"/>
  <c r="D116" i="23"/>
  <c r="C116" i="23"/>
  <c r="M101" i="23"/>
  <c r="L101" i="23"/>
  <c r="K101" i="23"/>
  <c r="J101" i="23"/>
  <c r="H101" i="23"/>
  <c r="G101" i="23"/>
  <c r="F101" i="23"/>
  <c r="E101" i="23"/>
  <c r="D101" i="23"/>
  <c r="C101" i="23"/>
  <c r="B101" i="23"/>
  <c r="M95" i="23"/>
  <c r="L95" i="23"/>
  <c r="K95" i="23"/>
  <c r="J95" i="23"/>
  <c r="I95" i="23"/>
  <c r="H95" i="23"/>
  <c r="G95" i="23"/>
  <c r="F95" i="23"/>
  <c r="E95" i="23"/>
  <c r="D95" i="23"/>
  <c r="C95" i="23"/>
  <c r="B95" i="23"/>
  <c r="M87" i="23"/>
  <c r="L87" i="23"/>
  <c r="K87" i="23"/>
  <c r="J87" i="23"/>
  <c r="I87" i="23"/>
  <c r="H87" i="23"/>
  <c r="G87" i="23"/>
  <c r="F87" i="23"/>
  <c r="E87" i="23"/>
  <c r="D87" i="23"/>
  <c r="C87" i="23"/>
  <c r="B87" i="23"/>
  <c r="B81" i="23"/>
  <c r="M73" i="23"/>
  <c r="M83" i="23"/>
  <c r="L73" i="23"/>
  <c r="L83" i="23" s="1"/>
  <c r="K73" i="23"/>
  <c r="K83" i="23" s="1"/>
  <c r="J73" i="23"/>
  <c r="J83" i="23" s="1"/>
  <c r="I73" i="23"/>
  <c r="I83" i="23" s="1"/>
  <c r="H73" i="23"/>
  <c r="H83" i="23"/>
  <c r="G73" i="23"/>
  <c r="G83" i="23" s="1"/>
  <c r="F73" i="23"/>
  <c r="F83" i="23" s="1"/>
  <c r="E73" i="23"/>
  <c r="E83" i="23" s="1"/>
  <c r="D73" i="23"/>
  <c r="D83" i="23" s="1"/>
  <c r="C73" i="23"/>
  <c r="C83" i="23" s="1"/>
  <c r="B73" i="23"/>
  <c r="B83" i="23" s="1"/>
  <c r="M68" i="23"/>
  <c r="L68" i="23"/>
  <c r="K68" i="23"/>
  <c r="J68" i="23"/>
  <c r="I68" i="23"/>
  <c r="H68" i="23"/>
  <c r="G68" i="23"/>
  <c r="F68" i="23"/>
  <c r="E68" i="23"/>
  <c r="D68" i="23"/>
  <c r="C68" i="23"/>
  <c r="B68" i="23"/>
  <c r="B62" i="23"/>
  <c r="B58" i="23"/>
  <c r="B46" i="23"/>
  <c r="L41" i="23"/>
  <c r="K41" i="23"/>
  <c r="J41" i="23"/>
  <c r="I41" i="23"/>
  <c r="H41" i="23"/>
  <c r="G41" i="23"/>
  <c r="F41" i="23"/>
  <c r="E41" i="23"/>
  <c r="D41" i="23"/>
  <c r="C41" i="23"/>
  <c r="B41" i="23"/>
  <c r="M32" i="23"/>
  <c r="L32" i="23"/>
  <c r="K32" i="23"/>
  <c r="J32" i="23"/>
  <c r="I32" i="23"/>
  <c r="H32" i="23"/>
  <c r="G32" i="23"/>
  <c r="F32" i="23"/>
  <c r="E32" i="23"/>
  <c r="D32" i="23"/>
  <c r="C32" i="23"/>
  <c r="B32" i="23"/>
  <c r="M27" i="23"/>
  <c r="L27" i="23"/>
  <c r="K27" i="23"/>
  <c r="J27" i="23"/>
  <c r="I27" i="23"/>
  <c r="H27" i="23"/>
  <c r="G27" i="23"/>
  <c r="F27" i="23"/>
  <c r="E27" i="23"/>
  <c r="D27" i="23"/>
  <c r="C27" i="23"/>
  <c r="B27" i="23"/>
  <c r="K42" i="22"/>
  <c r="L94" i="22"/>
  <c r="M63" i="22"/>
  <c r="M59" i="22"/>
  <c r="M134" i="22"/>
  <c r="M130" i="22"/>
  <c r="M122" i="22"/>
  <c r="M118" i="22"/>
  <c r="M82" i="22"/>
  <c r="C83" i="21"/>
  <c r="D83" i="21"/>
  <c r="E83" i="21"/>
  <c r="F83" i="21"/>
  <c r="G83" i="21"/>
  <c r="H83" i="21"/>
  <c r="I83" i="21"/>
  <c r="J83" i="21"/>
  <c r="K83" i="21"/>
  <c r="L83" i="21"/>
  <c r="M83" i="21"/>
  <c r="B83" i="21"/>
  <c r="C82" i="22"/>
  <c r="D82" i="22"/>
  <c r="E82" i="22"/>
  <c r="F82" i="22"/>
  <c r="G82" i="22"/>
  <c r="H82" i="22"/>
  <c r="I82" i="22"/>
  <c r="J82" i="22"/>
  <c r="K82" i="22"/>
  <c r="L82" i="22"/>
  <c r="B82" i="22"/>
  <c r="L72" i="22"/>
  <c r="L63" i="22"/>
  <c r="L59" i="22"/>
  <c r="K94" i="22"/>
  <c r="L148" i="22"/>
  <c r="L142" i="22"/>
  <c r="L134" i="22"/>
  <c r="L130" i="22"/>
  <c r="L138" i="22" s="1"/>
  <c r="K122" i="22"/>
  <c r="K118" i="22"/>
  <c r="L122" i="22"/>
  <c r="L126" i="22" s="1"/>
  <c r="L118" i="22"/>
  <c r="K63" i="22"/>
  <c r="K59" i="22"/>
  <c r="K72" i="22"/>
  <c r="J72" i="22"/>
  <c r="H72" i="22"/>
  <c r="K148" i="22"/>
  <c r="K142" i="22"/>
  <c r="K134" i="22"/>
  <c r="K130" i="22"/>
  <c r="J94" i="22"/>
  <c r="J63" i="22"/>
  <c r="J59" i="22"/>
  <c r="J148" i="22"/>
  <c r="J153" i="22" s="1"/>
  <c r="J142" i="22"/>
  <c r="J134" i="22"/>
  <c r="J130" i="22"/>
  <c r="J122" i="22"/>
  <c r="J118" i="22"/>
  <c r="I94" i="22"/>
  <c r="I72" i="22"/>
  <c r="I63" i="22"/>
  <c r="I59" i="22"/>
  <c r="I148" i="22"/>
  <c r="I142" i="22"/>
  <c r="I134" i="22"/>
  <c r="I130" i="22"/>
  <c r="I138" i="22" s="1"/>
  <c r="H118" i="22"/>
  <c r="H126" i="22" s="1"/>
  <c r="H122" i="22"/>
  <c r="I122" i="22"/>
  <c r="I118" i="22"/>
  <c r="H94" i="22"/>
  <c r="H63" i="22"/>
  <c r="H59" i="22"/>
  <c r="H148" i="22"/>
  <c r="H142" i="22"/>
  <c r="H134" i="22"/>
  <c r="H130" i="22"/>
  <c r="G94" i="22"/>
  <c r="C155" i="22"/>
  <c r="D155" i="22"/>
  <c r="E155" i="22"/>
  <c r="F155" i="22"/>
  <c r="G155" i="22"/>
  <c r="H155" i="22"/>
  <c r="I155" i="22"/>
  <c r="J155" i="22"/>
  <c r="K155" i="22"/>
  <c r="L155" i="22"/>
  <c r="M155" i="22"/>
  <c r="C141" i="22"/>
  <c r="D141" i="22"/>
  <c r="E141" i="22"/>
  <c r="F141" i="22"/>
  <c r="G141" i="22"/>
  <c r="H141" i="22"/>
  <c r="I141" i="22"/>
  <c r="J141" i="22"/>
  <c r="K141" i="22"/>
  <c r="L141" i="22"/>
  <c r="M141" i="22"/>
  <c r="C129" i="22"/>
  <c r="D129" i="22"/>
  <c r="E129" i="22"/>
  <c r="F129" i="22"/>
  <c r="G129" i="22"/>
  <c r="H129" i="22"/>
  <c r="I129" i="22"/>
  <c r="J129" i="22"/>
  <c r="K129" i="22"/>
  <c r="L129" i="22"/>
  <c r="M129" i="22"/>
  <c r="C117" i="22"/>
  <c r="D117" i="22"/>
  <c r="E117" i="22"/>
  <c r="F117" i="22"/>
  <c r="G117" i="22"/>
  <c r="H117" i="22"/>
  <c r="I117" i="22"/>
  <c r="J117" i="22"/>
  <c r="K117" i="22"/>
  <c r="L117" i="22"/>
  <c r="M117" i="22"/>
  <c r="C102" i="22"/>
  <c r="D102" i="22"/>
  <c r="E102" i="22"/>
  <c r="F102" i="22"/>
  <c r="G102" i="22"/>
  <c r="H102" i="22"/>
  <c r="I102" i="22"/>
  <c r="J102" i="22"/>
  <c r="K102" i="22"/>
  <c r="L102" i="22"/>
  <c r="M102" i="22"/>
  <c r="C96" i="22"/>
  <c r="D96" i="22"/>
  <c r="E96" i="22"/>
  <c r="F96" i="22"/>
  <c r="G96" i="22"/>
  <c r="H96" i="22"/>
  <c r="I96" i="22"/>
  <c r="J96" i="22"/>
  <c r="K96" i="22"/>
  <c r="L96" i="22"/>
  <c r="M96" i="22"/>
  <c r="C88" i="22"/>
  <c r="D88" i="22"/>
  <c r="E88" i="22"/>
  <c r="F88" i="22"/>
  <c r="G88" i="22"/>
  <c r="H88" i="22"/>
  <c r="I88" i="22"/>
  <c r="J88" i="22"/>
  <c r="K88" i="22"/>
  <c r="L88" i="22"/>
  <c r="M88" i="22"/>
  <c r="C74" i="22"/>
  <c r="C84" i="22" s="1"/>
  <c r="D74" i="22"/>
  <c r="D84" i="22" s="1"/>
  <c r="E74" i="22"/>
  <c r="E84" i="22" s="1"/>
  <c r="F74" i="22"/>
  <c r="F84" i="22"/>
  <c r="G74" i="22"/>
  <c r="G84" i="22" s="1"/>
  <c r="H74" i="22"/>
  <c r="H84" i="22" s="1"/>
  <c r="I74" i="22"/>
  <c r="I84" i="22"/>
  <c r="J74" i="22"/>
  <c r="J84" i="22" s="1"/>
  <c r="K74" i="22"/>
  <c r="K84" i="22" s="1"/>
  <c r="L74" i="22"/>
  <c r="L84" i="22" s="1"/>
  <c r="M74" i="22"/>
  <c r="M84" i="22" s="1"/>
  <c r="C69" i="22"/>
  <c r="D69" i="22"/>
  <c r="E69" i="22"/>
  <c r="F69" i="22"/>
  <c r="G69" i="22"/>
  <c r="H69" i="22"/>
  <c r="I69" i="22"/>
  <c r="J69" i="22"/>
  <c r="K69" i="22"/>
  <c r="L69" i="22"/>
  <c r="M69" i="22"/>
  <c r="C42" i="22"/>
  <c r="D42" i="22"/>
  <c r="E42" i="22"/>
  <c r="F42" i="22"/>
  <c r="G42" i="22"/>
  <c r="H42" i="22"/>
  <c r="I42" i="22"/>
  <c r="J42" i="22"/>
  <c r="L42" i="22"/>
  <c r="M42" i="22"/>
  <c r="C32" i="22"/>
  <c r="D32" i="22"/>
  <c r="E32" i="22"/>
  <c r="F32" i="22"/>
  <c r="G32" i="22"/>
  <c r="H32" i="22"/>
  <c r="I32" i="22"/>
  <c r="J32" i="22"/>
  <c r="K32" i="22"/>
  <c r="L32" i="22"/>
  <c r="M32" i="22"/>
  <c r="C27" i="22"/>
  <c r="D27" i="22"/>
  <c r="E27" i="22"/>
  <c r="F27" i="22"/>
  <c r="G27" i="22"/>
  <c r="H27" i="22"/>
  <c r="I27" i="22"/>
  <c r="J27" i="22"/>
  <c r="K27" i="22"/>
  <c r="L27" i="22"/>
  <c r="M27" i="22"/>
  <c r="G72" i="22"/>
  <c r="G63" i="22"/>
  <c r="G59" i="22"/>
  <c r="F59" i="22"/>
  <c r="G148" i="22"/>
  <c r="G142" i="22"/>
  <c r="G138" i="22"/>
  <c r="G126" i="22"/>
  <c r="F94" i="22"/>
  <c r="D148" i="22"/>
  <c r="D153" i="22" s="1"/>
  <c r="D142" i="22"/>
  <c r="E148" i="22"/>
  <c r="E142" i="22"/>
  <c r="F148" i="22"/>
  <c r="F142" i="22"/>
  <c r="F122" i="22"/>
  <c r="F118" i="22"/>
  <c r="F134" i="22"/>
  <c r="F130" i="22"/>
  <c r="F138" i="22" s="1"/>
  <c r="F63" i="22"/>
  <c r="F72" i="22"/>
  <c r="E94" i="22"/>
  <c r="E72" i="22"/>
  <c r="D72" i="22"/>
  <c r="C72" i="22"/>
  <c r="E63" i="22"/>
  <c r="E59" i="22"/>
  <c r="E134" i="22"/>
  <c r="E130" i="22"/>
  <c r="E122" i="22"/>
  <c r="E118" i="22"/>
  <c r="D134" i="22"/>
  <c r="D138" i="22" s="1"/>
  <c r="D130" i="22"/>
  <c r="D122" i="22"/>
  <c r="D118" i="22"/>
  <c r="D63" i="22"/>
  <c r="D59" i="22"/>
  <c r="D47" i="22"/>
  <c r="C94" i="22"/>
  <c r="D94" i="22"/>
  <c r="B15" i="22"/>
  <c r="B5" i="22"/>
  <c r="B24" i="22" s="1"/>
  <c r="C134" i="22"/>
  <c r="C130" i="22"/>
  <c r="C122" i="22"/>
  <c r="C118" i="22"/>
  <c r="C126" i="22" s="1"/>
  <c r="B94" i="22"/>
  <c r="C63" i="22"/>
  <c r="C59" i="22"/>
  <c r="C47" i="22"/>
  <c r="B47" i="22"/>
  <c r="B59" i="22"/>
  <c r="B63" i="22"/>
  <c r="B155" i="22"/>
  <c r="B141" i="22"/>
  <c r="B134" i="22"/>
  <c r="B130" i="22"/>
  <c r="B129" i="22"/>
  <c r="B122" i="22"/>
  <c r="B118" i="22"/>
  <c r="B117" i="22"/>
  <c r="B102" i="22"/>
  <c r="B96" i="22"/>
  <c r="B88" i="22"/>
  <c r="B74" i="22"/>
  <c r="B84" i="22" s="1"/>
  <c r="B72" i="22"/>
  <c r="B69" i="22"/>
  <c r="B42" i="22"/>
  <c r="B32" i="22"/>
  <c r="B27" i="22"/>
  <c r="L95" i="21"/>
  <c r="M95" i="21"/>
  <c r="M139" i="21"/>
  <c r="M143" i="21" s="1"/>
  <c r="M135" i="21"/>
  <c r="M127" i="21"/>
  <c r="M123" i="21"/>
  <c r="L119" i="21"/>
  <c r="M119" i="21"/>
  <c r="L73" i="21"/>
  <c r="M73" i="21"/>
  <c r="M64" i="21"/>
  <c r="M60" i="21"/>
  <c r="M49" i="21"/>
  <c r="B49" i="21"/>
  <c r="K73" i="21"/>
  <c r="L139" i="21"/>
  <c r="L135" i="21"/>
  <c r="L127" i="21"/>
  <c r="L123" i="21"/>
  <c r="L131" i="21" s="1"/>
  <c r="K119" i="21"/>
  <c r="K95" i="21"/>
  <c r="L64" i="21"/>
  <c r="L60" i="21"/>
  <c r="L49" i="21"/>
  <c r="K139" i="21"/>
  <c r="K135" i="21"/>
  <c r="K127" i="21"/>
  <c r="K123" i="21"/>
  <c r="J119" i="21"/>
  <c r="K64" i="21"/>
  <c r="K60" i="21"/>
  <c r="K49" i="21"/>
  <c r="H95" i="21"/>
  <c r="I95" i="21"/>
  <c r="J95" i="21"/>
  <c r="J139" i="21"/>
  <c r="J143" i="21" s="1"/>
  <c r="J135" i="21"/>
  <c r="J127" i="21"/>
  <c r="J123" i="21"/>
  <c r="I119" i="21"/>
  <c r="H73" i="21"/>
  <c r="I73" i="21"/>
  <c r="J73" i="21"/>
  <c r="J64" i="21"/>
  <c r="J60" i="21"/>
  <c r="J49" i="21"/>
  <c r="I160" i="21"/>
  <c r="I139" i="21"/>
  <c r="I135" i="21"/>
  <c r="I127" i="21"/>
  <c r="I123" i="21"/>
  <c r="H119" i="21"/>
  <c r="I64" i="21"/>
  <c r="I60" i="21"/>
  <c r="I49" i="21"/>
  <c r="H139" i="21"/>
  <c r="H135" i="21"/>
  <c r="H143" i="21" s="1"/>
  <c r="H127" i="21"/>
  <c r="H123" i="21"/>
  <c r="G119" i="21"/>
  <c r="E95" i="21"/>
  <c r="F95" i="21"/>
  <c r="G95" i="21"/>
  <c r="H64" i="21"/>
  <c r="H60" i="21"/>
  <c r="H49" i="21"/>
  <c r="G139" i="21"/>
  <c r="G135" i="21"/>
  <c r="G127" i="21"/>
  <c r="G123" i="21"/>
  <c r="F119" i="21"/>
  <c r="G73" i="21"/>
  <c r="F73" i="21"/>
  <c r="E73" i="21"/>
  <c r="G64" i="21"/>
  <c r="G60" i="21"/>
  <c r="G49" i="21"/>
  <c r="F139" i="21"/>
  <c r="F135" i="21"/>
  <c r="F127" i="21"/>
  <c r="F123" i="21"/>
  <c r="E119" i="21"/>
  <c r="F64" i="21"/>
  <c r="F60" i="21"/>
  <c r="F49" i="21"/>
  <c r="C119" i="21"/>
  <c r="D119" i="21"/>
  <c r="B119" i="21"/>
  <c r="E160" i="21"/>
  <c r="E139" i="21"/>
  <c r="E135" i="21"/>
  <c r="E127" i="21"/>
  <c r="E123" i="21"/>
  <c r="D95" i="21"/>
  <c r="D73" i="21"/>
  <c r="E64" i="21"/>
  <c r="E60" i="21"/>
  <c r="E49" i="21"/>
  <c r="D139" i="21"/>
  <c r="D135" i="21"/>
  <c r="D143" i="21" s="1"/>
  <c r="D127" i="21"/>
  <c r="D131" i="21" s="1"/>
  <c r="D123" i="21"/>
  <c r="C95" i="21"/>
  <c r="C73" i="21"/>
  <c r="B73" i="21"/>
  <c r="D64" i="21"/>
  <c r="D60" i="21"/>
  <c r="D49" i="21"/>
  <c r="C139" i="21"/>
  <c r="C135" i="21"/>
  <c r="C143" i="21" s="1"/>
  <c r="C127" i="21"/>
  <c r="C123" i="21"/>
  <c r="B95" i="21"/>
  <c r="C64" i="21"/>
  <c r="C60" i="21"/>
  <c r="C49" i="21"/>
  <c r="B16" i="21"/>
  <c r="B5" i="21"/>
  <c r="B143" i="20"/>
  <c r="C143" i="20"/>
  <c r="D143" i="20"/>
  <c r="E143" i="20"/>
  <c r="F143" i="20"/>
  <c r="F154" i="20" s="1"/>
  <c r="F149" i="20"/>
  <c r="G143" i="20"/>
  <c r="G149" i="20"/>
  <c r="G154" i="20"/>
  <c r="H143" i="20"/>
  <c r="H149" i="20"/>
  <c r="I143" i="20"/>
  <c r="I149" i="20"/>
  <c r="J143" i="20"/>
  <c r="J149" i="20"/>
  <c r="K143" i="20"/>
  <c r="K149" i="20"/>
  <c r="L143" i="20"/>
  <c r="B149" i="20"/>
  <c r="C149" i="20"/>
  <c r="D149" i="20"/>
  <c r="E149" i="20"/>
  <c r="L149" i="20"/>
  <c r="L154" i="20" s="1"/>
  <c r="B156" i="20"/>
  <c r="C156" i="20"/>
  <c r="D156" i="20"/>
  <c r="E156" i="20"/>
  <c r="F156" i="20"/>
  <c r="G156" i="20"/>
  <c r="H156" i="20"/>
  <c r="I156" i="20"/>
  <c r="J156" i="20"/>
  <c r="K156" i="20"/>
  <c r="L156" i="20"/>
  <c r="M91" i="20"/>
  <c r="B160" i="21"/>
  <c r="M115" i="20"/>
  <c r="B30" i="21"/>
  <c r="C30" i="21"/>
  <c r="D30" i="21"/>
  <c r="F30" i="21"/>
  <c r="I30" i="21"/>
  <c r="J30" i="21"/>
  <c r="K30" i="21"/>
  <c r="L30" i="21"/>
  <c r="M30" i="21"/>
  <c r="B35" i="21"/>
  <c r="C35" i="21"/>
  <c r="D35" i="21"/>
  <c r="E35" i="21"/>
  <c r="F35" i="21"/>
  <c r="I35" i="21"/>
  <c r="J35" i="21"/>
  <c r="K35" i="21"/>
  <c r="L35" i="21"/>
  <c r="M35" i="21"/>
  <c r="B44" i="21"/>
  <c r="C44" i="21"/>
  <c r="D44" i="21"/>
  <c r="E44" i="21"/>
  <c r="F44" i="21"/>
  <c r="I44" i="21"/>
  <c r="J44" i="21"/>
  <c r="K44" i="21"/>
  <c r="L44" i="21"/>
  <c r="M44" i="21"/>
  <c r="B60" i="21"/>
  <c r="B64" i="21"/>
  <c r="B70" i="21"/>
  <c r="C70" i="21"/>
  <c r="D70" i="21"/>
  <c r="E70" i="21"/>
  <c r="H70" i="21"/>
  <c r="I70" i="21"/>
  <c r="J70" i="21"/>
  <c r="K70" i="21"/>
  <c r="L70" i="21"/>
  <c r="M70" i="21"/>
  <c r="B75" i="21"/>
  <c r="C75" i="21"/>
  <c r="D75" i="21"/>
  <c r="E75" i="21"/>
  <c r="F75" i="21"/>
  <c r="I75" i="21"/>
  <c r="J75" i="21"/>
  <c r="K75" i="21"/>
  <c r="L75" i="21"/>
  <c r="M75" i="21"/>
  <c r="B89" i="21"/>
  <c r="C89" i="21"/>
  <c r="D89" i="21"/>
  <c r="E89" i="21"/>
  <c r="F89" i="21"/>
  <c r="G89" i="21"/>
  <c r="H89" i="21"/>
  <c r="I89" i="21"/>
  <c r="J89" i="21"/>
  <c r="K89" i="21"/>
  <c r="L89" i="21"/>
  <c r="M89" i="21"/>
  <c r="B97" i="21"/>
  <c r="C97" i="21"/>
  <c r="D97" i="21"/>
  <c r="E97" i="21"/>
  <c r="F97" i="21"/>
  <c r="G97" i="21"/>
  <c r="H97" i="21"/>
  <c r="I97" i="21"/>
  <c r="J97" i="21"/>
  <c r="K97" i="21"/>
  <c r="L97" i="21"/>
  <c r="M97" i="21"/>
  <c r="B103" i="21"/>
  <c r="C103" i="21"/>
  <c r="D103" i="21"/>
  <c r="E103" i="21"/>
  <c r="F103" i="21"/>
  <c r="G103" i="21"/>
  <c r="H103" i="21"/>
  <c r="I103" i="21"/>
  <c r="J103" i="21"/>
  <c r="K103" i="21"/>
  <c r="L103" i="21"/>
  <c r="M103" i="21"/>
  <c r="B116" i="21"/>
  <c r="C116" i="21"/>
  <c r="D116" i="21"/>
  <c r="E116" i="21"/>
  <c r="F116" i="21"/>
  <c r="G116" i="21"/>
  <c r="H116" i="21"/>
  <c r="I116" i="21"/>
  <c r="J116" i="21"/>
  <c r="K116" i="21"/>
  <c r="L116" i="21"/>
  <c r="M116" i="21"/>
  <c r="B122" i="21"/>
  <c r="C122" i="21"/>
  <c r="D122" i="21"/>
  <c r="E122" i="21"/>
  <c r="F122" i="21"/>
  <c r="G122" i="21"/>
  <c r="H122" i="21"/>
  <c r="I122" i="21"/>
  <c r="J122" i="21"/>
  <c r="K122" i="21"/>
  <c r="L122" i="21"/>
  <c r="M122" i="21"/>
  <c r="B123" i="21"/>
  <c r="B127" i="21"/>
  <c r="B134" i="21"/>
  <c r="C134" i="21"/>
  <c r="D134" i="21"/>
  <c r="E134" i="21"/>
  <c r="F134" i="21"/>
  <c r="G134" i="21"/>
  <c r="H134" i="21"/>
  <c r="I134" i="21"/>
  <c r="J134" i="21"/>
  <c r="K134" i="21"/>
  <c r="L134" i="21"/>
  <c r="M134" i="21"/>
  <c r="B135" i="21"/>
  <c r="B139" i="21"/>
  <c r="B146" i="21"/>
  <c r="C146" i="21"/>
  <c r="D146" i="21"/>
  <c r="E146" i="21"/>
  <c r="F146" i="21"/>
  <c r="G146" i="21"/>
  <c r="H146" i="21"/>
  <c r="I146" i="21"/>
  <c r="J146" i="21"/>
  <c r="K146" i="21"/>
  <c r="L146" i="21"/>
  <c r="M146" i="21"/>
  <c r="C160" i="21"/>
  <c r="D160" i="21"/>
  <c r="F160" i="21"/>
  <c r="G160" i="21"/>
  <c r="H160" i="21"/>
  <c r="J160" i="21"/>
  <c r="K160" i="21"/>
  <c r="L160" i="21"/>
  <c r="M160" i="21"/>
  <c r="L73" i="20"/>
  <c r="M73" i="20"/>
  <c r="M149" i="20"/>
  <c r="M143" i="20"/>
  <c r="M154" i="20" s="1"/>
  <c r="M135" i="20"/>
  <c r="M131" i="20"/>
  <c r="M139" i="20" s="1"/>
  <c r="M123" i="20"/>
  <c r="M119" i="20"/>
  <c r="L115" i="20"/>
  <c r="L91" i="20"/>
  <c r="M64" i="20"/>
  <c r="M60" i="20"/>
  <c r="M49" i="20"/>
  <c r="L135" i="20"/>
  <c r="L131" i="20"/>
  <c r="L123" i="20"/>
  <c r="L119" i="20"/>
  <c r="K115" i="20"/>
  <c r="K91" i="20"/>
  <c r="K73" i="20"/>
  <c r="L64" i="20"/>
  <c r="L60" i="20"/>
  <c r="L49" i="20"/>
  <c r="K135" i="20"/>
  <c r="K131" i="20"/>
  <c r="K123" i="20"/>
  <c r="K119" i="20"/>
  <c r="J115" i="20"/>
  <c r="J91" i="20"/>
  <c r="I91" i="20"/>
  <c r="I73" i="20"/>
  <c r="J73" i="20"/>
  <c r="K64" i="20"/>
  <c r="K60" i="20"/>
  <c r="K49" i="20"/>
  <c r="M15" i="17"/>
  <c r="M5" i="17"/>
  <c r="J135" i="20"/>
  <c r="J131" i="20"/>
  <c r="J123" i="20"/>
  <c r="J119" i="20"/>
  <c r="I115" i="20"/>
  <c r="J64" i="20"/>
  <c r="J60" i="20"/>
  <c r="J49" i="20"/>
  <c r="I135" i="20"/>
  <c r="I131" i="20"/>
  <c r="I123" i="20"/>
  <c r="I119" i="20"/>
  <c r="H115" i="20"/>
  <c r="H91" i="20"/>
  <c r="H73" i="20"/>
  <c r="I64" i="20"/>
  <c r="I60" i="20"/>
  <c r="I49" i="20"/>
  <c r="H64" i="20"/>
  <c r="H60" i="20"/>
  <c r="H49" i="20"/>
  <c r="H135" i="20"/>
  <c r="H131" i="20"/>
  <c r="H123" i="20"/>
  <c r="H119" i="20"/>
  <c r="G115" i="20"/>
  <c r="G91" i="20"/>
  <c r="G73" i="20"/>
  <c r="C32" i="16"/>
  <c r="D32" i="16"/>
  <c r="E32" i="16"/>
  <c r="F32" i="16"/>
  <c r="G32" i="16"/>
  <c r="H32" i="16"/>
  <c r="I32" i="16"/>
  <c r="J32" i="16"/>
  <c r="K32" i="16"/>
  <c r="L32" i="16"/>
  <c r="M32" i="16"/>
  <c r="G135" i="20"/>
  <c r="G139" i="20" s="1"/>
  <c r="G131" i="20"/>
  <c r="G123" i="20"/>
  <c r="G119" i="20"/>
  <c r="F115" i="20"/>
  <c r="F91" i="20"/>
  <c r="E73" i="20"/>
  <c r="F73" i="20"/>
  <c r="G64" i="20"/>
  <c r="G60" i="20"/>
  <c r="G49" i="20"/>
  <c r="E91" i="20"/>
  <c r="E115" i="20"/>
  <c r="F135" i="20"/>
  <c r="F131" i="20"/>
  <c r="F123" i="20"/>
  <c r="F119" i="20"/>
  <c r="F64" i="20"/>
  <c r="F60" i="20"/>
  <c r="F49" i="20"/>
  <c r="C91" i="20"/>
  <c r="D91" i="20"/>
  <c r="B91" i="20"/>
  <c r="E135" i="20"/>
  <c r="E131" i="20"/>
  <c r="E139" i="20"/>
  <c r="E123" i="20"/>
  <c r="E119" i="20"/>
  <c r="D115" i="20"/>
  <c r="E64" i="20"/>
  <c r="E60" i="20"/>
  <c r="E49" i="20"/>
  <c r="C91" i="16"/>
  <c r="D91" i="16"/>
  <c r="E91" i="16"/>
  <c r="F91" i="16"/>
  <c r="G91" i="16"/>
  <c r="H91" i="16"/>
  <c r="I91" i="16"/>
  <c r="J91" i="16"/>
  <c r="K91" i="16"/>
  <c r="L91" i="16"/>
  <c r="M91" i="16"/>
  <c r="B91" i="16"/>
  <c r="C77" i="16"/>
  <c r="D77" i="16"/>
  <c r="E77" i="16"/>
  <c r="F77" i="16"/>
  <c r="G77" i="16"/>
  <c r="H77" i="16"/>
  <c r="I77" i="16"/>
  <c r="J77" i="16"/>
  <c r="K77" i="16"/>
  <c r="L77" i="16"/>
  <c r="M77" i="16"/>
  <c r="B77" i="16"/>
  <c r="C58" i="16"/>
  <c r="D58" i="16"/>
  <c r="E58" i="16"/>
  <c r="F58" i="16"/>
  <c r="G58" i="16"/>
  <c r="H58" i="16"/>
  <c r="I58" i="16"/>
  <c r="J58" i="16"/>
  <c r="K58" i="16"/>
  <c r="L58" i="16"/>
  <c r="M58" i="16"/>
  <c r="C111" i="13"/>
  <c r="D111" i="13"/>
  <c r="E111" i="13"/>
  <c r="F111" i="13"/>
  <c r="G111" i="13"/>
  <c r="H111" i="13"/>
  <c r="I111" i="13"/>
  <c r="J111" i="13"/>
  <c r="K111" i="13"/>
  <c r="L111" i="13"/>
  <c r="M111" i="13"/>
  <c r="C87" i="13"/>
  <c r="D87" i="13"/>
  <c r="E87" i="13"/>
  <c r="F87" i="13"/>
  <c r="G87" i="13"/>
  <c r="H87" i="13"/>
  <c r="I87" i="13"/>
  <c r="J87" i="13"/>
  <c r="K87" i="13"/>
  <c r="L87" i="13"/>
  <c r="M87" i="13"/>
  <c r="B87" i="13"/>
  <c r="C76" i="13"/>
  <c r="D76" i="13"/>
  <c r="E76" i="13"/>
  <c r="F76" i="13"/>
  <c r="G76" i="13"/>
  <c r="H76" i="13"/>
  <c r="I76" i="13"/>
  <c r="J76" i="13"/>
  <c r="K76" i="13"/>
  <c r="L76" i="13"/>
  <c r="M76" i="13"/>
  <c r="C24" i="13"/>
  <c r="D24" i="13"/>
  <c r="E24" i="13"/>
  <c r="F24" i="13"/>
  <c r="G24" i="13"/>
  <c r="H24" i="13"/>
  <c r="I24" i="13"/>
  <c r="J24" i="13"/>
  <c r="K24" i="13"/>
  <c r="L24" i="13"/>
  <c r="M24" i="13"/>
  <c r="C16" i="13"/>
  <c r="D16" i="13"/>
  <c r="E16" i="13"/>
  <c r="F16" i="13"/>
  <c r="G16" i="13"/>
  <c r="H16" i="13"/>
  <c r="I16" i="13"/>
  <c r="J16" i="13"/>
  <c r="K16" i="13"/>
  <c r="L16" i="13"/>
  <c r="M16" i="13"/>
  <c r="C110" i="14"/>
  <c r="D110" i="14"/>
  <c r="E110" i="14"/>
  <c r="F110" i="14"/>
  <c r="G110" i="14"/>
  <c r="H110" i="14"/>
  <c r="I110" i="14"/>
  <c r="J110" i="14"/>
  <c r="K110" i="14"/>
  <c r="L110" i="14"/>
  <c r="M110" i="14"/>
  <c r="B110" i="14"/>
  <c r="C86" i="14"/>
  <c r="D86" i="14"/>
  <c r="E86" i="14"/>
  <c r="F86" i="14"/>
  <c r="G86" i="14"/>
  <c r="H86" i="14"/>
  <c r="I86" i="14"/>
  <c r="J86" i="14"/>
  <c r="K86" i="14"/>
  <c r="L86" i="14"/>
  <c r="M86" i="14"/>
  <c r="B86" i="14"/>
  <c r="B76" i="14"/>
  <c r="C76" i="14"/>
  <c r="D76" i="14"/>
  <c r="E76" i="14"/>
  <c r="F76" i="14"/>
  <c r="G76" i="14"/>
  <c r="H76" i="14"/>
  <c r="I76" i="14"/>
  <c r="J76" i="14"/>
  <c r="K76" i="14"/>
  <c r="L76" i="14"/>
  <c r="M76" i="14"/>
  <c r="C69" i="14"/>
  <c r="C79" i="14" s="1"/>
  <c r="D69" i="14"/>
  <c r="D79" i="14" s="1"/>
  <c r="E69" i="14"/>
  <c r="E79" i="14"/>
  <c r="F69" i="14"/>
  <c r="F79" i="14" s="1"/>
  <c r="G69" i="14"/>
  <c r="G79" i="14"/>
  <c r="H69" i="14"/>
  <c r="H79" i="14" s="1"/>
  <c r="I69" i="14"/>
  <c r="I79" i="14" s="1"/>
  <c r="J69" i="14"/>
  <c r="J79" i="14" s="1"/>
  <c r="K69" i="14"/>
  <c r="K79" i="14" s="1"/>
  <c r="L69" i="14"/>
  <c r="L79" i="14"/>
  <c r="M69" i="14"/>
  <c r="M79" i="14" s="1"/>
  <c r="C60" i="14"/>
  <c r="D60" i="14"/>
  <c r="E60" i="14"/>
  <c r="F60" i="14"/>
  <c r="G60" i="14"/>
  <c r="H60" i="14"/>
  <c r="I60" i="14"/>
  <c r="J60" i="14"/>
  <c r="K60" i="14"/>
  <c r="L60" i="14"/>
  <c r="M60" i="14"/>
  <c r="C59" i="14"/>
  <c r="D59" i="14"/>
  <c r="E59" i="14"/>
  <c r="F59" i="14"/>
  <c r="G59" i="14"/>
  <c r="H59" i="14"/>
  <c r="I59" i="14"/>
  <c r="J59" i="14"/>
  <c r="K59" i="14"/>
  <c r="L59" i="14"/>
  <c r="M59" i="14"/>
  <c r="C51" i="14"/>
  <c r="D51" i="14"/>
  <c r="E51" i="14"/>
  <c r="F51" i="14"/>
  <c r="G51" i="14"/>
  <c r="H51" i="14"/>
  <c r="I51" i="14"/>
  <c r="J51" i="14"/>
  <c r="K51" i="14"/>
  <c r="L51" i="14"/>
  <c r="M51" i="14"/>
  <c r="C47" i="14"/>
  <c r="D47" i="14"/>
  <c r="E47" i="14"/>
  <c r="F47" i="14"/>
  <c r="G47" i="14"/>
  <c r="H47" i="14"/>
  <c r="I47" i="14"/>
  <c r="J47" i="14"/>
  <c r="K47" i="14"/>
  <c r="L47" i="14"/>
  <c r="M47" i="14"/>
  <c r="C43" i="14"/>
  <c r="D43" i="14"/>
  <c r="E43" i="14"/>
  <c r="F43" i="14"/>
  <c r="G43" i="14"/>
  <c r="H43" i="14"/>
  <c r="I43" i="14"/>
  <c r="J43" i="14"/>
  <c r="K43" i="14"/>
  <c r="L43" i="14"/>
  <c r="M43" i="14"/>
  <c r="C30" i="14"/>
  <c r="D30" i="14"/>
  <c r="E30" i="14"/>
  <c r="F30" i="14"/>
  <c r="G30" i="14"/>
  <c r="H30" i="14"/>
  <c r="I30" i="14"/>
  <c r="J30" i="14"/>
  <c r="K30" i="14"/>
  <c r="L30" i="14"/>
  <c r="M30" i="14"/>
  <c r="C23" i="14"/>
  <c r="D23" i="14"/>
  <c r="E23" i="14"/>
  <c r="F23" i="14"/>
  <c r="G23" i="14"/>
  <c r="H23" i="14"/>
  <c r="I23" i="14"/>
  <c r="J23" i="14"/>
  <c r="K23" i="14"/>
  <c r="L23" i="14"/>
  <c r="M23" i="14"/>
  <c r="C18" i="14"/>
  <c r="D18" i="14"/>
  <c r="E18" i="14"/>
  <c r="F18" i="14"/>
  <c r="G18" i="14"/>
  <c r="H18" i="14"/>
  <c r="I18" i="14"/>
  <c r="J18" i="14"/>
  <c r="K18" i="14"/>
  <c r="L18" i="14"/>
  <c r="M18" i="14"/>
  <c r="C15" i="14"/>
  <c r="D15" i="14"/>
  <c r="E15" i="14"/>
  <c r="F15" i="14"/>
  <c r="G15" i="14"/>
  <c r="H15" i="14"/>
  <c r="I15" i="14"/>
  <c r="J15" i="14"/>
  <c r="K15" i="14"/>
  <c r="L15" i="14"/>
  <c r="M15" i="14"/>
  <c r="D135" i="20"/>
  <c r="D131" i="20"/>
  <c r="D123" i="20"/>
  <c r="D119" i="20"/>
  <c r="C115" i="20"/>
  <c r="D64" i="20"/>
  <c r="D60" i="20"/>
  <c r="D49" i="20"/>
  <c r="C73" i="20"/>
  <c r="D73" i="20"/>
  <c r="J92" i="19"/>
  <c r="K92" i="19"/>
  <c r="L92" i="19"/>
  <c r="M92" i="19"/>
  <c r="C135" i="20"/>
  <c r="C131" i="20"/>
  <c r="C123" i="20"/>
  <c r="C119" i="20"/>
  <c r="B115" i="20"/>
  <c r="B73" i="20"/>
  <c r="C64" i="20"/>
  <c r="C60" i="20"/>
  <c r="C49" i="20"/>
  <c r="B16" i="20"/>
  <c r="B5" i="20"/>
  <c r="M115" i="19"/>
  <c r="B135" i="20"/>
  <c r="B131" i="20"/>
  <c r="B123" i="20"/>
  <c r="B127" i="20" s="1"/>
  <c r="B119" i="20"/>
  <c r="B142" i="20"/>
  <c r="B130" i="20"/>
  <c r="B118" i="20"/>
  <c r="B112" i="20"/>
  <c r="B99" i="20"/>
  <c r="B93" i="20"/>
  <c r="B85" i="20"/>
  <c r="B75" i="20"/>
  <c r="B70" i="20"/>
  <c r="B44" i="20"/>
  <c r="B35" i="20"/>
  <c r="B30" i="20"/>
  <c r="C30" i="20"/>
  <c r="D30" i="20"/>
  <c r="F30" i="20"/>
  <c r="I30" i="20"/>
  <c r="J30" i="20"/>
  <c r="K30" i="20"/>
  <c r="L30" i="20"/>
  <c r="M30" i="20"/>
  <c r="M156" i="20"/>
  <c r="M142" i="20"/>
  <c r="L142" i="20"/>
  <c r="K142" i="20"/>
  <c r="J142" i="20"/>
  <c r="I142" i="20"/>
  <c r="H142" i="20"/>
  <c r="G142" i="20"/>
  <c r="F142" i="20"/>
  <c r="E142" i="20"/>
  <c r="D142" i="20"/>
  <c r="C142" i="20"/>
  <c r="M130" i="20"/>
  <c r="L130" i="20"/>
  <c r="K130" i="20"/>
  <c r="J130" i="20"/>
  <c r="I130" i="20"/>
  <c r="H130" i="20"/>
  <c r="G130" i="20"/>
  <c r="F130" i="20"/>
  <c r="E130" i="20"/>
  <c r="D130" i="20"/>
  <c r="C130" i="20"/>
  <c r="M118" i="20"/>
  <c r="L118" i="20"/>
  <c r="K118" i="20"/>
  <c r="J118" i="20"/>
  <c r="I118" i="20"/>
  <c r="H118" i="20"/>
  <c r="G118" i="20"/>
  <c r="F118" i="20"/>
  <c r="E118" i="20"/>
  <c r="D118" i="20"/>
  <c r="C118" i="20"/>
  <c r="M112" i="20"/>
  <c r="L112" i="20"/>
  <c r="K112" i="20"/>
  <c r="J112" i="20"/>
  <c r="I112" i="20"/>
  <c r="H112" i="20"/>
  <c r="G112" i="20"/>
  <c r="F112" i="20"/>
  <c r="E112" i="20"/>
  <c r="D112" i="20"/>
  <c r="C112" i="20"/>
  <c r="M99" i="20"/>
  <c r="L99" i="20"/>
  <c r="K99" i="20"/>
  <c r="J99" i="20"/>
  <c r="I99" i="20"/>
  <c r="H99" i="20"/>
  <c r="G99" i="20"/>
  <c r="F99" i="20"/>
  <c r="E99" i="20"/>
  <c r="D99" i="20"/>
  <c r="C99" i="20"/>
  <c r="M93" i="20"/>
  <c r="L93" i="20"/>
  <c r="K93" i="20"/>
  <c r="J93" i="20"/>
  <c r="I93" i="20"/>
  <c r="H93" i="20"/>
  <c r="G93" i="20"/>
  <c r="F93" i="20"/>
  <c r="E93" i="20"/>
  <c r="D93" i="20"/>
  <c r="C93" i="20"/>
  <c r="M85" i="20"/>
  <c r="L85" i="20"/>
  <c r="K85" i="20"/>
  <c r="J85" i="20"/>
  <c r="I85" i="20"/>
  <c r="H85" i="20"/>
  <c r="G85" i="20"/>
  <c r="F85" i="20"/>
  <c r="E85" i="20"/>
  <c r="D85" i="20"/>
  <c r="C85" i="20"/>
  <c r="M75" i="20"/>
  <c r="L75" i="20"/>
  <c r="K75" i="20"/>
  <c r="J75" i="20"/>
  <c r="I75" i="20"/>
  <c r="F75" i="20"/>
  <c r="E75" i="20"/>
  <c r="D75" i="20"/>
  <c r="C75" i="20"/>
  <c r="M70" i="20"/>
  <c r="L70" i="20"/>
  <c r="K70" i="20"/>
  <c r="J70" i="20"/>
  <c r="I70" i="20"/>
  <c r="H70" i="20"/>
  <c r="E70" i="20"/>
  <c r="D70" i="20"/>
  <c r="C70" i="20"/>
  <c r="B64" i="20"/>
  <c r="B60" i="20"/>
  <c r="B49" i="20"/>
  <c r="M44" i="20"/>
  <c r="L44" i="20"/>
  <c r="K44" i="20"/>
  <c r="J44" i="20"/>
  <c r="I44" i="20"/>
  <c r="F44" i="20"/>
  <c r="E44" i="20"/>
  <c r="D44" i="20"/>
  <c r="C44" i="20"/>
  <c r="M35" i="20"/>
  <c r="L35" i="20"/>
  <c r="K35" i="20"/>
  <c r="J35" i="20"/>
  <c r="I35" i="20"/>
  <c r="F35" i="20"/>
  <c r="E35" i="20"/>
  <c r="D35" i="20"/>
  <c r="C35" i="20"/>
  <c r="M135" i="19"/>
  <c r="M131" i="19"/>
  <c r="M123" i="19"/>
  <c r="M119" i="19"/>
  <c r="J115" i="19"/>
  <c r="K115" i="19"/>
  <c r="L115" i="19"/>
  <c r="M65" i="19"/>
  <c r="M61" i="19"/>
  <c r="M50" i="19"/>
  <c r="M74" i="19"/>
  <c r="L16" i="19"/>
  <c r="L5" i="19"/>
  <c r="K74" i="19"/>
  <c r="L74" i="19"/>
  <c r="K149" i="19"/>
  <c r="K143" i="19"/>
  <c r="L149" i="19"/>
  <c r="L143" i="19"/>
  <c r="L135" i="19"/>
  <c r="L131" i="19"/>
  <c r="L123" i="19"/>
  <c r="L119" i="19"/>
  <c r="L65" i="19"/>
  <c r="L61" i="19"/>
  <c r="L50" i="19"/>
  <c r="B5" i="19"/>
  <c r="B16" i="19"/>
  <c r="C5" i="19"/>
  <c r="C16" i="19"/>
  <c r="D5" i="19"/>
  <c r="D16" i="19"/>
  <c r="D27" i="19" s="1"/>
  <c r="E5" i="19"/>
  <c r="E16" i="19"/>
  <c r="E27" i="19" s="1"/>
  <c r="F5" i="19"/>
  <c r="F16" i="19"/>
  <c r="G5" i="19"/>
  <c r="G16" i="19"/>
  <c r="H5" i="19"/>
  <c r="H16" i="19"/>
  <c r="I5" i="19"/>
  <c r="I16" i="19"/>
  <c r="I27" i="19" s="1"/>
  <c r="J5" i="19"/>
  <c r="J16" i="19"/>
  <c r="J27" i="19" s="1"/>
  <c r="K5" i="19"/>
  <c r="K16" i="19"/>
  <c r="K27" i="19" s="1"/>
  <c r="C30" i="19"/>
  <c r="D30" i="19"/>
  <c r="F30" i="19"/>
  <c r="I30" i="19"/>
  <c r="J30" i="19"/>
  <c r="K30" i="19"/>
  <c r="L30" i="19"/>
  <c r="M30" i="19"/>
  <c r="B32" i="19"/>
  <c r="C32" i="19"/>
  <c r="C36" i="19"/>
  <c r="D36" i="19"/>
  <c r="E36" i="19"/>
  <c r="F36" i="19"/>
  <c r="I36" i="19"/>
  <c r="J36" i="19"/>
  <c r="K36" i="19"/>
  <c r="L36" i="19"/>
  <c r="M36" i="19"/>
  <c r="C45" i="19"/>
  <c r="D45" i="19"/>
  <c r="E45" i="19"/>
  <c r="F45" i="19"/>
  <c r="I45" i="19"/>
  <c r="J45" i="19"/>
  <c r="K45" i="19"/>
  <c r="L45" i="19"/>
  <c r="M45" i="19"/>
  <c r="E49" i="19"/>
  <c r="B50" i="19"/>
  <c r="C50" i="19"/>
  <c r="D50" i="19"/>
  <c r="F50" i="19"/>
  <c r="G50" i="19"/>
  <c r="H50" i="19"/>
  <c r="I50" i="19"/>
  <c r="J50" i="19"/>
  <c r="K50" i="19"/>
  <c r="E51" i="19"/>
  <c r="E52" i="19"/>
  <c r="E50" i="19" s="1"/>
  <c r="B61" i="19"/>
  <c r="C61" i="19"/>
  <c r="D61" i="19"/>
  <c r="E61" i="19"/>
  <c r="F61" i="19"/>
  <c r="G61" i="19"/>
  <c r="H61" i="19"/>
  <c r="I61" i="19"/>
  <c r="J61" i="19"/>
  <c r="K61" i="19"/>
  <c r="B65" i="19"/>
  <c r="C65" i="19"/>
  <c r="D65" i="19"/>
  <c r="E65" i="19"/>
  <c r="F65" i="19"/>
  <c r="G65" i="19"/>
  <c r="H65" i="19"/>
  <c r="I65" i="19"/>
  <c r="J65" i="19"/>
  <c r="K65" i="19"/>
  <c r="C71" i="19"/>
  <c r="D71" i="19"/>
  <c r="E71" i="19"/>
  <c r="H71" i="19"/>
  <c r="I71" i="19"/>
  <c r="J71" i="19"/>
  <c r="K71" i="19"/>
  <c r="L71" i="19"/>
  <c r="M71" i="19"/>
  <c r="B74" i="19"/>
  <c r="C74" i="19"/>
  <c r="D74" i="19"/>
  <c r="E74" i="19"/>
  <c r="F74" i="19"/>
  <c r="G74" i="19"/>
  <c r="H74" i="19"/>
  <c r="I74" i="19"/>
  <c r="J74" i="19"/>
  <c r="C76" i="19"/>
  <c r="D76" i="19"/>
  <c r="E76" i="19"/>
  <c r="F76" i="19"/>
  <c r="I76" i="19"/>
  <c r="J76" i="19"/>
  <c r="K76" i="19"/>
  <c r="L76" i="19"/>
  <c r="M76" i="19"/>
  <c r="C86" i="19"/>
  <c r="D86" i="19"/>
  <c r="E86" i="19"/>
  <c r="F86" i="19"/>
  <c r="G86" i="19"/>
  <c r="H86" i="19"/>
  <c r="I86" i="19"/>
  <c r="J86" i="19"/>
  <c r="K86" i="19"/>
  <c r="L86" i="19"/>
  <c r="M86" i="19"/>
  <c r="B92" i="19"/>
  <c r="C92" i="19"/>
  <c r="D92" i="19"/>
  <c r="E92" i="19"/>
  <c r="F92" i="19"/>
  <c r="G92" i="19"/>
  <c r="H92" i="19"/>
  <c r="I92" i="19"/>
  <c r="C94" i="19"/>
  <c r="D94" i="19"/>
  <c r="E94" i="19"/>
  <c r="F94" i="19"/>
  <c r="G94" i="19"/>
  <c r="H94" i="19"/>
  <c r="I94" i="19"/>
  <c r="J94" i="19"/>
  <c r="K94" i="19"/>
  <c r="L94" i="19"/>
  <c r="M94" i="19"/>
  <c r="C100" i="19"/>
  <c r="D100" i="19"/>
  <c r="E100" i="19"/>
  <c r="F100" i="19"/>
  <c r="G100" i="19"/>
  <c r="H100" i="19"/>
  <c r="I100" i="19"/>
  <c r="J100" i="19"/>
  <c r="K100" i="19"/>
  <c r="L100" i="19"/>
  <c r="M100" i="19"/>
  <c r="C112" i="19"/>
  <c r="D112" i="19"/>
  <c r="E112" i="19"/>
  <c r="F112" i="19"/>
  <c r="G112" i="19"/>
  <c r="H112" i="19"/>
  <c r="I112" i="19"/>
  <c r="J112" i="19"/>
  <c r="K112" i="19"/>
  <c r="L112" i="19"/>
  <c r="M112" i="19"/>
  <c r="B115" i="19"/>
  <c r="C115" i="19"/>
  <c r="D115" i="19"/>
  <c r="E115" i="19"/>
  <c r="F115" i="19"/>
  <c r="G115" i="19"/>
  <c r="H115" i="19"/>
  <c r="I115" i="19"/>
  <c r="C118" i="19"/>
  <c r="D118" i="19"/>
  <c r="E118" i="19"/>
  <c r="F118" i="19"/>
  <c r="G118" i="19"/>
  <c r="H118" i="19"/>
  <c r="I118" i="19"/>
  <c r="J118" i="19"/>
  <c r="K118" i="19"/>
  <c r="L118" i="19"/>
  <c r="M118" i="19"/>
  <c r="C119" i="19"/>
  <c r="D119" i="19"/>
  <c r="D123" i="19"/>
  <c r="E119" i="19"/>
  <c r="F119" i="19"/>
  <c r="F123" i="19"/>
  <c r="G119" i="19"/>
  <c r="G123" i="19"/>
  <c r="G127" i="19" s="1"/>
  <c r="H119" i="19"/>
  <c r="H123" i="19"/>
  <c r="I119" i="19"/>
  <c r="J119" i="19"/>
  <c r="J123" i="19"/>
  <c r="K119" i="19"/>
  <c r="K127" i="19" s="1"/>
  <c r="K123" i="19"/>
  <c r="C123" i="19"/>
  <c r="E123" i="19"/>
  <c r="I123" i="19"/>
  <c r="I127" i="19" s="1"/>
  <c r="C130" i="19"/>
  <c r="D130" i="19"/>
  <c r="E130" i="19"/>
  <c r="F130" i="19"/>
  <c r="G130" i="19"/>
  <c r="H130" i="19"/>
  <c r="I130" i="19"/>
  <c r="J130" i="19"/>
  <c r="K130" i="19"/>
  <c r="L130" i="19"/>
  <c r="M130" i="19"/>
  <c r="C131" i="19"/>
  <c r="C135" i="19"/>
  <c r="D131" i="19"/>
  <c r="E131" i="19"/>
  <c r="E135" i="19"/>
  <c r="E139" i="19" s="1"/>
  <c r="F131" i="19"/>
  <c r="F135" i="19"/>
  <c r="G131" i="19"/>
  <c r="G135" i="19"/>
  <c r="H131" i="19"/>
  <c r="H135" i="19"/>
  <c r="H139" i="19" s="1"/>
  <c r="I131" i="19"/>
  <c r="I135" i="19"/>
  <c r="J131" i="19"/>
  <c r="J135" i="19"/>
  <c r="K131" i="19"/>
  <c r="K135" i="19"/>
  <c r="K139" i="19"/>
  <c r="D135" i="19"/>
  <c r="D139" i="19" s="1"/>
  <c r="C142" i="19"/>
  <c r="D142" i="19"/>
  <c r="E142" i="19"/>
  <c r="F142" i="19"/>
  <c r="G142" i="19"/>
  <c r="H142" i="19"/>
  <c r="I142" i="19"/>
  <c r="J142" i="19"/>
  <c r="K142" i="19"/>
  <c r="L142" i="19"/>
  <c r="M142" i="19"/>
  <c r="B143" i="19"/>
  <c r="C143" i="19"/>
  <c r="C149" i="19"/>
  <c r="D143" i="19"/>
  <c r="D149" i="19"/>
  <c r="D154" i="19"/>
  <c r="E143" i="19"/>
  <c r="F143" i="19"/>
  <c r="F149" i="19"/>
  <c r="F154" i="19" s="1"/>
  <c r="G143" i="19"/>
  <c r="G149" i="19"/>
  <c r="H143" i="19"/>
  <c r="H149" i="19"/>
  <c r="I143" i="19"/>
  <c r="J143" i="19"/>
  <c r="J149" i="19"/>
  <c r="J154" i="19" s="1"/>
  <c r="B149" i="19"/>
  <c r="B154" i="19" s="1"/>
  <c r="E149" i="19"/>
  <c r="I149" i="19"/>
  <c r="I154" i="19" s="1"/>
  <c r="C156" i="19"/>
  <c r="D156" i="19"/>
  <c r="E156" i="19"/>
  <c r="F156" i="19"/>
  <c r="G156" i="19"/>
  <c r="H156" i="19"/>
  <c r="I156" i="19"/>
  <c r="J156" i="19"/>
  <c r="K156" i="19"/>
  <c r="L156" i="19"/>
  <c r="M156" i="19"/>
  <c r="B5" i="17"/>
  <c r="B15" i="17"/>
  <c r="B25" i="17" s="1"/>
  <c r="C5" i="17"/>
  <c r="C25" i="17" s="1"/>
  <c r="C15" i="17"/>
  <c r="D5" i="17"/>
  <c r="E5" i="17"/>
  <c r="F5" i="17"/>
  <c r="F15" i="17"/>
  <c r="G5" i="17"/>
  <c r="G15" i="17"/>
  <c r="H5" i="17"/>
  <c r="H15" i="17"/>
  <c r="H25" i="17" s="1"/>
  <c r="I5" i="17"/>
  <c r="J5" i="17"/>
  <c r="J15" i="17"/>
  <c r="K5" i="17"/>
  <c r="K15" i="17"/>
  <c r="L5" i="17"/>
  <c r="L15" i="17"/>
  <c r="D15" i="17"/>
  <c r="D25" i="17" s="1"/>
  <c r="E15" i="17"/>
  <c r="E25" i="17" s="1"/>
  <c r="I15" i="17"/>
  <c r="B28" i="17"/>
  <c r="C28" i="17"/>
  <c r="D28" i="17"/>
  <c r="E28" i="17"/>
  <c r="F28" i="17"/>
  <c r="G28" i="17"/>
  <c r="H28" i="17"/>
  <c r="I28" i="17"/>
  <c r="J28" i="17"/>
  <c r="K28" i="17"/>
  <c r="L28" i="17"/>
  <c r="M28" i="17"/>
  <c r="B32" i="17"/>
  <c r="C32" i="17"/>
  <c r="D32" i="17"/>
  <c r="E32" i="17"/>
  <c r="F32" i="17"/>
  <c r="G32" i="17"/>
  <c r="H32" i="17"/>
  <c r="I32" i="17"/>
  <c r="J32" i="17"/>
  <c r="K32" i="17"/>
  <c r="L32" i="17"/>
  <c r="M32" i="17"/>
  <c r="C36" i="17"/>
  <c r="D36" i="17"/>
  <c r="E36" i="17"/>
  <c r="F36" i="17"/>
  <c r="G36" i="17"/>
  <c r="H36" i="17"/>
  <c r="I36" i="17"/>
  <c r="J36" i="17"/>
  <c r="K36" i="17"/>
  <c r="L36" i="17"/>
  <c r="M36" i="17"/>
  <c r="B47" i="17"/>
  <c r="C47" i="17"/>
  <c r="D47" i="17"/>
  <c r="E47" i="17"/>
  <c r="F47" i="17"/>
  <c r="G47" i="17"/>
  <c r="H47" i="17"/>
  <c r="I47" i="17"/>
  <c r="J47" i="17"/>
  <c r="K47" i="17"/>
  <c r="L47" i="17"/>
  <c r="M47" i="17"/>
  <c r="I50" i="17"/>
  <c r="B52" i="17"/>
  <c r="C52" i="17"/>
  <c r="D52" i="17"/>
  <c r="E52" i="17"/>
  <c r="F52" i="17"/>
  <c r="G52" i="17"/>
  <c r="H52" i="17"/>
  <c r="I52" i="17"/>
  <c r="J52" i="17"/>
  <c r="K52" i="17"/>
  <c r="L52" i="17"/>
  <c r="M52" i="17"/>
  <c r="B62" i="17"/>
  <c r="C62" i="17"/>
  <c r="D62" i="17"/>
  <c r="E62" i="17"/>
  <c r="F62" i="17"/>
  <c r="G62" i="17"/>
  <c r="H62" i="17"/>
  <c r="I62" i="17"/>
  <c r="J62" i="17"/>
  <c r="K62" i="17"/>
  <c r="L62" i="17"/>
  <c r="M62" i="17"/>
  <c r="B66" i="17"/>
  <c r="C66" i="17"/>
  <c r="D66" i="17"/>
  <c r="E66" i="17"/>
  <c r="F66" i="17"/>
  <c r="G66" i="17"/>
  <c r="H66" i="17"/>
  <c r="I66" i="17"/>
  <c r="J66" i="17"/>
  <c r="K66" i="17"/>
  <c r="L66" i="17"/>
  <c r="M66" i="17"/>
  <c r="B72" i="17"/>
  <c r="C72" i="17"/>
  <c r="D72" i="17"/>
  <c r="E72" i="17"/>
  <c r="F72" i="17"/>
  <c r="G72" i="17"/>
  <c r="H72" i="17"/>
  <c r="I72" i="17"/>
  <c r="J72" i="17"/>
  <c r="K72" i="17"/>
  <c r="L72" i="17"/>
  <c r="M72" i="17"/>
  <c r="B75" i="17"/>
  <c r="C75" i="17"/>
  <c r="D75" i="17"/>
  <c r="E75" i="17"/>
  <c r="F75" i="17"/>
  <c r="G75" i="17"/>
  <c r="H75" i="17"/>
  <c r="I75" i="17"/>
  <c r="J75" i="17"/>
  <c r="K75" i="17"/>
  <c r="L75" i="17"/>
  <c r="M75" i="17"/>
  <c r="B77" i="17"/>
  <c r="C77" i="17"/>
  <c r="D77" i="17"/>
  <c r="E77" i="17"/>
  <c r="F77" i="17"/>
  <c r="G77" i="17"/>
  <c r="H77" i="17"/>
  <c r="I77" i="17"/>
  <c r="J77" i="17"/>
  <c r="K77" i="17"/>
  <c r="L77" i="17"/>
  <c r="M77" i="17"/>
  <c r="B87" i="17"/>
  <c r="C87" i="17"/>
  <c r="D87" i="17"/>
  <c r="E87" i="17"/>
  <c r="F87" i="17"/>
  <c r="G87" i="17"/>
  <c r="H87" i="17"/>
  <c r="I87" i="17"/>
  <c r="J87" i="17"/>
  <c r="K87" i="17"/>
  <c r="L87" i="17"/>
  <c r="M87" i="17"/>
  <c r="B93" i="17"/>
  <c r="C93" i="17"/>
  <c r="D93" i="17"/>
  <c r="E93" i="17"/>
  <c r="F93" i="17"/>
  <c r="G93" i="17"/>
  <c r="H93" i="17"/>
  <c r="I93" i="17"/>
  <c r="J93" i="17"/>
  <c r="K93" i="17"/>
  <c r="L93" i="17"/>
  <c r="M93" i="17"/>
  <c r="B96" i="17"/>
  <c r="C96" i="17"/>
  <c r="D96" i="17"/>
  <c r="E96" i="17"/>
  <c r="F96" i="17"/>
  <c r="G96" i="17"/>
  <c r="H96" i="17"/>
  <c r="I96" i="17"/>
  <c r="J96" i="17"/>
  <c r="K96" i="17"/>
  <c r="L96" i="17"/>
  <c r="M96" i="17"/>
  <c r="B102" i="17"/>
  <c r="C102" i="17"/>
  <c r="D102" i="17"/>
  <c r="E102" i="17"/>
  <c r="F102" i="17"/>
  <c r="G102" i="17"/>
  <c r="H102" i="17"/>
  <c r="I102" i="17"/>
  <c r="J102" i="17"/>
  <c r="K102" i="17"/>
  <c r="L102" i="17"/>
  <c r="M102" i="17"/>
  <c r="B110" i="17"/>
  <c r="C110" i="17"/>
  <c r="D110" i="17"/>
  <c r="E110" i="17"/>
  <c r="F110" i="17"/>
  <c r="G110" i="17"/>
  <c r="H110" i="17"/>
  <c r="I110" i="17"/>
  <c r="J110" i="17"/>
  <c r="K110" i="17"/>
  <c r="L110" i="17"/>
  <c r="M110" i="17"/>
  <c r="B113" i="17"/>
  <c r="C113" i="17"/>
  <c r="D113" i="17"/>
  <c r="E113" i="17"/>
  <c r="F113" i="17"/>
  <c r="G113" i="17"/>
  <c r="H113" i="17"/>
  <c r="I113" i="17"/>
  <c r="J113" i="17"/>
  <c r="K113" i="17"/>
  <c r="B116" i="17"/>
  <c r="C116" i="17"/>
  <c r="D116" i="17"/>
  <c r="E116" i="17"/>
  <c r="F116" i="17"/>
  <c r="G116" i="17"/>
  <c r="H116" i="17"/>
  <c r="I116" i="17"/>
  <c r="J116" i="17"/>
  <c r="K116" i="17"/>
  <c r="L116" i="17"/>
  <c r="M116" i="17"/>
  <c r="B117" i="17"/>
  <c r="B121" i="17"/>
  <c r="B125" i="17" s="1"/>
  <c r="C117" i="17"/>
  <c r="C121" i="17"/>
  <c r="D117" i="17"/>
  <c r="D121" i="17"/>
  <c r="E117" i="17"/>
  <c r="F117" i="17"/>
  <c r="G117" i="17"/>
  <c r="H117" i="17"/>
  <c r="H121" i="17"/>
  <c r="H125" i="17"/>
  <c r="I117" i="17"/>
  <c r="I121" i="17"/>
  <c r="I125" i="17" s="1"/>
  <c r="J117" i="17"/>
  <c r="J125" i="17" s="1"/>
  <c r="K117" i="17"/>
  <c r="K121" i="17"/>
  <c r="L117" i="17"/>
  <c r="M117" i="17"/>
  <c r="M121" i="17"/>
  <c r="E121" i="17"/>
  <c r="E125" i="17" s="1"/>
  <c r="F121" i="17"/>
  <c r="F125" i="17" s="1"/>
  <c r="G121" i="17"/>
  <c r="J121" i="17"/>
  <c r="L121" i="17"/>
  <c r="B128" i="17"/>
  <c r="C128" i="17"/>
  <c r="D128" i="17"/>
  <c r="E128" i="17"/>
  <c r="F128" i="17"/>
  <c r="G128" i="17"/>
  <c r="H128" i="17"/>
  <c r="I128" i="17"/>
  <c r="J128" i="17"/>
  <c r="K128" i="17"/>
  <c r="L128" i="17"/>
  <c r="M128" i="17"/>
  <c r="B129" i="17"/>
  <c r="B133" i="17"/>
  <c r="B137" i="17"/>
  <c r="C129" i="17"/>
  <c r="C133" i="17"/>
  <c r="C137" i="17" s="1"/>
  <c r="D129" i="17"/>
  <c r="D133" i="17"/>
  <c r="D137" i="17" s="1"/>
  <c r="E129" i="17"/>
  <c r="E133" i="17"/>
  <c r="F129" i="17"/>
  <c r="G129" i="17"/>
  <c r="G133" i="17"/>
  <c r="H129" i="17"/>
  <c r="H133" i="17"/>
  <c r="I129" i="17"/>
  <c r="I133" i="17"/>
  <c r="I137" i="17"/>
  <c r="J129" i="17"/>
  <c r="K129" i="17"/>
  <c r="K133" i="17"/>
  <c r="L129" i="17"/>
  <c r="M129" i="17"/>
  <c r="F133" i="17"/>
  <c r="J133" i="17"/>
  <c r="L133" i="17"/>
  <c r="M133" i="17"/>
  <c r="B140" i="17"/>
  <c r="C140" i="17"/>
  <c r="D140" i="17"/>
  <c r="E140" i="17"/>
  <c r="F140" i="17"/>
  <c r="G140" i="17"/>
  <c r="H140" i="17"/>
  <c r="I140" i="17"/>
  <c r="J140" i="17"/>
  <c r="K140" i="17"/>
  <c r="L140" i="17"/>
  <c r="M140" i="17"/>
  <c r="B141" i="17"/>
  <c r="B146" i="17"/>
  <c r="C141" i="17"/>
  <c r="C146" i="17"/>
  <c r="D141" i="17"/>
  <c r="E141" i="17"/>
  <c r="F141" i="17"/>
  <c r="F146" i="17"/>
  <c r="F151" i="17"/>
  <c r="G141" i="17"/>
  <c r="G146" i="17"/>
  <c r="G151" i="17" s="1"/>
  <c r="H141" i="17"/>
  <c r="H146" i="17"/>
  <c r="I141" i="17"/>
  <c r="I146" i="17"/>
  <c r="J141" i="17"/>
  <c r="K141" i="17"/>
  <c r="L141" i="17"/>
  <c r="L146" i="17"/>
  <c r="L151" i="17" s="1"/>
  <c r="D146" i="17"/>
  <c r="D151" i="17" s="1"/>
  <c r="E146" i="17"/>
  <c r="E151" i="17" s="1"/>
  <c r="J146" i="17"/>
  <c r="K146" i="17"/>
  <c r="B153" i="17"/>
  <c r="C153" i="17"/>
  <c r="D153" i="17"/>
  <c r="E153" i="17"/>
  <c r="F153" i="17"/>
  <c r="G153" i="17"/>
  <c r="H153" i="17"/>
  <c r="I153" i="17"/>
  <c r="J153" i="17"/>
  <c r="K153" i="17"/>
  <c r="L153" i="17"/>
  <c r="M153" i="17"/>
  <c r="B5" i="16"/>
  <c r="B15" i="16"/>
  <c r="B25" i="16" s="1"/>
  <c r="C5" i="16"/>
  <c r="C15" i="16"/>
  <c r="D5" i="16"/>
  <c r="D25" i="16" s="1"/>
  <c r="E5" i="16"/>
  <c r="E15" i="16"/>
  <c r="E25" i="16" s="1"/>
  <c r="F5" i="16"/>
  <c r="G5" i="16"/>
  <c r="H5" i="16"/>
  <c r="H15" i="16"/>
  <c r="I5" i="16"/>
  <c r="J5" i="16"/>
  <c r="J15" i="16"/>
  <c r="J25" i="16"/>
  <c r="K5" i="16"/>
  <c r="K15" i="16"/>
  <c r="L5" i="16"/>
  <c r="L15" i="16"/>
  <c r="L25" i="16" s="1"/>
  <c r="M5" i="16"/>
  <c r="M25" i="16" s="1"/>
  <c r="D15" i="16"/>
  <c r="F15" i="16"/>
  <c r="F25" i="16" s="1"/>
  <c r="G15" i="16"/>
  <c r="I15" i="16"/>
  <c r="M15" i="16"/>
  <c r="B28" i="16"/>
  <c r="C28" i="16"/>
  <c r="D28" i="16"/>
  <c r="E28" i="16"/>
  <c r="F28" i="16"/>
  <c r="G28" i="16"/>
  <c r="H28" i="16"/>
  <c r="I28" i="16"/>
  <c r="J28" i="16"/>
  <c r="K28" i="16"/>
  <c r="L28" i="16"/>
  <c r="M28" i="16"/>
  <c r="B32" i="16"/>
  <c r="B36" i="16"/>
  <c r="C36" i="16"/>
  <c r="D36" i="16"/>
  <c r="E36" i="16"/>
  <c r="F36" i="16"/>
  <c r="G36" i="16"/>
  <c r="H36" i="16"/>
  <c r="I36" i="16"/>
  <c r="J36" i="16"/>
  <c r="K36" i="16"/>
  <c r="L36" i="16"/>
  <c r="M36" i="16"/>
  <c r="B45" i="16"/>
  <c r="C45" i="16"/>
  <c r="D45" i="16"/>
  <c r="E45" i="16"/>
  <c r="F45" i="16"/>
  <c r="G45" i="16"/>
  <c r="H45" i="16"/>
  <c r="I45" i="16"/>
  <c r="J45" i="16"/>
  <c r="K45" i="16"/>
  <c r="L45" i="16"/>
  <c r="M45" i="16"/>
  <c r="B55" i="16"/>
  <c r="C55" i="16"/>
  <c r="D55" i="16"/>
  <c r="E55" i="16"/>
  <c r="F55" i="16"/>
  <c r="G55" i="16"/>
  <c r="H55" i="16"/>
  <c r="I55" i="16"/>
  <c r="J55" i="16"/>
  <c r="K55" i="16"/>
  <c r="L55" i="16"/>
  <c r="M55" i="16"/>
  <c r="B58" i="16"/>
  <c r="B60" i="16"/>
  <c r="C60" i="16"/>
  <c r="D60" i="16"/>
  <c r="E60" i="16"/>
  <c r="F60" i="16"/>
  <c r="G60" i="16"/>
  <c r="H60" i="16"/>
  <c r="I60" i="16"/>
  <c r="J60" i="16"/>
  <c r="K60" i="16"/>
  <c r="L60" i="16"/>
  <c r="M60" i="16"/>
  <c r="B70" i="16"/>
  <c r="C70" i="16"/>
  <c r="D70" i="16"/>
  <c r="E70" i="16"/>
  <c r="F70" i="16"/>
  <c r="G70" i="16"/>
  <c r="H70" i="16"/>
  <c r="I70" i="16"/>
  <c r="J70" i="16"/>
  <c r="K70" i="16"/>
  <c r="L70" i="16"/>
  <c r="M70" i="16"/>
  <c r="B80" i="16"/>
  <c r="C80" i="16"/>
  <c r="D80" i="16"/>
  <c r="E80" i="16"/>
  <c r="F80" i="16"/>
  <c r="G80" i="16"/>
  <c r="H80" i="16"/>
  <c r="I80" i="16"/>
  <c r="J80" i="16"/>
  <c r="K80" i="16"/>
  <c r="L80" i="16"/>
  <c r="M80" i="16"/>
  <c r="B88" i="16"/>
  <c r="C88" i="16"/>
  <c r="D88" i="16"/>
  <c r="E88" i="16"/>
  <c r="F88" i="16"/>
  <c r="G88" i="16"/>
  <c r="H88" i="16"/>
  <c r="I88" i="16"/>
  <c r="J88" i="16"/>
  <c r="K88" i="16"/>
  <c r="L88" i="16"/>
  <c r="M88" i="16"/>
  <c r="B94" i="16"/>
  <c r="C94" i="16"/>
  <c r="D94" i="16"/>
  <c r="E94" i="16"/>
  <c r="F94" i="16"/>
  <c r="G94" i="16"/>
  <c r="H94" i="16"/>
  <c r="I94" i="16"/>
  <c r="J94" i="16"/>
  <c r="K94" i="16"/>
  <c r="L94" i="16"/>
  <c r="M94" i="16"/>
  <c r="B101" i="16"/>
  <c r="C101" i="16"/>
  <c r="D101" i="16"/>
  <c r="E101" i="16"/>
  <c r="F101" i="16"/>
  <c r="G101" i="16"/>
  <c r="H101" i="16"/>
  <c r="I101" i="16"/>
  <c r="J101" i="16"/>
  <c r="K101" i="16"/>
  <c r="L101" i="16"/>
  <c r="M101" i="16"/>
  <c r="L103" i="16"/>
  <c r="B18" i="15"/>
  <c r="C18" i="15"/>
  <c r="D18" i="15"/>
  <c r="E18" i="15"/>
  <c r="F18" i="15"/>
  <c r="G18" i="15"/>
  <c r="H18" i="15"/>
  <c r="I18" i="15"/>
  <c r="J18" i="15"/>
  <c r="K18" i="15"/>
  <c r="L18" i="15"/>
  <c r="M18" i="15"/>
  <c r="B23" i="15"/>
  <c r="C23" i="15"/>
  <c r="D23" i="15"/>
  <c r="E23" i="15"/>
  <c r="F23" i="15"/>
  <c r="G23" i="15"/>
  <c r="H23" i="15"/>
  <c r="I23" i="15"/>
  <c r="J23" i="15"/>
  <c r="K23" i="15"/>
  <c r="L23" i="15"/>
  <c r="M23" i="15"/>
  <c r="B26" i="15"/>
  <c r="C26" i="15"/>
  <c r="D26" i="15"/>
  <c r="E26" i="15"/>
  <c r="F26" i="15"/>
  <c r="G26" i="15"/>
  <c r="H26" i="15"/>
  <c r="I26" i="15"/>
  <c r="J26" i="15"/>
  <c r="K26" i="15"/>
  <c r="L26" i="15"/>
  <c r="M26" i="15"/>
  <c r="B30" i="15"/>
  <c r="C30" i="15"/>
  <c r="D30" i="15"/>
  <c r="E30" i="15"/>
  <c r="F30" i="15"/>
  <c r="G30" i="15"/>
  <c r="H30" i="15"/>
  <c r="I30" i="15"/>
  <c r="J30" i="15"/>
  <c r="K30" i="15"/>
  <c r="L30" i="15"/>
  <c r="M30" i="15"/>
  <c r="B33" i="15"/>
  <c r="C33" i="15"/>
  <c r="D33" i="15"/>
  <c r="E33" i="15"/>
  <c r="F33" i="15"/>
  <c r="G33" i="15"/>
  <c r="H33" i="15"/>
  <c r="I33" i="15"/>
  <c r="J33" i="15"/>
  <c r="K33" i="15"/>
  <c r="L33" i="15"/>
  <c r="M33" i="15"/>
  <c r="B43" i="15"/>
  <c r="C43" i="15"/>
  <c r="D43" i="15"/>
  <c r="E43" i="15"/>
  <c r="F43" i="15"/>
  <c r="G43" i="15"/>
  <c r="H43" i="15"/>
  <c r="I43" i="15"/>
  <c r="J43" i="15"/>
  <c r="K43" i="15"/>
  <c r="L43" i="15"/>
  <c r="M43" i="15"/>
  <c r="B47" i="15"/>
  <c r="C47" i="15"/>
  <c r="D47" i="15"/>
  <c r="E47" i="15"/>
  <c r="F47" i="15"/>
  <c r="G47" i="15"/>
  <c r="H47" i="15"/>
  <c r="I47" i="15"/>
  <c r="J47" i="15"/>
  <c r="K47" i="15"/>
  <c r="L47" i="15"/>
  <c r="M47" i="15"/>
  <c r="B51" i="15"/>
  <c r="C51" i="15"/>
  <c r="D51" i="15"/>
  <c r="E51" i="15"/>
  <c r="F51" i="15"/>
  <c r="G51" i="15"/>
  <c r="H51" i="15"/>
  <c r="I51" i="15"/>
  <c r="J51" i="15"/>
  <c r="K51" i="15"/>
  <c r="L51" i="15"/>
  <c r="M51" i="15"/>
  <c r="B55" i="15"/>
  <c r="C55" i="15"/>
  <c r="D55" i="15"/>
  <c r="E55" i="15"/>
  <c r="F55" i="15"/>
  <c r="G55" i="15"/>
  <c r="H55" i="15"/>
  <c r="I55" i="15"/>
  <c r="J55" i="15"/>
  <c r="K55" i="15"/>
  <c r="L55" i="15"/>
  <c r="M55" i="15"/>
  <c r="B63" i="15"/>
  <c r="C63" i="15"/>
  <c r="D63" i="15"/>
  <c r="E63" i="15"/>
  <c r="F63" i="15"/>
  <c r="G63" i="15"/>
  <c r="H63" i="15"/>
  <c r="I63" i="15"/>
  <c r="J63" i="15"/>
  <c r="K63" i="15"/>
  <c r="L63" i="15"/>
  <c r="M63" i="15"/>
  <c r="B66" i="15"/>
  <c r="C66" i="15"/>
  <c r="D66" i="15"/>
  <c r="E66" i="15"/>
  <c r="F66" i="15"/>
  <c r="G66" i="15"/>
  <c r="H66" i="15"/>
  <c r="I66" i="15"/>
  <c r="J66" i="15"/>
  <c r="K66" i="15"/>
  <c r="L66" i="15"/>
  <c r="M66" i="15"/>
  <c r="B70" i="15"/>
  <c r="C70" i="15"/>
  <c r="D70" i="15"/>
  <c r="E70" i="15"/>
  <c r="F70" i="15"/>
  <c r="G70" i="15"/>
  <c r="H70" i="15"/>
  <c r="I70" i="15"/>
  <c r="J70" i="15"/>
  <c r="K70" i="15"/>
  <c r="L70" i="15"/>
  <c r="M70" i="15"/>
  <c r="B77" i="15"/>
  <c r="C77" i="15"/>
  <c r="D77" i="15"/>
  <c r="E77" i="15"/>
  <c r="F77" i="15"/>
  <c r="G77" i="15"/>
  <c r="H77" i="15"/>
  <c r="I77" i="15"/>
  <c r="J77" i="15"/>
  <c r="K77" i="15"/>
  <c r="L77" i="15"/>
  <c r="M77" i="15"/>
  <c r="B80" i="15"/>
  <c r="C80" i="15"/>
  <c r="D80" i="15"/>
  <c r="E80" i="15"/>
  <c r="F80" i="15"/>
  <c r="G80" i="15"/>
  <c r="H80" i="15"/>
  <c r="I80" i="15"/>
  <c r="J80" i="15"/>
  <c r="K80" i="15"/>
  <c r="L80" i="15"/>
  <c r="M80" i="15"/>
  <c r="B87" i="15"/>
  <c r="C87" i="15"/>
  <c r="D87" i="15"/>
  <c r="E87" i="15"/>
  <c r="F87" i="15"/>
  <c r="G87" i="15"/>
  <c r="H87" i="15"/>
  <c r="I87" i="15"/>
  <c r="J87" i="15"/>
  <c r="K87" i="15"/>
  <c r="L87" i="15"/>
  <c r="M87" i="15"/>
  <c r="B90" i="15"/>
  <c r="C90" i="15"/>
  <c r="D90" i="15"/>
  <c r="E90" i="15"/>
  <c r="F90" i="15"/>
  <c r="G90" i="15"/>
  <c r="H90" i="15"/>
  <c r="I90" i="15"/>
  <c r="J90" i="15"/>
  <c r="K90" i="15"/>
  <c r="L90" i="15"/>
  <c r="M90" i="15"/>
  <c r="B98" i="15"/>
  <c r="C98" i="15"/>
  <c r="D98" i="15"/>
  <c r="E98" i="15"/>
  <c r="F98" i="15"/>
  <c r="G98" i="15"/>
  <c r="H98" i="15"/>
  <c r="I98" i="15"/>
  <c r="J98" i="15"/>
  <c r="K98" i="15"/>
  <c r="L98" i="15"/>
  <c r="M98" i="15"/>
  <c r="B106" i="15"/>
  <c r="C106" i="15"/>
  <c r="D106" i="15"/>
  <c r="E106" i="15"/>
  <c r="F106" i="15"/>
  <c r="G106" i="15"/>
  <c r="H106" i="15"/>
  <c r="I106" i="15"/>
  <c r="J106" i="15"/>
  <c r="K106" i="15"/>
  <c r="L106" i="15"/>
  <c r="M106" i="15"/>
  <c r="B110" i="15"/>
  <c r="C110" i="15"/>
  <c r="D110" i="15"/>
  <c r="E110" i="15"/>
  <c r="F110" i="15"/>
  <c r="G110" i="15"/>
  <c r="H110" i="15"/>
  <c r="I110" i="15"/>
  <c r="J110" i="15"/>
  <c r="K110" i="15"/>
  <c r="L110" i="15"/>
  <c r="M110" i="15"/>
  <c r="D113" i="15"/>
  <c r="G113" i="15"/>
  <c r="J113" i="15"/>
  <c r="M113" i="15"/>
  <c r="M116" i="15"/>
  <c r="M120" i="15"/>
  <c r="B131" i="15"/>
  <c r="C131" i="15"/>
  <c r="D131" i="15"/>
  <c r="E131" i="15"/>
  <c r="F131" i="15"/>
  <c r="G131" i="15"/>
  <c r="H131" i="15"/>
  <c r="I131" i="15"/>
  <c r="J131" i="15"/>
  <c r="K131" i="15"/>
  <c r="L131" i="15"/>
  <c r="M131" i="15"/>
  <c r="B138" i="15"/>
  <c r="C138" i="15"/>
  <c r="D138" i="15"/>
  <c r="E138" i="15"/>
  <c r="F138" i="15"/>
  <c r="G138" i="15"/>
  <c r="H138" i="15"/>
  <c r="I138" i="15"/>
  <c r="J138" i="15"/>
  <c r="K138" i="15"/>
  <c r="L138" i="15"/>
  <c r="M138" i="15"/>
  <c r="B15" i="14"/>
  <c r="B18" i="14"/>
  <c r="B23" i="14"/>
  <c r="B26" i="14"/>
  <c r="B33" i="14" s="1"/>
  <c r="C26" i="14"/>
  <c r="C33" i="14" s="1"/>
  <c r="D26" i="14"/>
  <c r="D33" i="14"/>
  <c r="E26" i="14"/>
  <c r="E33" i="14"/>
  <c r="F26" i="14"/>
  <c r="F33" i="14" s="1"/>
  <c r="G26" i="14"/>
  <c r="G33" i="14" s="1"/>
  <c r="H26" i="14"/>
  <c r="H33" i="14" s="1"/>
  <c r="I26" i="14"/>
  <c r="I33" i="14" s="1"/>
  <c r="J26" i="14"/>
  <c r="J33" i="14" s="1"/>
  <c r="K26" i="14"/>
  <c r="K33" i="14" s="1"/>
  <c r="L26" i="14"/>
  <c r="L33" i="14" s="1"/>
  <c r="M26" i="14"/>
  <c r="M33" i="14" s="1"/>
  <c r="B30" i="14"/>
  <c r="B43" i="14"/>
  <c r="B47" i="14"/>
  <c r="B51" i="14"/>
  <c r="B59" i="14"/>
  <c r="B60" i="14"/>
  <c r="B69" i="14"/>
  <c r="B79" i="14" s="1"/>
  <c r="G113" i="14"/>
  <c r="J113" i="14"/>
  <c r="M113" i="14"/>
  <c r="C116" i="14"/>
  <c r="B120" i="14"/>
  <c r="C120" i="14"/>
  <c r="B16" i="13"/>
  <c r="B19" i="13"/>
  <c r="C19" i="13"/>
  <c r="D19" i="13"/>
  <c r="E19" i="13"/>
  <c r="F19" i="13"/>
  <c r="G19" i="13"/>
  <c r="H19" i="13"/>
  <c r="I19" i="13"/>
  <c r="J19" i="13"/>
  <c r="K19" i="13"/>
  <c r="L19" i="13"/>
  <c r="M19" i="13"/>
  <c r="B24" i="13"/>
  <c r="B27" i="13"/>
  <c r="C27" i="13"/>
  <c r="D27" i="13"/>
  <c r="E27" i="13"/>
  <c r="F27" i="13"/>
  <c r="G27" i="13"/>
  <c r="H27" i="13"/>
  <c r="I27" i="13"/>
  <c r="J27" i="13"/>
  <c r="K27" i="13"/>
  <c r="L27" i="13"/>
  <c r="M27" i="13"/>
  <c r="B31" i="13"/>
  <c r="C31" i="13"/>
  <c r="D31" i="13"/>
  <c r="E31" i="13"/>
  <c r="F31" i="13"/>
  <c r="G31" i="13"/>
  <c r="H31" i="13"/>
  <c r="I31" i="13"/>
  <c r="J31" i="13"/>
  <c r="K31" i="13"/>
  <c r="L31" i="13"/>
  <c r="M31" i="13"/>
  <c r="B34" i="13"/>
  <c r="C34" i="13"/>
  <c r="D34" i="13"/>
  <c r="E34" i="13"/>
  <c r="F34" i="13"/>
  <c r="G34" i="13"/>
  <c r="H34" i="13"/>
  <c r="I34" i="13"/>
  <c r="J34" i="13"/>
  <c r="K34" i="13"/>
  <c r="L34" i="13"/>
  <c r="D41" i="13"/>
  <c r="E41" i="13"/>
  <c r="F41" i="13"/>
  <c r="G41" i="13"/>
  <c r="H41" i="13"/>
  <c r="I41" i="13"/>
  <c r="J41" i="13"/>
  <c r="K41" i="13"/>
  <c r="L41" i="13"/>
  <c r="M41" i="13"/>
  <c r="B44" i="13"/>
  <c r="C44" i="13"/>
  <c r="D44" i="13"/>
  <c r="E44" i="13"/>
  <c r="F44" i="13"/>
  <c r="G44" i="13"/>
  <c r="H44" i="13"/>
  <c r="I44" i="13"/>
  <c r="J44" i="13"/>
  <c r="K44" i="13"/>
  <c r="L44" i="13"/>
  <c r="M44" i="13"/>
  <c r="B47" i="13"/>
  <c r="C47" i="13"/>
  <c r="D47" i="13"/>
  <c r="E47" i="13"/>
  <c r="L47" i="13"/>
  <c r="B51" i="13"/>
  <c r="C51" i="13"/>
  <c r="D51" i="13"/>
  <c r="E51" i="13"/>
  <c r="L51" i="13"/>
  <c r="B59" i="13"/>
  <c r="C59" i="13"/>
  <c r="D59" i="13"/>
  <c r="E59" i="13"/>
  <c r="F59" i="13"/>
  <c r="G59" i="13"/>
  <c r="H59" i="13"/>
  <c r="I59" i="13"/>
  <c r="J59" i="13"/>
  <c r="K59" i="13"/>
  <c r="L59" i="13"/>
  <c r="M59" i="13"/>
  <c r="B60" i="13"/>
  <c r="C60" i="13"/>
  <c r="D60" i="13"/>
  <c r="E60" i="13"/>
  <c r="L60" i="13"/>
  <c r="B69" i="13"/>
  <c r="C69" i="13"/>
  <c r="D69" i="13"/>
  <c r="E69" i="13"/>
  <c r="F69" i="13"/>
  <c r="G69" i="13"/>
  <c r="H69" i="13"/>
  <c r="I69" i="13"/>
  <c r="J69" i="13"/>
  <c r="K69" i="13"/>
  <c r="L69" i="13"/>
  <c r="M69" i="13"/>
  <c r="B76" i="13"/>
  <c r="B77" i="13"/>
  <c r="C77" i="13"/>
  <c r="D77" i="13"/>
  <c r="E77" i="13"/>
  <c r="F77" i="13"/>
  <c r="G77" i="13"/>
  <c r="H77" i="13"/>
  <c r="I77" i="13"/>
  <c r="J77" i="13"/>
  <c r="K77" i="13"/>
  <c r="L77" i="13"/>
  <c r="M77" i="13"/>
  <c r="B80" i="13"/>
  <c r="C80" i="13"/>
  <c r="D80" i="13"/>
  <c r="E80" i="13"/>
  <c r="F80" i="13"/>
  <c r="G80" i="13"/>
  <c r="H80" i="13"/>
  <c r="I80" i="13"/>
  <c r="J80" i="13"/>
  <c r="K80" i="13"/>
  <c r="L80" i="13"/>
  <c r="M80" i="13"/>
  <c r="B91" i="13"/>
  <c r="C91" i="13"/>
  <c r="D91" i="13"/>
  <c r="E91" i="13"/>
  <c r="F91" i="13"/>
  <c r="G91" i="13"/>
  <c r="H91" i="13"/>
  <c r="I91" i="13"/>
  <c r="J91" i="13"/>
  <c r="K91" i="13"/>
  <c r="L91" i="13"/>
  <c r="M91" i="13"/>
  <c r="B99" i="13"/>
  <c r="C99" i="13"/>
  <c r="D99" i="13"/>
  <c r="E99" i="13"/>
  <c r="F99" i="13"/>
  <c r="G99" i="13"/>
  <c r="H99" i="13"/>
  <c r="I99" i="13"/>
  <c r="J99" i="13"/>
  <c r="K99" i="13"/>
  <c r="L99" i="13"/>
  <c r="M99" i="13"/>
  <c r="B107" i="13"/>
  <c r="C107" i="13"/>
  <c r="D107" i="13"/>
  <c r="E107" i="13"/>
  <c r="F107" i="13"/>
  <c r="G107" i="13"/>
  <c r="H107" i="13"/>
  <c r="I107" i="13"/>
  <c r="J107" i="13"/>
  <c r="K107" i="13"/>
  <c r="L107" i="13"/>
  <c r="M107" i="13"/>
  <c r="B111" i="13"/>
  <c r="G117" i="13"/>
  <c r="C121" i="13"/>
  <c r="G121" i="13"/>
  <c r="B132" i="13"/>
  <c r="C132" i="13"/>
  <c r="D132" i="13"/>
  <c r="E132" i="13"/>
  <c r="F132" i="13"/>
  <c r="G132" i="13"/>
  <c r="H132" i="13"/>
  <c r="I132" i="13"/>
  <c r="J132" i="13"/>
  <c r="K132" i="13"/>
  <c r="L132" i="13"/>
  <c r="M132" i="13"/>
  <c r="B139" i="13"/>
  <c r="C139" i="13"/>
  <c r="D139" i="13"/>
  <c r="E139" i="13"/>
  <c r="F139" i="13"/>
  <c r="G139" i="13"/>
  <c r="H139" i="13"/>
  <c r="I139" i="13"/>
  <c r="J139" i="13"/>
  <c r="K139" i="13"/>
  <c r="L139" i="13"/>
  <c r="M139" i="13"/>
  <c r="I16" i="21"/>
  <c r="H54" i="24"/>
  <c r="E124" i="29"/>
  <c r="H124" i="28"/>
  <c r="M125" i="23"/>
  <c r="H24" i="22"/>
  <c r="F124" i="28"/>
  <c r="M124" i="28"/>
  <c r="B123" i="25"/>
  <c r="E125" i="23"/>
  <c r="D27" i="21"/>
  <c r="L154" i="19"/>
  <c r="C154" i="19"/>
  <c r="G125" i="17"/>
  <c r="G25" i="17"/>
  <c r="M150" i="24"/>
  <c r="F137" i="23"/>
  <c r="C131" i="21"/>
  <c r="G131" i="21"/>
  <c r="K131" i="21"/>
  <c r="F27" i="21"/>
  <c r="L137" i="23"/>
  <c r="H153" i="22"/>
  <c r="L153" i="22"/>
  <c r="L139" i="20"/>
  <c r="N124" i="28" l="1"/>
  <c r="N123" i="26"/>
  <c r="F136" i="25"/>
  <c r="D123" i="25"/>
  <c r="I136" i="24"/>
  <c r="K24" i="24"/>
  <c r="G136" i="24"/>
  <c r="E122" i="24"/>
  <c r="M122" i="24"/>
  <c r="B150" i="24"/>
  <c r="L150" i="24"/>
  <c r="F24" i="24"/>
  <c r="D136" i="24"/>
  <c r="I24" i="24"/>
  <c r="M24" i="24"/>
  <c r="C137" i="23"/>
  <c r="D152" i="23"/>
  <c r="G125" i="23"/>
  <c r="H24" i="23"/>
  <c r="H137" i="23"/>
  <c r="J138" i="22"/>
  <c r="H138" i="22"/>
  <c r="K138" i="22"/>
  <c r="B138" i="22"/>
  <c r="G27" i="21"/>
  <c r="K154" i="20"/>
  <c r="J154" i="20"/>
  <c r="B154" i="20"/>
  <c r="F127" i="20"/>
  <c r="C27" i="19"/>
  <c r="E127" i="19"/>
  <c r="L27" i="19"/>
  <c r="J127" i="19"/>
  <c r="F27" i="19"/>
  <c r="H127" i="19"/>
  <c r="K137" i="17"/>
  <c r="J25" i="17"/>
  <c r="H137" i="17"/>
  <c r="I25" i="17"/>
  <c r="J137" i="17"/>
  <c r="L25" i="17"/>
  <c r="H151" i="17"/>
  <c r="L125" i="17"/>
  <c r="C125" i="17"/>
  <c r="C25" i="16"/>
  <c r="K25" i="16"/>
  <c r="G25" i="16"/>
  <c r="H124" i="29"/>
  <c r="C124" i="29"/>
  <c r="D124" i="28"/>
  <c r="I124" i="28"/>
  <c r="K124" i="28"/>
  <c r="E124" i="28"/>
  <c r="D123" i="27"/>
  <c r="E123" i="26"/>
  <c r="F123" i="25"/>
  <c r="O78" i="24"/>
  <c r="K150" i="24"/>
  <c r="L136" i="24"/>
  <c r="F136" i="24"/>
  <c r="L122" i="24"/>
  <c r="H24" i="24"/>
  <c r="I122" i="24"/>
  <c r="J122" i="24"/>
  <c r="H136" i="24"/>
  <c r="J24" i="24"/>
  <c r="G152" i="23"/>
  <c r="F125" i="23"/>
  <c r="B125" i="23"/>
  <c r="F24" i="23"/>
  <c r="B137" i="23"/>
  <c r="D125" i="23"/>
  <c r="I24" i="23"/>
  <c r="H125" i="23"/>
  <c r="J152" i="23"/>
  <c r="L152" i="23"/>
  <c r="J24" i="22"/>
  <c r="D126" i="22"/>
  <c r="G153" i="22"/>
  <c r="E126" i="22"/>
  <c r="C138" i="22"/>
  <c r="F126" i="22"/>
  <c r="C24" i="22"/>
  <c r="F153" i="22"/>
  <c r="M126" i="22"/>
  <c r="G24" i="22"/>
  <c r="E153" i="22"/>
  <c r="K126" i="22"/>
  <c r="M153" i="22"/>
  <c r="B27" i="21"/>
  <c r="I143" i="21"/>
  <c r="M131" i="21"/>
  <c r="H131" i="21"/>
  <c r="E27" i="21"/>
  <c r="G143" i="21"/>
  <c r="F131" i="21"/>
  <c r="J131" i="21"/>
  <c r="J27" i="21"/>
  <c r="E131" i="21"/>
  <c r="G127" i="20"/>
  <c r="I154" i="20"/>
  <c r="L27" i="20"/>
  <c r="E27" i="20"/>
  <c r="E154" i="20"/>
  <c r="C27" i="20"/>
  <c r="I139" i="20"/>
  <c r="H139" i="20"/>
  <c r="L127" i="20"/>
  <c r="J139" i="20"/>
  <c r="J27" i="20"/>
  <c r="K139" i="20"/>
  <c r="H154" i="20"/>
  <c r="J127" i="20"/>
  <c r="K127" i="20"/>
  <c r="G139" i="19"/>
  <c r="L127" i="19"/>
  <c r="F139" i="19"/>
  <c r="L139" i="19"/>
  <c r="I139" i="19"/>
  <c r="D127" i="19"/>
  <c r="H27" i="19"/>
  <c r="M25" i="17"/>
  <c r="E137" i="17"/>
  <c r="K125" i="17"/>
  <c r="K25" i="17"/>
  <c r="K151" i="17"/>
  <c r="J151" i="17"/>
  <c r="H25" i="16"/>
  <c r="K25" i="28"/>
  <c r="H123" i="26"/>
  <c r="K123" i="26"/>
  <c r="E123" i="25"/>
  <c r="G24" i="25"/>
  <c r="B24" i="25"/>
  <c r="F24" i="25"/>
  <c r="B24" i="24"/>
  <c r="D122" i="24"/>
  <c r="K136" i="24"/>
  <c r="C122" i="24"/>
  <c r="E136" i="24"/>
  <c r="M136" i="24"/>
  <c r="B136" i="24"/>
  <c r="B122" i="24"/>
  <c r="J136" i="24"/>
  <c r="C136" i="24"/>
  <c r="L24" i="24"/>
  <c r="B152" i="23"/>
  <c r="G137" i="23"/>
  <c r="E152" i="23"/>
  <c r="I125" i="23"/>
  <c r="G24" i="23"/>
  <c r="C152" i="23"/>
  <c r="M152" i="23"/>
  <c r="M24" i="23"/>
  <c r="E137" i="23"/>
  <c r="F152" i="23"/>
  <c r="B24" i="23"/>
  <c r="H152" i="23"/>
  <c r="C125" i="23"/>
  <c r="F24" i="22"/>
  <c r="I153" i="22"/>
  <c r="D24" i="22"/>
  <c r="J126" i="22"/>
  <c r="M138" i="22"/>
  <c r="K24" i="22"/>
  <c r="E138" i="22"/>
  <c r="I126" i="22"/>
  <c r="I24" i="22"/>
  <c r="B126" i="22"/>
  <c r="K143" i="21"/>
  <c r="F143" i="21"/>
  <c r="I131" i="21"/>
  <c r="E143" i="21"/>
  <c r="L27" i="21"/>
  <c r="K27" i="21"/>
  <c r="B143" i="21"/>
  <c r="B131" i="21"/>
  <c r="L143" i="21"/>
  <c r="I27" i="21"/>
  <c r="H27" i="21"/>
  <c r="B27" i="20"/>
  <c r="F139" i="20"/>
  <c r="I127" i="20"/>
  <c r="E127" i="20"/>
  <c r="H127" i="20"/>
  <c r="M127" i="20"/>
  <c r="C127" i="20"/>
  <c r="D154" i="20"/>
  <c r="D139" i="20"/>
  <c r="D127" i="20"/>
  <c r="C139" i="20"/>
  <c r="C154" i="20"/>
  <c r="B139" i="20"/>
  <c r="G27" i="20"/>
  <c r="E154" i="19"/>
  <c r="F127" i="19"/>
  <c r="M127" i="19"/>
  <c r="M27" i="19"/>
  <c r="C139" i="19"/>
  <c r="K154" i="19"/>
  <c r="M139" i="19"/>
  <c r="H154" i="19"/>
  <c r="J139" i="19"/>
  <c r="B27" i="19"/>
  <c r="G154" i="19"/>
  <c r="C127" i="19"/>
  <c r="G27" i="19"/>
  <c r="F137" i="17"/>
  <c r="M125" i="17"/>
  <c r="D125" i="17"/>
  <c r="C151" i="17"/>
  <c r="B151" i="17"/>
  <c r="M137" i="17"/>
  <c r="G137" i="17"/>
  <c r="I151" i="17"/>
  <c r="L137" i="17"/>
  <c r="F25" i="17"/>
  <c r="I25" i="16"/>
</calcChain>
</file>

<file path=xl/sharedStrings.xml><?xml version="1.0" encoding="utf-8"?>
<sst xmlns="http://schemas.openxmlformats.org/spreadsheetml/2006/main" count="5005" uniqueCount="789">
  <si>
    <t>Mevduat</t>
  </si>
  <si>
    <t>Toplam</t>
  </si>
  <si>
    <t>Total</t>
  </si>
  <si>
    <t>Milyon $</t>
  </si>
  <si>
    <t>Million $</t>
  </si>
  <si>
    <t>Halka Açık Şirketlerin Piyasa Değeri</t>
  </si>
  <si>
    <t xml:space="preserve">Market Capitalisation </t>
  </si>
  <si>
    <t>Ortalama Halka Açıklık Oranı</t>
  </si>
  <si>
    <t>Average Free Float Rate</t>
  </si>
  <si>
    <t>Birincil Halka Arzlar</t>
  </si>
  <si>
    <t>Kurumsal Yatırımcı Portföy Büyüklüğü</t>
  </si>
  <si>
    <t>Institutional Investors</t>
  </si>
  <si>
    <t>A Tipi Yatırım Fonları</t>
  </si>
  <si>
    <t>B Tipi Yatırım Fonları</t>
  </si>
  <si>
    <t>Yatırım Ortaklıkları</t>
  </si>
  <si>
    <t>Investment Trusts</t>
  </si>
  <si>
    <t>Real Estate Investment Trusts</t>
  </si>
  <si>
    <t>Venture Capital Companies</t>
  </si>
  <si>
    <t>Yatırımcı Sayısı</t>
  </si>
  <si>
    <t>Yabancı Yatırımcı İşlemleri</t>
  </si>
  <si>
    <t>Foreign Investors</t>
  </si>
  <si>
    <t xml:space="preserve">   Aracı Kurum</t>
  </si>
  <si>
    <t xml:space="preserve">   Banka</t>
  </si>
  <si>
    <t xml:space="preserve">   Banks</t>
  </si>
  <si>
    <t>Net Profit</t>
  </si>
  <si>
    <t>Şubeler</t>
  </si>
  <si>
    <t>No. of Branches</t>
  </si>
  <si>
    <t>İrtibat Bürosu</t>
  </si>
  <si>
    <t>No. of Liaison Offices</t>
  </si>
  <si>
    <t>Acente Şubeleri</t>
  </si>
  <si>
    <t>No. of Agents' Branches</t>
  </si>
  <si>
    <t>İMKB-100</t>
  </si>
  <si>
    <t>ISE-100</t>
  </si>
  <si>
    <t>International Indices</t>
  </si>
  <si>
    <t>Almanya DAX</t>
  </si>
  <si>
    <t>Hong Kong Hang Seng</t>
  </si>
  <si>
    <t>Fransa CAC 40</t>
  </si>
  <si>
    <t>İngiltere FTSE 100</t>
  </si>
  <si>
    <t>Japonya Nikkei 225</t>
  </si>
  <si>
    <t>Emeklilik Yatırım Fonları</t>
  </si>
  <si>
    <t>Pension Funds</t>
  </si>
  <si>
    <t>TSPAKB Üyeleri</t>
  </si>
  <si>
    <t>TSPAKB Members</t>
  </si>
  <si>
    <t>Equity Mutual Funds</t>
  </si>
  <si>
    <t>Fixed Income Mutual Funds</t>
  </si>
  <si>
    <t>A.D.: Not meaningful</t>
  </si>
  <si>
    <t>A.D.: Anlamlı değil</t>
  </si>
  <si>
    <t>FX Deposits</t>
  </si>
  <si>
    <t>Participation Bank Funds</t>
  </si>
  <si>
    <t>DİBS</t>
  </si>
  <si>
    <t>Bonds/Bills</t>
  </si>
  <si>
    <t>Eurobond</t>
  </si>
  <si>
    <t>Eurobonds</t>
  </si>
  <si>
    <t>Yatırım Fonları</t>
  </si>
  <si>
    <t>Mutual Funds</t>
  </si>
  <si>
    <t>Repo</t>
  </si>
  <si>
    <t>Hisse Senedi</t>
  </si>
  <si>
    <t>İMKB İşlem Hacimleri*</t>
  </si>
  <si>
    <t>VOB Verileri*</t>
  </si>
  <si>
    <t>Brezilya Bovespa</t>
  </si>
  <si>
    <t>Hindistan BSE Sens</t>
  </si>
  <si>
    <t>Meksika IPC</t>
  </si>
  <si>
    <t>Rusya RTS</t>
  </si>
  <si>
    <t>Güney Afrika FTSE/JSE</t>
  </si>
  <si>
    <t>No. of Employees</t>
  </si>
  <si>
    <t>Saklamadaki Payı</t>
  </si>
  <si>
    <t>İşlem Hacmi Payı</t>
  </si>
  <si>
    <t>Residents' Investment Breakdown</t>
  </si>
  <si>
    <t>ABD S&amp;P 500</t>
  </si>
  <si>
    <t>ABD Nasdaq 100</t>
  </si>
  <si>
    <t>Non Residents' Investment Breakdown</t>
  </si>
  <si>
    <t>Equity Trading Volume</t>
  </si>
  <si>
    <t>Share in Total Equity Trading Volume</t>
  </si>
  <si>
    <t>Net Hisse Senedi Yatırımı</t>
  </si>
  <si>
    <t>Net Equity Investments</t>
  </si>
  <si>
    <t xml:space="preserve">   Brokerage Firms</t>
  </si>
  <si>
    <t>İşlem Gören Kontrat Sayısı (Milyon Adet)</t>
  </si>
  <si>
    <t>No. of Contracts Traded (Million)</t>
  </si>
  <si>
    <t>İMKB-100 (En Yüksek)</t>
  </si>
  <si>
    <t>ISE-100 (Period High)</t>
  </si>
  <si>
    <t>İMKB-100 (En Düşük)</t>
  </si>
  <si>
    <t>ISE-100 (Period Low)</t>
  </si>
  <si>
    <t>Bovespa (Brazil)</t>
  </si>
  <si>
    <t>CAC 40 (France)</t>
  </si>
  <si>
    <t>DAX (Germany)</t>
  </si>
  <si>
    <t>Hang Seng (Hong Kong)</t>
  </si>
  <si>
    <t>BSE Sens (India)</t>
  </si>
  <si>
    <t>Nikkei 225 (Japan)</t>
  </si>
  <si>
    <t>IPC (Mexico)</t>
  </si>
  <si>
    <t>RTS (Russia)</t>
  </si>
  <si>
    <t>FTSE/JSE (South Africa)</t>
  </si>
  <si>
    <t>FTSE 100 (UK)</t>
  </si>
  <si>
    <t>S&amp;P 500 (USA)</t>
  </si>
  <si>
    <t>Nasdaq 100 (USA)</t>
  </si>
  <si>
    <t>Turkish Derivatives Exchange*</t>
  </si>
  <si>
    <t>Dönen Varlıklar</t>
  </si>
  <si>
    <t xml:space="preserve">Current Assets </t>
  </si>
  <si>
    <t xml:space="preserve">Non-Current Assets </t>
  </si>
  <si>
    <t xml:space="preserve">Total Assets </t>
  </si>
  <si>
    <t xml:space="preserve">Short-Term Liabilities </t>
  </si>
  <si>
    <t xml:space="preserve">Long-Term Liabilities </t>
  </si>
  <si>
    <t>Toplam Özsermaye ve Yükümlülükler</t>
  </si>
  <si>
    <t>Total Liabilities and Equities</t>
  </si>
  <si>
    <t>Net Kâr</t>
  </si>
  <si>
    <t>TCMB+Takasbank</t>
  </si>
  <si>
    <t>Trading Volume of ISE*</t>
  </si>
  <si>
    <t xml:space="preserve">   Central Bank+Takasbank</t>
  </si>
  <si>
    <t>No. of Investors</t>
  </si>
  <si>
    <t>Yurtiçi Yerleşiklerin Yatırım Tercihleri</t>
  </si>
  <si>
    <t>Yurtdışı Yerleşiklerin Yatırım Tercihleri</t>
  </si>
  <si>
    <t>Yurtdışı Borsa Endeksleri</t>
  </si>
  <si>
    <t>Hisse Senedi Piyasası</t>
  </si>
  <si>
    <t>Stock Market</t>
  </si>
  <si>
    <t>Milyon TL</t>
  </si>
  <si>
    <t>Million TL</t>
  </si>
  <si>
    <t>TL Mevduat</t>
  </si>
  <si>
    <t>TL Deposits</t>
  </si>
  <si>
    <t>2009</t>
  </si>
  <si>
    <t>Net Brokerage Commissions</t>
  </si>
  <si>
    <t>Aracı Kurum</t>
  </si>
  <si>
    <t xml:space="preserve">Vadeli İşlemler Aracılık Şirketi </t>
  </si>
  <si>
    <t xml:space="preserve">Banka </t>
  </si>
  <si>
    <t>Brokerage Firms</t>
  </si>
  <si>
    <t>Derivatives Brokerage Firms</t>
  </si>
  <si>
    <t>Banks</t>
  </si>
  <si>
    <t>Faaliyet Kârı/Zararı</t>
  </si>
  <si>
    <t>Operating Profit</t>
  </si>
  <si>
    <t xml:space="preserve"> Özkaynaklar</t>
  </si>
  <si>
    <t>Aracı Kurumlarla İlgili Veriler</t>
  </si>
  <si>
    <t>Duran Varlıklar</t>
  </si>
  <si>
    <t>Aktif Toplam</t>
  </si>
  <si>
    <t>Kısa Vadeli Yükümlülükler</t>
  </si>
  <si>
    <t>Uzun Vadeli Yükümlülükler</t>
  </si>
  <si>
    <t>Personel Sayısı</t>
  </si>
  <si>
    <t xml:space="preserve">Equity </t>
  </si>
  <si>
    <t>-</t>
  </si>
  <si>
    <t>Warrants</t>
  </si>
  <si>
    <t>Initial Public Offerings</t>
  </si>
  <si>
    <t>İMKB-100 Endeksi ve Hisse Senedi Piyasası</t>
  </si>
  <si>
    <t>Varant</t>
  </si>
  <si>
    <t>Hisse Senedi Saklama Bakiyesi</t>
  </si>
  <si>
    <t>Hisse Senedi İşlem Hacmi</t>
  </si>
  <si>
    <t>Açık Pozisyon (Adet)</t>
  </si>
  <si>
    <t>Open Interest</t>
  </si>
  <si>
    <t>Equities</t>
  </si>
  <si>
    <t>Equities Held at Central Depository</t>
  </si>
  <si>
    <t>Share in Total Outstanding Equities</t>
  </si>
  <si>
    <t>Çin Shanghai Bileşik</t>
  </si>
  <si>
    <t>2010</t>
  </si>
  <si>
    <t xml:space="preserve">Toplam Piyasa Değeri </t>
  </si>
  <si>
    <t>Fiili Dolaşımdaki Payların Piyasa Değeri</t>
  </si>
  <si>
    <t xml:space="preserve">Total Market Capitalisation </t>
  </si>
  <si>
    <t>Milyar TL</t>
  </si>
  <si>
    <t>Billion TL</t>
  </si>
  <si>
    <t xml:space="preserve">İşlem Hacmi </t>
  </si>
  <si>
    <t>Trading Volume</t>
  </si>
  <si>
    <t>Günlük Ortalama İşlem Hacmi (Milyon TL)</t>
  </si>
  <si>
    <t>Average Daily Trading Volume (Million TL)</t>
  </si>
  <si>
    <t>Gayrimenkul Yatırım Ortaklıkları</t>
  </si>
  <si>
    <t>Shanghai Comp (China)</t>
  </si>
  <si>
    <t>Yatırım Fonu Yatırımcı Sayısı</t>
  </si>
  <si>
    <t>ISE-100 Index and Equity Trading Volume</t>
  </si>
  <si>
    <t>Saklamadaki Hisse Senetleri</t>
  </si>
  <si>
    <t>Equities at Central Registry Agency</t>
  </si>
  <si>
    <t>Adjusted Free Float Market Capitalisation</t>
  </si>
  <si>
    <t>2011/09</t>
  </si>
  <si>
    <t>2011/11</t>
  </si>
  <si>
    <t>Şirket Sayısı (GİP dahil)</t>
  </si>
  <si>
    <t>No. of Companies (inc. ECM)</t>
  </si>
  <si>
    <t>Şirket Halka Arz Tutarı</t>
  </si>
  <si>
    <t>IPO Size - Companies</t>
  </si>
  <si>
    <t>No. of Inv. Trusts (inc. REITs and Venture Capital)</t>
  </si>
  <si>
    <t>Yatırım Ortaklığı Halka Arz Tutarı</t>
  </si>
  <si>
    <t>IPO Size - Investment Trusts</t>
  </si>
  <si>
    <t>Borsa Yatırım Fonu Sayısı</t>
  </si>
  <si>
    <t>No. of ETFs</t>
  </si>
  <si>
    <t>Borsa Yatırım Fonu Halka Arz Tutarı</t>
  </si>
  <si>
    <t>IPO Size - ETFs</t>
  </si>
  <si>
    <t>Toplam Halka Arz Tutarı</t>
  </si>
  <si>
    <t>Total IPO Size</t>
  </si>
  <si>
    <t>Gelişen İşletmeler Piyasası (GİP)</t>
  </si>
  <si>
    <t>Emerging Companies Market (ECM)</t>
  </si>
  <si>
    <t xml:space="preserve"> Girişim Sermayesi Yatırım Ortaklıkları</t>
  </si>
  <si>
    <t>Yatırım Ortaklığı Sayısı (GYO ve Girişim Ser. dahil)</t>
  </si>
  <si>
    <t>2011/01</t>
  </si>
  <si>
    <t>2011/03</t>
  </si>
  <si>
    <t>2011/04</t>
  </si>
  <si>
    <t>2011/02</t>
  </si>
  <si>
    <t>2011/05</t>
  </si>
  <si>
    <t>2011/06</t>
  </si>
  <si>
    <t>2011/07</t>
  </si>
  <si>
    <t>2011/08</t>
  </si>
  <si>
    <t>2011/10</t>
  </si>
  <si>
    <t>2011/12</t>
  </si>
  <si>
    <t>Döviz Tevdiat Hesabı</t>
  </si>
  <si>
    <t>Katılım Bankaları Katılma ve Cari Hesabı</t>
  </si>
  <si>
    <t>DİBS Toplam</t>
  </si>
  <si>
    <t>Menkul Kıymet Sayısı</t>
  </si>
  <si>
    <t>No. of Listed Securities</t>
  </si>
  <si>
    <t>ISE Stock Market</t>
  </si>
  <si>
    <t>Yatırım Ortaklığı (Gayrimenkul ve Risk Sermayesi dahil)</t>
  </si>
  <si>
    <t>Investment Trusts (inc. REITs and Venture Capital)</t>
  </si>
  <si>
    <t>Borsa Yatırım Fonu</t>
  </si>
  <si>
    <t>ETFs</t>
  </si>
  <si>
    <t>Gelişen İşletmeler Piyasası</t>
  </si>
  <si>
    <t>Emerging Companies Market</t>
  </si>
  <si>
    <t>2011</t>
  </si>
  <si>
    <t>2012/09</t>
  </si>
  <si>
    <t>DTH</t>
  </si>
  <si>
    <t>Katılım Bankalarında Toplanan Fonlar</t>
  </si>
  <si>
    <t>2012</t>
  </si>
  <si>
    <t xml:space="preserve"> Menkul Kıymet Sayısı</t>
  </si>
  <si>
    <t>Şirket*</t>
  </si>
  <si>
    <t>Diğer Şirket**</t>
  </si>
  <si>
    <t>Borsa Yatırım Fonu + Menkul Kıymet Yat. Ort.</t>
  </si>
  <si>
    <t>Sertifika</t>
  </si>
  <si>
    <t xml:space="preserve">*Ulusal Pazar, GYO ve Girişim Sermayesi </t>
  </si>
  <si>
    <t>**İkinci Ulusal Pazar, Gözaltı Pazarı, GİP ve SİP</t>
  </si>
  <si>
    <t>2012/11</t>
  </si>
  <si>
    <t>Serbest İşlem Platformu (SİP)</t>
  </si>
  <si>
    <t>Tahvil-Bono Kesin Alım-Satım Pazarı**</t>
  </si>
  <si>
    <t>Repo-Ters Repo Pazarı**</t>
  </si>
  <si>
    <t>2012/01</t>
  </si>
  <si>
    <t>2012/02</t>
  </si>
  <si>
    <t>2012/03</t>
  </si>
  <si>
    <t>2012/04</t>
  </si>
  <si>
    <t>2012/05</t>
  </si>
  <si>
    <t>2012/06</t>
  </si>
  <si>
    <t>2012/07</t>
  </si>
  <si>
    <t>2012/08</t>
  </si>
  <si>
    <t>2012/10</t>
  </si>
  <si>
    <t>2012/12</t>
  </si>
  <si>
    <t>2013/09</t>
  </si>
  <si>
    <t>Hisse Senetleri</t>
  </si>
  <si>
    <t>Pay Senedi</t>
  </si>
  <si>
    <t>Saklamadaki Pay Senetleri</t>
  </si>
  <si>
    <t>Borsa İstanbul İşlem Hacimleri*</t>
  </si>
  <si>
    <t>2013/11</t>
  </si>
  <si>
    <t>Pay Piyasası</t>
  </si>
  <si>
    <t>Pay Senedi Saklama Bakiyesi</t>
  </si>
  <si>
    <t>Pay Senedi İşlem Hacmi</t>
  </si>
  <si>
    <t>Net Pay Senedi Yatırımı</t>
  </si>
  <si>
    <t>BIST-100</t>
  </si>
  <si>
    <t>BIST-100 (En Yüksek)</t>
  </si>
  <si>
    <t>BIST-100 (En Düşük)</t>
  </si>
  <si>
    <t>2013/01</t>
  </si>
  <si>
    <t>2013/02</t>
  </si>
  <si>
    <t>2013/03</t>
  </si>
  <si>
    <t>2013/04</t>
  </si>
  <si>
    <t>2013/05</t>
  </si>
  <si>
    <t>2013/06</t>
  </si>
  <si>
    <t>2013/07</t>
  </si>
  <si>
    <t>2013/08</t>
  </si>
  <si>
    <t>2013/10</t>
  </si>
  <si>
    <t>2013/12</t>
  </si>
  <si>
    <t>VOB/VİOP Vadeli İşlem Pazarı</t>
  </si>
  <si>
    <t>2014/05</t>
  </si>
  <si>
    <t>2014/07</t>
  </si>
  <si>
    <t xml:space="preserve"> Halka Açık Şirketlerin Toplam Piyasa Değeri</t>
  </si>
  <si>
    <t>Fiili Dolaşımdaki Payların Piyasa Değeri*</t>
  </si>
  <si>
    <t>2014/08</t>
  </si>
  <si>
    <t>Yatırım Fonu</t>
  </si>
  <si>
    <t>Özel Sektör Borçlanma Aracı</t>
  </si>
  <si>
    <t>Varant + Sertifika</t>
  </si>
  <si>
    <t>VTMK+ VDMK</t>
  </si>
  <si>
    <t>2014/03</t>
  </si>
  <si>
    <t>2014/01</t>
  </si>
  <si>
    <t>2014/02</t>
  </si>
  <si>
    <t>2014/04</t>
  </si>
  <si>
    <t>2014/06</t>
  </si>
  <si>
    <t>2014/09</t>
  </si>
  <si>
    <t>2014/10</t>
  </si>
  <si>
    <t>2014/11</t>
  </si>
  <si>
    <t>2014/12</t>
  </si>
  <si>
    <t>Likidite Sağlayıcı</t>
  </si>
  <si>
    <t>Müşteri</t>
  </si>
  <si>
    <t>Aracı Kurumların Kaldıraçlı İşlemleri</t>
  </si>
  <si>
    <t>Net Komisyon Gelirleri*</t>
  </si>
  <si>
    <t>Deposits</t>
  </si>
  <si>
    <t>No. of Securities on the ISE</t>
  </si>
  <si>
    <t>Companies*</t>
  </si>
  <si>
    <t>Other Companies**</t>
  </si>
  <si>
    <t>ETFs + Invest. Trusts</t>
  </si>
  <si>
    <t>Certificates</t>
  </si>
  <si>
    <t>**2nd National Mkt, Watchlist Companies Mkt, ECM and FTP</t>
  </si>
  <si>
    <t>Fixed Income Market**</t>
  </si>
  <si>
    <t>Repo-Reverse Repo Market**</t>
  </si>
  <si>
    <t>No. of Securities on the Borsa İstanbul</t>
  </si>
  <si>
    <t>Trading Volume of Borsa İstanbul*</t>
  </si>
  <si>
    <t>Free Trade Platform (FTP)</t>
  </si>
  <si>
    <t>F&amp;O Market Futures Market***</t>
  </si>
  <si>
    <t>BIST-100 Index and Equity Trading Volume</t>
  </si>
  <si>
    <t>BIST-100 (Period High)</t>
  </si>
  <si>
    <t>BIST-100 (Period Low)</t>
  </si>
  <si>
    <t>Liquidity Provider</t>
  </si>
  <si>
    <t>Forex Trading</t>
  </si>
  <si>
    <t>İşlem hacimleri birikimli verilmektedir.</t>
  </si>
  <si>
    <t>*Alım-satım toplamı</t>
  </si>
  <si>
    <t>Public Bonds/Bills</t>
  </si>
  <si>
    <t>Private Bonds/Bills</t>
  </si>
  <si>
    <t>Total Market Capitalisation</t>
  </si>
  <si>
    <t>Adjusted Free Float Market Capitalisation*</t>
  </si>
  <si>
    <t>Equity</t>
  </si>
  <si>
    <t>Corporate Bond</t>
  </si>
  <si>
    <t>Warrant + Certificate</t>
  </si>
  <si>
    <t>Asset-Backed Securities</t>
  </si>
  <si>
    <t>*Including forex trading</t>
  </si>
  <si>
    <t>Net Brokerage Commissions*</t>
  </si>
  <si>
    <t>No. of Employees*</t>
  </si>
  <si>
    <t>*Kaldıraçlı alım-satım işlemlerinden elde edilen gelirler dahildir</t>
  </si>
  <si>
    <t>Trading volumes are cumulative.</t>
  </si>
  <si>
    <t>TÜRKİYE SERMAYE PİYASALARI BİRLİĞİ - SERMAYE PİYASASI ÖZET VERİLERİ</t>
  </si>
  <si>
    <t>TURKISH CAPITAL MARKETS ASSOCIATION - CAPITAL MARKET FACTSHEET</t>
  </si>
  <si>
    <t>**Piyasa ve tescil toplamı</t>
  </si>
  <si>
    <t>**Sum of market and OTC</t>
  </si>
  <si>
    <t>*Sum of buy &amp; sell transactions</t>
  </si>
  <si>
    <t>*Sum of buy &amp; sell Transactions</t>
  </si>
  <si>
    <t>*National Mkt, REITs and  Venture Capital Investment Trusts</t>
  </si>
  <si>
    <t>*Ulusal Pazar, İkinci Ulusal Pazar, Gözaltı Pazarı</t>
  </si>
  <si>
    <t>*National Mkt, 2nd National Mkt, Watchlist Companies Mkt,</t>
  </si>
  <si>
    <t>Sayı</t>
  </si>
  <si>
    <t>Number</t>
  </si>
  <si>
    <t>Pay Senedi Yatırımcıları</t>
  </si>
  <si>
    <t>Özel Sektör Borçlanma Aracı Yatırımcıları</t>
  </si>
  <si>
    <t>Varant + Sertifika Yatırımcıları</t>
  </si>
  <si>
    <t>VTMK+ VDMK Yatırımcıları</t>
  </si>
  <si>
    <t>Equity Investors</t>
  </si>
  <si>
    <t>Mutual Funds Investors</t>
  </si>
  <si>
    <t>Corporate Bond Investors</t>
  </si>
  <si>
    <t>Asset-Backed Securities Investors</t>
  </si>
  <si>
    <t>Warrant + Certificate Investors</t>
  </si>
  <si>
    <t>Yatırım Fonu Yatırımcıları</t>
  </si>
  <si>
    <t>Varant Yatırımcıları</t>
  </si>
  <si>
    <t>Varlığa Dayalı Menkul Kıymet Yatırımcıları</t>
  </si>
  <si>
    <t>Warrant Investors</t>
  </si>
  <si>
    <t>Vadeli İşlemler Aracılık Şirketi</t>
  </si>
  <si>
    <t>Banka</t>
  </si>
  <si>
    <t>No. of Securities on  Borsa İstanbul</t>
  </si>
  <si>
    <t>*Menkul kıymet yatırım ortaklıkları hariçtir.</t>
  </si>
  <si>
    <t>Customer</t>
  </si>
  <si>
    <t>TL Mevduat*</t>
  </si>
  <si>
    <t>Döviz Tevdiat Hesabı*</t>
  </si>
  <si>
    <t>Kıymetli Madenler Depo Hesapları*</t>
  </si>
  <si>
    <t>Yurtiçi Yerleşikler</t>
  </si>
  <si>
    <t>Yurtdışı Yerleşikler</t>
  </si>
  <si>
    <t>Residents</t>
  </si>
  <si>
    <t>Warrants-Certificates</t>
  </si>
  <si>
    <t>Asset Backed Securities</t>
  </si>
  <si>
    <t>*Katılım fonları dahildir.</t>
  </si>
  <si>
    <t>*Including participation funds.</t>
  </si>
  <si>
    <t>*Excluding investment trusts.</t>
  </si>
  <si>
    <t>TL Deposits*</t>
  </si>
  <si>
    <t>FX Deposits*</t>
  </si>
  <si>
    <t>Precious Metal Deposit Accounts *</t>
  </si>
  <si>
    <t>VDMK+VTMK</t>
  </si>
  <si>
    <r>
      <rPr>
        <b/>
        <sz val="8"/>
        <rFont val="Tahoma"/>
        <family val="2"/>
        <charset val="162"/>
      </rPr>
      <t>Kaynak:</t>
    </r>
    <r>
      <rPr>
        <sz val="8"/>
        <rFont val="Tahoma"/>
        <family val="2"/>
        <charset val="162"/>
      </rPr>
      <t xml:space="preserve"> Borsa İstanbul, Financial Times, Kalkınma Bakanlığı, MKK, SPK, TCMB, TSPB, TÜİK</t>
    </r>
  </si>
  <si>
    <r>
      <rPr>
        <b/>
        <sz val="8"/>
        <rFont val="Tahoma"/>
        <family val="2"/>
        <charset val="162"/>
      </rPr>
      <t>Source:</t>
    </r>
    <r>
      <rPr>
        <sz val="8"/>
        <rFont val="Tahoma"/>
        <family val="2"/>
        <charset val="162"/>
      </rPr>
      <t xml:space="preserve"> Borsa Istanbul, CRA, CMB, Financial Times, Ministry of Development, TCMA, TURKSTAT</t>
    </r>
  </si>
  <si>
    <t xml:space="preserve">  Yurtiçi Yerleşik</t>
  </si>
  <si>
    <t xml:space="preserve">  Yurtdışı Yerleşik</t>
  </si>
  <si>
    <t>Non-Residents</t>
  </si>
  <si>
    <t>Piyasa Değeri (Milyon TL)</t>
  </si>
  <si>
    <t>Market Capitalisation (Million TL)</t>
  </si>
  <si>
    <t>Foreign Investors (Million $)</t>
  </si>
  <si>
    <t>Yabancı Yatırımcı İşlemleri (Milyon $)</t>
  </si>
  <si>
    <t>Vadeli İşlemler Pazarı</t>
  </si>
  <si>
    <t>Opsiyon  Pazarı</t>
  </si>
  <si>
    <t>Futures Market</t>
  </si>
  <si>
    <t>Options Market</t>
  </si>
  <si>
    <t>Tahvil-Bono Kesin Alım-Satım Pazarı*</t>
  </si>
  <si>
    <t>Repo-Ters Repo Pazarı*</t>
  </si>
  <si>
    <t>Fixed Income Market*</t>
  </si>
  <si>
    <t>Repo-Reverse Repo Market*</t>
  </si>
  <si>
    <t xml:space="preserve">Özel Sektör Borçlanma Araçları </t>
  </si>
  <si>
    <t>Corporate Bonds</t>
  </si>
  <si>
    <t>Pay Senedi İşlem Hacmi (Birikimli)</t>
  </si>
  <si>
    <t>Equity Trading Volume (Cumulative)</t>
  </si>
  <si>
    <t xml:space="preserve"> Kaldıraçlı İşlemler (Milyar TL, Birikimli)</t>
  </si>
  <si>
    <t>Forex Trading (Billion TL, Cumulative)</t>
  </si>
  <si>
    <t>FİNANSAL PİYASA ÖZET VERİLERİ</t>
  </si>
  <si>
    <t>FINANCIAL MARKET FACTSHEET</t>
  </si>
  <si>
    <t>Özel Sektör Borçlanma Aracı Sayısı</t>
  </si>
  <si>
    <t>Özel Sektör Borçlanma Aracı Halka Arz Tutarı</t>
  </si>
  <si>
    <t>No. of Private Bonds/Bills</t>
  </si>
  <si>
    <t>IPO Size - Private Bonds/Bills</t>
  </si>
  <si>
    <t>*Piyasa ve tescil işlemleri toplamıdır.</t>
  </si>
  <si>
    <t>*Sum of market and OTC transactions.</t>
  </si>
  <si>
    <t>Birincil Halka Arzlar (Milyon TL, Birikimli)</t>
  </si>
  <si>
    <t>Initial Public Offerings (Million TL, Cumulative)</t>
  </si>
  <si>
    <t>Borsa İstanbul İşlem Hacimleri (Milyar TL, Birikimli)</t>
  </si>
  <si>
    <t>Trading Volume of Borsa İstanbul (Billion TL, Cumulative)</t>
  </si>
  <si>
    <t>Kurumsal Yatırımcı Portföy Büyüklüğü (Milyon TL)</t>
  </si>
  <si>
    <t>Institutional Investors  (Million TL)</t>
  </si>
  <si>
    <t>Mudi Sayısı*</t>
  </si>
  <si>
    <t>*Birden fazla bankada hesabı bulunan kişilerden ötürü mükerrer sayım içermektedir.</t>
  </si>
  <si>
    <t>No. of Depositors*</t>
  </si>
  <si>
    <t>*If a depositor has different deposit accounts in several banks, she is reported by every bank separately.</t>
  </si>
  <si>
    <t xml:space="preserve">Pay Senedi Yatırımlarının Fiili Dolaşımdaki Pay Senetlerine Oranı </t>
  </si>
  <si>
    <t>Institutional Investors' Equity Investments share in the Free Float</t>
  </si>
  <si>
    <t>2015/01</t>
  </si>
  <si>
    <t>2015/02</t>
  </si>
  <si>
    <t>2015/03</t>
  </si>
  <si>
    <t>2015/04</t>
  </si>
  <si>
    <t>2015/05</t>
  </si>
  <si>
    <t>2015/06</t>
  </si>
  <si>
    <t>2015/07</t>
  </si>
  <si>
    <t>2015/08</t>
  </si>
  <si>
    <t>2015/09</t>
  </si>
  <si>
    <t>2015/10</t>
  </si>
  <si>
    <t>2015/11</t>
  </si>
  <si>
    <t>2015/12</t>
  </si>
  <si>
    <t>*Includes double counting.</t>
  </si>
  <si>
    <t>Net Pay Senedi Yatırımı (Birikimli)</t>
  </si>
  <si>
    <t>Net Equity Investments (Cumulative)</t>
  </si>
  <si>
    <t xml:space="preserve">Kurumsal Yatırımcı Pay Yatırımlarının Fiili Dolaşımdaki Paylara Oranı </t>
  </si>
  <si>
    <t>Endeks</t>
  </si>
  <si>
    <t>Döviz</t>
  </si>
  <si>
    <t>Altın</t>
  </si>
  <si>
    <t>Pay</t>
  </si>
  <si>
    <r>
      <rPr>
        <b/>
        <sz val="8"/>
        <rFont val="Verdana"/>
        <family val="2"/>
        <charset val="162"/>
      </rPr>
      <t>Kaynak:</t>
    </r>
    <r>
      <rPr>
        <sz val="8"/>
        <rFont val="Verdana"/>
        <family val="2"/>
        <charset val="162"/>
      </rPr>
      <t xml:space="preserve"> BDDK, Borsa İstanbul, MKK, SPK, TCMB, TSPB</t>
    </r>
  </si>
  <si>
    <t>Gümüş</t>
  </si>
  <si>
    <t>Platin - Paladyum</t>
  </si>
  <si>
    <t>Precious Metals Market</t>
  </si>
  <si>
    <t>Gold</t>
  </si>
  <si>
    <t>Silver</t>
  </si>
  <si>
    <t>Kıymetli Madenler</t>
  </si>
  <si>
    <t>Emtia</t>
  </si>
  <si>
    <t>Commodity</t>
  </si>
  <si>
    <t>Kıymetli Madenler Piyasası</t>
  </si>
  <si>
    <t>Platine + Palladium</t>
  </si>
  <si>
    <t>Takasbank Para Piyasası</t>
  </si>
  <si>
    <t>Piyasa İşlem Hacimleri (Milyar TL, Birikimli)</t>
  </si>
  <si>
    <t>Trading Volume (Billion TL, Cumulative)</t>
  </si>
  <si>
    <t xml:space="preserve">Kur. Yatırımcıların Pay Yatırımlarının Toplam Paylara Oranı </t>
  </si>
  <si>
    <t>Pay Senedi Portföy Değerleri (Milyon TL)</t>
  </si>
  <si>
    <t>Yerli Yatırımcılar</t>
  </si>
  <si>
    <t xml:space="preserve">Bireysel </t>
  </si>
  <si>
    <t>Tüzel</t>
  </si>
  <si>
    <t>Diğer*</t>
  </si>
  <si>
    <t>Yabancı Yatırımcılar</t>
  </si>
  <si>
    <t>Equity Ownership (Million TL)</t>
  </si>
  <si>
    <t>Domestic Investors</t>
  </si>
  <si>
    <t>Individuals</t>
  </si>
  <si>
    <t>Corporations</t>
  </si>
  <si>
    <t>Other*</t>
  </si>
  <si>
    <t>Özel Sektör Borçlanma Aracı Portföy Değerleri (Milyon TL)</t>
  </si>
  <si>
    <t>Private Bonds/Bills Ownership  (Million TL)</t>
  </si>
  <si>
    <t>Devlet İç Borçlanma Senedi Portföy Değerleri  (Milyon TL)</t>
  </si>
  <si>
    <t>Bankalar</t>
  </si>
  <si>
    <t>Diğer Finansal Kurumlar</t>
  </si>
  <si>
    <t>Finans Dışı Kurumlar</t>
  </si>
  <si>
    <t>Public Bonds/Bills Ownership  (Million TL)</t>
  </si>
  <si>
    <t>Other Financial Corporations</t>
  </si>
  <si>
    <t>Non-Financial Corporations</t>
  </si>
  <si>
    <t>Yabancı Yatırımcıların Pay Senedi İşlemleri (Milyon $)</t>
  </si>
  <si>
    <t>Foreign Investors in Equity Market (Million $)</t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</si>
  <si>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BRSA, Borsa Istanbul, CBRT, CRA, CMB, TCMA</t>
    </r>
  </si>
  <si>
    <t>Metal</t>
  </si>
  <si>
    <t>ETF</t>
  </si>
  <si>
    <t>Elektrik</t>
  </si>
  <si>
    <t>Yabancı Endeksler</t>
  </si>
  <si>
    <t>Foreign Indices</t>
  </si>
  <si>
    <t>Index</t>
  </si>
  <si>
    <t>Currency</t>
  </si>
  <si>
    <t>Precious Metals</t>
  </si>
  <si>
    <t>Power</t>
  </si>
  <si>
    <t>Şirket Halka Arz Tutarı (Mn. TL)</t>
  </si>
  <si>
    <t>Yatırım Ortaklığı Halka Arz Tutarı (Mn. TL)</t>
  </si>
  <si>
    <t>Borsa Yatırım Fonu Halka Arz Tutarı (Mn. TL)</t>
  </si>
  <si>
    <t>Özel Sektör Borçlanma Aracı Halka Arz Tutarı (Mn. TL)</t>
  </si>
  <si>
    <t>Birincil Halka Arzlar ( Birikimli)</t>
  </si>
  <si>
    <t>Initial Public Offerings (Cumulative)</t>
  </si>
  <si>
    <t>IPO Size - Companies (Mn. TL)</t>
  </si>
  <si>
    <t>IPO Size - Investment Trusts (Mn. TL)</t>
  </si>
  <si>
    <t>IPO Size - ETFs (Mn. TL)</t>
  </si>
  <si>
    <t>IPO Size - Private Bonds/Bills (Mn. TL)</t>
  </si>
  <si>
    <t>Menkul Kıymet Yatırım Fonları</t>
  </si>
  <si>
    <t>Ulusal Pazar</t>
  </si>
  <si>
    <t>İkinci Ulusal Pazar</t>
  </si>
  <si>
    <t>Yıldız Pazar</t>
  </si>
  <si>
    <t>Ana Pazar</t>
  </si>
  <si>
    <t>GYO ve Girişim Sermayesi</t>
  </si>
  <si>
    <t>Diğer Şirket*</t>
  </si>
  <si>
    <t>Varant ve Sertifika</t>
  </si>
  <si>
    <t>* Gelişen İşletmeler Pazarı, Yakın İzleme Pazarı, Piyasa Öncesi İşlem Platformu</t>
  </si>
  <si>
    <t>National Market</t>
  </si>
  <si>
    <t>Second National Market</t>
  </si>
  <si>
    <t>BIST Star</t>
  </si>
  <si>
    <t>BIST Main</t>
  </si>
  <si>
    <t>Real Estate Investment and Venture Capital Invest.Trusts</t>
  </si>
  <si>
    <t>Other Companies*</t>
  </si>
  <si>
    <t>Warrants and Certificates</t>
  </si>
  <si>
    <t>*Emerging Companies Market, Watchlist and Pre-Market Trading Platform</t>
  </si>
  <si>
    <t>ETFs and Investment Trusts</t>
  </si>
  <si>
    <t>borsada yok</t>
  </si>
  <si>
    <t>Takasbank Money Market*</t>
  </si>
  <si>
    <t>Finansal Varlıklar (Milyon TL)</t>
  </si>
  <si>
    <t>Breakdown of Financial Assets (Million TL)</t>
  </si>
  <si>
    <t>2016/01</t>
  </si>
  <si>
    <t>2016/02</t>
  </si>
  <si>
    <t>2016/03</t>
  </si>
  <si>
    <t>2016/04</t>
  </si>
  <si>
    <t>2016/05</t>
  </si>
  <si>
    <t>2016/06</t>
  </si>
  <si>
    <t>2016/07</t>
  </si>
  <si>
    <t>2016/08</t>
  </si>
  <si>
    <t>2016/09</t>
  </si>
  <si>
    <t>2016/10</t>
  </si>
  <si>
    <t>2016/11</t>
  </si>
  <si>
    <t>2016/12</t>
  </si>
  <si>
    <t>*Kurumsal yatırımcılar dahildir.</t>
  </si>
  <si>
    <t>*Includes institutional investors.</t>
  </si>
  <si>
    <r>
      <rPr>
        <b/>
        <sz val="8"/>
        <rFont val="Verdana"/>
        <family val="2"/>
        <charset val="162"/>
      </rPr>
      <t>Kaynak:</t>
    </r>
    <r>
      <rPr>
        <sz val="8"/>
        <rFont val="Verdana"/>
        <family val="2"/>
        <charset val="162"/>
      </rPr>
      <t xml:space="preserve"> BDDK, Borsa İstanbul, Garanti Yatırım, MKK, SPK, TCMB, TSPB</t>
    </r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</si>
  <si>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BRSA, Borsa Istanbul, Garanti Securities, CBRT, CRA, CMB, TCMA</t>
    </r>
  </si>
  <si>
    <t>TCMB</t>
  </si>
  <si>
    <t xml:space="preserve">     Stock Market</t>
  </si>
  <si>
    <t>CBRT</t>
  </si>
  <si>
    <t>O/N Repo</t>
  </si>
  <si>
    <t>Gecelik Repo</t>
  </si>
  <si>
    <t>Bireysel</t>
  </si>
  <si>
    <t>2017/01</t>
  </si>
  <si>
    <t>2017/02</t>
  </si>
  <si>
    <t>2017/03</t>
  </si>
  <si>
    <t>2017/04</t>
  </si>
  <si>
    <t>2017/05</t>
  </si>
  <si>
    <t>2017/06</t>
  </si>
  <si>
    <t>2017/07</t>
  </si>
  <si>
    <t>2017/08</t>
  </si>
  <si>
    <t>2017/09</t>
  </si>
  <si>
    <t>2017/10</t>
  </si>
  <si>
    <t>2017/11</t>
  </si>
  <si>
    <t>2017/12</t>
  </si>
  <si>
    <t>Auto-enrollment</t>
  </si>
  <si>
    <t>Otomatik Katılım</t>
  </si>
  <si>
    <r>
      <rPr>
        <b/>
        <sz val="8"/>
        <rFont val="Verdana"/>
        <family val="2"/>
        <charset val="162"/>
      </rPr>
      <t>Kaynak:</t>
    </r>
    <r>
      <rPr>
        <sz val="8"/>
        <rFont val="Verdana"/>
        <family val="2"/>
        <charset val="162"/>
      </rPr>
      <t xml:space="preserve"> Borsa İstanbul, Financial Times, Kalkınma Bakanlığı, MKK, SPK, TCMB, TSPB, TÜİK</t>
    </r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</si>
  <si>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Borsa Istanbul, CRA, CMB, Financial Times, Ministry of Development, TCMA, TURKSTAT</t>
    </r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</si>
  <si>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BRSA, Borsa Istanbul, CRA, CMB, CBRT, TCMA</t>
    </r>
  </si>
  <si>
    <r>
      <rPr>
        <b/>
        <sz val="8"/>
        <rFont val="Verdana"/>
        <family val="2"/>
        <charset val="162"/>
      </rPr>
      <t>Kaynak:</t>
    </r>
    <r>
      <rPr>
        <sz val="8"/>
        <rFont val="Verdana"/>
        <family val="2"/>
        <charset val="162"/>
      </rPr>
      <t xml:space="preserve"> BDDK, Borsa İstanbul, MKK, TCMB, TSPB</t>
    </r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</si>
  <si>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BRSA, Borsa Istanbul, Garanti Securities, CBRT, CRA, TCMA</t>
    </r>
  </si>
  <si>
    <t>bs</t>
  </si>
  <si>
    <t>bb</t>
  </si>
  <si>
    <t>al</t>
  </si>
  <si>
    <t>e</t>
  </si>
  <si>
    <t>2018/01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</si>
  <si>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</si>
  <si>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</si>
  <si>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</si>
  <si>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</si>
  <si>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</si>
  <si>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</si>
  <si>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</si>
  <si>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</si>
  <si>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</si>
  <si>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2018/11</t>
  </si>
  <si>
    <t>2018/12</t>
  </si>
  <si>
    <t>Otomatik Katılım Emeklilik Fonu</t>
  </si>
  <si>
    <t>Gayrimenkul/Girişim Sermayesi Yat. Ort./Fon.</t>
  </si>
  <si>
    <t>Real Estate/Venture Capital Invest.Trusts/Funds</t>
  </si>
  <si>
    <t>2019/01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</si>
  <si>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</si>
  <si>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</si>
  <si>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</si>
  <si>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</si>
  <si>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</si>
  <si>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</si>
  <si>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</si>
  <si>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</si>
  <si>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</si>
  <si>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</si>
  <si>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</si>
  <si>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Corporate Bonds/Bills</t>
  </si>
  <si>
    <t>No. of Corporate Bonds/Bills</t>
  </si>
  <si>
    <t>Issue Size - Corporate Bonds/Bills (Mn. TL)</t>
  </si>
  <si>
    <t>Corporate Bonds/Bills Ownership  (Million TL)</t>
  </si>
  <si>
    <t>Real Estate/Venture Capital Invest.Trusts/Funds**</t>
  </si>
  <si>
    <t>ETFs and Investment Trusts**</t>
  </si>
  <si>
    <t>Equity Financing (Cumulative)</t>
  </si>
  <si>
    <t>Sermaye Artırımları+İkincil Halka Arz (Mn. TL)</t>
  </si>
  <si>
    <t>İhraç Sayısı</t>
  </si>
  <si>
    <t xml:space="preserve"> İhraç Tutarı (Mn. TL)</t>
  </si>
  <si>
    <t>Corporate Bond Issuance (Cumulative)</t>
  </si>
  <si>
    <t>Özel Sektör Borçlanma Aracı İhracı (Birikimli)</t>
  </si>
  <si>
    <t>Capital Increase + SPO (Mn. TL)</t>
  </si>
  <si>
    <t>Özkaynak Finansmanı (Birikimli)</t>
  </si>
  <si>
    <t>Menkul Kıymet Yatırım Ortaklıkları</t>
  </si>
  <si>
    <t>Varlığa Dayalı Menkul Kıymet + Varlık Teminatlı Menkul Kıymet</t>
  </si>
  <si>
    <t>Devlet İç Borçlanma Senedi</t>
  </si>
  <si>
    <t>Mudi Sayısı</t>
  </si>
  <si>
    <t>Yatırımcı ve Mudi Sayısı</t>
  </si>
  <si>
    <t xml:space="preserve">**Yatırım ortaklıkları Kasım 2019'dan itibaren Yıldız ve Ana Pazarda işlem görmektedir. Aynı dönemde pazar sınıflamaları da değişmiştir. </t>
  </si>
  <si>
    <t>**The markets were restructured in November 2019. Investment trusts started to trade at BIST Star and Main markets.</t>
  </si>
  <si>
    <t>Gayrimenkul/Girişim Sermayesi Yatırım Ortaklığı/Fon**</t>
  </si>
  <si>
    <t>Borsa Yatırım Fonu + Menkul Kıymet Yatırım Ortaklığı**</t>
  </si>
  <si>
    <r>
      <rPr>
        <b/>
        <sz val="8"/>
        <rFont val="Verdana"/>
        <family val="2"/>
        <charset val="162"/>
      </rPr>
      <t>Kaynak:</t>
    </r>
    <r>
      <rPr>
        <sz val="8"/>
        <rFont val="Verdana"/>
        <family val="2"/>
        <charset val="162"/>
      </rPr>
      <t xml:space="preserve"> BDDK, Borsa İstanbul, EGM, MKK, TCMB, TSPB.</t>
    </r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</si>
  <si>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BRSA, Borsa Istanbul, Pension Monitoring Center, CBRT, CRA, TCMA</t>
    </r>
  </si>
  <si>
    <t>Yıldız Pazar**</t>
  </si>
  <si>
    <t>Ana Pazar**</t>
  </si>
  <si>
    <t>BIST Main**</t>
  </si>
  <si>
    <t>BIST Star**</t>
  </si>
  <si>
    <t>*Katılma hesapları dahildir.</t>
  </si>
  <si>
    <t>*Includes Islamic deposit accounts.</t>
  </si>
  <si>
    <t>TLREF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</si>
  <si>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</si>
  <si>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</si>
  <si>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</si>
  <si>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</si>
  <si>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</si>
  <si>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</si>
  <si>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</si>
  <si>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</si>
  <si>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2020/09</t>
  </si>
  <si>
    <t>2020/10</t>
  </si>
  <si>
    <t>2020/11</t>
  </si>
  <si>
    <t>2020/12</t>
  </si>
  <si>
    <t>Eurobond (Kamu)</t>
  </si>
  <si>
    <t>Eurobond (Özel)</t>
  </si>
  <si>
    <t>Eurobonds (Public)</t>
  </si>
  <si>
    <t>Eurobonds (Private)</t>
  </si>
  <si>
    <t>Ay İçinde İşlem Yapan Yatırımcı Sayısı - Pay Senedi*</t>
  </si>
  <si>
    <t>Ay İçinde İşlem Yapan Yatırımcı Sayısı - Vadeli İşlem ve Opsiyon*</t>
  </si>
  <si>
    <t>Ay İçinde İşlem Yapan Yatırımcı Sayısı - Kaldıraçlı İşlemler*</t>
  </si>
  <si>
    <t>*Birden fazla bankada/aracı kurumda hesabı bulunan kişilerden ötürü mükerrer sayım içermektedir.</t>
  </si>
  <si>
    <t>Monthly Active Investors - Equity Market*</t>
  </si>
  <si>
    <t>Monthly Active Investors - Futures &amp; Options Market*</t>
  </si>
  <si>
    <t>Monthly Active Investors - Forex Trading*</t>
  </si>
  <si>
    <t>*Birden fazla aracı kurumda hesabı bulunan kişilerden ötürü mükerrer sayım içermektedir.</t>
  </si>
  <si>
    <t>*If an investor has different accounts in several brokerage firms, she is reported by every brokerage firm separately.</t>
  </si>
  <si>
    <t>*If a person has different accounts in several banks/brokerage firms, she is reported by every bank/brokerage firm separately.</t>
  </si>
  <si>
    <t>**İşlem yapan yatırımcı sayıları üye bildirimi esaslıdır.</t>
  </si>
  <si>
    <t>Ay İçinde İşlem Yapan Yatırımcı Sayısı - Pay Senedi*/**</t>
  </si>
  <si>
    <t>Ay İçinde İşlem Yapan Yatırımcı Sayısı - VIOP*/**</t>
  </si>
  <si>
    <t>Ay İçinde İşlem Yapan Yatırımcı Sayısı - Kaldıraçlı İşlemler*/**</t>
  </si>
  <si>
    <t>**Monthly active investors data based on brokerage firm's declaration.</t>
  </si>
  <si>
    <t>Monthly Active Investors - Equity Market*/**</t>
  </si>
  <si>
    <t>Monthly Active Investors - Futures &amp; Options Market*/**</t>
  </si>
  <si>
    <t>Monthly Active Investors - Forex Trading*/**</t>
  </si>
  <si>
    <t>*BIST endekslerinden 27 Temmuz 2020 tarihinde iki sıfır atılmıştır.</t>
  </si>
  <si>
    <t>Tahvil-Bono Kesin Alım-Satım + Nitelikli İhraç Pazarları*</t>
  </si>
  <si>
    <t>*Two zeros were removed from the BIST indices on July 27, 2020.</t>
  </si>
  <si>
    <t>* Alt Pazar, Nitelikli Yatırımcı İşlem Pazarı, Yakın İzleme Pazarı, Piyasa Öncesi İşlem Platformu</t>
  </si>
  <si>
    <t>*Sub-market, Equity Market For Qualified Institutional Buyers, Watchlist and Pre-Market Trading Platform</t>
  </si>
  <si>
    <t>**Ana Pazar</t>
  </si>
  <si>
    <t>**Yıldız Pazar</t>
  </si>
  <si>
    <t>**Equities of initial listing market value of publicly offered shares of which is below TRY 50 mn are listed SubMarket since October 2020.</t>
  </si>
  <si>
    <t>**Ekim 2020'den itibaren şirketlerin borsaya kotasyonunda halka arz edilen kısmının piyasa değeri 50 milyon TL'nin altında olan paylar Alt Pazar'da işlem görmektedir.</t>
  </si>
  <si>
    <t>2021/01</t>
  </si>
  <si>
    <t>2021/02</t>
  </si>
  <si>
    <t>2021/03</t>
  </si>
  <si>
    <t>2021/04</t>
  </si>
  <si>
    <t>2021/05</t>
  </si>
  <si>
    <t>2021/06</t>
  </si>
  <si>
    <t>2021/07</t>
  </si>
  <si>
    <t>2021/08</t>
  </si>
  <si>
    <t>2021/09</t>
  </si>
  <si>
    <t>2021/10</t>
  </si>
  <si>
    <t>2021/11</t>
  </si>
  <si>
    <t>2021/12</t>
  </si>
  <si>
    <t>Swap Piyasası</t>
  </si>
  <si>
    <t>Uluslararası Eurobond Pazarı</t>
  </si>
  <si>
    <t>Tahvil Kesin Alım-Satım *</t>
  </si>
  <si>
    <t>Takasbank Money Market</t>
  </si>
  <si>
    <t>Diğer</t>
  </si>
  <si>
    <t>Swap Market</t>
  </si>
  <si>
    <t>Eurobond Market</t>
  </si>
  <si>
    <t>Hanehalkı vb.</t>
  </si>
  <si>
    <t>Genel Yönetim</t>
  </si>
  <si>
    <t>Türkiye'deki Bankaların Yurt Dışı Şubeleri</t>
  </si>
  <si>
    <t>General Government</t>
  </si>
  <si>
    <t>Households</t>
  </si>
  <si>
    <t>Foreign Branches of Resident Banks</t>
  </si>
  <si>
    <t>Other</t>
  </si>
  <si>
    <t>Nonresidents</t>
  </si>
  <si>
    <t>Özel Sektör Borçlanma Araçları *</t>
  </si>
  <si>
    <t>*Includes Islamic bonds.</t>
  </si>
  <si>
    <t>Corporate Bonds*</t>
  </si>
  <si>
    <t xml:space="preserve">*Kira sertifikaları dahildir. </t>
  </si>
  <si>
    <t>Özel Sektör Borçlanma Aracı Portföy Değerleri* (Milyon TL)</t>
  </si>
  <si>
    <t>Corporate Bonds Ownership  (Million TL)</t>
  </si>
  <si>
    <t>Özkaynak Finansmanı (aylık)</t>
  </si>
  <si>
    <t>Özel Sektör Borçlanma Aracı İhracı (aylık)</t>
  </si>
  <si>
    <t>Equity Financing (monthly)</t>
  </si>
  <si>
    <t>Corporate Bond Issuance (monthly)</t>
  </si>
  <si>
    <t>**Ekim 2021'de Yıldız Pazar ve Ana Pazar için piyasa değeri kriteri revize edilmiştir.</t>
  </si>
  <si>
    <t xml:space="preserve">**In October 2021, the free float market-cap criteria for Star Market and Main Market were revised. </t>
  </si>
  <si>
    <t>Şirket Sayısı</t>
  </si>
  <si>
    <t>No. of Companies</t>
  </si>
  <si>
    <t>Kira Sertifikası + VDMK + VTMK</t>
  </si>
  <si>
    <t>Sukuks + Asset Backed Securities</t>
  </si>
  <si>
    <t>*Includes sukuks.</t>
  </si>
  <si>
    <t>Ay İçinde İşlem Yapan Hesap Sayısı - VIOP*</t>
  </si>
  <si>
    <t>Ay İçinde İşlem Yapan Hesap Sayısı - Kaldıraçlı İşlemler*</t>
  </si>
  <si>
    <t>Ay İçinde İşlem Yapan Hesap Sayısı - Pay Senedi*</t>
  </si>
  <si>
    <t>2022/01</t>
  </si>
  <si>
    <t>2022/02</t>
  </si>
  <si>
    <t>2022/03</t>
  </si>
  <si>
    <t>2022/04</t>
  </si>
  <si>
    <t>2022/05</t>
  </si>
  <si>
    <t>2022/06</t>
  </si>
  <si>
    <t>2022/07</t>
  </si>
  <si>
    <t>2022/08</t>
  </si>
  <si>
    <t>2022/09</t>
  </si>
  <si>
    <t>2022/10</t>
  </si>
  <si>
    <t>2022/11</t>
  </si>
  <si>
    <t>2022/12</t>
  </si>
  <si>
    <t>** Kira sertifikaları hariçtir</t>
  </si>
  <si>
    <t>Özel Sektör Borçlanma Aracı**</t>
  </si>
  <si>
    <t>Corporate Bond**</t>
  </si>
  <si>
    <t>**Excluding Islamic bonds.</t>
  </si>
  <si>
    <t>*Including Islamic bonds.</t>
  </si>
  <si>
    <t>*Including Islamic deposit accounts.</t>
  </si>
  <si>
    <t>BIST-100 Endeksi ve Pay Piyasası İşlem Hacmi</t>
  </si>
  <si>
    <t>*Sum of market and OTC transactions. OTC as of 21.12.2021.</t>
  </si>
  <si>
    <t xml:space="preserve">*Piyasa ve tescil işlemleri toplamıdır. Tescil verileri 21.12.2021 itibarıyladır. </t>
  </si>
  <si>
    <t xml:space="preserve">*Tescil işlem hacmi ayın 20'sine kadardır. </t>
  </si>
  <si>
    <t>*OTC volume as of 20th day of month.</t>
  </si>
  <si>
    <t>İşlem Gören Şirket Sayısı</t>
  </si>
  <si>
    <t xml:space="preserve">Alt Pazar </t>
  </si>
  <si>
    <t xml:space="preserve">Yakın İzleme Pazarı </t>
  </si>
  <si>
    <t>Piyasa Öncesi İşlem Platformu</t>
  </si>
  <si>
    <t>Sub-market</t>
  </si>
  <si>
    <t>Watchlist</t>
  </si>
  <si>
    <t>Pre-Market Trading Platform</t>
  </si>
  <si>
    <t>Halka Açık Şirket Sayısı</t>
  </si>
  <si>
    <t>Borsa Dışı Halka Açık Şirket Sayısı</t>
  </si>
  <si>
    <t>Emeklilik Yatırım Fonu - Gönüllü</t>
  </si>
  <si>
    <r>
      <rPr>
        <b/>
        <sz val="8"/>
        <rFont val="Verdana"/>
        <family val="2"/>
        <charset val="162"/>
      </rPr>
      <t>Kaynak:</t>
    </r>
    <r>
      <rPr>
        <sz val="8"/>
        <rFont val="Verdana"/>
        <family val="2"/>
        <charset val="162"/>
      </rPr>
      <t xml:space="preserve"> BDDK, Borsa İstanbul, EGM, MKK, SPK, TCMB, TSPB.</t>
    </r>
  </si>
  <si>
    <r>
      <rPr>
        <b/>
        <sz val="8"/>
        <rFont val="Verdana"/>
        <family val="2"/>
        <charset val="162"/>
      </rPr>
      <t>Source:</t>
    </r>
    <r>
      <rPr>
        <sz val="8"/>
        <rFont val="Verdana"/>
        <family val="2"/>
        <charset val="162"/>
      </rPr>
      <t xml:space="preserve"> BRSA, Borsa Istanbul,  CBRT, CMB, CRA, Pension Monitoring Center,TCMA</t>
    </r>
  </si>
  <si>
    <t>Emeklilik Yatırım Fonu - Otomatik Katılım</t>
  </si>
  <si>
    <t>Emeklilik Yatırım Fonu- Tekil Yatırımcı Sayısı</t>
  </si>
  <si>
    <t>Voluntary Pension Funds</t>
  </si>
  <si>
    <t>No. of Publicly Traded Companies</t>
  </si>
  <si>
    <t>No. of Securities Outside of Borsa İstanbul</t>
  </si>
  <si>
    <t>No. of Securities Traded in Borsa İstanbul</t>
  </si>
  <si>
    <t>Unique Number of Investors in Pension System</t>
  </si>
  <si>
    <t>2023/01</t>
  </si>
  <si>
    <t>2023/02</t>
  </si>
  <si>
    <t>2023/03</t>
  </si>
  <si>
    <t>2023/04</t>
  </si>
  <si>
    <t>2023/05</t>
  </si>
  <si>
    <t>2023/06</t>
  </si>
  <si>
    <t>2023/07</t>
  </si>
  <si>
    <t>2023/08</t>
  </si>
  <si>
    <t>2023/09</t>
  </si>
  <si>
    <t>2023/10</t>
  </si>
  <si>
    <t>2023/11</t>
  </si>
  <si>
    <t>2023/12</t>
  </si>
  <si>
    <t>*Tescil işlem hacmi dahil değildir.</t>
  </si>
  <si>
    <t>2024/12</t>
  </si>
  <si>
    <t>2024/11</t>
  </si>
  <si>
    <t>2024/10</t>
  </si>
  <si>
    <t>2024/09</t>
  </si>
  <si>
    <t>2024/08</t>
  </si>
  <si>
    <t>2024/07</t>
  </si>
  <si>
    <t>2024/06</t>
  </si>
  <si>
    <t>2024/05</t>
  </si>
  <si>
    <t>2024/04</t>
  </si>
  <si>
    <t>2024/03</t>
  </si>
  <si>
    <t>2024/02</t>
  </si>
  <si>
    <t>2024/01</t>
  </si>
  <si>
    <t>Kaldıraçlı İşlemler (Milyar TL, Birikimli)</t>
  </si>
  <si>
    <t>İhraç Tutarı (Mn. TL)</t>
  </si>
  <si>
    <t>No. of Public Companies</t>
  </si>
  <si>
    <t>Halka Açık Şirketlerin Toplam Piyasa Değeri</t>
  </si>
  <si>
    <t>2025/01</t>
  </si>
  <si>
    <t>2025/02</t>
  </si>
  <si>
    <t>2025/03</t>
  </si>
  <si>
    <t>2025/04</t>
  </si>
  <si>
    <t>2025/05</t>
  </si>
  <si>
    <t>2025/06</t>
  </si>
  <si>
    <t>2025/07</t>
  </si>
  <si>
    <t>2025/08</t>
  </si>
  <si>
    <t>2025/09</t>
  </si>
  <si>
    <t>2025/10</t>
  </si>
  <si>
    <t>2025/11</t>
  </si>
  <si>
    <t>2025/12</t>
  </si>
  <si>
    <t>Girişim Sermayesi Yatırım Ortaklıkları</t>
  </si>
  <si>
    <t>2026/01</t>
  </si>
  <si>
    <t>2026/02</t>
  </si>
  <si>
    <t>2026/03</t>
  </si>
  <si>
    <t>2026/04</t>
  </si>
  <si>
    <t>2026/05</t>
  </si>
  <si>
    <t>2026/06</t>
  </si>
  <si>
    <t>2026/07</t>
  </si>
  <si>
    <t>2026/08</t>
  </si>
  <si>
    <t>2026/09</t>
  </si>
  <si>
    <t>2026/10</t>
  </si>
  <si>
    <t>2026/11</t>
  </si>
  <si>
    <t>2026/12</t>
  </si>
  <si>
    <t>** Piyasa hacmi tek taraflıdır.</t>
  </si>
  <si>
    <t>** Trading volume reflects only one side of each transaction.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</si>
</sst>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0\ &quot;₺&quot;_-;\-* #,##0.00\ &quot;₺&quot;_-;_-* &quot;-&quot;??\ &quot;₺&quot;_-;_-@_-"/>
    <numFmt numFmtId="167" formatCode="_-* #,##0.00\ _₺_-;\-* #,##0.00\ _₺_-;_-* &quot;-&quot;??\ _₺_-;_-@_-"/>
    <numFmt numFmtId="168" formatCode="_-* #,##0.00\ _T_L_-;\-* #,##0.00\ _T_L_-;_-* &quot;-&quot;??\ _T_L_-;_-@_-"/>
    <numFmt numFmtId="169" formatCode="#,##0.0"/>
    <numFmt numFmtId="170" formatCode="0.0%"/>
    <numFmt numFmtId="171" formatCode="#,##0_ \ \ \ \ "/>
    <numFmt numFmtId="172" formatCode="#,##0;\(#,##0\)"/>
    <numFmt numFmtId="173" formatCode="#,##0.000"/>
    <numFmt numFmtId="174" formatCode="_(&quot;$&quot;* #,##0_);_(&quot;$&quot;* \(#,##0\);_(&quot;$&quot;* &quot;-&quot;_);_(@_)"/>
    <numFmt numFmtId="175" formatCode="_-* #,##0\ _T_L_-;\-* #,##0\ _T_L_-;_-* &quot;-&quot;\ _T_L_-;_-@_-"/>
    <numFmt numFmtId="176" formatCode="_-* #,##0.00\ &quot;TL&quot;_-;\-* #,##0.00\ &quot;TL&quot;_-;_-* &quot;-&quot;??\ &quot;TL&quot;_-;_-@_-"/>
    <numFmt numFmtId="177" formatCode="#,##0.00[$€];[Red]\-#,##0.00[$€]"/>
    <numFmt numFmtId="178" formatCode="_-* #,##0.00\ _Y_T_L_-;\-* #,##0.00\ _Y_T_L_-;_-* &quot;-&quot;??\ _Y_T_L_-;_-@_-"/>
    <numFmt numFmtId="179" formatCode="General_)"/>
    <numFmt numFmtId="180" formatCode="_-* #,##0.00_T_L_-;\-* #,##0.00_T_L_-;_-* &quot;-&quot;??_T_L_-;_-@_-"/>
    <numFmt numFmtId="181" formatCode="_-* #,##0.00\ _T_L_-;\-* #,##0.00\ _T_L_-;_-* \-??\ _T_L_-;_-@_-"/>
    <numFmt numFmtId="182" formatCode="_-* #,##0.00\ [$€-1]_-;\-* #,##0.00\ [$€-1]_-;_-* &quot;-&quot;??\ [$€-1]_-"/>
    <numFmt numFmtId="183" formatCode="_-* #,##0.00\ _D_M_-;\-* #,##0.00\ _D_M_-;_-* &quot;-&quot;??\ _D_M_-;_-@_-"/>
    <numFmt numFmtId="184" formatCode="_-* #,##0\ _T_L_-;\-* #,##0\ _T_L_-;_-* &quot;-&quot;??\ _T_L_-;_-@_-"/>
    <numFmt numFmtId="185" formatCode="dd/mm/yyyy;@"/>
    <numFmt numFmtId="186" formatCode="#,##0.00;\(#,##0.00\);&quot;---&quot;"/>
    <numFmt numFmtId="187" formatCode="0.0"/>
    <numFmt numFmtId="188" formatCode="yyyy\-mm\-dd;@"/>
    <numFmt numFmtId="189" formatCode="_-* #,##0_-;\-* #,##0_-;_-* &quot;-&quot;??_-;_-@_-"/>
  </numFmts>
  <fonts count="304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</font>
    <font>
      <sz val="10"/>
      <name val="Arial"/>
      <family val="2"/>
      <charset val="162"/>
    </font>
    <font>
      <sz val="10"/>
      <name val="Courier"/>
      <family val="1"/>
      <charset val="162"/>
    </font>
    <font>
      <sz val="10"/>
      <name val="Helv"/>
    </font>
    <font>
      <sz val="10"/>
      <name val="MS Sans Serif"/>
      <family val="2"/>
      <charset val="162"/>
    </font>
    <font>
      <sz val="10"/>
      <name val="Arial"/>
      <family val="2"/>
      <charset val="162"/>
    </font>
    <font>
      <sz val="10"/>
      <name val="Tahoma"/>
      <family val="2"/>
    </font>
    <font>
      <b/>
      <sz val="10"/>
      <name val="Tahoma"/>
      <family val="2"/>
    </font>
    <font>
      <u/>
      <sz val="10"/>
      <color indexed="12"/>
      <name val="Arial"/>
      <family val="2"/>
      <charset val="162"/>
    </font>
    <font>
      <sz val="10"/>
      <color indexed="8"/>
      <name val="Tahoma"/>
      <family val="2"/>
    </font>
    <font>
      <sz val="8"/>
      <name val="Tahoma"/>
      <family val="2"/>
    </font>
    <font>
      <b/>
      <sz val="10"/>
      <name val="Tahoma"/>
      <family val="2"/>
      <charset val="162"/>
    </font>
    <font>
      <sz val="10"/>
      <name val="Tahoma"/>
      <family val="2"/>
      <charset val="162"/>
    </font>
    <font>
      <sz val="10"/>
      <name val="Arial Tur"/>
    </font>
    <font>
      <b/>
      <sz val="10"/>
      <color indexed="8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i/>
      <sz val="10"/>
      <name val="Tahoma"/>
      <family val="2"/>
      <charset val="162"/>
    </font>
    <font>
      <i/>
      <sz val="8"/>
      <name val="Tahoma"/>
      <family val="2"/>
      <charset val="162"/>
    </font>
    <font>
      <b/>
      <sz val="18"/>
      <name val="Verdana"/>
      <family val="2"/>
      <charset val="162"/>
    </font>
    <font>
      <sz val="18"/>
      <name val="Verdana"/>
      <family val="2"/>
      <charset val="162"/>
    </font>
    <font>
      <b/>
      <sz val="10"/>
      <name val="Verdana"/>
      <family val="2"/>
      <charset val="162"/>
    </font>
    <font>
      <sz val="10"/>
      <name val="Verdana"/>
      <family val="2"/>
      <charset val="162"/>
    </font>
    <font>
      <i/>
      <sz val="8"/>
      <name val="Verdana"/>
      <family val="2"/>
      <charset val="162"/>
    </font>
    <font>
      <b/>
      <i/>
      <sz val="10"/>
      <name val="Verdana"/>
      <family val="2"/>
      <charset val="162"/>
    </font>
    <font>
      <i/>
      <sz val="10"/>
      <name val="Verdana"/>
      <family val="2"/>
      <charset val="162"/>
    </font>
    <font>
      <sz val="8"/>
      <name val="Verdana"/>
      <family val="2"/>
      <charset val="162"/>
    </font>
    <font>
      <sz val="10"/>
      <color indexed="8"/>
      <name val="Verdana"/>
      <family val="2"/>
      <charset val="162"/>
    </font>
    <font>
      <b/>
      <sz val="8"/>
      <name val="Verdana"/>
      <family val="2"/>
      <charset val="162"/>
    </font>
    <font>
      <b/>
      <sz val="11"/>
      <name val="Verdana"/>
      <family val="2"/>
      <charset val="162"/>
    </font>
    <font>
      <sz val="10"/>
      <name val="Arial Tur"/>
      <charset val="162"/>
    </font>
    <font>
      <sz val="11"/>
      <name val="BeatlesLight"/>
    </font>
    <font>
      <sz val="10"/>
      <name val="Helv"/>
      <charset val="204"/>
    </font>
    <font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 Tur"/>
      <charset val="16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  <charset val="162"/>
    </font>
    <font>
      <sz val="8"/>
      <color indexed="8"/>
      <name val="Calibri"/>
      <family val="2"/>
      <charset val="162"/>
    </font>
    <font>
      <sz val="8"/>
      <color indexed="9"/>
      <name val="Calibri"/>
      <family val="2"/>
      <charset val="162"/>
    </font>
    <font>
      <sz val="8"/>
      <color indexed="20"/>
      <name val="Calibri"/>
      <family val="2"/>
      <charset val="162"/>
    </font>
    <font>
      <b/>
      <sz val="8"/>
      <color indexed="52"/>
      <name val="Calibri"/>
      <family val="2"/>
      <charset val="162"/>
    </font>
    <font>
      <b/>
      <sz val="8"/>
      <color indexed="9"/>
      <name val="Calibri"/>
      <family val="2"/>
      <charset val="162"/>
    </font>
    <font>
      <i/>
      <sz val="8"/>
      <color indexed="23"/>
      <name val="Calibri"/>
      <family val="2"/>
      <charset val="162"/>
    </font>
    <font>
      <sz val="8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8"/>
      <color indexed="62"/>
      <name val="Calibri"/>
      <family val="2"/>
      <charset val="162"/>
    </font>
    <font>
      <sz val="8"/>
      <color indexed="52"/>
      <name val="Calibri"/>
      <family val="2"/>
      <charset val="162"/>
    </font>
    <font>
      <sz val="8"/>
      <color indexed="60"/>
      <name val="Calibri"/>
      <family val="2"/>
      <charset val="162"/>
    </font>
    <font>
      <b/>
      <sz val="8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8"/>
      <color indexed="8"/>
      <name val="Calibri"/>
      <family val="2"/>
      <charset val="162"/>
    </font>
    <font>
      <sz val="8"/>
      <color indexed="10"/>
      <name val="Calibri"/>
      <family val="2"/>
      <charset val="16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8"/>
      <name val="Calibri"/>
      <family val="2"/>
      <charset val="16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N Helvetica Narrow"/>
    </font>
    <font>
      <sz val="14"/>
      <name val="Verdana"/>
      <family val="2"/>
      <charset val="162"/>
    </font>
    <font>
      <b/>
      <sz val="14"/>
      <name val="Verdana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color indexed="5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10"/>
      <name val="Courier"/>
      <family val="3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10"/>
      <name val="Arial"/>
      <family val="2"/>
    </font>
    <font>
      <sz val="10"/>
      <color indexed="1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color indexed="9"/>
      <name val="Verdana"/>
      <family val="2"/>
      <charset val="162"/>
    </font>
    <font>
      <sz val="10"/>
      <color indexed="8"/>
      <name val="Arial"/>
      <family val="2"/>
    </font>
    <font>
      <b/>
      <sz val="18"/>
      <color indexed="62"/>
      <name val="Cambria"/>
      <family val="2"/>
      <charset val="16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16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sz val="10"/>
      <color indexed="9"/>
      <name val="Verdana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color indexed="8"/>
      <name val="Arial"/>
      <family val="2"/>
    </font>
    <font>
      <b/>
      <sz val="18"/>
      <color indexed="62"/>
      <name val="Cambria"/>
      <family val="2"/>
      <charset val="162"/>
    </font>
    <font>
      <sz val="11"/>
      <color indexed="10"/>
      <name val="Calibri"/>
      <family val="2"/>
      <charset val="162"/>
    </font>
    <font>
      <sz val="11"/>
      <color indexed="10"/>
      <name val="Calibri"/>
      <family val="2"/>
    </font>
    <font>
      <b/>
      <sz val="15"/>
      <color indexed="62"/>
      <name val="Calibri"/>
      <family val="2"/>
      <charset val="162"/>
    </font>
    <font>
      <b/>
      <sz val="15"/>
      <color indexed="62"/>
      <name val="Calibri"/>
      <family val="2"/>
    </font>
    <font>
      <b/>
      <sz val="13"/>
      <color indexed="62"/>
      <name val="Calibri"/>
      <family val="2"/>
      <charset val="162"/>
    </font>
    <font>
      <b/>
      <sz val="13"/>
      <color indexed="62"/>
      <name val="Calibri"/>
      <family val="2"/>
    </font>
    <font>
      <b/>
      <sz val="11"/>
      <color indexed="62"/>
      <name val="Calibri"/>
      <family val="2"/>
      <charset val="162"/>
    </font>
    <font>
      <b/>
      <sz val="11"/>
      <color indexed="62"/>
      <name val="Calibri"/>
      <family val="2"/>
    </font>
    <font>
      <sz val="10"/>
      <color indexed="8"/>
      <name val="Arial"/>
      <family val="2"/>
      <charset val="162"/>
    </font>
    <font>
      <b/>
      <sz val="18"/>
      <color indexed="62"/>
      <name val="Cambria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  <charset val="16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0"/>
      <color theme="0"/>
      <name val="Arial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  <charset val="162"/>
      <scheme val="minor"/>
    </font>
    <font>
      <i/>
      <sz val="10"/>
      <color rgb="FF7F7F7F"/>
      <name val="Arial"/>
      <family val="2"/>
    </font>
    <font>
      <b/>
      <sz val="18"/>
      <color indexed="62"/>
      <name val="Cambria"/>
      <family val="2"/>
      <charset val="162"/>
      <scheme val="major"/>
    </font>
    <font>
      <sz val="11"/>
      <color indexed="10"/>
      <name val="Calibri"/>
      <family val="2"/>
      <charset val="162"/>
      <scheme val="minor"/>
    </font>
    <font>
      <b/>
      <sz val="15"/>
      <color indexed="62"/>
      <name val="Calibri"/>
      <family val="2"/>
      <charset val="162"/>
      <scheme val="minor"/>
    </font>
    <font>
      <b/>
      <sz val="13"/>
      <color indexed="62"/>
      <name val="Calibri"/>
      <family val="2"/>
      <charset val="162"/>
      <scheme val="minor"/>
    </font>
    <font>
      <b/>
      <sz val="11"/>
      <color indexed="62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  <charset val="162"/>
      <scheme val="minor"/>
    </font>
    <font>
      <b/>
      <sz val="10"/>
      <color rgb="FF3F3F3F"/>
      <name val="Arial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0"/>
      <color rgb="FF3F3F76"/>
      <name val="Arial"/>
      <family val="2"/>
    </font>
    <font>
      <b/>
      <sz val="11"/>
      <color indexed="10"/>
      <name val="Calibri"/>
      <family val="2"/>
      <scheme val="minor"/>
    </font>
    <font>
      <b/>
      <sz val="11"/>
      <color indexed="10"/>
      <name val="Calibri"/>
      <family val="2"/>
      <charset val="162"/>
      <scheme val="minor"/>
    </font>
    <font>
      <b/>
      <sz val="11"/>
      <color indexed="52"/>
      <name val="Calibri"/>
      <family val="2"/>
      <charset val="162"/>
      <scheme val="minor"/>
    </font>
    <font>
      <u/>
      <sz val="11"/>
      <color theme="10"/>
      <name val="Calibri"/>
      <family val="2"/>
      <charset val="16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b/>
      <sz val="10"/>
      <color theme="0"/>
      <name val="Arial"/>
      <family val="2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sz val="10"/>
      <color rgb="FF006100"/>
      <name val="Arial"/>
      <family val="2"/>
    </font>
    <font>
      <u/>
      <sz val="10"/>
      <color theme="10"/>
      <name val="Arial"/>
      <family val="2"/>
      <charset val="162"/>
    </font>
    <font>
      <u/>
      <sz val="10"/>
      <color theme="10"/>
      <name val="Arial Tur"/>
      <charset val="162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62"/>
      <scheme val="minor"/>
    </font>
    <font>
      <sz val="10"/>
      <color rgb="FF9C0006"/>
      <name val="Arial"/>
      <family val="2"/>
    </font>
    <font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sz val="11"/>
      <color theme="1"/>
      <name val="Tahoma"/>
      <family val="2"/>
    </font>
    <font>
      <sz val="11"/>
      <color indexed="19"/>
      <name val="Calibri"/>
      <family val="2"/>
      <scheme val="minor"/>
    </font>
    <font>
      <sz val="11"/>
      <color indexed="19"/>
      <name val="Calibri"/>
      <family val="2"/>
      <charset val="162"/>
      <scheme val="minor"/>
    </font>
    <font>
      <sz val="11"/>
      <color indexed="60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0"/>
      <color rgb="FFFF0000"/>
      <name val="Arial"/>
      <family val="2"/>
    </font>
    <font>
      <b/>
      <sz val="10"/>
      <color indexed="8"/>
      <name val="Verdana"/>
      <family val="2"/>
      <charset val="162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0"/>
      <name val="Courier New"/>
      <family val="3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62"/>
    </font>
    <font>
      <b/>
      <sz val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  <charset val="162"/>
    </font>
    <font>
      <sz val="8"/>
      <name val="Arial"/>
      <family val="2"/>
    </font>
    <font>
      <sz val="11"/>
      <color indexed="4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14"/>
      <name val="Calibri"/>
      <family val="2"/>
    </font>
    <font>
      <sz val="10"/>
      <name val="Arial Cyr"/>
    </font>
    <font>
      <sz val="11"/>
      <color indexed="8"/>
      <name val="Calibri"/>
      <family val="2"/>
      <scheme val="minor"/>
    </font>
    <font>
      <u/>
      <sz val="10"/>
      <color indexed="12"/>
      <name val="Arial Tur"/>
    </font>
    <font>
      <b/>
      <sz val="11"/>
      <color indexed="10"/>
      <name val="Calibri"/>
      <family val="2"/>
      <charset val="162"/>
    </font>
    <font>
      <sz val="11"/>
      <color indexed="19"/>
      <name val="Calibri"/>
      <family val="2"/>
      <charset val="162"/>
    </font>
    <font>
      <sz val="11"/>
      <color indexed="63"/>
      <name val="Calibri"/>
      <family val="2"/>
    </font>
    <font>
      <sz val="11"/>
      <color indexed="63"/>
      <name val="Calibri"/>
      <family val="2"/>
      <charset val="162"/>
    </font>
    <font>
      <sz val="10"/>
      <color indexed="63"/>
      <name val="Arial"/>
      <family val="2"/>
    </font>
    <font>
      <b/>
      <sz val="18"/>
      <color theme="3"/>
      <name val="Cambria"/>
      <family val="2"/>
    </font>
    <font>
      <b/>
      <sz val="18"/>
      <color theme="3"/>
      <name val="Cambria"/>
      <family val="2"/>
      <charset val="162"/>
    </font>
    <font>
      <sz val="11"/>
      <color rgb="FFFA7D00"/>
      <name val="Calibri"/>
      <family val="2"/>
      <scheme val="minor"/>
    </font>
    <font>
      <sz val="10"/>
      <color rgb="FFFA7D00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Arial"/>
      <family val="2"/>
    </font>
    <font>
      <u/>
      <sz val="11"/>
      <color theme="10"/>
      <name val="Calibri"/>
      <family val="2"/>
      <charset val="162"/>
      <scheme val="minor"/>
    </font>
    <font>
      <sz val="11"/>
      <color rgb="FF9C6500"/>
      <name val="Calibri"/>
      <family val="2"/>
      <scheme val="minor"/>
    </font>
    <font>
      <sz val="10"/>
      <color rgb="FF9C6500"/>
      <name val="Arial"/>
      <family val="2"/>
    </font>
    <font>
      <sz val="18"/>
      <color theme="3"/>
      <name val="Cambria"/>
      <family val="2"/>
      <charset val="162"/>
      <scheme val="major"/>
    </font>
    <font>
      <sz val="11"/>
      <color rgb="FF9C5700"/>
      <name val="Calibri"/>
      <family val="2"/>
      <charset val="162"/>
      <scheme val="minor"/>
    </font>
    <font>
      <sz val="8"/>
      <name val="Arial"/>
      <family val="2"/>
      <charset val="162"/>
    </font>
    <font>
      <sz val="10"/>
      <color rgb="FF000000"/>
      <name val="Arial"/>
      <family val="2"/>
      <charset val="162"/>
    </font>
    <font>
      <u/>
      <sz val="11"/>
      <color theme="10"/>
      <name val="Calibri"/>
      <family val="2"/>
      <scheme val="minor"/>
    </font>
    <font>
      <u/>
      <sz val="13"/>
      <color theme="10"/>
      <name val="Arial"/>
      <family val="2"/>
      <charset val="162"/>
    </font>
    <font>
      <u/>
      <sz val="10"/>
      <color indexed="12"/>
      <name val="MS Sans Serif"/>
      <family val="2"/>
    </font>
    <font>
      <u/>
      <sz val="10"/>
      <color indexed="36"/>
      <name val="MS Sans Serif"/>
      <family val="2"/>
    </font>
    <font>
      <sz val="12"/>
      <name val="Times New Roman"/>
      <family val="1"/>
    </font>
    <font>
      <b/>
      <sz val="18"/>
      <color indexed="57"/>
      <name val="Cambria"/>
      <family val="2"/>
    </font>
    <font>
      <u/>
      <sz val="11"/>
      <color theme="10"/>
      <name val="Calibri"/>
      <family val="2"/>
    </font>
    <font>
      <sz val="8"/>
      <name val="Arial"/>
      <family val="2"/>
      <charset val="162"/>
    </font>
    <font>
      <sz val="11"/>
      <color theme="1"/>
      <name val="Calibri"/>
      <family val="2"/>
    </font>
    <font>
      <b/>
      <sz val="10"/>
      <color theme="1"/>
      <name val="Verdana"/>
      <family val="2"/>
      <charset val="162"/>
    </font>
    <font>
      <sz val="10"/>
      <color theme="1"/>
      <name val="Verdana"/>
      <family val="2"/>
      <charset val="162"/>
    </font>
    <font>
      <sz val="8"/>
      <name val="Arial"/>
      <family val="2"/>
      <charset val="162"/>
    </font>
    <font>
      <b/>
      <sz val="10"/>
      <color rgb="FFFF0000"/>
      <name val="Verdana"/>
      <family val="2"/>
      <charset val="162"/>
    </font>
    <font>
      <sz val="10"/>
      <color rgb="FFFF0000"/>
      <name val="Verdana"/>
      <family val="2"/>
      <charset val="162"/>
    </font>
    <font>
      <i/>
      <sz val="10"/>
      <color rgb="FFFF0000"/>
      <name val="Verdana"/>
      <family val="2"/>
      <charset val="162"/>
    </font>
    <font>
      <b/>
      <i/>
      <sz val="10"/>
      <color rgb="FFFF0000"/>
      <name val="Verdana"/>
      <family val="2"/>
      <charset val="162"/>
    </font>
    <font>
      <sz val="8"/>
      <color rgb="FFFF0000"/>
      <name val="Verdana"/>
      <family val="2"/>
      <charset val="162"/>
    </font>
    <font>
      <sz val="10"/>
      <color theme="0"/>
      <name val="Verdana"/>
      <family val="2"/>
      <charset val="162"/>
    </font>
    <font>
      <sz val="18"/>
      <color theme="0"/>
      <name val="Verdana"/>
      <family val="2"/>
      <charset val="162"/>
    </font>
    <font>
      <b/>
      <sz val="10"/>
      <color theme="0"/>
      <name val="Verdana"/>
      <family val="2"/>
      <charset val="162"/>
    </font>
    <font>
      <sz val="11"/>
      <color rgb="FF000000"/>
      <name val="Calibri"/>
      <family val="2"/>
      <charset val="1"/>
    </font>
    <font>
      <b/>
      <sz val="10"/>
      <name val="Arial"/>
      <family val="2"/>
      <charset val="162"/>
    </font>
  </fonts>
  <fills count="10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52386">
    <xf numFmtId="0" fontId="0" fillId="0" borderId="0"/>
    <xf numFmtId="0" fontId="182" fillId="2" borderId="0" applyNumberFormat="0" applyBorder="0" applyAlignment="0" applyProtection="0"/>
    <xf numFmtId="0" fontId="183" fillId="2" borderId="0" applyNumberFormat="0" applyBorder="0" applyAlignment="0" applyProtection="0"/>
    <xf numFmtId="0" fontId="183" fillId="2" borderId="0" applyNumberFormat="0" applyBorder="0" applyAlignment="0" applyProtection="0"/>
    <xf numFmtId="0" fontId="183" fillId="2" borderId="0" applyNumberFormat="0" applyBorder="0" applyAlignment="0" applyProtection="0"/>
    <xf numFmtId="0" fontId="183" fillId="2" borderId="0" applyNumberFormat="0" applyBorder="0" applyAlignment="0" applyProtection="0"/>
    <xf numFmtId="0" fontId="183" fillId="2" borderId="0" applyNumberFormat="0" applyBorder="0" applyAlignment="0" applyProtection="0"/>
    <xf numFmtId="0" fontId="182" fillId="2" borderId="0" applyNumberFormat="0" applyBorder="0" applyAlignment="0" applyProtection="0"/>
    <xf numFmtId="0" fontId="181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3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1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1" fillId="2" borderId="0" applyNumberFormat="0" applyBorder="0" applyAlignment="0" applyProtection="0"/>
    <xf numFmtId="0" fontId="181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3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3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3" borderId="0" applyNumberFormat="0" applyBorder="0" applyAlignment="0" applyProtection="0"/>
    <xf numFmtId="0" fontId="183" fillId="3" borderId="0" applyNumberFormat="0" applyBorder="0" applyAlignment="0" applyProtection="0"/>
    <xf numFmtId="0" fontId="183" fillId="3" borderId="0" applyNumberFormat="0" applyBorder="0" applyAlignment="0" applyProtection="0"/>
    <xf numFmtId="0" fontId="183" fillId="3" borderId="0" applyNumberFormat="0" applyBorder="0" applyAlignment="0" applyProtection="0"/>
    <xf numFmtId="0" fontId="183" fillId="3" borderId="0" applyNumberFormat="0" applyBorder="0" applyAlignment="0" applyProtection="0"/>
    <xf numFmtId="0" fontId="183" fillId="3" borderId="0" applyNumberFormat="0" applyBorder="0" applyAlignment="0" applyProtection="0"/>
    <xf numFmtId="0" fontId="182" fillId="3" borderId="0" applyNumberFormat="0" applyBorder="0" applyAlignment="0" applyProtection="0"/>
    <xf numFmtId="0" fontId="181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3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1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3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3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3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5" borderId="0" applyNumberFormat="0" applyBorder="0" applyAlignment="0" applyProtection="0"/>
    <xf numFmtId="0" fontId="183" fillId="5" borderId="0" applyNumberFormat="0" applyBorder="0" applyAlignment="0" applyProtection="0"/>
    <xf numFmtId="0" fontId="183" fillId="5" borderId="0" applyNumberFormat="0" applyBorder="0" applyAlignment="0" applyProtection="0"/>
    <xf numFmtId="0" fontId="183" fillId="5" borderId="0" applyNumberFormat="0" applyBorder="0" applyAlignment="0" applyProtection="0"/>
    <xf numFmtId="0" fontId="183" fillId="5" borderId="0" applyNumberFormat="0" applyBorder="0" applyAlignment="0" applyProtection="0"/>
    <xf numFmtId="0" fontId="183" fillId="5" borderId="0" applyNumberFormat="0" applyBorder="0" applyAlignment="0" applyProtection="0"/>
    <xf numFmtId="0" fontId="182" fillId="5" borderId="0" applyNumberFormat="0" applyBorder="0" applyAlignment="0" applyProtection="0"/>
    <xf numFmtId="0" fontId="181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3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1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1" fillId="5" borderId="0" applyNumberFormat="0" applyBorder="0" applyAlignment="0" applyProtection="0"/>
    <xf numFmtId="0" fontId="181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3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3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5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1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1" fillId="29" borderId="0" applyNumberFormat="0" applyBorder="0" applyAlignment="0" applyProtection="0"/>
    <xf numFmtId="0" fontId="183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29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7" borderId="0" applyNumberFormat="0" applyBorder="0" applyAlignment="0" applyProtection="0"/>
    <xf numFmtId="0" fontId="182" fillId="7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1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1" fillId="6" borderId="0" applyNumberFormat="0" applyBorder="0" applyAlignment="0" applyProtection="0"/>
    <xf numFmtId="0" fontId="181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1" fillId="6" borderId="0" applyNumberFormat="0" applyBorder="0" applyAlignment="0" applyProtection="0"/>
    <xf numFmtId="0" fontId="181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1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1" fillId="30" borderId="0" applyNumberFormat="0" applyBorder="0" applyAlignment="0" applyProtection="0"/>
    <xf numFmtId="0" fontId="183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30" borderId="0" applyNumberFormat="0" applyBorder="0" applyAlignment="0" applyProtection="0"/>
    <xf numFmtId="0" fontId="182" fillId="8" borderId="0" applyNumberFormat="0" applyBorder="0" applyAlignment="0" applyProtection="0"/>
    <xf numFmtId="0" fontId="183" fillId="8" borderId="0" applyNumberFormat="0" applyBorder="0" applyAlignment="0" applyProtection="0"/>
    <xf numFmtId="0" fontId="183" fillId="8" borderId="0" applyNumberFormat="0" applyBorder="0" applyAlignment="0" applyProtection="0"/>
    <xf numFmtId="0" fontId="183" fillId="8" borderId="0" applyNumberFormat="0" applyBorder="0" applyAlignment="0" applyProtection="0"/>
    <xf numFmtId="0" fontId="183" fillId="8" borderId="0" applyNumberFormat="0" applyBorder="0" applyAlignment="0" applyProtection="0"/>
    <xf numFmtId="0" fontId="183" fillId="8" borderId="0" applyNumberFormat="0" applyBorder="0" applyAlignment="0" applyProtection="0"/>
    <xf numFmtId="0" fontId="182" fillId="8" borderId="0" applyNumberFormat="0" applyBorder="0" applyAlignment="0" applyProtection="0"/>
    <xf numFmtId="0" fontId="181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3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1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1" fillId="8" borderId="0" applyNumberFormat="0" applyBorder="0" applyAlignment="0" applyProtection="0"/>
    <xf numFmtId="0" fontId="181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3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3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8" borderId="0" applyNumberFormat="0" applyBorder="0" applyAlignment="0" applyProtection="0"/>
    <xf numFmtId="0" fontId="182" fillId="9" borderId="0" applyNumberFormat="0" applyBorder="0" applyAlignment="0" applyProtection="0"/>
    <xf numFmtId="0" fontId="183" fillId="9" borderId="0" applyNumberFormat="0" applyBorder="0" applyAlignment="0" applyProtection="0"/>
    <xf numFmtId="0" fontId="183" fillId="9" borderId="0" applyNumberFormat="0" applyBorder="0" applyAlignment="0" applyProtection="0"/>
    <xf numFmtId="0" fontId="183" fillId="9" borderId="0" applyNumberFormat="0" applyBorder="0" applyAlignment="0" applyProtection="0"/>
    <xf numFmtId="0" fontId="183" fillId="9" borderId="0" applyNumberFormat="0" applyBorder="0" applyAlignment="0" applyProtection="0"/>
    <xf numFmtId="0" fontId="183" fillId="9" borderId="0" applyNumberFormat="0" applyBorder="0" applyAlignment="0" applyProtection="0"/>
    <xf numFmtId="0" fontId="182" fillId="9" borderId="0" applyNumberFormat="0" applyBorder="0" applyAlignment="0" applyProtection="0"/>
    <xf numFmtId="0" fontId="181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3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10" borderId="0" applyNumberFormat="0" applyBorder="0" applyAlignment="0" applyProtection="0"/>
    <xf numFmtId="0" fontId="182" fillId="10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1" fillId="9" borderId="0" applyNumberFormat="0" applyBorder="0" applyAlignment="0" applyProtection="0"/>
    <xf numFmtId="0" fontId="181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1" fillId="9" borderId="0" applyNumberFormat="0" applyBorder="0" applyAlignment="0" applyProtection="0"/>
    <xf numFmtId="0" fontId="181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3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3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9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1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2" borderId="0" applyNumberFormat="0" applyBorder="0" applyAlignment="0" applyProtection="0"/>
    <xf numFmtId="0" fontId="182" fillId="2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1" fillId="6" borderId="0" applyNumberFormat="0" applyBorder="0" applyAlignment="0" applyProtection="0"/>
    <xf numFmtId="0" fontId="181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1" fillId="6" borderId="0" applyNumberFormat="0" applyBorder="0" applyAlignment="0" applyProtection="0"/>
    <xf numFmtId="0" fontId="181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3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6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11" borderId="0" applyNumberFormat="0" applyBorder="0" applyAlignment="0" applyProtection="0"/>
    <xf numFmtId="0" fontId="182" fillId="11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3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4" fillId="6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12" borderId="0" applyNumberFormat="0" applyBorder="0" applyAlignment="0" applyProtection="0"/>
    <xf numFmtId="0" fontId="185" fillId="12" borderId="0" applyNumberFormat="0" applyBorder="0" applyAlignment="0" applyProtection="0"/>
    <xf numFmtId="0" fontId="185" fillId="6" borderId="0" applyNumberFormat="0" applyBorder="0" applyAlignment="0" applyProtection="0"/>
    <xf numFmtId="0" fontId="184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4" fillId="6" borderId="0" applyNumberFormat="0" applyBorder="0" applyAlignment="0" applyProtection="0"/>
    <xf numFmtId="0" fontId="184" fillId="6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4" fillId="13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13" borderId="0" applyNumberFormat="0" applyBorder="0" applyAlignment="0" applyProtection="0"/>
    <xf numFmtId="0" fontId="184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4" fillId="13" borderId="0" applyNumberFormat="0" applyBorder="0" applyAlignment="0" applyProtection="0"/>
    <xf numFmtId="0" fontId="184" fillId="13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9" borderId="0" applyNumberFormat="0" applyBorder="0" applyAlignment="0" applyProtection="0"/>
    <xf numFmtId="0" fontId="186" fillId="9" borderId="0" applyNumberFormat="0" applyBorder="0" applyAlignment="0" applyProtection="0"/>
    <xf numFmtId="0" fontId="186" fillId="9" borderId="0" applyNumberFormat="0" applyBorder="0" applyAlignment="0" applyProtection="0"/>
    <xf numFmtId="0" fontId="186" fillId="9" borderId="0" applyNumberFormat="0" applyBorder="0" applyAlignment="0" applyProtection="0"/>
    <xf numFmtId="0" fontId="185" fillId="9" borderId="0" applyNumberFormat="0" applyBorder="0" applyAlignment="0" applyProtection="0"/>
    <xf numFmtId="0" fontId="184" fillId="9" borderId="0" applyNumberFormat="0" applyBorder="0" applyAlignment="0" applyProtection="0"/>
    <xf numFmtId="0" fontId="185" fillId="9" borderId="0" applyNumberFormat="0" applyBorder="0" applyAlignment="0" applyProtection="0"/>
    <xf numFmtId="0" fontId="186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4" fillId="9" borderId="0" applyNumberFormat="0" applyBorder="0" applyAlignment="0" applyProtection="0"/>
    <xf numFmtId="0" fontId="185" fillId="9" borderId="0" applyNumberFormat="0" applyBorder="0" applyAlignment="0" applyProtection="0"/>
    <xf numFmtId="0" fontId="184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4" fillId="9" borderId="0" applyNumberFormat="0" applyBorder="0" applyAlignment="0" applyProtection="0"/>
    <xf numFmtId="0" fontId="185" fillId="9" borderId="0" applyNumberFormat="0" applyBorder="0" applyAlignment="0" applyProtection="0"/>
    <xf numFmtId="0" fontId="186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6" fillId="9" borderId="0" applyNumberFormat="0" applyBorder="0" applyAlignment="0" applyProtection="0"/>
    <xf numFmtId="0" fontId="186" fillId="9" borderId="0" applyNumberFormat="0" applyBorder="0" applyAlignment="0" applyProtection="0"/>
    <xf numFmtId="0" fontId="186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9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4" fillId="6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14" borderId="0" applyNumberFormat="0" applyBorder="0" applyAlignment="0" applyProtection="0"/>
    <xf numFmtId="0" fontId="185" fillId="14" borderId="0" applyNumberFormat="0" applyBorder="0" applyAlignment="0" applyProtection="0"/>
    <xf numFmtId="0" fontId="185" fillId="6" borderId="0" applyNumberFormat="0" applyBorder="0" applyAlignment="0" applyProtection="0"/>
    <xf numFmtId="0" fontId="184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4" fillId="6" borderId="0" applyNumberFormat="0" applyBorder="0" applyAlignment="0" applyProtection="0"/>
    <xf numFmtId="0" fontId="184" fillId="6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6" fillId="6" borderId="0" applyNumberFormat="0" applyBorder="0" applyAlignment="0" applyProtection="0"/>
    <xf numFmtId="0" fontId="186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6" borderId="0" applyNumberFormat="0" applyBorder="0" applyAlignment="0" applyProtection="0"/>
    <xf numFmtId="0" fontId="185" fillId="3" borderId="0" applyNumberFormat="0" applyBorder="0" applyAlignment="0" applyProtection="0"/>
    <xf numFmtId="0" fontId="186" fillId="3" borderId="0" applyNumberFormat="0" applyBorder="0" applyAlignment="0" applyProtection="0"/>
    <xf numFmtId="0" fontId="186" fillId="3" borderId="0" applyNumberFormat="0" applyBorder="0" applyAlignment="0" applyProtection="0"/>
    <xf numFmtId="0" fontId="186" fillId="3" borderId="0" applyNumberFormat="0" applyBorder="0" applyAlignment="0" applyProtection="0"/>
    <xf numFmtId="0" fontId="185" fillId="3" borderId="0" applyNumberFormat="0" applyBorder="0" applyAlignment="0" applyProtection="0"/>
    <xf numFmtId="0" fontId="184" fillId="3" borderId="0" applyNumberFormat="0" applyBorder="0" applyAlignment="0" applyProtection="0"/>
    <xf numFmtId="0" fontId="185" fillId="3" borderId="0" applyNumberFormat="0" applyBorder="0" applyAlignment="0" applyProtection="0"/>
    <xf numFmtId="0" fontId="186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4" fillId="3" borderId="0" applyNumberFormat="0" applyBorder="0" applyAlignment="0" applyProtection="0"/>
    <xf numFmtId="0" fontId="185" fillId="3" borderId="0" applyNumberFormat="0" applyBorder="0" applyAlignment="0" applyProtection="0"/>
    <xf numFmtId="0" fontId="184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4" fillId="3" borderId="0" applyNumberFormat="0" applyBorder="0" applyAlignment="0" applyProtection="0"/>
    <xf numFmtId="0" fontId="185" fillId="3" borderId="0" applyNumberFormat="0" applyBorder="0" applyAlignment="0" applyProtection="0"/>
    <xf numFmtId="0" fontId="186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6" fillId="3" borderId="0" applyNumberFormat="0" applyBorder="0" applyAlignment="0" applyProtection="0"/>
    <xf numFmtId="0" fontId="186" fillId="3" borderId="0" applyNumberFormat="0" applyBorder="0" applyAlignment="0" applyProtection="0"/>
    <xf numFmtId="0" fontId="186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185" fillId="3" borderId="0" applyNumberFormat="0" applyBorder="0" applyAlignment="0" applyProtection="0"/>
    <xf numFmtId="0" fontId="23" fillId="0" borderId="0"/>
    <xf numFmtId="0" fontId="22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6" borderId="0" applyNumberFormat="0" applyBorder="0" applyAlignment="0" applyProtection="0"/>
    <xf numFmtId="0" fontId="22" fillId="10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88" fillId="15" borderId="0" applyNumberFormat="0" applyBorder="0" applyAlignment="0" applyProtection="0"/>
    <xf numFmtId="0" fontId="22" fillId="15" borderId="0" applyNumberFormat="0" applyBorder="0" applyAlignment="0" applyProtection="0"/>
    <xf numFmtId="0" fontId="88" fillId="9" borderId="0" applyNumberFormat="0" applyBorder="0" applyAlignment="0" applyProtection="0"/>
    <xf numFmtId="0" fontId="22" fillId="9" borderId="0" applyNumberFormat="0" applyBorder="0" applyAlignment="0" applyProtection="0"/>
    <xf numFmtId="0" fontId="88" fillId="16" borderId="0" applyNumberFormat="0" applyBorder="0" applyAlignment="0" applyProtection="0"/>
    <xf numFmtId="0" fontId="22" fillId="16" borderId="0" applyNumberFormat="0" applyBorder="0" applyAlignment="0" applyProtection="0"/>
    <xf numFmtId="0" fontId="88" fillId="10" borderId="0" applyNumberFormat="0" applyBorder="0" applyAlignment="0" applyProtection="0"/>
    <xf numFmtId="0" fontId="22" fillId="10" borderId="0" applyNumberFormat="0" applyBorder="0" applyAlignment="0" applyProtection="0"/>
    <xf numFmtId="0" fontId="88" fillId="6" borderId="0" applyNumberFormat="0" applyBorder="0" applyAlignment="0" applyProtection="0"/>
    <xf numFmtId="0" fontId="22" fillId="6" borderId="0" applyNumberFormat="0" applyBorder="0" applyAlignment="0" applyProtection="0"/>
    <xf numFmtId="0" fontId="88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22" fillId="11" borderId="0" applyNumberFormat="0" applyBorder="0" applyAlignment="0" applyProtection="0"/>
    <xf numFmtId="0" fontId="88" fillId="2" borderId="0" applyNumberFormat="0" applyBorder="0" applyAlignment="0" applyProtection="0"/>
    <xf numFmtId="0" fontId="22" fillId="2" borderId="0" applyNumberFormat="0" applyBorder="0" applyAlignment="0" applyProtection="0"/>
    <xf numFmtId="0" fontId="88" fillId="3" borderId="0" applyNumberFormat="0" applyBorder="0" applyAlignment="0" applyProtection="0"/>
    <xf numFmtId="0" fontId="22" fillId="3" borderId="0" applyNumberFormat="0" applyBorder="0" applyAlignment="0" applyProtection="0"/>
    <xf numFmtId="0" fontId="88" fillId="17" borderId="0" applyNumberFormat="0" applyBorder="0" applyAlignment="0" applyProtection="0"/>
    <xf numFmtId="0" fontId="22" fillId="17" borderId="0" applyNumberFormat="0" applyBorder="0" applyAlignment="0" applyProtection="0"/>
    <xf numFmtId="0" fontId="88" fillId="10" borderId="0" applyNumberFormat="0" applyBorder="0" applyAlignment="0" applyProtection="0"/>
    <xf numFmtId="0" fontId="22" fillId="10" borderId="0" applyNumberFormat="0" applyBorder="0" applyAlignment="0" applyProtection="0"/>
    <xf numFmtId="0" fontId="88" fillId="2" borderId="0" applyNumberFormat="0" applyBorder="0" applyAlignment="0" applyProtection="0"/>
    <xf numFmtId="0" fontId="22" fillId="2" borderId="0" applyNumberFormat="0" applyBorder="0" applyAlignment="0" applyProtection="0"/>
    <xf numFmtId="0" fontId="88" fillId="11" borderId="0" applyNumberFormat="0" applyBorder="0" applyAlignment="0" applyProtection="0"/>
    <xf numFmtId="0" fontId="22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3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4" borderId="0" applyNumberFormat="0" applyBorder="0" applyAlignment="0" applyProtection="0"/>
    <xf numFmtId="0" fontId="55" fillId="19" borderId="0" applyNumberFormat="0" applyBorder="0" applyAlignment="0" applyProtection="0"/>
    <xf numFmtId="0" fontId="95" fillId="12" borderId="0" applyNumberFormat="0" applyBorder="0" applyAlignment="0" applyProtection="0"/>
    <xf numFmtId="0" fontId="55" fillId="12" borderId="0" applyNumberFormat="0" applyBorder="0" applyAlignment="0" applyProtection="0"/>
    <xf numFmtId="0" fontId="95" fillId="3" borderId="0" applyNumberFormat="0" applyBorder="0" applyAlignment="0" applyProtection="0"/>
    <xf numFmtId="0" fontId="55" fillId="3" borderId="0" applyNumberFormat="0" applyBorder="0" applyAlignment="0" applyProtection="0"/>
    <xf numFmtId="0" fontId="95" fillId="17" borderId="0" applyNumberFormat="0" applyBorder="0" applyAlignment="0" applyProtection="0"/>
    <xf numFmtId="0" fontId="55" fillId="17" borderId="0" applyNumberFormat="0" applyBorder="0" applyAlignment="0" applyProtection="0"/>
    <xf numFmtId="0" fontId="95" fillId="18" borderId="0" applyNumberFormat="0" applyBorder="0" applyAlignment="0" applyProtection="0"/>
    <xf numFmtId="0" fontId="55" fillId="18" borderId="0" applyNumberFormat="0" applyBorder="0" applyAlignment="0" applyProtection="0"/>
    <xf numFmtId="0" fontId="95" fillId="14" borderId="0" applyNumberFormat="0" applyBorder="0" applyAlignment="0" applyProtection="0"/>
    <xf numFmtId="0" fontId="55" fillId="14" borderId="0" applyNumberFormat="0" applyBorder="0" applyAlignment="0" applyProtection="0"/>
    <xf numFmtId="0" fontId="9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9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9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9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9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9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95" fillId="13" borderId="0" applyNumberFormat="0" applyBorder="0" applyAlignment="0" applyProtection="0"/>
    <xf numFmtId="0" fontId="55" fillId="13" borderId="0" applyNumberFormat="0" applyBorder="0" applyAlignment="0" applyProtection="0"/>
    <xf numFmtId="0" fontId="188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10" fillId="9" borderId="0" applyNumberFormat="0" applyBorder="0" applyAlignment="0" applyProtection="0"/>
    <xf numFmtId="0" fontId="62" fillId="9" borderId="0" applyNumberFormat="0" applyBorder="0" applyAlignment="0" applyProtection="0"/>
    <xf numFmtId="0" fontId="142" fillId="0" borderId="1" applyNumberFormat="0" applyFill="0" applyAlignment="0" applyProtection="0"/>
    <xf numFmtId="0" fontId="117" fillId="0" borderId="1" applyNumberFormat="0" applyFill="0" applyAlignment="0" applyProtection="0"/>
    <xf numFmtId="0" fontId="117" fillId="0" borderId="1" applyNumberFormat="0" applyFill="0" applyAlignment="0" applyProtection="0"/>
    <xf numFmtId="0" fontId="117" fillId="0" borderId="1" applyNumberFormat="0" applyFill="0" applyAlignment="0" applyProtection="0"/>
    <xf numFmtId="0" fontId="117" fillId="0" borderId="1" applyNumberFormat="0" applyFill="0" applyAlignment="0" applyProtection="0"/>
    <xf numFmtId="0" fontId="152" fillId="0" borderId="1" applyNumberFormat="0" applyFill="0" applyAlignment="0" applyProtection="0"/>
    <xf numFmtId="0" fontId="166" fillId="0" borderId="1" applyNumberFormat="0" applyFill="0" applyAlignment="0" applyProtection="0"/>
    <xf numFmtId="0" fontId="167" fillId="0" borderId="1" applyNumberFormat="0" applyFill="0" applyAlignment="0" applyProtection="0"/>
    <xf numFmtId="0" fontId="117" fillId="0" borderId="1" applyNumberFormat="0" applyFill="0" applyAlignment="0" applyProtection="0"/>
    <xf numFmtId="0" fontId="177" fillId="0" borderId="1" applyNumberFormat="0" applyFill="0" applyAlignment="0" applyProtection="0"/>
    <xf numFmtId="0" fontId="191" fillId="0" borderId="1" applyNumberFormat="0" applyFill="0" applyAlignment="0" applyProtection="0"/>
    <xf numFmtId="0" fontId="113" fillId="0" borderId="2" applyNumberFormat="0" applyFill="0" applyAlignment="0" applyProtection="0"/>
    <xf numFmtId="0" fontId="113" fillId="0" borderId="2" applyNumberFormat="0" applyFill="0" applyAlignment="0" applyProtection="0"/>
    <xf numFmtId="0" fontId="167" fillId="0" borderId="1" applyNumberFormat="0" applyFill="0" applyAlignment="0" applyProtection="0"/>
    <xf numFmtId="0" fontId="129" fillId="0" borderId="1" applyNumberFormat="0" applyFill="0" applyAlignment="0" applyProtection="0"/>
    <xf numFmtId="0" fontId="57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153" fillId="0" borderId="1" applyNumberFormat="0" applyFill="0" applyAlignment="0" applyProtection="0"/>
    <xf numFmtId="0" fontId="57" fillId="0" borderId="1" applyNumberFormat="0" applyFill="0" applyAlignment="0" applyProtection="0"/>
    <xf numFmtId="0" fontId="130" fillId="0" borderId="1" applyNumberFormat="0" applyFill="0" applyAlignment="0" applyProtection="0"/>
    <xf numFmtId="0" fontId="98" fillId="0" borderId="1" applyNumberFormat="0" applyFill="0" applyAlignment="0" applyProtection="0"/>
    <xf numFmtId="0" fontId="117" fillId="0" borderId="1" applyNumberFormat="0" applyFill="0" applyAlignment="0" applyProtection="0"/>
    <xf numFmtId="0" fontId="142" fillId="0" borderId="1" applyNumberFormat="0" applyFill="0" applyAlignment="0" applyProtection="0"/>
    <xf numFmtId="0" fontId="98" fillId="0" borderId="1" applyNumberFormat="0" applyFill="0" applyAlignment="0" applyProtection="0"/>
    <xf numFmtId="0" fontId="152" fillId="0" borderId="1" applyNumberFormat="0" applyFill="0" applyAlignment="0" applyProtection="0"/>
    <xf numFmtId="0" fontId="98" fillId="0" borderId="1" applyNumberFormat="0" applyFill="0" applyAlignment="0" applyProtection="0"/>
    <xf numFmtId="0" fontId="117" fillId="0" borderId="1" applyNumberFormat="0" applyFill="0" applyAlignment="0" applyProtection="0"/>
    <xf numFmtId="0" fontId="117" fillId="0" borderId="1" applyNumberFormat="0" applyFill="0" applyAlignment="0" applyProtection="0"/>
    <xf numFmtId="0" fontId="142" fillId="0" borderId="1" applyNumberFormat="0" applyFill="0" applyAlignment="0" applyProtection="0"/>
    <xf numFmtId="0" fontId="130" fillId="0" borderId="1" applyNumberFormat="0" applyFill="0" applyAlignment="0" applyProtection="0"/>
    <xf numFmtId="0" fontId="98" fillId="0" borderId="1" applyNumberFormat="0" applyFill="0" applyAlignment="0" applyProtection="0"/>
    <xf numFmtId="0" fontId="167" fillId="0" borderId="1" applyNumberFormat="0" applyFill="0" applyAlignment="0" applyProtection="0"/>
    <xf numFmtId="0" fontId="152" fillId="0" borderId="1" applyNumberFormat="0" applyFill="0" applyAlignment="0" applyProtection="0"/>
    <xf numFmtId="0" fontId="167" fillId="0" borderId="1" applyNumberFormat="0" applyFill="0" applyAlignment="0" applyProtection="0"/>
    <xf numFmtId="0" fontId="143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54" fillId="0" borderId="3" applyNumberFormat="0" applyFill="0" applyAlignment="0" applyProtection="0"/>
    <xf numFmtId="0" fontId="168" fillId="0" borderId="3" applyNumberFormat="0" applyFill="0" applyAlignment="0" applyProtection="0"/>
    <xf numFmtId="0" fontId="169" fillId="0" borderId="3" applyNumberFormat="0" applyFill="0" applyAlignment="0" applyProtection="0"/>
    <xf numFmtId="0" fontId="118" fillId="0" borderId="3" applyNumberFormat="0" applyFill="0" applyAlignment="0" applyProtection="0"/>
    <xf numFmtId="0" fontId="178" fillId="0" borderId="3" applyNumberFormat="0" applyFill="0" applyAlignment="0" applyProtection="0"/>
    <xf numFmtId="0" fontId="192" fillId="0" borderId="3" applyNumberFormat="0" applyFill="0" applyAlignment="0" applyProtection="0"/>
    <xf numFmtId="0" fontId="72" fillId="0" borderId="4" applyNumberFormat="0" applyFill="0" applyAlignment="0" applyProtection="0"/>
    <xf numFmtId="0" fontId="72" fillId="0" borderId="4" applyNumberFormat="0" applyFill="0" applyAlignment="0" applyProtection="0"/>
    <xf numFmtId="0" fontId="169" fillId="0" borderId="3" applyNumberFormat="0" applyFill="0" applyAlignment="0" applyProtection="0"/>
    <xf numFmtId="0" fontId="131" fillId="0" borderId="3" applyNumberFormat="0" applyFill="0" applyAlignment="0" applyProtection="0"/>
    <xf numFmtId="0" fontId="99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55" fillId="0" borderId="3" applyNumberFormat="0" applyFill="0" applyAlignment="0" applyProtection="0"/>
    <xf numFmtId="0" fontId="99" fillId="0" borderId="3" applyNumberFormat="0" applyFill="0" applyAlignment="0" applyProtection="0"/>
    <xf numFmtId="0" fontId="132" fillId="0" borderId="3" applyNumberFormat="0" applyFill="0" applyAlignment="0" applyProtection="0"/>
    <xf numFmtId="0" fontId="100" fillId="0" borderId="3" applyNumberFormat="0" applyFill="0" applyAlignment="0" applyProtection="0"/>
    <xf numFmtId="0" fontId="118" fillId="0" borderId="3" applyNumberFormat="0" applyFill="0" applyAlignment="0" applyProtection="0"/>
    <xf numFmtId="0" fontId="143" fillId="0" borderId="3" applyNumberFormat="0" applyFill="0" applyAlignment="0" applyProtection="0"/>
    <xf numFmtId="0" fontId="100" fillId="0" borderId="3" applyNumberFormat="0" applyFill="0" applyAlignment="0" applyProtection="0"/>
    <xf numFmtId="0" fontId="154" fillId="0" borderId="3" applyNumberFormat="0" applyFill="0" applyAlignment="0" applyProtection="0"/>
    <xf numFmtId="0" fontId="100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43" fillId="0" borderId="3" applyNumberFormat="0" applyFill="0" applyAlignment="0" applyProtection="0"/>
    <xf numFmtId="0" fontId="132" fillId="0" borderId="3" applyNumberFormat="0" applyFill="0" applyAlignment="0" applyProtection="0"/>
    <xf numFmtId="0" fontId="100" fillId="0" borderId="3" applyNumberFormat="0" applyFill="0" applyAlignment="0" applyProtection="0"/>
    <xf numFmtId="0" fontId="169" fillId="0" borderId="3" applyNumberFormat="0" applyFill="0" applyAlignment="0" applyProtection="0"/>
    <xf numFmtId="0" fontId="154" fillId="0" borderId="3" applyNumberFormat="0" applyFill="0" applyAlignment="0" applyProtection="0"/>
    <xf numFmtId="0" fontId="169" fillId="0" borderId="3" applyNumberFormat="0" applyFill="0" applyAlignment="0" applyProtection="0"/>
    <xf numFmtId="0" fontId="144" fillId="0" borderId="5" applyNumberFormat="0" applyFill="0" applyAlignment="0" applyProtection="0"/>
    <xf numFmtId="0" fontId="119" fillId="0" borderId="5" applyNumberFormat="0" applyFill="0" applyAlignment="0" applyProtection="0"/>
    <xf numFmtId="0" fontId="119" fillId="0" borderId="5" applyNumberFormat="0" applyFill="0" applyAlignment="0" applyProtection="0"/>
    <xf numFmtId="0" fontId="119" fillId="0" borderId="5" applyNumberFormat="0" applyFill="0" applyAlignment="0" applyProtection="0"/>
    <xf numFmtId="0" fontId="119" fillId="0" borderId="5" applyNumberFormat="0" applyFill="0" applyAlignment="0" applyProtection="0"/>
    <xf numFmtId="0" fontId="156" fillId="0" borderId="5" applyNumberFormat="0" applyFill="0" applyAlignment="0" applyProtection="0"/>
    <xf numFmtId="0" fontId="170" fillId="0" borderId="5" applyNumberFormat="0" applyFill="0" applyAlignment="0" applyProtection="0"/>
    <xf numFmtId="0" fontId="171" fillId="0" borderId="5" applyNumberFormat="0" applyFill="0" applyAlignment="0" applyProtection="0"/>
    <xf numFmtId="0" fontId="119" fillId="0" borderId="5" applyNumberFormat="0" applyFill="0" applyAlignment="0" applyProtection="0"/>
    <xf numFmtId="0" fontId="179" fillId="0" borderId="5" applyNumberFormat="0" applyFill="0" applyAlignment="0" applyProtection="0"/>
    <xf numFmtId="0" fontId="193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6" applyNumberFormat="0" applyFill="0" applyAlignment="0" applyProtection="0"/>
    <xf numFmtId="0" fontId="171" fillId="0" borderId="5" applyNumberFormat="0" applyFill="0" applyAlignment="0" applyProtection="0"/>
    <xf numFmtId="0" fontId="133" fillId="0" borderId="5" applyNumberFormat="0" applyFill="0" applyAlignment="0" applyProtection="0"/>
    <xf numFmtId="0" fontId="101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57" fillId="0" borderId="5" applyNumberFormat="0" applyFill="0" applyAlignment="0" applyProtection="0"/>
    <xf numFmtId="0" fontId="101" fillId="0" borderId="5" applyNumberFormat="0" applyFill="0" applyAlignment="0" applyProtection="0"/>
    <xf numFmtId="0" fontId="134" fillId="0" borderId="5" applyNumberFormat="0" applyFill="0" applyAlignment="0" applyProtection="0"/>
    <xf numFmtId="0" fontId="102" fillId="0" borderId="5" applyNumberFormat="0" applyFill="0" applyAlignment="0" applyProtection="0"/>
    <xf numFmtId="0" fontId="119" fillId="0" borderId="5" applyNumberFormat="0" applyFill="0" applyAlignment="0" applyProtection="0"/>
    <xf numFmtId="0" fontId="144" fillId="0" borderId="5" applyNumberFormat="0" applyFill="0" applyAlignment="0" applyProtection="0"/>
    <xf numFmtId="0" fontId="102" fillId="0" borderId="5" applyNumberFormat="0" applyFill="0" applyAlignment="0" applyProtection="0"/>
    <xf numFmtId="0" fontId="156" fillId="0" borderId="5" applyNumberFormat="0" applyFill="0" applyAlignment="0" applyProtection="0"/>
    <xf numFmtId="0" fontId="102" fillId="0" borderId="5" applyNumberFormat="0" applyFill="0" applyAlignment="0" applyProtection="0"/>
    <xf numFmtId="0" fontId="119" fillId="0" borderId="5" applyNumberFormat="0" applyFill="0" applyAlignment="0" applyProtection="0"/>
    <xf numFmtId="0" fontId="119" fillId="0" borderId="5" applyNumberFormat="0" applyFill="0" applyAlignment="0" applyProtection="0"/>
    <xf numFmtId="0" fontId="144" fillId="0" borderId="5" applyNumberFormat="0" applyFill="0" applyAlignment="0" applyProtection="0"/>
    <xf numFmtId="0" fontId="134" fillId="0" borderId="5" applyNumberFormat="0" applyFill="0" applyAlignment="0" applyProtection="0"/>
    <xf numFmtId="0" fontId="102" fillId="0" borderId="5" applyNumberFormat="0" applyFill="0" applyAlignment="0" applyProtection="0"/>
    <xf numFmtId="0" fontId="171" fillId="0" borderId="5" applyNumberFormat="0" applyFill="0" applyAlignment="0" applyProtection="0"/>
    <xf numFmtId="0" fontId="156" fillId="0" borderId="5" applyNumberFormat="0" applyFill="0" applyAlignment="0" applyProtection="0"/>
    <xf numFmtId="0" fontId="171" fillId="0" borderId="5" applyNumberFormat="0" applyFill="0" applyAlignment="0" applyProtection="0"/>
    <xf numFmtId="0" fontId="145" fillId="0" borderId="7" applyNumberFormat="0" applyFill="0" applyAlignment="0" applyProtection="0"/>
    <xf numFmtId="0" fontId="120" fillId="0" borderId="7" applyNumberFormat="0" applyFill="0" applyAlignment="0" applyProtection="0"/>
    <xf numFmtId="0" fontId="120" fillId="0" borderId="7" applyNumberFormat="0" applyFill="0" applyAlignment="0" applyProtection="0"/>
    <xf numFmtId="0" fontId="120" fillId="0" borderId="7" applyNumberFormat="0" applyFill="0" applyAlignment="0" applyProtection="0"/>
    <xf numFmtId="0" fontId="120" fillId="0" borderId="7" applyNumberFormat="0" applyFill="0" applyAlignment="0" applyProtection="0"/>
    <xf numFmtId="0" fontId="158" fillId="0" borderId="7" applyNumberFormat="0" applyFill="0" applyAlignment="0" applyProtection="0"/>
    <xf numFmtId="0" fontId="172" fillId="0" borderId="7" applyNumberFormat="0" applyFill="0" applyAlignment="0" applyProtection="0"/>
    <xf numFmtId="0" fontId="173" fillId="0" borderId="7" applyNumberFormat="0" applyFill="0" applyAlignment="0" applyProtection="0"/>
    <xf numFmtId="0" fontId="120" fillId="0" borderId="7" applyNumberFormat="0" applyFill="0" applyAlignment="0" applyProtection="0"/>
    <xf numFmtId="0" fontId="180" fillId="0" borderId="7" applyNumberFormat="0" applyFill="0" applyAlignment="0" applyProtection="0"/>
    <xf numFmtId="0" fontId="194" fillId="0" borderId="7" applyNumberFormat="0" applyFill="0" applyAlignment="0" applyProtection="0"/>
    <xf numFmtId="0" fontId="74" fillId="0" borderId="8" applyNumberFormat="0" applyFill="0" applyAlignment="0" applyProtection="0"/>
    <xf numFmtId="0" fontId="74" fillId="0" borderId="8" applyNumberFormat="0" applyFill="0" applyAlignment="0" applyProtection="0"/>
    <xf numFmtId="0" fontId="173" fillId="0" borderId="7" applyNumberFormat="0" applyFill="0" applyAlignment="0" applyProtection="0"/>
    <xf numFmtId="0" fontId="135" fillId="0" borderId="7" applyNumberFormat="0" applyFill="0" applyAlignment="0" applyProtection="0"/>
    <xf numFmtId="0" fontId="103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59" fillId="0" borderId="7" applyNumberFormat="0" applyFill="0" applyAlignment="0" applyProtection="0"/>
    <xf numFmtId="0" fontId="103" fillId="0" borderId="7" applyNumberFormat="0" applyFill="0" applyAlignment="0" applyProtection="0"/>
    <xf numFmtId="0" fontId="136" fillId="0" borderId="7" applyNumberFormat="0" applyFill="0" applyAlignment="0" applyProtection="0"/>
    <xf numFmtId="0" fontId="104" fillId="0" borderId="7" applyNumberFormat="0" applyFill="0" applyAlignment="0" applyProtection="0"/>
    <xf numFmtId="0" fontId="120" fillId="0" borderId="7" applyNumberFormat="0" applyFill="0" applyAlignment="0" applyProtection="0"/>
    <xf numFmtId="0" fontId="145" fillId="0" borderId="7" applyNumberFormat="0" applyFill="0" applyAlignment="0" applyProtection="0"/>
    <xf numFmtId="0" fontId="104" fillId="0" borderId="7" applyNumberFormat="0" applyFill="0" applyAlignment="0" applyProtection="0"/>
    <xf numFmtId="0" fontId="158" fillId="0" borderId="7" applyNumberFormat="0" applyFill="0" applyAlignment="0" applyProtection="0"/>
    <xf numFmtId="0" fontId="104" fillId="0" borderId="7" applyNumberFormat="0" applyFill="0" applyAlignment="0" applyProtection="0"/>
    <xf numFmtId="0" fontId="120" fillId="0" borderId="7" applyNumberFormat="0" applyFill="0" applyAlignment="0" applyProtection="0"/>
    <xf numFmtId="0" fontId="120" fillId="0" borderId="7" applyNumberFormat="0" applyFill="0" applyAlignment="0" applyProtection="0"/>
    <xf numFmtId="0" fontId="145" fillId="0" borderId="7" applyNumberFormat="0" applyFill="0" applyAlignment="0" applyProtection="0"/>
    <xf numFmtId="0" fontId="136" fillId="0" borderId="7" applyNumberFormat="0" applyFill="0" applyAlignment="0" applyProtection="0"/>
    <xf numFmtId="0" fontId="104" fillId="0" borderId="7" applyNumberFormat="0" applyFill="0" applyAlignment="0" applyProtection="0"/>
    <xf numFmtId="0" fontId="173" fillId="0" borderId="7" applyNumberFormat="0" applyFill="0" applyAlignment="0" applyProtection="0"/>
    <xf numFmtId="0" fontId="158" fillId="0" borderId="7" applyNumberFormat="0" applyFill="0" applyAlignment="0" applyProtection="0"/>
    <xf numFmtId="0" fontId="173" fillId="0" borderId="7" applyNumberFormat="0" applyFill="0" applyAlignment="0" applyProtection="0"/>
    <xf numFmtId="0" fontId="145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164" fontId="52" fillId="0" borderId="0" applyFont="0" applyFill="0" applyBorder="0" applyAlignment="0" applyProtection="0"/>
    <xf numFmtId="175" fontId="23" fillId="0" borderId="0" applyFont="0" applyFill="0" applyBorder="0" applyAlignment="0" applyProtection="0"/>
    <xf numFmtId="164" fontId="52" fillId="0" borderId="0" applyFont="0" applyFill="0" applyBorder="0" applyAlignment="0" applyProtection="0"/>
    <xf numFmtId="175" fontId="23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75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64" fontId="52" fillId="0" borderId="0" applyFont="0" applyFill="0" applyBorder="0" applyAlignment="0" applyProtection="0"/>
    <xf numFmtId="17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0" fontId="87" fillId="7" borderId="9" applyNumberFormat="0" applyAlignment="0" applyProtection="0"/>
    <xf numFmtId="0" fontId="112" fillId="7" borderId="9" applyNumberFormat="0" applyAlignment="0" applyProtection="0"/>
    <xf numFmtId="0" fontId="87" fillId="7" borderId="9" applyNumberFormat="0" applyAlignment="0" applyProtection="0"/>
    <xf numFmtId="0" fontId="83" fillId="0" borderId="2" applyNumberFormat="0" applyFill="0" applyAlignment="0" applyProtection="0"/>
    <xf numFmtId="0" fontId="108" fillId="23" borderId="10" applyNumberFormat="0" applyAlignment="0" applyProtection="0"/>
    <xf numFmtId="0" fontId="107" fillId="23" borderId="10" applyNumberFormat="0" applyAlignment="0" applyProtection="0"/>
    <xf numFmtId="165" fontId="123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149" fillId="0" borderId="0" applyFont="0" applyFill="0" applyBorder="0" applyAlignment="0" applyProtection="0"/>
    <xf numFmtId="165" fontId="148" fillId="0" borderId="0" applyFont="0" applyFill="0" applyBorder="0" applyAlignment="0" applyProtection="0"/>
    <xf numFmtId="167" fontId="149" fillId="0" borderId="0" applyFont="0" applyFill="0" applyBorder="0" applyAlignment="0" applyProtection="0"/>
    <xf numFmtId="0" fontId="64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49" fillId="0" borderId="0" applyFont="0" applyFill="0" applyBorder="0" applyAlignment="0" applyProtection="0"/>
    <xf numFmtId="0" fontId="64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8" fontId="8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90" fillId="0" borderId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49" fillId="0" borderId="0" applyFont="0" applyFill="0" applyBorder="0" applyAlignment="0" applyProtection="0"/>
    <xf numFmtId="0" fontId="90" fillId="4" borderId="11" applyNumberFormat="0" applyFont="0" applyAlignment="0" applyProtection="0"/>
    <xf numFmtId="0" fontId="196" fillId="24" borderId="41" applyNumberFormat="0" applyAlignment="0" applyProtection="0"/>
    <xf numFmtId="0" fontId="197" fillId="24" borderId="41" applyNumberFormat="0" applyAlignment="0" applyProtection="0"/>
    <xf numFmtId="0" fontId="197" fillId="24" borderId="41" applyNumberFormat="0" applyAlignment="0" applyProtection="0"/>
    <xf numFmtId="0" fontId="197" fillId="24" borderId="41" applyNumberFormat="0" applyAlignment="0" applyProtection="0"/>
    <xf numFmtId="0" fontId="197" fillId="24" borderId="41" applyNumberFormat="0" applyAlignment="0" applyProtection="0"/>
    <xf numFmtId="0" fontId="196" fillId="24" borderId="41" applyNumberFormat="0" applyAlignment="0" applyProtection="0"/>
    <xf numFmtId="0" fontId="195" fillId="24" borderId="41" applyNumberFormat="0" applyAlignment="0" applyProtection="0"/>
    <xf numFmtId="0" fontId="196" fillId="24" borderId="41" applyNumberFormat="0" applyAlignment="0" applyProtection="0"/>
    <xf numFmtId="0" fontId="197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7" borderId="41" applyNumberFormat="0" applyAlignment="0" applyProtection="0"/>
    <xf numFmtId="0" fontId="196" fillId="7" borderId="41" applyNumberFormat="0" applyAlignment="0" applyProtection="0"/>
    <xf numFmtId="0" fontId="196" fillId="24" borderId="41" applyNumberFormat="0" applyAlignment="0" applyProtection="0"/>
    <xf numFmtId="0" fontId="195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5" fillId="24" borderId="41" applyNumberFormat="0" applyAlignment="0" applyProtection="0"/>
    <xf numFmtId="0" fontId="195" fillId="24" borderId="41" applyNumberFormat="0" applyAlignment="0" applyProtection="0"/>
    <xf numFmtId="0" fontId="196" fillId="24" borderId="41" applyNumberFormat="0" applyAlignment="0" applyProtection="0"/>
    <xf numFmtId="0" fontId="197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7" fillId="24" borderId="41" applyNumberFormat="0" applyAlignment="0" applyProtection="0"/>
    <xf numFmtId="0" fontId="197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196" fillId="24" borderId="41" applyNumberFormat="0" applyAlignment="0" applyProtection="0"/>
    <xf numFmtId="0" fontId="59" fillId="5" borderId="9" applyNumberFormat="0" applyAlignment="0" applyProtection="0"/>
    <xf numFmtId="177" fontId="91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4" fillId="0" borderId="0">
      <alignment vertical="center"/>
    </xf>
    <xf numFmtId="177" fontId="23" fillId="0" borderId="0">
      <alignment vertical="center"/>
    </xf>
    <xf numFmtId="177" fontId="23" fillId="0" borderId="0">
      <alignment vertical="center"/>
    </xf>
    <xf numFmtId="177" fontId="23" fillId="0" borderId="0">
      <alignment vertical="center"/>
    </xf>
    <xf numFmtId="0" fontId="24" fillId="0" borderId="0">
      <alignment vertical="center"/>
    </xf>
    <xf numFmtId="0" fontId="199" fillId="8" borderId="42" applyNumberFormat="0" applyAlignment="0" applyProtection="0"/>
    <xf numFmtId="0" fontId="200" fillId="8" borderId="42" applyNumberFormat="0" applyAlignment="0" applyProtection="0"/>
    <xf numFmtId="0" fontId="200" fillId="8" borderId="42" applyNumberFormat="0" applyAlignment="0" applyProtection="0"/>
    <xf numFmtId="0" fontId="200" fillId="8" borderId="42" applyNumberFormat="0" applyAlignment="0" applyProtection="0"/>
    <xf numFmtId="0" fontId="200" fillId="8" borderId="42" applyNumberFormat="0" applyAlignment="0" applyProtection="0"/>
    <xf numFmtId="0" fontId="199" fillId="8" borderId="42" applyNumberFormat="0" applyAlignment="0" applyProtection="0"/>
    <xf numFmtId="0" fontId="198" fillId="8" borderId="42" applyNumberFormat="0" applyAlignment="0" applyProtection="0"/>
    <xf numFmtId="0" fontId="199" fillId="8" borderId="42" applyNumberFormat="0" applyAlignment="0" applyProtection="0"/>
    <xf numFmtId="0" fontId="200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7" borderId="42" applyNumberFormat="0" applyAlignment="0" applyProtection="0"/>
    <xf numFmtId="0" fontId="199" fillId="7" borderId="42" applyNumberFormat="0" applyAlignment="0" applyProtection="0"/>
    <xf numFmtId="0" fontId="199" fillId="8" borderId="42" applyNumberFormat="0" applyAlignment="0" applyProtection="0"/>
    <xf numFmtId="0" fontId="198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8" fillId="8" borderId="42" applyNumberFormat="0" applyAlignment="0" applyProtection="0"/>
    <xf numFmtId="0" fontId="198" fillId="8" borderId="42" applyNumberFormat="0" applyAlignment="0" applyProtection="0"/>
    <xf numFmtId="0" fontId="199" fillId="8" borderId="42" applyNumberFormat="0" applyAlignment="0" applyProtection="0"/>
    <xf numFmtId="0" fontId="200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200" fillId="8" borderId="42" applyNumberFormat="0" applyAlignment="0" applyProtection="0"/>
    <xf numFmtId="0" fontId="200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99" fillId="8" borderId="42" applyNumberFormat="0" applyAlignment="0" applyProtection="0"/>
    <xf numFmtId="0" fontId="109" fillId="16" borderId="0" applyNumberFormat="0" applyBorder="0" applyAlignment="0" applyProtection="0"/>
    <xf numFmtId="0" fontId="60" fillId="16" borderId="0" applyNumberFormat="0" applyBorder="0" applyAlignment="0" applyProtection="0"/>
    <xf numFmtId="0" fontId="84" fillId="0" borderId="4" applyNumberFormat="0" applyFill="0" applyAlignment="0" applyProtection="0"/>
    <xf numFmtId="0" fontId="85" fillId="0" borderId="6" applyNumberFormat="0" applyFill="0" applyAlignment="0" applyProtection="0"/>
    <xf numFmtId="0" fontId="86" fillId="0" borderId="8" applyNumberFormat="0" applyFill="0" applyAlignment="0" applyProtection="0"/>
    <xf numFmtId="0" fontId="86" fillId="0" borderId="0" applyNumberFormat="0" applyFill="0" applyBorder="0" applyAlignment="0" applyProtection="0"/>
    <xf numFmtId="0" fontId="202" fillId="24" borderId="42" applyNumberFormat="0" applyAlignment="0" applyProtection="0"/>
    <xf numFmtId="0" fontId="121" fillId="24" borderId="42" applyNumberFormat="0" applyAlignment="0" applyProtection="0"/>
    <xf numFmtId="0" fontId="121" fillId="24" borderId="42" applyNumberFormat="0" applyAlignment="0" applyProtection="0"/>
    <xf numFmtId="0" fontId="121" fillId="24" borderId="42" applyNumberFormat="0" applyAlignment="0" applyProtection="0"/>
    <xf numFmtId="0" fontId="121" fillId="24" borderId="42" applyNumberFormat="0" applyAlignment="0" applyProtection="0"/>
    <xf numFmtId="0" fontId="202" fillId="24" borderId="42" applyNumberFormat="0" applyAlignment="0" applyProtection="0"/>
    <xf numFmtId="0" fontId="201" fillId="24" borderId="42" applyNumberFormat="0" applyAlignment="0" applyProtection="0"/>
    <xf numFmtId="0" fontId="202" fillId="24" borderId="42" applyNumberFormat="0" applyAlignment="0" applyProtection="0"/>
    <xf numFmtId="0" fontId="121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3" fillId="7" borderId="42" applyNumberFormat="0" applyAlignment="0" applyProtection="0"/>
    <xf numFmtId="0" fontId="203" fillId="7" borderId="42" applyNumberFormat="0" applyAlignment="0" applyProtection="0"/>
    <xf numFmtId="0" fontId="202" fillId="24" borderId="42" applyNumberFormat="0" applyAlignment="0" applyProtection="0"/>
    <xf numFmtId="0" fontId="201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1" fillId="24" borderId="42" applyNumberFormat="0" applyAlignment="0" applyProtection="0"/>
    <xf numFmtId="0" fontId="201" fillId="24" borderId="42" applyNumberFormat="0" applyAlignment="0" applyProtection="0"/>
    <xf numFmtId="0" fontId="202" fillId="24" borderId="42" applyNumberFormat="0" applyAlignment="0" applyProtection="0"/>
    <xf numFmtId="0" fontId="121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121" fillId="24" borderId="42" applyNumberFormat="0" applyAlignment="0" applyProtection="0"/>
    <xf numFmtId="0" fontId="121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2" fillId="24" borderId="42" applyNumberFormat="0" applyAlignment="0" applyProtection="0"/>
    <xf numFmtId="0" fontId="204" fillId="0" borderId="0" applyNumberFormat="0" applyFill="0" applyBorder="0" applyAlignment="0" applyProtection="0">
      <alignment vertical="top"/>
      <protection locked="0"/>
    </xf>
    <xf numFmtId="0" fontId="106" fillId="5" borderId="9" applyNumberFormat="0" applyAlignment="0" applyProtection="0"/>
    <xf numFmtId="0" fontId="59" fillId="5" borderId="9" applyNumberFormat="0" applyAlignment="0" applyProtection="0"/>
    <xf numFmtId="0" fontId="62" fillId="9" borderId="0" applyNumberFormat="0" applyBorder="0" applyAlignment="0" applyProtection="0"/>
    <xf numFmtId="0" fontId="206" fillId="31" borderId="43" applyNumberFormat="0" applyAlignment="0" applyProtection="0"/>
    <xf numFmtId="0" fontId="205" fillId="31" borderId="43" applyNumberFormat="0" applyAlignment="0" applyProtection="0"/>
    <xf numFmtId="0" fontId="206" fillId="31" borderId="43" applyNumberFormat="0" applyAlignment="0" applyProtection="0"/>
    <xf numFmtId="0" fontId="206" fillId="31" borderId="43" applyNumberFormat="0" applyAlignment="0" applyProtection="0"/>
    <xf numFmtId="0" fontId="206" fillId="31" borderId="43" applyNumberFormat="0" applyAlignment="0" applyProtection="0"/>
    <xf numFmtId="0" fontId="206" fillId="31" borderId="43" applyNumberFormat="0" applyAlignment="0" applyProtection="0"/>
    <xf numFmtId="0" fontId="206" fillId="31" borderId="43" applyNumberFormat="0" applyAlignment="0" applyProtection="0"/>
    <xf numFmtId="0" fontId="206" fillId="31" borderId="43" applyNumberFormat="0" applyAlignment="0" applyProtection="0"/>
    <xf numFmtId="0" fontId="205" fillId="31" borderId="43" applyNumberFormat="0" applyAlignment="0" applyProtection="0"/>
    <xf numFmtId="0" fontId="207" fillId="31" borderId="43" applyNumberFormat="0" applyAlignment="0" applyProtection="0"/>
    <xf numFmtId="0" fontId="206" fillId="31" borderId="43" applyNumberFormat="0" applyAlignment="0" applyProtection="0"/>
    <xf numFmtId="0" fontId="209" fillId="6" borderId="0" applyNumberFormat="0" applyBorder="0" applyAlignment="0" applyProtection="0"/>
    <xf numFmtId="0" fontId="210" fillId="6" borderId="0" applyNumberFormat="0" applyBorder="0" applyAlignment="0" applyProtection="0"/>
    <xf numFmtId="0" fontId="210" fillId="6" borderId="0" applyNumberFormat="0" applyBorder="0" applyAlignment="0" applyProtection="0"/>
    <xf numFmtId="0" fontId="210" fillId="6" borderId="0" applyNumberFormat="0" applyBorder="0" applyAlignment="0" applyProtection="0"/>
    <xf numFmtId="0" fontId="210" fillId="6" borderId="0" applyNumberFormat="0" applyBorder="0" applyAlignment="0" applyProtection="0"/>
    <xf numFmtId="0" fontId="209" fillId="6" borderId="0" applyNumberFormat="0" applyBorder="0" applyAlignment="0" applyProtection="0"/>
    <xf numFmtId="0" fontId="208" fillId="6" borderId="0" applyNumberFormat="0" applyBorder="0" applyAlignment="0" applyProtection="0"/>
    <xf numFmtId="0" fontId="209" fillId="6" borderId="0" applyNumberFormat="0" applyBorder="0" applyAlignment="0" applyProtection="0"/>
    <xf numFmtId="0" fontId="210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16" borderId="0" applyNumberFormat="0" applyBorder="0" applyAlignment="0" applyProtection="0"/>
    <xf numFmtId="0" fontId="209" fillId="16" borderId="0" applyNumberFormat="0" applyBorder="0" applyAlignment="0" applyProtection="0"/>
    <xf numFmtId="0" fontId="209" fillId="6" borderId="0" applyNumberFormat="0" applyBorder="0" applyAlignment="0" applyProtection="0"/>
    <xf numFmtId="0" fontId="208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8" fillId="6" borderId="0" applyNumberFormat="0" applyBorder="0" applyAlignment="0" applyProtection="0"/>
    <xf numFmtId="0" fontId="208" fillId="6" borderId="0" applyNumberFormat="0" applyBorder="0" applyAlignment="0" applyProtection="0"/>
    <xf numFmtId="0" fontId="209" fillId="6" borderId="0" applyNumberFormat="0" applyBorder="0" applyAlignment="0" applyProtection="0"/>
    <xf numFmtId="0" fontId="210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10" fillId="6" borderId="0" applyNumberFormat="0" applyBorder="0" applyAlignment="0" applyProtection="0"/>
    <xf numFmtId="0" fontId="210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09" fillId="6" borderId="0" applyNumberFormat="0" applyBorder="0" applyAlignment="0" applyProtection="0"/>
    <xf numFmtId="0" fontId="211" fillId="0" borderId="0" applyNumberFormat="0" applyFill="0" applyBorder="0" applyAlignment="0" applyProtection="0">
      <alignment wrapText="1"/>
    </xf>
    <xf numFmtId="0" fontId="211" fillId="0" borderId="0" applyNumberFormat="0" applyFill="0" applyBorder="0" applyAlignment="0" applyProtection="0">
      <alignment wrapText="1"/>
    </xf>
    <xf numFmtId="0" fontId="6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4" fillId="10" borderId="0" applyNumberFormat="0" applyBorder="0" applyAlignment="0" applyProtection="0"/>
    <xf numFmtId="0" fontId="215" fillId="10" borderId="0" applyNumberFormat="0" applyBorder="0" applyAlignment="0" applyProtection="0"/>
    <xf numFmtId="0" fontId="215" fillId="10" borderId="0" applyNumberFormat="0" applyBorder="0" applyAlignment="0" applyProtection="0"/>
    <xf numFmtId="0" fontId="215" fillId="10" borderId="0" applyNumberFormat="0" applyBorder="0" applyAlignment="0" applyProtection="0"/>
    <xf numFmtId="0" fontId="215" fillId="10" borderId="0" applyNumberFormat="0" applyBorder="0" applyAlignment="0" applyProtection="0"/>
    <xf numFmtId="0" fontId="214" fillId="10" borderId="0" applyNumberFormat="0" applyBorder="0" applyAlignment="0" applyProtection="0"/>
    <xf numFmtId="0" fontId="213" fillId="10" borderId="0" applyNumberFormat="0" applyBorder="0" applyAlignment="0" applyProtection="0"/>
    <xf numFmtId="0" fontId="214" fillId="10" borderId="0" applyNumberFormat="0" applyBorder="0" applyAlignment="0" applyProtection="0"/>
    <xf numFmtId="0" fontId="215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9" borderId="0" applyNumberFormat="0" applyBorder="0" applyAlignment="0" applyProtection="0"/>
    <xf numFmtId="0" fontId="214" fillId="9" borderId="0" applyNumberFormat="0" applyBorder="0" applyAlignment="0" applyProtection="0"/>
    <xf numFmtId="0" fontId="214" fillId="10" borderId="0" applyNumberFormat="0" applyBorder="0" applyAlignment="0" applyProtection="0"/>
    <xf numFmtId="0" fontId="213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3" fillId="10" borderId="0" applyNumberFormat="0" applyBorder="0" applyAlignment="0" applyProtection="0"/>
    <xf numFmtId="0" fontId="213" fillId="10" borderId="0" applyNumberFormat="0" applyBorder="0" applyAlignment="0" applyProtection="0"/>
    <xf numFmtId="0" fontId="214" fillId="10" borderId="0" applyNumberFormat="0" applyBorder="0" applyAlignment="0" applyProtection="0"/>
    <xf numFmtId="0" fontId="215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5" fillId="10" borderId="0" applyNumberFormat="0" applyBorder="0" applyAlignment="0" applyProtection="0"/>
    <xf numFmtId="0" fontId="215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214" fillId="10" borderId="0" applyNumberFormat="0" applyBorder="0" applyAlignment="0" applyProtection="0"/>
    <xf numFmtId="0" fontId="113" fillId="0" borderId="2" applyNumberFormat="0" applyFill="0" applyAlignment="0" applyProtection="0"/>
    <xf numFmtId="0" fontId="83" fillId="0" borderId="2" applyNumberFormat="0" applyFill="0" applyAlignment="0" applyProtection="0"/>
    <xf numFmtId="0" fontId="114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174" fontId="23" fillId="0" borderId="0"/>
    <xf numFmtId="174" fontId="23" fillId="0" borderId="0"/>
    <xf numFmtId="0" fontId="181" fillId="0" borderId="0"/>
    <xf numFmtId="0" fontId="216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16" fillId="0" borderId="0"/>
    <xf numFmtId="0" fontId="216" fillId="0" borderId="0"/>
    <xf numFmtId="0" fontId="53" fillId="0" borderId="0"/>
    <xf numFmtId="0" fontId="52" fillId="0" borderId="0"/>
    <xf numFmtId="0" fontId="53" fillId="0" borderId="0"/>
    <xf numFmtId="0" fontId="182" fillId="0" borderId="0"/>
    <xf numFmtId="0" fontId="182" fillId="0" borderId="0"/>
    <xf numFmtId="0" fontId="217" fillId="0" borderId="0"/>
    <xf numFmtId="0" fontId="182" fillId="0" borderId="0"/>
    <xf numFmtId="0" fontId="52" fillId="0" borderId="0"/>
    <xf numFmtId="0" fontId="182" fillId="0" borderId="0"/>
    <xf numFmtId="0" fontId="52" fillId="0" borderId="0"/>
    <xf numFmtId="0" fontId="52" fillId="0" borderId="0"/>
    <xf numFmtId="0" fontId="182" fillId="0" borderId="0"/>
    <xf numFmtId="0" fontId="182" fillId="0" borderId="0"/>
    <xf numFmtId="0" fontId="53" fillId="0" borderId="0"/>
    <xf numFmtId="0" fontId="53" fillId="0" borderId="0"/>
    <xf numFmtId="0" fontId="52" fillId="0" borderId="0"/>
    <xf numFmtId="0" fontId="182" fillId="0" borderId="0"/>
    <xf numFmtId="0" fontId="52" fillId="0" borderId="0"/>
    <xf numFmtId="0" fontId="23" fillId="0" borderId="0"/>
    <xf numFmtId="0" fontId="182" fillId="0" borderId="0"/>
    <xf numFmtId="0" fontId="53" fillId="0" borderId="0"/>
    <xf numFmtId="0" fontId="23" fillId="0" borderId="0"/>
    <xf numFmtId="0" fontId="53" fillId="0" borderId="0"/>
    <xf numFmtId="0" fontId="52" fillId="0" borderId="0"/>
    <xf numFmtId="0" fontId="182" fillId="0" borderId="0"/>
    <xf numFmtId="0" fontId="53" fillId="0" borderId="0"/>
    <xf numFmtId="0" fontId="23" fillId="0" borderId="0"/>
    <xf numFmtId="0" fontId="53" fillId="0" borderId="0"/>
    <xf numFmtId="0" fontId="52" fillId="0" borderId="0"/>
    <xf numFmtId="0" fontId="182" fillId="0" borderId="0"/>
    <xf numFmtId="0" fontId="52" fillId="0" borderId="0"/>
    <xf numFmtId="0" fontId="23" fillId="0" borderId="0"/>
    <xf numFmtId="0" fontId="52" fillId="0" borderId="0"/>
    <xf numFmtId="0" fontId="182" fillId="0" borderId="0"/>
    <xf numFmtId="0" fontId="182" fillId="0" borderId="0"/>
    <xf numFmtId="0" fontId="52" fillId="0" borderId="0"/>
    <xf numFmtId="0" fontId="23" fillId="0" borderId="0"/>
    <xf numFmtId="0" fontId="52" fillId="0" borderId="0"/>
    <xf numFmtId="0" fontId="182" fillId="0" borderId="0"/>
    <xf numFmtId="0" fontId="182" fillId="0" borderId="0"/>
    <xf numFmtId="0" fontId="182" fillId="0" borderId="0"/>
    <xf numFmtId="0" fontId="23" fillId="0" borderId="0"/>
    <xf numFmtId="0" fontId="182" fillId="0" borderId="0"/>
    <xf numFmtId="0" fontId="181" fillId="0" borderId="0"/>
    <xf numFmtId="0" fontId="216" fillId="0" borderId="0"/>
    <xf numFmtId="0" fontId="218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16" fillId="0" borderId="0"/>
    <xf numFmtId="0" fontId="218" fillId="0" borderId="0"/>
    <xf numFmtId="0" fontId="53" fillId="0" borderId="0"/>
    <xf numFmtId="0" fontId="23" fillId="0" borderId="0"/>
    <xf numFmtId="0" fontId="53" fillId="0" borderId="0"/>
    <xf numFmtId="0" fontId="182" fillId="0" borderId="0"/>
    <xf numFmtId="0" fontId="182" fillId="0" borderId="0"/>
    <xf numFmtId="0" fontId="52" fillId="0" borderId="0"/>
    <xf numFmtId="0" fontId="23" fillId="0" borderId="0"/>
    <xf numFmtId="0" fontId="52" fillId="0" borderId="0"/>
    <xf numFmtId="0" fontId="182" fillId="0" borderId="0"/>
    <xf numFmtId="0" fontId="182" fillId="0" borderId="0"/>
    <xf numFmtId="0" fontId="53" fillId="0" borderId="0"/>
    <xf numFmtId="0" fontId="53" fillId="0" borderId="0"/>
    <xf numFmtId="0" fontId="182" fillId="0" borderId="0"/>
    <xf numFmtId="0" fontId="182" fillId="0" borderId="0"/>
    <xf numFmtId="0" fontId="182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2" fillId="0" borderId="0"/>
    <xf numFmtId="0" fontId="182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2" fillId="0" borderId="0"/>
    <xf numFmtId="0" fontId="182" fillId="0" borderId="0"/>
    <xf numFmtId="0" fontId="53" fillId="0" borderId="0"/>
    <xf numFmtId="0" fontId="182" fillId="0" borderId="0"/>
    <xf numFmtId="0" fontId="182" fillId="0" borderId="0"/>
    <xf numFmtId="0" fontId="53" fillId="0" borderId="0"/>
    <xf numFmtId="0" fontId="182" fillId="0" borderId="0"/>
    <xf numFmtId="0" fontId="182" fillId="0" borderId="0"/>
    <xf numFmtId="0" fontId="53" fillId="0" borderId="0"/>
    <xf numFmtId="0" fontId="182" fillId="0" borderId="0"/>
    <xf numFmtId="0" fontId="182" fillId="0" borderId="0"/>
    <xf numFmtId="0" fontId="53" fillId="0" borderId="0"/>
    <xf numFmtId="0" fontId="182" fillId="0" borderId="0"/>
    <xf numFmtId="0" fontId="182" fillId="0" borderId="0"/>
    <xf numFmtId="0" fontId="53" fillId="0" borderId="0"/>
    <xf numFmtId="0" fontId="182" fillId="0" borderId="0"/>
    <xf numFmtId="0" fontId="181" fillId="0" borderId="0"/>
    <xf numFmtId="0" fontId="181" fillId="0" borderId="0"/>
    <xf numFmtId="0" fontId="182" fillId="0" borderId="0"/>
    <xf numFmtId="0" fontId="53" fillId="0" borderId="0"/>
    <xf numFmtId="0" fontId="182" fillId="0" borderId="0"/>
    <xf numFmtId="0" fontId="23" fillId="0" borderId="0"/>
    <xf numFmtId="0" fontId="53" fillId="0" borderId="0"/>
    <xf numFmtId="0" fontId="23" fillId="0" borderId="0"/>
    <xf numFmtId="0" fontId="53" fillId="0" borderId="0"/>
    <xf numFmtId="0" fontId="23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35" fillId="0" borderId="0"/>
    <xf numFmtId="0" fontId="23" fillId="0" borderId="0"/>
    <xf numFmtId="0" fontId="23" fillId="0" borderId="0"/>
    <xf numFmtId="0" fontId="181" fillId="0" borderId="0"/>
    <xf numFmtId="0" fontId="181" fillId="0" borderId="0"/>
    <xf numFmtId="0" fontId="23" fillId="0" borderId="0"/>
    <xf numFmtId="0" fontId="90" fillId="0" borderId="0"/>
    <xf numFmtId="0" fontId="137" fillId="0" borderId="0"/>
    <xf numFmtId="0" fontId="23" fillId="0" borderId="0"/>
    <xf numFmtId="0" fontId="137" fillId="0" borderId="0"/>
    <xf numFmtId="0" fontId="23" fillId="0" borderId="0"/>
    <xf numFmtId="0" fontId="137" fillId="0" borderId="0"/>
    <xf numFmtId="0" fontId="23" fillId="0" borderId="0"/>
    <xf numFmtId="0" fontId="137" fillId="0" borderId="0"/>
    <xf numFmtId="0" fontId="23" fillId="0" borderId="0"/>
    <xf numFmtId="0" fontId="137" fillId="0" borderId="0"/>
    <xf numFmtId="0" fontId="23" fillId="0" borderId="0"/>
    <xf numFmtId="0" fontId="137" fillId="0" borderId="0"/>
    <xf numFmtId="0" fontId="23" fillId="0" borderId="0"/>
    <xf numFmtId="0" fontId="23" fillId="0" borderId="0"/>
    <xf numFmtId="0" fontId="23" fillId="0" borderId="0"/>
    <xf numFmtId="0" fontId="181" fillId="0" borderId="0"/>
    <xf numFmtId="0" fontId="18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2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181" fillId="0" borderId="0"/>
    <xf numFmtId="0" fontId="18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47" fillId="0" borderId="0"/>
    <xf numFmtId="0" fontId="23" fillId="0" borderId="0"/>
    <xf numFmtId="0" fontId="181" fillId="0" borderId="0"/>
    <xf numFmtId="0" fontId="2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3" fillId="0" borderId="0"/>
    <xf numFmtId="0" fontId="147" fillId="0" borderId="0"/>
    <xf numFmtId="0" fontId="23" fillId="0" borderId="0"/>
    <xf numFmtId="0" fontId="147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52" fillId="0" borderId="0"/>
    <xf numFmtId="0" fontId="23" fillId="0" borderId="0"/>
    <xf numFmtId="0" fontId="52" fillId="0" borderId="0"/>
    <xf numFmtId="0" fontId="23" fillId="0" borderId="0"/>
    <xf numFmtId="0" fontId="182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53" fillId="0" borderId="0"/>
    <xf numFmtId="0" fontId="52" fillId="0" borderId="0"/>
    <xf numFmtId="0" fontId="23" fillId="0" borderId="0"/>
    <xf numFmtId="0" fontId="182" fillId="0" borderId="0"/>
    <xf numFmtId="0" fontId="182" fillId="0" borderId="0"/>
    <xf numFmtId="0" fontId="182" fillId="0" borderId="0"/>
    <xf numFmtId="0" fontId="181" fillId="0" borderId="0"/>
    <xf numFmtId="0" fontId="18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23" fillId="0" borderId="0"/>
    <xf numFmtId="0" fontId="217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52" fillId="0" borderId="0"/>
    <xf numFmtId="0" fontId="35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217" fillId="0" borderId="0"/>
    <xf numFmtId="0" fontId="23" fillId="0" borderId="0"/>
    <xf numFmtId="0" fontId="53" fillId="0" borderId="0"/>
    <xf numFmtId="0" fontId="53" fillId="0" borderId="0"/>
    <xf numFmtId="0" fontId="181" fillId="0" borderId="0"/>
    <xf numFmtId="0" fontId="181" fillId="0" borderId="0"/>
    <xf numFmtId="0" fontId="23" fillId="0" borderId="0"/>
    <xf numFmtId="0" fontId="35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88" fillId="0" borderId="0"/>
    <xf numFmtId="0" fontId="181" fillId="0" borderId="0"/>
    <xf numFmtId="0" fontId="26" fillId="0" borderId="0"/>
    <xf numFmtId="0" fontId="182" fillId="0" borderId="0"/>
    <xf numFmtId="0" fontId="23" fillId="0" borderId="0"/>
    <xf numFmtId="0" fontId="182" fillId="0" borderId="0"/>
    <xf numFmtId="0" fontId="23" fillId="0" borderId="0"/>
    <xf numFmtId="0" fontId="182" fillId="0" borderId="0"/>
    <xf numFmtId="0" fontId="90" fillId="0" borderId="0"/>
    <xf numFmtId="0" fontId="90" fillId="0" borderId="0"/>
    <xf numFmtId="0" fontId="23" fillId="0" borderId="0"/>
    <xf numFmtId="0" fontId="23" fillId="0" borderId="0"/>
    <xf numFmtId="0" fontId="23" fillId="0" borderId="0"/>
    <xf numFmtId="0" fontId="35" fillId="0" borderId="0"/>
    <xf numFmtId="0" fontId="182" fillId="0" borderId="0"/>
    <xf numFmtId="0" fontId="182" fillId="0" borderId="0"/>
    <xf numFmtId="0" fontId="182" fillId="0" borderId="0"/>
    <xf numFmtId="0" fontId="90" fillId="0" borderId="0"/>
    <xf numFmtId="0" fontId="182" fillId="0" borderId="0"/>
    <xf numFmtId="0" fontId="182" fillId="0" borderId="0"/>
    <xf numFmtId="0" fontId="182" fillId="0" borderId="0"/>
    <xf numFmtId="0" fontId="181" fillId="0" borderId="0"/>
    <xf numFmtId="0" fontId="52" fillId="0" borderId="0"/>
    <xf numFmtId="0" fontId="35" fillId="0" borderId="0"/>
    <xf numFmtId="0" fontId="181" fillId="0" borderId="0"/>
    <xf numFmtId="0" fontId="181" fillId="0" borderId="0"/>
    <xf numFmtId="0" fontId="181" fillId="0" borderId="0"/>
    <xf numFmtId="0" fontId="23" fillId="0" borderId="0"/>
    <xf numFmtId="0" fontId="182" fillId="0" borderId="0"/>
    <xf numFmtId="0" fontId="88" fillId="0" borderId="0"/>
    <xf numFmtId="0" fontId="23" fillId="0" borderId="0"/>
    <xf numFmtId="0" fontId="23" fillId="0" borderId="0"/>
    <xf numFmtId="0" fontId="35" fillId="0" borderId="0"/>
    <xf numFmtId="0" fontId="88" fillId="0" borderId="0"/>
    <xf numFmtId="0" fontId="182" fillId="0" borderId="0"/>
    <xf numFmtId="0" fontId="182" fillId="0" borderId="0"/>
    <xf numFmtId="0" fontId="216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35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53" fillId="0" borderId="0"/>
    <xf numFmtId="0" fontId="53" fillId="0" borderId="0"/>
    <xf numFmtId="0" fontId="53" fillId="0" borderId="0"/>
    <xf numFmtId="37" fontId="24" fillId="0" borderId="0"/>
    <xf numFmtId="0" fontId="35" fillId="0" borderId="0"/>
    <xf numFmtId="0" fontId="181" fillId="0" borderId="0"/>
    <xf numFmtId="0" fontId="181" fillId="0" borderId="0"/>
    <xf numFmtId="37" fontId="24" fillId="0" borderId="0"/>
    <xf numFmtId="0" fontId="182" fillId="0" borderId="0"/>
    <xf numFmtId="0" fontId="181" fillId="0" borderId="0"/>
    <xf numFmtId="0" fontId="181" fillId="0" borderId="0"/>
    <xf numFmtId="0" fontId="52" fillId="0" borderId="0"/>
    <xf numFmtId="0" fontId="182" fillId="0" borderId="0"/>
    <xf numFmtId="0" fontId="181" fillId="0" borderId="0"/>
    <xf numFmtId="0" fontId="181" fillId="0" borderId="0"/>
    <xf numFmtId="37" fontId="24" fillId="0" borderId="0"/>
    <xf numFmtId="0" fontId="23" fillId="0" borderId="0"/>
    <xf numFmtId="0" fontId="181" fillId="0" borderId="0"/>
    <xf numFmtId="0" fontId="181" fillId="0" borderId="0"/>
    <xf numFmtId="37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1" fillId="0" borderId="0"/>
    <xf numFmtId="0" fontId="35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35" fillId="0" borderId="0"/>
    <xf numFmtId="0" fontId="217" fillId="0" borderId="0"/>
    <xf numFmtId="0" fontId="181" fillId="0" borderId="0"/>
    <xf numFmtId="179" fontId="115" fillId="0" borderId="0"/>
    <xf numFmtId="0" fontId="52" fillId="0" borderId="0"/>
    <xf numFmtId="0" fontId="23" fillId="0" borderId="0"/>
    <xf numFmtId="0" fontId="64" fillId="0" borderId="0"/>
    <xf numFmtId="0" fontId="23" fillId="0" borderId="0"/>
    <xf numFmtId="0" fontId="64" fillId="0" borderId="0"/>
    <xf numFmtId="0" fontId="181" fillId="0" borderId="0"/>
    <xf numFmtId="0" fontId="23" fillId="0" borderId="0"/>
    <xf numFmtId="0" fontId="23" fillId="0" borderId="0"/>
    <xf numFmtId="0" fontId="217" fillId="0" borderId="0"/>
    <xf numFmtId="0" fontId="52" fillId="0" borderId="0"/>
    <xf numFmtId="0" fontId="181" fillId="0" borderId="0"/>
    <xf numFmtId="0" fontId="181" fillId="0" borderId="0"/>
    <xf numFmtId="37" fontId="24" fillId="0" borderId="0"/>
    <xf numFmtId="0" fontId="23" fillId="0" borderId="0"/>
    <xf numFmtId="0" fontId="181" fillId="0" borderId="0"/>
    <xf numFmtId="0" fontId="181" fillId="0" borderId="0"/>
    <xf numFmtId="37" fontId="24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3" fillId="0" borderId="0"/>
    <xf numFmtId="0" fontId="23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182" fillId="0" borderId="0"/>
    <xf numFmtId="0" fontId="182" fillId="0" borderId="0"/>
    <xf numFmtId="0" fontId="23" fillId="0" borderId="0"/>
    <xf numFmtId="0" fontId="52" fillId="0" borderId="0"/>
    <xf numFmtId="0" fontId="52" fillId="0" borderId="0"/>
    <xf numFmtId="0" fontId="23" fillId="0" borderId="0"/>
    <xf numFmtId="0" fontId="182" fillId="0" borderId="0"/>
    <xf numFmtId="0" fontId="182" fillId="0" borderId="0"/>
    <xf numFmtId="0" fontId="181" fillId="0" borderId="0"/>
    <xf numFmtId="0" fontId="23" fillId="0" borderId="0"/>
    <xf numFmtId="0" fontId="92" fillId="0" borderId="0"/>
    <xf numFmtId="0" fontId="18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81" fillId="0" borderId="0"/>
    <xf numFmtId="0" fontId="23" fillId="0" borderId="0"/>
    <xf numFmtId="0" fontId="92" fillId="0" borderId="0"/>
    <xf numFmtId="0" fontId="182" fillId="0" borderId="0"/>
    <xf numFmtId="0" fontId="182" fillId="0" borderId="0"/>
    <xf numFmtId="0" fontId="23" fillId="0" borderId="0"/>
    <xf numFmtId="0" fontId="23" fillId="0" borderId="0"/>
    <xf numFmtId="0" fontId="182" fillId="0" borderId="0"/>
    <xf numFmtId="0" fontId="182" fillId="0" borderId="0"/>
    <xf numFmtId="0" fontId="53" fillId="0" borderId="0"/>
    <xf numFmtId="0" fontId="182" fillId="0" borderId="0"/>
    <xf numFmtId="0" fontId="182" fillId="0" borderId="0"/>
    <xf numFmtId="0" fontId="182" fillId="0" borderId="0"/>
    <xf numFmtId="0" fontId="9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182" fillId="0" borderId="0"/>
    <xf numFmtId="0" fontId="18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182" fillId="0" borderId="0"/>
    <xf numFmtId="0" fontId="18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52" fillId="0" borderId="0"/>
    <xf numFmtId="0" fontId="23" fillId="0" borderId="0"/>
    <xf numFmtId="0" fontId="5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52" fillId="0" borderId="0"/>
    <xf numFmtId="0" fontId="23" fillId="0" borderId="0"/>
    <xf numFmtId="0" fontId="5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52" fillId="0" borderId="0"/>
    <xf numFmtId="0" fontId="23" fillId="0" borderId="0"/>
    <xf numFmtId="0" fontId="5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5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182" fillId="0" borderId="0"/>
    <xf numFmtId="0" fontId="18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181" fillId="0" borderId="0"/>
    <xf numFmtId="0" fontId="181" fillId="0" borderId="0"/>
    <xf numFmtId="0" fontId="52" fillId="0" borderId="0"/>
    <xf numFmtId="0" fontId="181" fillId="0" borderId="0"/>
    <xf numFmtId="0" fontId="181" fillId="0" borderId="0"/>
    <xf numFmtId="37" fontId="24" fillId="0" borderId="0"/>
    <xf numFmtId="0" fontId="181" fillId="0" borderId="0"/>
    <xf numFmtId="0" fontId="23" fillId="0" borderId="0"/>
    <xf numFmtId="0" fontId="90" fillId="0" borderId="0"/>
    <xf numFmtId="0" fontId="90" fillId="0" borderId="0"/>
    <xf numFmtId="0" fontId="181" fillId="0" borderId="0"/>
    <xf numFmtId="0" fontId="181" fillId="0" borderId="0"/>
    <xf numFmtId="0" fontId="23" fillId="0" borderId="0"/>
    <xf numFmtId="0" fontId="90" fillId="0" borderId="0"/>
    <xf numFmtId="0" fontId="53" fillId="0" borderId="0"/>
    <xf numFmtId="0" fontId="90" fillId="0" borderId="0"/>
    <xf numFmtId="0" fontId="181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81" fillId="0" borderId="0"/>
    <xf numFmtId="0" fontId="90" fillId="0" borderId="0"/>
    <xf numFmtId="0" fontId="23" fillId="0" borderId="0"/>
    <xf numFmtId="0" fontId="23" fillId="0" borderId="0"/>
    <xf numFmtId="0" fontId="23" fillId="0" borderId="0"/>
    <xf numFmtId="0" fontId="182" fillId="0" borderId="0"/>
    <xf numFmtId="0" fontId="182" fillId="0" borderId="0"/>
    <xf numFmtId="0" fontId="90" fillId="0" borderId="0"/>
    <xf numFmtId="0" fontId="64" fillId="0" borderId="0"/>
    <xf numFmtId="0" fontId="181" fillId="0" borderId="0"/>
    <xf numFmtId="0" fontId="181" fillId="0" borderId="0"/>
    <xf numFmtId="37" fontId="24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92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3" fillId="0" borderId="0"/>
    <xf numFmtId="0" fontId="23" fillId="0" borderId="0"/>
    <xf numFmtId="0" fontId="23" fillId="0" borderId="0"/>
    <xf numFmtId="179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9" fontId="24" fillId="0" borderId="0"/>
    <xf numFmtId="0" fontId="23" fillId="0" borderId="0"/>
    <xf numFmtId="0" fontId="2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7" fillId="0" borderId="0"/>
    <xf numFmtId="179" fontId="24" fillId="0" borderId="0"/>
    <xf numFmtId="0" fontId="181" fillId="0" borderId="0"/>
    <xf numFmtId="0" fontId="181" fillId="0" borderId="0"/>
    <xf numFmtId="0" fontId="23" fillId="0" borderId="0"/>
    <xf numFmtId="0" fontId="2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7" fillId="0" borderId="0"/>
    <xf numFmtId="179" fontId="24" fillId="0" borderId="0"/>
    <xf numFmtId="0" fontId="181" fillId="0" borderId="0"/>
    <xf numFmtId="0" fontId="181" fillId="0" borderId="0"/>
    <xf numFmtId="0" fontId="52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3" fillId="0" borderId="0" applyBorder="0"/>
    <xf numFmtId="0" fontId="23" fillId="0" borderId="0" applyBorder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182" fillId="0" borderId="0"/>
    <xf numFmtId="0" fontId="182" fillId="0" borderId="0"/>
    <xf numFmtId="0" fontId="182" fillId="0" borderId="0"/>
    <xf numFmtId="0" fontId="23" fillId="0" borderId="0"/>
    <xf numFmtId="0" fontId="182" fillId="0" borderId="0"/>
    <xf numFmtId="0" fontId="23" fillId="0" borderId="0"/>
    <xf numFmtId="0" fontId="23" fillId="0" borderId="0"/>
    <xf numFmtId="0" fontId="182" fillId="0" borderId="0"/>
    <xf numFmtId="0" fontId="182" fillId="0" borderId="0"/>
    <xf numFmtId="0" fontId="18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2" fillId="0" borderId="0"/>
    <xf numFmtId="0" fontId="181" fillId="0" borderId="0"/>
    <xf numFmtId="0" fontId="181" fillId="0" borderId="0"/>
    <xf numFmtId="0" fontId="181" fillId="0" borderId="0"/>
    <xf numFmtId="0" fontId="5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53" fillId="0" borderId="0"/>
    <xf numFmtId="0" fontId="5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53" fillId="0" borderId="0"/>
    <xf numFmtId="0" fontId="181" fillId="0" borderId="0"/>
    <xf numFmtId="0" fontId="2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52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3" fillId="0" borderId="0"/>
    <xf numFmtId="0" fontId="53" fillId="0" borderId="0"/>
    <xf numFmtId="0" fontId="23" fillId="0" borderId="0"/>
    <xf numFmtId="0" fontId="52" fillId="0" borderId="0"/>
    <xf numFmtId="0" fontId="23" fillId="0" borderId="0"/>
    <xf numFmtId="0" fontId="217" fillId="0" borderId="0"/>
    <xf numFmtId="0" fontId="23" fillId="0" borderId="0"/>
    <xf numFmtId="0" fontId="52" fillId="0" borderId="0"/>
    <xf numFmtId="0" fontId="217" fillId="0" borderId="0"/>
    <xf numFmtId="0" fontId="23" fillId="0" borderId="0"/>
    <xf numFmtId="0" fontId="182" fillId="0" borderId="0"/>
    <xf numFmtId="0" fontId="182" fillId="0" borderId="0"/>
    <xf numFmtId="0" fontId="23" fillId="0" borderId="0"/>
    <xf numFmtId="0" fontId="52" fillId="0" borderId="0"/>
    <xf numFmtId="0" fontId="217" fillId="0" borderId="0"/>
    <xf numFmtId="0" fontId="181" fillId="0" borderId="0"/>
    <xf numFmtId="0" fontId="52" fillId="0" borderId="0"/>
    <xf numFmtId="0" fontId="217" fillId="0" borderId="0"/>
    <xf numFmtId="0" fontId="181" fillId="0" borderId="0"/>
    <xf numFmtId="0" fontId="23" fillId="0" borderId="0"/>
    <xf numFmtId="0" fontId="181" fillId="0" borderId="0"/>
    <xf numFmtId="0" fontId="35" fillId="0" borderId="0"/>
    <xf numFmtId="0" fontId="35" fillId="0" borderId="0"/>
    <xf numFmtId="0" fontId="181" fillId="0" borderId="0"/>
    <xf numFmtId="0" fontId="182" fillId="0" borderId="0"/>
    <xf numFmtId="0" fontId="182" fillId="0" borderId="0"/>
    <xf numFmtId="0" fontId="182" fillId="0" borderId="0"/>
    <xf numFmtId="0" fontId="216" fillId="0" borderId="0"/>
    <xf numFmtId="0" fontId="182" fillId="0" borderId="0"/>
    <xf numFmtId="0" fontId="182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2" fillId="0" borderId="0"/>
    <xf numFmtId="0" fontId="35" fillId="0" borderId="0"/>
    <xf numFmtId="0" fontId="218" fillId="0" borderId="0"/>
    <xf numFmtId="37" fontId="24" fillId="0" borderId="0"/>
    <xf numFmtId="0" fontId="52" fillId="0" borderId="0"/>
    <xf numFmtId="0" fontId="217" fillId="0" borderId="0"/>
    <xf numFmtId="37" fontId="24" fillId="0" borderId="0"/>
    <xf numFmtId="0" fontId="23" fillId="0" borderId="0"/>
    <xf numFmtId="0" fontId="217" fillId="0" borderId="0"/>
    <xf numFmtId="37" fontId="24" fillId="0" borderId="0"/>
    <xf numFmtId="0" fontId="52" fillId="0" borderId="0"/>
    <xf numFmtId="0" fontId="217" fillId="0" borderId="0"/>
    <xf numFmtId="37" fontId="24" fillId="0" borderId="0"/>
    <xf numFmtId="0" fontId="23" fillId="0" borderId="0"/>
    <xf numFmtId="0" fontId="52" fillId="0" borderId="0"/>
    <xf numFmtId="0" fontId="52" fillId="0" borderId="0"/>
    <xf numFmtId="0" fontId="217" fillId="0" borderId="0"/>
    <xf numFmtId="0" fontId="23" fillId="0" borderId="0"/>
    <xf numFmtId="0" fontId="53" fillId="0" borderId="0"/>
    <xf numFmtId="0" fontId="52" fillId="0" borderId="0"/>
    <xf numFmtId="0" fontId="217" fillId="0" borderId="0"/>
    <xf numFmtId="0" fontId="53" fillId="0" borderId="0"/>
    <xf numFmtId="0" fontId="23" fillId="0" borderId="0"/>
    <xf numFmtId="0" fontId="23" fillId="0" borderId="0"/>
    <xf numFmtId="0" fontId="52" fillId="0" borderId="0"/>
    <xf numFmtId="0" fontId="217" fillId="0" borderId="0"/>
    <xf numFmtId="0" fontId="23" fillId="0" borderId="0"/>
    <xf numFmtId="0" fontId="182" fillId="0" borderId="0"/>
    <xf numFmtId="0" fontId="182" fillId="0" borderId="0"/>
    <xf numFmtId="0" fontId="23" fillId="0" borderId="0"/>
    <xf numFmtId="0" fontId="52" fillId="0" borderId="0"/>
    <xf numFmtId="0" fontId="217" fillId="0" borderId="0"/>
    <xf numFmtId="0" fontId="23" fillId="0" borderId="0"/>
    <xf numFmtId="0" fontId="182" fillId="0" borderId="0"/>
    <xf numFmtId="0" fontId="182" fillId="0" borderId="0"/>
    <xf numFmtId="0" fontId="217" fillId="0" borderId="0"/>
    <xf numFmtId="0" fontId="181" fillId="0" borderId="0"/>
    <xf numFmtId="0" fontId="52" fillId="0" borderId="0"/>
    <xf numFmtId="0" fontId="217" fillId="0" borderId="0"/>
    <xf numFmtId="0" fontId="181" fillId="0" borderId="0"/>
    <xf numFmtId="0" fontId="182" fillId="0" borderId="0"/>
    <xf numFmtId="0" fontId="182" fillId="0" borderId="0"/>
    <xf numFmtId="0" fontId="217" fillId="0" borderId="0"/>
    <xf numFmtId="0" fontId="53" fillId="0" borderId="0"/>
    <xf numFmtId="0" fontId="52" fillId="0" borderId="0"/>
    <xf numFmtId="0" fontId="53" fillId="0" borderId="0"/>
    <xf numFmtId="0" fontId="182" fillId="0" borderId="0"/>
    <xf numFmtId="0" fontId="182" fillId="0" borderId="0"/>
    <xf numFmtId="0" fontId="217" fillId="0" borderId="0"/>
    <xf numFmtId="0" fontId="53" fillId="0" borderId="0"/>
    <xf numFmtId="0" fontId="52" fillId="0" borderId="0"/>
    <xf numFmtId="0" fontId="53" fillId="0" borderId="0"/>
    <xf numFmtId="0" fontId="182" fillId="0" borderId="0"/>
    <xf numFmtId="0" fontId="182" fillId="0" borderId="0"/>
    <xf numFmtId="0" fontId="217" fillId="0" borderId="0"/>
    <xf numFmtId="0" fontId="23" fillId="0" borderId="0"/>
    <xf numFmtId="0" fontId="52" fillId="0" borderId="0"/>
    <xf numFmtId="0" fontId="23" fillId="0" borderId="0"/>
    <xf numFmtId="0" fontId="182" fillId="0" borderId="0"/>
    <xf numFmtId="0" fontId="182" fillId="0" borderId="0"/>
    <xf numFmtId="0" fontId="217" fillId="0" borderId="0"/>
    <xf numFmtId="0" fontId="25" fillId="0" borderId="0"/>
    <xf numFmtId="0" fontId="26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3" fillId="0" borderId="0"/>
    <xf numFmtId="0" fontId="124" fillId="32" borderId="44" applyNumberFormat="0" applyFont="0" applyAlignment="0" applyProtection="0"/>
    <xf numFmtId="0" fontId="116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126" fillId="32" borderId="44" applyNumberFormat="0" applyFont="0" applyAlignment="0" applyProtection="0"/>
    <xf numFmtId="0" fontId="116" fillId="32" borderId="44" applyNumberFormat="0" applyFont="0" applyAlignment="0" applyProtection="0"/>
    <xf numFmtId="0" fontId="126" fillId="32" borderId="44" applyNumberFormat="0" applyFont="0" applyAlignment="0" applyProtection="0"/>
    <xf numFmtId="0" fontId="116" fillId="32" borderId="44" applyNumberFormat="0" applyFont="0" applyAlignment="0" applyProtection="0"/>
    <xf numFmtId="0" fontId="126" fillId="32" borderId="44" applyNumberFormat="0" applyFont="0" applyAlignment="0" applyProtection="0"/>
    <xf numFmtId="0" fontId="116" fillId="32" borderId="44" applyNumberFormat="0" applyFont="0" applyAlignment="0" applyProtection="0"/>
    <xf numFmtId="0" fontId="126" fillId="32" borderId="44" applyNumberFormat="0" applyFont="0" applyAlignment="0" applyProtection="0"/>
    <xf numFmtId="0" fontId="116" fillId="32" borderId="44" applyNumberFormat="0" applyFont="0" applyAlignment="0" applyProtection="0"/>
    <xf numFmtId="0" fontId="126" fillId="32" borderId="44" applyNumberFormat="0" applyFont="0" applyAlignment="0" applyProtection="0"/>
    <xf numFmtId="0" fontId="116" fillId="32" borderId="44" applyNumberFormat="0" applyFont="0" applyAlignment="0" applyProtection="0"/>
    <xf numFmtId="0" fontId="126" fillId="32" borderId="44" applyNumberFormat="0" applyFont="0" applyAlignment="0" applyProtection="0"/>
    <xf numFmtId="0" fontId="116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149" fillId="32" borderId="44" applyNumberFormat="0" applyFont="0" applyAlignment="0" applyProtection="0"/>
    <xf numFmtId="0" fontId="163" fillId="32" borderId="44" applyNumberFormat="0" applyFont="0" applyAlignment="0" applyProtection="0"/>
    <xf numFmtId="0" fontId="149" fillId="32" borderId="44" applyNumberFormat="0" applyFont="0" applyAlignment="0" applyProtection="0"/>
    <xf numFmtId="0" fontId="150" fillId="32" borderId="44" applyNumberFormat="0" applyFont="0" applyAlignment="0" applyProtection="0"/>
    <xf numFmtId="0" fontId="163" fillId="32" borderId="44" applyNumberFormat="0" applyFont="0" applyAlignment="0" applyProtection="0"/>
    <xf numFmtId="0" fontId="175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149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149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149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24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149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139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149" fillId="32" borderId="44" applyNumberFormat="0" applyFont="0" applyAlignment="0" applyProtection="0"/>
    <xf numFmtId="0" fontId="163" fillId="32" borderId="44" applyNumberFormat="0" applyFont="0" applyAlignment="0" applyProtection="0"/>
    <xf numFmtId="0" fontId="23" fillId="4" borderId="11" applyNumberFormat="0" applyFont="0" applyAlignment="0" applyProtection="0"/>
    <xf numFmtId="0" fontId="23" fillId="4" borderId="11" applyNumberFormat="0" applyFont="0" applyAlignment="0" applyProtection="0"/>
    <xf numFmtId="0" fontId="23" fillId="4" borderId="11" applyNumberFormat="0" applyFont="0" applyAlignment="0" applyProtection="0"/>
    <xf numFmtId="0" fontId="220" fillId="33" borderId="0" applyNumberFormat="0" applyBorder="0" applyAlignment="0" applyProtection="0"/>
    <xf numFmtId="0" fontId="122" fillId="33" borderId="0" applyNumberFormat="0" applyBorder="0" applyAlignment="0" applyProtection="0"/>
    <xf numFmtId="0" fontId="122" fillId="33" borderId="0" applyNumberFormat="0" applyBorder="0" applyAlignment="0" applyProtection="0"/>
    <xf numFmtId="0" fontId="122" fillId="33" borderId="0" applyNumberFormat="0" applyBorder="0" applyAlignment="0" applyProtection="0"/>
    <xf numFmtId="0" fontId="122" fillId="33" borderId="0" applyNumberFormat="0" applyBorder="0" applyAlignment="0" applyProtection="0"/>
    <xf numFmtId="0" fontId="220" fillId="33" borderId="0" applyNumberFormat="0" applyBorder="0" applyAlignment="0" applyProtection="0"/>
    <xf numFmtId="0" fontId="219" fillId="33" borderId="0" applyNumberFormat="0" applyBorder="0" applyAlignment="0" applyProtection="0"/>
    <xf numFmtId="0" fontId="220" fillId="33" borderId="0" applyNumberFormat="0" applyBorder="0" applyAlignment="0" applyProtection="0"/>
    <xf numFmtId="0" fontId="122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1" fillId="33" borderId="0" applyNumberFormat="0" applyBorder="0" applyAlignment="0" applyProtection="0"/>
    <xf numFmtId="0" fontId="221" fillId="33" borderId="0" applyNumberFormat="0" applyBorder="0" applyAlignment="0" applyProtection="0"/>
    <xf numFmtId="0" fontId="220" fillId="33" borderId="0" applyNumberFormat="0" applyBorder="0" applyAlignment="0" applyProtection="0"/>
    <xf numFmtId="0" fontId="219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19" fillId="33" borderId="0" applyNumberFormat="0" applyBorder="0" applyAlignment="0" applyProtection="0"/>
    <xf numFmtId="0" fontId="219" fillId="33" borderId="0" applyNumberFormat="0" applyBorder="0" applyAlignment="0" applyProtection="0"/>
    <xf numFmtId="0" fontId="220" fillId="33" borderId="0" applyNumberFormat="0" applyBorder="0" applyAlignment="0" applyProtection="0"/>
    <xf numFmtId="0" fontId="122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122" fillId="33" borderId="0" applyNumberFormat="0" applyBorder="0" applyAlignment="0" applyProtection="0"/>
    <xf numFmtId="0" fontId="122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220" fillId="33" borderId="0" applyNumberFormat="0" applyBorder="0" applyAlignment="0" applyProtection="0"/>
    <xf numFmtId="0" fontId="105" fillId="7" borderId="12" applyNumberFormat="0" applyAlignment="0" applyProtection="0"/>
    <xf numFmtId="0" fontId="58" fillId="7" borderId="12" applyNumberFormat="0" applyAlignment="0" applyProtection="0"/>
    <xf numFmtId="176" fontId="52" fillId="0" borderId="0" applyFont="0" applyFill="0" applyBorder="0" applyAlignment="0" applyProtection="0"/>
    <xf numFmtId="0" fontId="60" fillId="16" borderId="0" applyNumberFormat="0" applyBorder="0" applyAlignment="0" applyProtection="0"/>
    <xf numFmtId="0" fontId="58" fillId="7" borderId="12" applyNumberFormat="0" applyAlignment="0" applyProtection="0"/>
    <xf numFmtId="0" fontId="54" fillId="0" borderId="0"/>
    <xf numFmtId="0" fontId="54" fillId="0" borderId="0"/>
    <xf numFmtId="0" fontId="23" fillId="0" borderId="0"/>
    <xf numFmtId="0" fontId="23" fillId="0" borderId="0"/>
    <xf numFmtId="0" fontId="23" fillId="0" borderId="0"/>
    <xf numFmtId="0" fontId="54" fillId="0" borderId="0"/>
    <xf numFmtId="0" fontId="56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4" fillId="0" borderId="4" applyNumberFormat="0" applyFill="0" applyAlignment="0" applyProtection="0"/>
    <xf numFmtId="0" fontId="85" fillId="0" borderId="6" applyNumberFormat="0" applyFill="0" applyAlignment="0" applyProtection="0"/>
    <xf numFmtId="0" fontId="86" fillId="0" borderId="8" applyNumberFormat="0" applyFill="0" applyAlignment="0" applyProtection="0"/>
    <xf numFmtId="0" fontId="86" fillId="0" borderId="0" applyNumberFormat="0" applyFill="0" applyBorder="0" applyAlignment="0" applyProtection="0"/>
    <xf numFmtId="0" fontId="223" fillId="0" borderId="13" applyNumberFormat="0" applyFill="0" applyAlignment="0" applyProtection="0"/>
    <xf numFmtId="0" fontId="224" fillId="0" borderId="13" applyNumberFormat="0" applyFill="0" applyAlignment="0" applyProtection="0"/>
    <xf numFmtId="0" fontId="224" fillId="0" borderId="13" applyNumberFormat="0" applyFill="0" applyAlignment="0" applyProtection="0"/>
    <xf numFmtId="0" fontId="224" fillId="0" borderId="13" applyNumberFormat="0" applyFill="0" applyAlignment="0" applyProtection="0"/>
    <xf numFmtId="0" fontId="224" fillId="0" borderId="13" applyNumberFormat="0" applyFill="0" applyAlignment="0" applyProtection="0"/>
    <xf numFmtId="0" fontId="223" fillId="0" borderId="13" applyNumberFormat="0" applyFill="0" applyAlignment="0" applyProtection="0"/>
    <xf numFmtId="0" fontId="222" fillId="0" borderId="13" applyNumberFormat="0" applyFill="0" applyAlignment="0" applyProtection="0"/>
    <xf numFmtId="0" fontId="223" fillId="0" borderId="13" applyNumberFormat="0" applyFill="0" applyAlignment="0" applyProtection="0"/>
    <xf numFmtId="0" fontId="224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4" applyNumberFormat="0" applyFill="0" applyAlignment="0" applyProtection="0"/>
    <xf numFmtId="0" fontId="223" fillId="0" borderId="14" applyNumberFormat="0" applyFill="0" applyAlignment="0" applyProtection="0"/>
    <xf numFmtId="0" fontId="223" fillId="0" borderId="13" applyNumberFormat="0" applyFill="0" applyAlignment="0" applyProtection="0"/>
    <xf numFmtId="0" fontId="222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2" fillId="0" borderId="13" applyNumberFormat="0" applyFill="0" applyAlignment="0" applyProtection="0"/>
    <xf numFmtId="0" fontId="222" fillId="0" borderId="13" applyNumberFormat="0" applyFill="0" applyAlignment="0" applyProtection="0"/>
    <xf numFmtId="0" fontId="223" fillId="0" borderId="13" applyNumberFormat="0" applyFill="0" applyAlignment="0" applyProtection="0"/>
    <xf numFmtId="0" fontId="224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4" fillId="0" borderId="13" applyNumberFormat="0" applyFill="0" applyAlignment="0" applyProtection="0"/>
    <xf numFmtId="0" fontId="224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223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14" applyNumberFormat="0" applyFill="0" applyAlignment="0" applyProtection="0"/>
    <xf numFmtId="0" fontId="111" fillId="0" borderId="14" applyNumberFormat="0" applyFill="0" applyAlignment="0" applyProtection="0"/>
    <xf numFmtId="0" fontId="63" fillId="0" borderId="14" applyNumberFormat="0" applyFill="0" applyAlignment="0" applyProtection="0"/>
    <xf numFmtId="0" fontId="226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7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3" fillId="23" borderId="10" applyNumberFormat="0" applyAlignment="0" applyProtection="0"/>
    <xf numFmtId="0" fontId="23" fillId="23" borderId="10" applyNumberFormat="0" applyAlignment="0" applyProtection="0"/>
    <xf numFmtId="168" fontId="23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81" fontId="90" fillId="0" borderId="0" applyFill="0" applyBorder="0" applyAlignment="0" applyProtection="0"/>
    <xf numFmtId="178" fontId="23" fillId="0" borderId="0" applyFont="0" applyFill="0" applyBorder="0" applyAlignment="0" applyProtection="0"/>
    <xf numFmtId="165" fontId="162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148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81" fontId="90" fillId="0" borderId="0" applyFill="0" applyBorder="0" applyAlignment="0" applyProtection="0"/>
    <xf numFmtId="167" fontId="160" fillId="0" borderId="0" applyFont="0" applyFill="0" applyBorder="0" applyAlignment="0" applyProtection="0"/>
    <xf numFmtId="165" fontId="123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162" fillId="0" borderId="0" applyFont="0" applyFill="0" applyBorder="0" applyAlignment="0" applyProtection="0"/>
    <xf numFmtId="167" fontId="175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74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39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49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139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48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14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63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14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139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148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52" fillId="0" borderId="0" applyFont="0" applyFill="0" applyBorder="0" applyAlignment="0" applyProtection="0"/>
    <xf numFmtId="180" fontId="126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126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126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150" fillId="0" borderId="0" applyFont="0" applyFill="0" applyBorder="0" applyAlignment="0" applyProtection="0"/>
    <xf numFmtId="168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52" fillId="0" borderId="0" applyFont="0" applyFill="0" applyBorder="0" applyAlignment="0" applyProtection="0"/>
    <xf numFmtId="180" fontId="116" fillId="0" borderId="0" applyFont="0" applyFill="0" applyBorder="0" applyAlignment="0" applyProtection="0"/>
    <xf numFmtId="168" fontId="23" fillId="0" borderId="0" applyFont="0" applyFill="0" applyBorder="0" applyAlignment="0" applyProtection="0"/>
    <xf numFmtId="180" fontId="126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126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126" fillId="0" borderId="0" applyFont="0" applyFill="0" applyBorder="0" applyAlignment="0" applyProtection="0"/>
    <xf numFmtId="180" fontId="116" fillId="0" borderId="0" applyFont="0" applyFill="0" applyBorder="0" applyAlignment="0" applyProtection="0"/>
    <xf numFmtId="165" fontId="22" fillId="0" borderId="0" applyFont="0" applyFill="0" applyBorder="0" applyAlignment="0" applyProtection="0"/>
    <xf numFmtId="178" fontId="23" fillId="0" borderId="0" applyFont="0" applyFill="0" applyBorder="0" applyAlignment="0" applyProtection="0"/>
    <xf numFmtId="165" fontId="123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6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0" fontId="185" fillId="25" borderId="0" applyNumberFormat="0" applyBorder="0" applyAlignment="0" applyProtection="0"/>
    <xf numFmtId="0" fontId="186" fillId="25" borderId="0" applyNumberFormat="0" applyBorder="0" applyAlignment="0" applyProtection="0"/>
    <xf numFmtId="0" fontId="186" fillId="25" borderId="0" applyNumberFormat="0" applyBorder="0" applyAlignment="0" applyProtection="0"/>
    <xf numFmtId="0" fontId="186" fillId="25" borderId="0" applyNumberFormat="0" applyBorder="0" applyAlignment="0" applyProtection="0"/>
    <xf numFmtId="0" fontId="186" fillId="25" borderId="0" applyNumberFormat="0" applyBorder="0" applyAlignment="0" applyProtection="0"/>
    <xf numFmtId="0" fontId="185" fillId="25" borderId="0" applyNumberFormat="0" applyBorder="0" applyAlignment="0" applyProtection="0"/>
    <xf numFmtId="0" fontId="184" fillId="25" borderId="0" applyNumberFormat="0" applyBorder="0" applyAlignment="0" applyProtection="0"/>
    <xf numFmtId="0" fontId="185" fillId="25" borderId="0" applyNumberFormat="0" applyBorder="0" applyAlignment="0" applyProtection="0"/>
    <xf numFmtId="0" fontId="186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0" borderId="0" applyNumberFormat="0" applyBorder="0" applyAlignment="0" applyProtection="0"/>
    <xf numFmtId="0" fontId="185" fillId="20" borderId="0" applyNumberFormat="0" applyBorder="0" applyAlignment="0" applyProtection="0"/>
    <xf numFmtId="0" fontId="185" fillId="25" borderId="0" applyNumberFormat="0" applyBorder="0" applyAlignment="0" applyProtection="0"/>
    <xf numFmtId="0" fontId="184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4" fillId="25" borderId="0" applyNumberFormat="0" applyBorder="0" applyAlignment="0" applyProtection="0"/>
    <xf numFmtId="0" fontId="184" fillId="25" borderId="0" applyNumberFormat="0" applyBorder="0" applyAlignment="0" applyProtection="0"/>
    <xf numFmtId="0" fontId="185" fillId="25" borderId="0" applyNumberFormat="0" applyBorder="0" applyAlignment="0" applyProtection="0"/>
    <xf numFmtId="0" fontId="186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6" fillId="25" borderId="0" applyNumberFormat="0" applyBorder="0" applyAlignment="0" applyProtection="0"/>
    <xf numFmtId="0" fontId="186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25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4" fillId="13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13" borderId="0" applyNumberFormat="0" applyBorder="0" applyAlignment="0" applyProtection="0"/>
    <xf numFmtId="0" fontId="184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4" fillId="13" borderId="0" applyNumberFormat="0" applyBorder="0" applyAlignment="0" applyProtection="0"/>
    <xf numFmtId="0" fontId="184" fillId="13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6" fillId="13" borderId="0" applyNumberFormat="0" applyBorder="0" applyAlignment="0" applyProtection="0"/>
    <xf numFmtId="0" fontId="186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22" borderId="0" applyNumberFormat="0" applyBorder="0" applyAlignment="0" applyProtection="0"/>
    <xf numFmtId="0" fontId="185" fillId="22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4" fillId="11" borderId="0" applyNumberFormat="0" applyBorder="0" applyAlignment="0" applyProtection="0"/>
    <xf numFmtId="0" fontId="184" fillId="11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11" borderId="0" applyNumberFormat="0" applyBorder="0" applyAlignment="0" applyProtection="0"/>
    <xf numFmtId="0" fontId="185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5" fillId="26" borderId="0" applyNumberFormat="0" applyBorder="0" applyAlignment="0" applyProtection="0"/>
    <xf numFmtId="0" fontId="184" fillId="26" borderId="0" applyNumberFormat="0" applyBorder="0" applyAlignment="0" applyProtection="0"/>
    <xf numFmtId="0" fontId="185" fillId="26" borderId="0" applyNumberFormat="0" applyBorder="0" applyAlignment="0" applyProtection="0"/>
    <xf numFmtId="0" fontId="186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18" borderId="0" applyNumberFormat="0" applyBorder="0" applyAlignment="0" applyProtection="0"/>
    <xf numFmtId="0" fontId="185" fillId="18" borderId="0" applyNumberFormat="0" applyBorder="0" applyAlignment="0" applyProtection="0"/>
    <xf numFmtId="0" fontId="185" fillId="26" borderId="0" applyNumberFormat="0" applyBorder="0" applyAlignment="0" applyProtection="0"/>
    <xf numFmtId="0" fontId="184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4" fillId="26" borderId="0" applyNumberFormat="0" applyBorder="0" applyAlignment="0" applyProtection="0"/>
    <xf numFmtId="0" fontId="184" fillId="26" borderId="0" applyNumberFormat="0" applyBorder="0" applyAlignment="0" applyProtection="0"/>
    <xf numFmtId="0" fontId="185" fillId="26" borderId="0" applyNumberFormat="0" applyBorder="0" applyAlignment="0" applyProtection="0"/>
    <xf numFmtId="0" fontId="186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26" borderId="0" applyNumberFormat="0" applyBorder="0" applyAlignment="0" applyProtection="0"/>
    <xf numFmtId="0" fontId="185" fillId="34" borderId="0" applyNumberFormat="0" applyBorder="0" applyAlignment="0" applyProtection="0"/>
    <xf numFmtId="0" fontId="184" fillId="34" borderId="0" applyNumberFormat="0" applyBorder="0" applyAlignment="0" applyProtection="0"/>
    <xf numFmtId="0" fontId="185" fillId="34" borderId="0" applyNumberFormat="0" applyBorder="0" applyAlignment="0" applyProtection="0"/>
    <xf numFmtId="0" fontId="185" fillId="34" borderId="0" applyNumberFormat="0" applyBorder="0" applyAlignment="0" applyProtection="0"/>
    <xf numFmtId="0" fontId="185" fillId="34" borderId="0" applyNumberFormat="0" applyBorder="0" applyAlignment="0" applyProtection="0"/>
    <xf numFmtId="0" fontId="185" fillId="34" borderId="0" applyNumberFormat="0" applyBorder="0" applyAlignment="0" applyProtection="0"/>
    <xf numFmtId="0" fontId="185" fillId="34" borderId="0" applyNumberFormat="0" applyBorder="0" applyAlignment="0" applyProtection="0"/>
    <xf numFmtId="0" fontId="185" fillId="34" borderId="0" applyNumberFormat="0" applyBorder="0" applyAlignment="0" applyProtection="0"/>
    <xf numFmtId="0" fontId="184" fillId="34" borderId="0" applyNumberFormat="0" applyBorder="0" applyAlignment="0" applyProtection="0"/>
    <xf numFmtId="0" fontId="186" fillId="34" borderId="0" applyNumberFormat="0" applyBorder="0" applyAlignment="0" applyProtection="0"/>
    <xf numFmtId="0" fontId="185" fillId="34" borderId="0" applyNumberFormat="0" applyBorder="0" applyAlignment="0" applyProtection="0"/>
    <xf numFmtId="0" fontId="185" fillId="21" borderId="0" applyNumberFormat="0" applyBorder="0" applyAlignment="0" applyProtection="0"/>
    <xf numFmtId="0" fontId="186" fillId="21" borderId="0" applyNumberFormat="0" applyBorder="0" applyAlignment="0" applyProtection="0"/>
    <xf numFmtId="0" fontId="186" fillId="21" borderId="0" applyNumberFormat="0" applyBorder="0" applyAlignment="0" applyProtection="0"/>
    <xf numFmtId="0" fontId="186" fillId="21" borderId="0" applyNumberFormat="0" applyBorder="0" applyAlignment="0" applyProtection="0"/>
    <xf numFmtId="0" fontId="186" fillId="21" borderId="0" applyNumberFormat="0" applyBorder="0" applyAlignment="0" applyProtection="0"/>
    <xf numFmtId="0" fontId="185" fillId="21" borderId="0" applyNumberFormat="0" applyBorder="0" applyAlignment="0" applyProtection="0"/>
    <xf numFmtId="0" fontId="184" fillId="21" borderId="0" applyNumberFormat="0" applyBorder="0" applyAlignment="0" applyProtection="0"/>
    <xf numFmtId="0" fontId="185" fillId="21" borderId="0" applyNumberFormat="0" applyBorder="0" applyAlignment="0" applyProtection="0"/>
    <xf numFmtId="0" fontId="186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13" borderId="0" applyNumberFormat="0" applyBorder="0" applyAlignment="0" applyProtection="0"/>
    <xf numFmtId="0" fontId="185" fillId="13" borderId="0" applyNumberFormat="0" applyBorder="0" applyAlignment="0" applyProtection="0"/>
    <xf numFmtId="0" fontId="185" fillId="21" borderId="0" applyNumberFormat="0" applyBorder="0" applyAlignment="0" applyProtection="0"/>
    <xf numFmtId="0" fontId="184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4" fillId="21" borderId="0" applyNumberFormat="0" applyBorder="0" applyAlignment="0" applyProtection="0"/>
    <xf numFmtId="0" fontId="184" fillId="21" borderId="0" applyNumberFormat="0" applyBorder="0" applyAlignment="0" applyProtection="0"/>
    <xf numFmtId="0" fontId="185" fillId="21" borderId="0" applyNumberFormat="0" applyBorder="0" applyAlignment="0" applyProtection="0"/>
    <xf numFmtId="0" fontId="186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6" fillId="21" borderId="0" applyNumberFormat="0" applyBorder="0" applyAlignment="0" applyProtection="0"/>
    <xf numFmtId="0" fontId="186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185" fillId="21" borderId="0" applyNumberFormat="0" applyBorder="0" applyAlignment="0" applyProtection="0"/>
    <xf numFmtId="0" fontId="9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0" fillId="0" borderId="0" applyFill="0" applyBorder="0" applyAlignment="0" applyProtection="0"/>
    <xf numFmtId="9" fontId="2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17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5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29" borderId="0" applyNumberFormat="0" applyBorder="0" applyAlignment="0" applyProtection="0"/>
    <xf numFmtId="0" fontId="21" fillId="58" borderId="0" applyNumberFormat="0" applyBorder="0" applyAlignment="0" applyProtection="0"/>
    <xf numFmtId="0" fontId="21" fillId="42" borderId="0" applyNumberFormat="0" applyBorder="0" applyAlignment="0" applyProtection="0"/>
    <xf numFmtId="0" fontId="21" fillId="30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5" borderId="0" applyNumberFormat="0" applyBorder="0" applyAlignment="0" applyProtection="0"/>
    <xf numFmtId="0" fontId="21" fillId="59" borderId="0" applyNumberFormat="0" applyBorder="0" applyAlignment="0" applyProtection="0"/>
    <xf numFmtId="0" fontId="185" fillId="43" borderId="0" applyNumberFormat="0" applyBorder="0" applyAlignment="0" applyProtection="0"/>
    <xf numFmtId="0" fontId="185" fillId="46" borderId="0" applyNumberFormat="0" applyBorder="0" applyAlignment="0" applyProtection="0"/>
    <xf numFmtId="0" fontId="185" fillId="50" borderId="0" applyNumberFormat="0" applyBorder="0" applyAlignment="0" applyProtection="0"/>
    <xf numFmtId="0" fontId="185" fillId="54" borderId="0" applyNumberFormat="0" applyBorder="0" applyAlignment="0" applyProtection="0"/>
    <xf numFmtId="0" fontId="185" fillId="56" borderId="0" applyNumberFormat="0" applyBorder="0" applyAlignment="0" applyProtection="0"/>
    <xf numFmtId="0" fontId="185" fillId="60" borderId="0" applyNumberFormat="0" applyBorder="0" applyAlignment="0" applyProtection="0"/>
    <xf numFmtId="0" fontId="229" fillId="0" borderId="0" applyNumberFormat="0" applyFill="0" applyBorder="0" applyAlignment="0" applyProtection="0"/>
    <xf numFmtId="0" fontId="235" fillId="0" borderId="48" applyNumberFormat="0" applyFill="0" applyAlignment="0" applyProtection="0"/>
    <xf numFmtId="0" fontId="230" fillId="0" borderId="45" applyNumberFormat="0" applyFill="0" applyAlignment="0" applyProtection="0"/>
    <xf numFmtId="0" fontId="231" fillId="0" borderId="46" applyNumberFormat="0" applyFill="0" applyAlignment="0" applyProtection="0"/>
    <xf numFmtId="0" fontId="232" fillId="0" borderId="47" applyNumberFormat="0" applyFill="0" applyAlignment="0" applyProtection="0"/>
    <xf numFmtId="0" fontId="232" fillId="0" borderId="0" applyNumberFormat="0" applyFill="0" applyBorder="0" applyAlignment="0" applyProtection="0"/>
    <xf numFmtId="0" fontId="196" fillId="39" borderId="41" applyNumberFormat="0" applyAlignment="0" applyProtection="0"/>
    <xf numFmtId="0" fontId="199" fillId="38" borderId="42" applyNumberFormat="0" applyAlignment="0" applyProtection="0"/>
    <xf numFmtId="0" fontId="234" fillId="39" borderId="42" applyNumberFormat="0" applyAlignment="0" applyProtection="0"/>
    <xf numFmtId="0" fontId="209" fillId="36" borderId="0" applyNumberFormat="0" applyBorder="0" applyAlignment="0" applyProtection="0"/>
    <xf numFmtId="0" fontId="214" fillId="37" borderId="0" applyNumberFormat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" fillId="0" borderId="0"/>
    <xf numFmtId="0" fontId="21" fillId="32" borderId="44" applyNumberFormat="0" applyFont="0" applyAlignment="0" applyProtection="0"/>
    <xf numFmtId="0" fontId="233" fillId="33" borderId="0" applyNumberFormat="0" applyBorder="0" applyAlignment="0" applyProtection="0"/>
    <xf numFmtId="0" fontId="223" fillId="0" borderId="49" applyNumberFormat="0" applyFill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185" fillId="40" borderId="0" applyNumberFormat="0" applyBorder="0" applyAlignment="0" applyProtection="0"/>
    <xf numFmtId="0" fontId="185" fillId="44" borderId="0" applyNumberFormat="0" applyBorder="0" applyAlignment="0" applyProtection="0"/>
    <xf numFmtId="0" fontId="185" fillId="47" borderId="0" applyNumberFormat="0" applyBorder="0" applyAlignment="0" applyProtection="0"/>
    <xf numFmtId="0" fontId="185" fillId="51" borderId="0" applyNumberFormat="0" applyBorder="0" applyAlignment="0" applyProtection="0"/>
    <xf numFmtId="0" fontId="185" fillId="57" borderId="0" applyNumberFormat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9" fontId="181" fillId="0" borderId="0" applyFont="0" applyFill="0" applyBorder="0" applyAlignment="0" applyProtection="0"/>
    <xf numFmtId="0" fontId="21" fillId="0" borderId="0"/>
    <xf numFmtId="0" fontId="181" fillId="0" borderId="0"/>
    <xf numFmtId="0" fontId="21" fillId="0" borderId="0"/>
    <xf numFmtId="0" fontId="52" fillId="0" borderId="0"/>
    <xf numFmtId="0" fontId="21" fillId="0" borderId="0"/>
    <xf numFmtId="165" fontId="23" fillId="0" borderId="0" applyFont="0" applyFill="0" applyBorder="0" applyAlignment="0" applyProtection="0"/>
    <xf numFmtId="0" fontId="21" fillId="0" borderId="0"/>
    <xf numFmtId="0" fontId="236" fillId="0" borderId="0"/>
    <xf numFmtId="0" fontId="217" fillId="0" borderId="0"/>
    <xf numFmtId="0" fontId="217" fillId="0" borderId="0"/>
    <xf numFmtId="0" fontId="181" fillId="0" borderId="0"/>
    <xf numFmtId="0" fontId="26" fillId="0" borderId="0"/>
    <xf numFmtId="0" fontId="91" fillId="0" borderId="0" applyFont="0" applyFill="0" applyBorder="0" applyAlignment="0" applyProtection="0"/>
    <xf numFmtId="0" fontId="53" fillId="0" borderId="0"/>
    <xf numFmtId="0" fontId="181" fillId="0" borderId="0"/>
    <xf numFmtId="0" fontId="55" fillId="73" borderId="0" applyNumberFormat="0" applyBorder="0" applyAlignment="0" applyProtection="0"/>
    <xf numFmtId="168" fontId="90" fillId="0" borderId="0" applyFont="0" applyFill="0" applyBorder="0" applyAlignment="0" applyProtection="0"/>
    <xf numFmtId="182" fontId="23" fillId="0" borderId="0" applyFont="0" applyFill="0" applyBorder="0" applyAlignment="0" applyProtection="0"/>
    <xf numFmtId="0" fontId="21" fillId="0" borderId="0"/>
    <xf numFmtId="0" fontId="72" fillId="0" borderId="4" applyNumberFormat="0" applyFill="0" applyAlignment="0" applyProtection="0"/>
    <xf numFmtId="0" fontId="73" fillId="0" borderId="6" applyNumberFormat="0" applyFill="0" applyAlignment="0" applyProtection="0"/>
    <xf numFmtId="0" fontId="74" fillId="0" borderId="8" applyNumberFormat="0" applyFill="0" applyAlignment="0" applyProtection="0"/>
    <xf numFmtId="0" fontId="74" fillId="0" borderId="0" applyNumberFormat="0" applyFill="0" applyBorder="0" applyAlignment="0" applyProtection="0"/>
    <xf numFmtId="0" fontId="90" fillId="0" borderId="0"/>
    <xf numFmtId="0" fontId="181" fillId="0" borderId="0"/>
    <xf numFmtId="0" fontId="79" fillId="0" borderId="0" applyNumberForma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55" fillId="62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55" fillId="65" borderId="0" applyNumberFormat="0" applyBorder="0" applyAlignment="0" applyProtection="0"/>
    <xf numFmtId="0" fontId="55" fillId="66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55" fillId="69" borderId="0" applyNumberFormat="0" applyBorder="0" applyAlignment="0" applyProtection="0"/>
    <xf numFmtId="0" fontId="55" fillId="69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55" fillId="72" borderId="0" applyNumberFormat="0" applyBorder="0" applyAlignment="0" applyProtection="0"/>
    <xf numFmtId="0" fontId="55" fillId="73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55" fillId="72" borderId="0" applyNumberFormat="0" applyBorder="0" applyAlignment="0" applyProtection="0"/>
    <xf numFmtId="0" fontId="55" fillId="74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55" fillId="64" borderId="0" applyNumberFormat="0" applyBorder="0" applyAlignment="0" applyProtection="0"/>
    <xf numFmtId="0" fontId="55" fillId="75" borderId="0" applyNumberFormat="0" applyBorder="0" applyAlignment="0" applyProtection="0"/>
    <xf numFmtId="0" fontId="22" fillId="76" borderId="0" applyNumberFormat="0" applyBorder="0" applyAlignment="0" applyProtection="0"/>
    <xf numFmtId="0" fontId="22" fillId="68" borderId="0" applyNumberFormat="0" applyBorder="0" applyAlignment="0" applyProtection="0"/>
    <xf numFmtId="0" fontId="55" fillId="77" borderId="0" applyNumberFormat="0" applyBorder="0" applyAlignment="0" applyProtection="0"/>
    <xf numFmtId="0" fontId="237" fillId="68" borderId="0" applyNumberFormat="0" applyBorder="0" applyAlignment="0" applyProtection="0"/>
    <xf numFmtId="0" fontId="238" fillId="78" borderId="9" applyNumberFormat="0" applyAlignment="0" applyProtection="0"/>
    <xf numFmtId="0" fontId="107" fillId="69" borderId="10" applyNumberFormat="0" applyAlignment="0" applyProtection="0"/>
    <xf numFmtId="0" fontId="63" fillId="79" borderId="0" applyNumberFormat="0" applyBorder="0" applyAlignment="0" applyProtection="0"/>
    <xf numFmtId="0" fontId="63" fillId="80" borderId="0" applyNumberFormat="0" applyBorder="0" applyAlignment="0" applyProtection="0"/>
    <xf numFmtId="0" fontId="63" fillId="81" borderId="0" applyNumberFormat="0" applyBorder="0" applyAlignment="0" applyProtection="0"/>
    <xf numFmtId="0" fontId="60" fillId="82" borderId="0" applyNumberFormat="0" applyBorder="0" applyAlignment="0" applyProtection="0"/>
    <xf numFmtId="0" fontId="89" fillId="77" borderId="0" applyNumberFormat="0" applyBorder="0" applyAlignment="0" applyProtection="0"/>
    <xf numFmtId="0" fontId="23" fillId="0" borderId="0"/>
    <xf numFmtId="4" fontId="239" fillId="8" borderId="52" applyNumberFormat="0" applyProtection="0">
      <alignment vertical="center"/>
    </xf>
    <xf numFmtId="4" fontId="240" fillId="8" borderId="52" applyNumberFormat="0" applyProtection="0">
      <alignment vertical="center"/>
    </xf>
    <xf numFmtId="4" fontId="239" fillId="8" borderId="52" applyNumberFormat="0" applyProtection="0">
      <alignment horizontal="left" vertical="center" indent="1"/>
    </xf>
    <xf numFmtId="0" fontId="239" fillId="8" borderId="52" applyNumberFormat="0" applyProtection="0">
      <alignment horizontal="left" vertical="top" indent="1"/>
    </xf>
    <xf numFmtId="4" fontId="239" fillId="61" borderId="0" applyNumberFormat="0" applyProtection="0">
      <alignment horizontal="left" vertical="center" indent="1"/>
    </xf>
    <xf numFmtId="4" fontId="116" fillId="9" borderId="52" applyNumberFormat="0" applyProtection="0">
      <alignment horizontal="right" vertical="center"/>
    </xf>
    <xf numFmtId="4" fontId="116" fillId="3" borderId="52" applyNumberFormat="0" applyProtection="0">
      <alignment horizontal="right" vertical="center"/>
    </xf>
    <xf numFmtId="4" fontId="116" fillId="21" borderId="52" applyNumberFormat="0" applyProtection="0">
      <alignment horizontal="right" vertical="center"/>
    </xf>
    <xf numFmtId="4" fontId="116" fillId="11" borderId="52" applyNumberFormat="0" applyProtection="0">
      <alignment horizontal="right" vertical="center"/>
    </xf>
    <xf numFmtId="4" fontId="116" fillId="19" borderId="52" applyNumberFormat="0" applyProtection="0">
      <alignment horizontal="right" vertical="center"/>
    </xf>
    <xf numFmtId="4" fontId="116" fillId="13" borderId="52" applyNumberFormat="0" applyProtection="0">
      <alignment horizontal="right" vertical="center"/>
    </xf>
    <xf numFmtId="4" fontId="116" fillId="22" borderId="52" applyNumberFormat="0" applyProtection="0">
      <alignment horizontal="right" vertical="center"/>
    </xf>
    <xf numFmtId="4" fontId="116" fillId="83" borderId="52" applyNumberFormat="0" applyProtection="0">
      <alignment horizontal="right" vertical="center"/>
    </xf>
    <xf numFmtId="4" fontId="116" fillId="17" borderId="52" applyNumberFormat="0" applyProtection="0">
      <alignment horizontal="right" vertical="center"/>
    </xf>
    <xf numFmtId="4" fontId="239" fillId="84" borderId="53" applyNumberFormat="0" applyProtection="0">
      <alignment horizontal="left" vertical="center" indent="1"/>
    </xf>
    <xf numFmtId="4" fontId="116" fillId="85" borderId="0" applyNumberFormat="0" applyProtection="0">
      <alignment horizontal="left" vertical="center" indent="1"/>
    </xf>
    <xf numFmtId="4" fontId="241" fillId="26" borderId="0" applyNumberFormat="0" applyProtection="0">
      <alignment horizontal="left" vertical="center" indent="1"/>
    </xf>
    <xf numFmtId="4" fontId="116" fillId="61" borderId="52" applyNumberFormat="0" applyProtection="0">
      <alignment horizontal="right" vertical="center"/>
    </xf>
    <xf numFmtId="4" fontId="160" fillId="85" borderId="0" applyNumberFormat="0" applyProtection="0">
      <alignment horizontal="left" vertical="center" indent="1"/>
    </xf>
    <xf numFmtId="4" fontId="160" fillId="61" borderId="0" applyNumberFormat="0" applyProtection="0">
      <alignment horizontal="left" vertical="center" indent="1"/>
    </xf>
    <xf numFmtId="0" fontId="23" fillId="26" borderId="52" applyNumberFormat="0" applyProtection="0">
      <alignment horizontal="left" vertical="center" indent="1"/>
    </xf>
    <xf numFmtId="0" fontId="23" fillId="26" borderId="52" applyNumberFormat="0" applyProtection="0">
      <alignment horizontal="left" vertical="top" indent="1"/>
    </xf>
    <xf numFmtId="0" fontId="23" fillId="61" borderId="52" applyNumberFormat="0" applyProtection="0">
      <alignment horizontal="left" vertical="center" indent="1"/>
    </xf>
    <xf numFmtId="0" fontId="23" fillId="61" borderId="52" applyNumberFormat="0" applyProtection="0">
      <alignment horizontal="left" vertical="top" indent="1"/>
    </xf>
    <xf numFmtId="0" fontId="23" fillId="2" borderId="52" applyNumberFormat="0" applyProtection="0">
      <alignment horizontal="left" vertical="center" indent="1"/>
    </xf>
    <xf numFmtId="0" fontId="23" fillId="2" borderId="52" applyNumberFormat="0" applyProtection="0">
      <alignment horizontal="left" vertical="top" indent="1"/>
    </xf>
    <xf numFmtId="0" fontId="23" fillId="85" borderId="52" applyNumberFormat="0" applyProtection="0">
      <alignment horizontal="left" vertical="center" indent="1"/>
    </xf>
    <xf numFmtId="0" fontId="23" fillId="85" borderId="52" applyNumberFormat="0" applyProtection="0">
      <alignment horizontal="left" vertical="top" indent="1"/>
    </xf>
    <xf numFmtId="0" fontId="242" fillId="26" borderId="54" applyBorder="0"/>
    <xf numFmtId="0" fontId="23" fillId="24" borderId="50" applyNumberFormat="0">
      <protection locked="0"/>
    </xf>
    <xf numFmtId="4" fontId="116" fillId="4" borderId="52" applyNumberFormat="0" applyProtection="0">
      <alignment vertical="center"/>
    </xf>
    <xf numFmtId="4" fontId="243" fillId="4" borderId="52" applyNumberFormat="0" applyProtection="0">
      <alignment vertical="center"/>
    </xf>
    <xf numFmtId="4" fontId="116" fillId="4" borderId="52" applyNumberFormat="0" applyProtection="0">
      <alignment horizontal="left" vertical="center" indent="1"/>
    </xf>
    <xf numFmtId="0" fontId="116" fillId="4" borderId="52" applyNumberFormat="0" applyProtection="0">
      <alignment horizontal="left" vertical="top" indent="1"/>
    </xf>
    <xf numFmtId="4" fontId="116" fillId="85" borderId="52" applyNumberFormat="0" applyProtection="0">
      <alignment horizontal="right" vertical="center"/>
    </xf>
    <xf numFmtId="4" fontId="243" fillId="85" borderId="52" applyNumberFormat="0" applyProtection="0">
      <alignment horizontal="right" vertical="center"/>
    </xf>
    <xf numFmtId="4" fontId="116" fillId="61" borderId="52" applyNumberFormat="0" applyProtection="0">
      <alignment horizontal="left" vertical="center" indent="1"/>
    </xf>
    <xf numFmtId="0" fontId="116" fillId="61" borderId="52" applyNumberFormat="0" applyProtection="0">
      <alignment horizontal="left" vertical="top" indent="1"/>
    </xf>
    <xf numFmtId="4" fontId="244" fillId="86" borderId="0" applyNumberFormat="0" applyProtection="0">
      <alignment horizontal="left" vertical="center" indent="1"/>
    </xf>
    <xf numFmtId="0" fontId="245" fillId="87" borderId="50"/>
    <xf numFmtId="4" fontId="117" fillId="85" borderId="52" applyNumberFormat="0" applyProtection="0">
      <alignment horizontal="right" vertical="center"/>
    </xf>
    <xf numFmtId="0" fontId="128" fillId="0" borderId="0" applyNumberFormat="0" applyFill="0" applyBorder="0" applyAlignment="0" applyProtection="0"/>
    <xf numFmtId="183" fontId="23" fillId="0" borderId="0" applyFont="0" applyFill="0" applyBorder="0" applyAlignment="0" applyProtection="0"/>
    <xf numFmtId="0" fontId="23" fillId="0" borderId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90" borderId="0" applyNumberFormat="0" applyBorder="0" applyAlignment="0" applyProtection="0"/>
    <xf numFmtId="0" fontId="55" fillId="62" borderId="0" applyNumberFormat="0" applyBorder="0" applyAlignment="0" applyProtection="0"/>
    <xf numFmtId="0" fontId="55" fillId="89" borderId="0" applyNumberFormat="0" applyBorder="0" applyAlignment="0" applyProtection="0"/>
    <xf numFmtId="0" fontId="22" fillId="72" borderId="0" applyNumberFormat="0" applyBorder="0" applyAlignment="0" applyProtection="0"/>
    <xf numFmtId="0" fontId="22" fillId="88" borderId="0" applyNumberFormat="0" applyBorder="0" applyAlignment="0" applyProtection="0"/>
    <xf numFmtId="0" fontId="23" fillId="0" borderId="0">
      <alignment vertical="center"/>
    </xf>
    <xf numFmtId="0" fontId="55" fillId="62" borderId="0" applyNumberFormat="0" applyBorder="0" applyAlignment="0" applyProtection="0"/>
    <xf numFmtId="0" fontId="22" fillId="71" borderId="0" applyNumberFormat="0" applyBorder="0" applyAlignment="0" applyProtection="0"/>
    <xf numFmtId="0" fontId="55" fillId="68" borderId="0" applyNumberFormat="0" applyBorder="0" applyAlignment="0" applyProtection="0"/>
    <xf numFmtId="0" fontId="55" fillId="66" borderId="0" applyNumberFormat="0" applyBorder="0" applyAlignment="0" applyProtection="0"/>
    <xf numFmtId="0" fontId="55" fillId="66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55" fillId="93" borderId="0" applyNumberFormat="0" applyBorder="0" applyAlignment="0" applyProtection="0"/>
    <xf numFmtId="0" fontId="55" fillId="94" borderId="0" applyNumberFormat="0" applyBorder="0" applyAlignment="0" applyProtection="0"/>
    <xf numFmtId="0" fontId="55" fillId="94" borderId="0" applyNumberFormat="0" applyBorder="0" applyAlignment="0" applyProtection="0"/>
    <xf numFmtId="0" fontId="22" fillId="90" borderId="0" applyNumberFormat="0" applyBorder="0" applyAlignment="0" applyProtection="0"/>
    <xf numFmtId="0" fontId="22" fillId="69" borderId="0" applyNumberFormat="0" applyBorder="0" applyAlignment="0" applyProtection="0"/>
    <xf numFmtId="0" fontId="55" fillId="71" borderId="0" applyNumberFormat="0" applyBorder="0" applyAlignment="0" applyProtection="0"/>
    <xf numFmtId="0" fontId="55" fillId="95" borderId="0" applyNumberFormat="0" applyBorder="0" applyAlignment="0" applyProtection="0"/>
    <xf numFmtId="0" fontId="55" fillId="95" borderId="0" applyNumberFormat="0" applyBorder="0" applyAlignment="0" applyProtection="0"/>
    <xf numFmtId="0" fontId="22" fillId="70" borderId="0" applyNumberFormat="0" applyBorder="0" applyAlignment="0" applyProtection="0"/>
    <xf numFmtId="0" fontId="55" fillId="89" borderId="0" applyNumberFormat="0" applyBorder="0" applyAlignment="0" applyProtection="0"/>
    <xf numFmtId="0" fontId="55" fillId="89" borderId="0" applyNumberFormat="0" applyBorder="0" applyAlignment="0" applyProtection="0"/>
    <xf numFmtId="0" fontId="55" fillId="89" borderId="0" applyNumberFormat="0" applyBorder="0" applyAlignment="0" applyProtection="0"/>
    <xf numFmtId="0" fontId="22" fillId="77" borderId="0" applyNumberFormat="0" applyBorder="0" applyAlignment="0" applyProtection="0"/>
    <xf numFmtId="0" fontId="55" fillId="96" borderId="0" applyNumberFormat="0" applyBorder="0" applyAlignment="0" applyProtection="0"/>
    <xf numFmtId="0" fontId="55" fillId="97" borderId="0" applyNumberFormat="0" applyBorder="0" applyAlignment="0" applyProtection="0"/>
    <xf numFmtId="0" fontId="55" fillId="97" borderId="0" applyNumberFormat="0" applyBorder="0" applyAlignment="0" applyProtection="0"/>
    <xf numFmtId="0" fontId="247" fillId="76" borderId="0" applyNumberFormat="0" applyBorder="0" applyAlignment="0" applyProtection="0"/>
    <xf numFmtId="0" fontId="248" fillId="98" borderId="57" applyNumberFormat="0" applyAlignment="0" applyProtection="0"/>
    <xf numFmtId="0" fontId="107" fillId="95" borderId="10" applyNumberFormat="0" applyAlignment="0" applyProtection="0"/>
    <xf numFmtId="168" fontId="23" fillId="0" borderId="0" applyFont="0" applyFill="0" applyBorder="0" applyAlignment="0" applyProtection="0"/>
    <xf numFmtId="0" fontId="63" fillId="99" borderId="0" applyNumberFormat="0" applyBorder="0" applyAlignment="0" applyProtection="0"/>
    <xf numFmtId="0" fontId="63" fillId="100" borderId="0" applyNumberFormat="0" applyBorder="0" applyAlignment="0" applyProtection="0"/>
    <xf numFmtId="0" fontId="22" fillId="92" borderId="0" applyNumberFormat="0" applyBorder="0" applyAlignment="0" applyProtection="0"/>
    <xf numFmtId="0" fontId="99" fillId="0" borderId="55" applyNumberFormat="0" applyFill="0" applyAlignment="0" applyProtection="0"/>
    <xf numFmtId="0" fontId="101" fillId="0" borderId="58" applyNumberFormat="0" applyFill="0" applyAlignment="0" applyProtection="0"/>
    <xf numFmtId="0" fontId="103" fillId="0" borderId="59" applyNumberFormat="0" applyFill="0" applyAlignment="0" applyProtection="0"/>
    <xf numFmtId="0" fontId="103" fillId="0" borderId="0" applyNumberFormat="0" applyFill="0" applyBorder="0" applyAlignment="0" applyProtection="0"/>
    <xf numFmtId="0" fontId="246" fillId="77" borderId="57" applyNumberFormat="0" applyAlignment="0" applyProtection="0"/>
    <xf numFmtId="0" fontId="60" fillId="0" borderId="60" applyNumberFormat="0" applyFill="0" applyAlignment="0" applyProtection="0"/>
    <xf numFmtId="0" fontId="60" fillId="77" borderId="0" applyNumberFormat="0" applyBorder="0" applyAlignment="0" applyProtection="0"/>
    <xf numFmtId="0" fontId="64" fillId="101" borderId="0"/>
    <xf numFmtId="0" fontId="64" fillId="101" borderId="0"/>
    <xf numFmtId="0" fontId="64" fillId="76" borderId="57" applyNumberFormat="0" applyFont="0" applyAlignment="0" applyProtection="0"/>
    <xf numFmtId="0" fontId="64" fillId="76" borderId="57" applyNumberFormat="0" applyFont="0" applyAlignment="0" applyProtection="0"/>
    <xf numFmtId="0" fontId="58" fillId="98" borderId="12" applyNumberFormat="0" applyAlignment="0" applyProtection="0"/>
    <xf numFmtId="4" fontId="245" fillId="8" borderId="57" applyNumberFormat="0" applyProtection="0">
      <alignment vertical="center"/>
    </xf>
    <xf numFmtId="4" fontId="249" fillId="102" borderId="57" applyNumberFormat="0" applyProtection="0">
      <alignment vertical="center"/>
    </xf>
    <xf numFmtId="4" fontId="245" fillId="102" borderId="57" applyNumberFormat="0" applyProtection="0">
      <alignment horizontal="left" vertical="center" indent="1"/>
    </xf>
    <xf numFmtId="0" fontId="250" fillId="8" borderId="52" applyNumberFormat="0" applyProtection="0">
      <alignment horizontal="left" vertical="top" indent="1"/>
    </xf>
    <xf numFmtId="4" fontId="245" fillId="14" borderId="57" applyNumberFormat="0" applyProtection="0">
      <alignment horizontal="left" vertical="center" indent="1"/>
    </xf>
    <xf numFmtId="4" fontId="245" fillId="9" borderId="57" applyNumberFormat="0" applyProtection="0">
      <alignment horizontal="right" vertical="center"/>
    </xf>
    <xf numFmtId="4" fontId="245" fillId="103" borderId="57" applyNumberFormat="0" applyProtection="0">
      <alignment horizontal="right" vertical="center"/>
    </xf>
    <xf numFmtId="4" fontId="245" fillId="21" borderId="51" applyNumberFormat="0" applyProtection="0">
      <alignment horizontal="right" vertical="center"/>
    </xf>
    <xf numFmtId="4" fontId="245" fillId="11" borderId="57" applyNumberFormat="0" applyProtection="0">
      <alignment horizontal="right" vertical="center"/>
    </xf>
    <xf numFmtId="4" fontId="245" fillId="19" borderId="57" applyNumberFormat="0" applyProtection="0">
      <alignment horizontal="right" vertical="center"/>
    </xf>
    <xf numFmtId="4" fontId="245" fillId="13" borderId="57" applyNumberFormat="0" applyProtection="0">
      <alignment horizontal="right" vertical="center"/>
    </xf>
    <xf numFmtId="4" fontId="245" fillId="22" borderId="57" applyNumberFormat="0" applyProtection="0">
      <alignment horizontal="right" vertical="center"/>
    </xf>
    <xf numFmtId="4" fontId="245" fillId="83" borderId="57" applyNumberFormat="0" applyProtection="0">
      <alignment horizontal="right" vertical="center"/>
    </xf>
    <xf numFmtId="4" fontId="245" fillId="17" borderId="57" applyNumberFormat="0" applyProtection="0">
      <alignment horizontal="right" vertical="center"/>
    </xf>
    <xf numFmtId="4" fontId="245" fillId="84" borderId="51" applyNumberFormat="0" applyProtection="0">
      <alignment horizontal="left" vertical="center" indent="1"/>
    </xf>
    <xf numFmtId="4" fontId="90" fillId="26" borderId="51" applyNumberFormat="0" applyProtection="0">
      <alignment horizontal="left" vertical="center" indent="1"/>
    </xf>
    <xf numFmtId="4" fontId="90" fillId="26" borderId="51" applyNumberFormat="0" applyProtection="0">
      <alignment horizontal="left" vertical="center" indent="1"/>
    </xf>
    <xf numFmtId="4" fontId="245" fillId="61" borderId="57" applyNumberFormat="0" applyProtection="0">
      <alignment horizontal="right" vertical="center"/>
    </xf>
    <xf numFmtId="4" fontId="245" fillId="85" borderId="51" applyNumberFormat="0" applyProtection="0">
      <alignment horizontal="left" vertical="center" indent="1"/>
    </xf>
    <xf numFmtId="4" fontId="245" fillId="61" borderId="51" applyNumberFormat="0" applyProtection="0">
      <alignment horizontal="left" vertical="center" indent="1"/>
    </xf>
    <xf numFmtId="0" fontId="245" fillId="7" borderId="57" applyNumberFormat="0" applyProtection="0">
      <alignment horizontal="left" vertical="center" indent="1"/>
    </xf>
    <xf numFmtId="0" fontId="64" fillId="26" borderId="52" applyNumberFormat="0" applyProtection="0">
      <alignment horizontal="left" vertical="top" indent="1"/>
    </xf>
    <xf numFmtId="0" fontId="64" fillId="26" borderId="52" applyNumberFormat="0" applyProtection="0">
      <alignment horizontal="left" vertical="top" indent="1"/>
    </xf>
    <xf numFmtId="0" fontId="245" fillId="104" borderId="57" applyNumberFormat="0" applyProtection="0">
      <alignment horizontal="left" vertical="center" indent="1"/>
    </xf>
    <xf numFmtId="0" fontId="64" fillId="61" borderId="52" applyNumberFormat="0" applyProtection="0">
      <alignment horizontal="left" vertical="top" indent="1"/>
    </xf>
    <xf numFmtId="0" fontId="64" fillId="61" borderId="52" applyNumberFormat="0" applyProtection="0">
      <alignment horizontal="left" vertical="top" indent="1"/>
    </xf>
    <xf numFmtId="0" fontId="245" fillId="2" borderId="57" applyNumberFormat="0" applyProtection="0">
      <alignment horizontal="left" vertical="center" indent="1"/>
    </xf>
    <xf numFmtId="0" fontId="64" fillId="2" borderId="52" applyNumberFormat="0" applyProtection="0">
      <alignment horizontal="left" vertical="top" indent="1"/>
    </xf>
    <xf numFmtId="0" fontId="64" fillId="2" borderId="52" applyNumberFormat="0" applyProtection="0">
      <alignment horizontal="left" vertical="top" indent="1"/>
    </xf>
    <xf numFmtId="0" fontId="245" fillId="85" borderId="57" applyNumberFormat="0" applyProtection="0">
      <alignment horizontal="left" vertical="center" indent="1"/>
    </xf>
    <xf numFmtId="0" fontId="64" fillId="85" borderId="52" applyNumberFormat="0" applyProtection="0">
      <alignment horizontal="left" vertical="top" indent="1"/>
    </xf>
    <xf numFmtId="0" fontId="64" fillId="85" borderId="52" applyNumberFormat="0" applyProtection="0">
      <alignment horizontal="left" vertical="top" indent="1"/>
    </xf>
    <xf numFmtId="0" fontId="64" fillId="24" borderId="61" applyNumberFormat="0">
      <protection locked="0"/>
    </xf>
    <xf numFmtId="0" fontId="64" fillId="24" borderId="61" applyNumberFormat="0">
      <protection locked="0"/>
    </xf>
    <xf numFmtId="4" fontId="251" fillId="4" borderId="52" applyNumberFormat="0" applyProtection="0">
      <alignment vertical="center"/>
    </xf>
    <xf numFmtId="4" fontId="249" fillId="105" borderId="50" applyNumberFormat="0" applyProtection="0">
      <alignment vertical="center"/>
    </xf>
    <xf numFmtId="4" fontId="251" fillId="7" borderId="52" applyNumberFormat="0" applyProtection="0">
      <alignment horizontal="left" vertical="center" indent="1"/>
    </xf>
    <xf numFmtId="0" fontId="251" fillId="4" borderId="52" applyNumberFormat="0" applyProtection="0">
      <alignment horizontal="left" vertical="top" indent="1"/>
    </xf>
    <xf numFmtId="4" fontId="245" fillId="0" borderId="57" applyNumberFormat="0" applyProtection="0">
      <alignment horizontal="right" vertical="center"/>
    </xf>
    <xf numFmtId="4" fontId="249" fillId="27" borderId="57" applyNumberFormat="0" applyProtection="0">
      <alignment horizontal="right" vertical="center"/>
    </xf>
    <xf numFmtId="4" fontId="245" fillId="14" borderId="57" applyNumberFormat="0" applyProtection="0">
      <alignment horizontal="left" vertical="center" indent="1"/>
    </xf>
    <xf numFmtId="0" fontId="251" fillId="61" borderId="52" applyNumberFormat="0" applyProtection="0">
      <alignment horizontal="left" vertical="top" indent="1"/>
    </xf>
    <xf numFmtId="4" fontId="252" fillId="86" borderId="51" applyNumberFormat="0" applyProtection="0">
      <alignment horizontal="left" vertical="center" indent="1"/>
    </xf>
    <xf numFmtId="4" fontId="253" fillId="24" borderId="57" applyNumberFormat="0" applyProtection="0">
      <alignment horizontal="right" vertical="center"/>
    </xf>
    <xf numFmtId="0" fontId="63" fillId="0" borderId="56" applyNumberFormat="0" applyFill="0" applyAlignment="0" applyProtection="0"/>
    <xf numFmtId="0" fontId="254" fillId="0" borderId="0" applyNumberForma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9" fontId="181" fillId="0" borderId="0" applyFont="0" applyFill="0" applyBorder="0" applyAlignment="0" applyProtection="0"/>
    <xf numFmtId="0" fontId="216" fillId="0" borderId="0"/>
    <xf numFmtId="0" fontId="21" fillId="0" borderId="0"/>
    <xf numFmtId="0" fontId="181" fillId="0" borderId="0"/>
    <xf numFmtId="165" fontId="181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55" fillId="66" borderId="0" applyNumberFormat="0" applyBorder="0" applyAlignment="0" applyProtection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0" borderId="0"/>
    <xf numFmtId="167" fontId="21" fillId="0" borderId="0" applyFont="0" applyFill="0" applyBorder="0" applyAlignment="0" applyProtection="0"/>
    <xf numFmtId="0" fontId="21" fillId="0" borderId="0"/>
    <xf numFmtId="0" fontId="23" fillId="0" borderId="0"/>
    <xf numFmtId="167" fontId="21" fillId="0" borderId="0" applyFont="0" applyFill="0" applyBorder="0" applyAlignment="0" applyProtection="0"/>
    <xf numFmtId="0" fontId="21" fillId="0" borderId="0"/>
    <xf numFmtId="0" fontId="23" fillId="0" borderId="0"/>
    <xf numFmtId="0" fontId="21" fillId="0" borderId="0"/>
    <xf numFmtId="0" fontId="181" fillId="0" borderId="0"/>
    <xf numFmtId="0" fontId="21" fillId="0" borderId="0"/>
    <xf numFmtId="165" fontId="181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0" fontId="21" fillId="0" borderId="0"/>
    <xf numFmtId="0" fontId="23" fillId="0" borderId="0"/>
    <xf numFmtId="0" fontId="23" fillId="0" borderId="0"/>
    <xf numFmtId="167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88" fillId="0" borderId="0" applyFont="0" applyFill="0" applyBorder="0" applyAlignment="0" applyProtection="0"/>
    <xf numFmtId="9" fontId="21" fillId="0" borderId="0" applyFont="0" applyFill="0" applyBorder="0" applyAlignment="0" applyProtection="0"/>
    <xf numFmtId="168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1" fillId="0" borderId="0"/>
    <xf numFmtId="9" fontId="23" fillId="0" borderId="0" applyFont="0" applyFill="0" applyBorder="0" applyAlignment="0" applyProtection="0"/>
    <xf numFmtId="9" fontId="18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3" fillId="0" borderId="0"/>
    <xf numFmtId="0" fontId="55" fillId="74" borderId="0" applyNumberFormat="0" applyBorder="0" applyAlignment="0" applyProtection="0"/>
    <xf numFmtId="0" fontId="55" fillId="75" borderId="0" applyNumberFormat="0" applyBorder="0" applyAlignment="0" applyProtection="0"/>
    <xf numFmtId="0" fontId="55" fillId="69" borderId="0" applyNumberFormat="0" applyBorder="0" applyAlignment="0" applyProtection="0"/>
    <xf numFmtId="0" fontId="55" fillId="62" borderId="0" applyNumberFormat="0" applyBorder="0" applyAlignment="0" applyProtection="0"/>
    <xf numFmtId="0" fontId="55" fillId="66" borderId="0" applyNumberFormat="0" applyBorder="0" applyAlignment="0" applyProtection="0"/>
    <xf numFmtId="0" fontId="55" fillId="69" borderId="0" applyNumberFormat="0" applyBorder="0" applyAlignment="0" applyProtection="0"/>
    <xf numFmtId="0" fontId="55" fillId="73" borderId="0" applyNumberFormat="0" applyBorder="0" applyAlignment="0" applyProtection="0"/>
    <xf numFmtId="0" fontId="55" fillId="74" borderId="0" applyNumberFormat="0" applyBorder="0" applyAlignment="0" applyProtection="0"/>
    <xf numFmtId="0" fontId="55" fillId="75" borderId="0" applyNumberFormat="0" applyBorder="0" applyAlignment="0" applyProtection="0"/>
    <xf numFmtId="0" fontId="21" fillId="0" borderId="0"/>
    <xf numFmtId="0" fontId="55" fillId="75" borderId="0" applyNumberFormat="0" applyBorder="0" applyAlignment="0" applyProtection="0"/>
    <xf numFmtId="0" fontId="55" fillId="74" borderId="0" applyNumberFormat="0" applyBorder="0" applyAlignment="0" applyProtection="0"/>
    <xf numFmtId="0" fontId="55" fillId="73" borderId="0" applyNumberFormat="0" applyBorder="0" applyAlignment="0" applyProtection="0"/>
    <xf numFmtId="0" fontId="55" fillId="69" borderId="0" applyNumberFormat="0" applyBorder="0" applyAlignment="0" applyProtection="0"/>
    <xf numFmtId="0" fontId="55" fillId="66" borderId="0" applyNumberFormat="0" applyBorder="0" applyAlignment="0" applyProtection="0"/>
    <xf numFmtId="0" fontId="55" fillId="62" borderId="0" applyNumberFormat="0" applyBorder="0" applyAlignment="0" applyProtection="0"/>
    <xf numFmtId="0" fontId="21" fillId="0" borderId="0"/>
    <xf numFmtId="0" fontId="21" fillId="0" borderId="0"/>
    <xf numFmtId="0" fontId="55" fillId="62" borderId="0" applyNumberFormat="0" applyBorder="0" applyAlignment="0" applyProtection="0"/>
    <xf numFmtId="0" fontId="21" fillId="0" borderId="0"/>
    <xf numFmtId="0" fontId="181" fillId="0" borderId="0"/>
    <xf numFmtId="0" fontId="233" fillId="33" borderId="0" applyNumberFormat="0" applyBorder="0" applyAlignment="0" applyProtection="0"/>
    <xf numFmtId="0" fontId="181" fillId="0" borderId="0"/>
    <xf numFmtId="0" fontId="20" fillId="0" borderId="0"/>
    <xf numFmtId="0" fontId="181" fillId="0" borderId="0"/>
    <xf numFmtId="0" fontId="181" fillId="0" borderId="0"/>
    <xf numFmtId="0" fontId="20" fillId="0" borderId="0"/>
    <xf numFmtId="0" fontId="20" fillId="32" borderId="44" applyNumberFormat="0" applyFont="0" applyAlignment="0" applyProtection="0"/>
    <xf numFmtId="0" fontId="255" fillId="106" borderId="0" applyNumberFormat="0" applyBorder="0" applyProtection="0">
      <alignment vertical="center"/>
    </xf>
    <xf numFmtId="0" fontId="20" fillId="0" borderId="0"/>
    <xf numFmtId="0" fontId="20" fillId="32" borderId="44" applyNumberFormat="0" applyFont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0" fillId="30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29" borderId="0" applyNumberFormat="0" applyBorder="0" applyAlignment="0" applyProtection="0"/>
    <xf numFmtId="0" fontId="20" fillId="55" borderId="0" applyNumberFormat="0" applyBorder="0" applyAlignment="0" applyProtection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20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0" fillId="30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29" borderId="0" applyNumberFormat="0" applyBorder="0" applyAlignment="0" applyProtection="0"/>
    <xf numFmtId="0" fontId="20" fillId="55" borderId="0" applyNumberFormat="0" applyBorder="0" applyAlignment="0" applyProtection="0"/>
    <xf numFmtId="0" fontId="20" fillId="0" borderId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32" borderId="44" applyNumberFormat="0" applyFont="0" applyAlignment="0" applyProtection="0"/>
    <xf numFmtId="0" fontId="23" fillId="0" borderId="0"/>
    <xf numFmtId="0" fontId="20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0" fillId="30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29" borderId="0" applyNumberFormat="0" applyBorder="0" applyAlignment="0" applyProtection="0"/>
    <xf numFmtId="0" fontId="20" fillId="55" borderId="0" applyNumberFormat="0" applyBorder="0" applyAlignment="0" applyProtection="0"/>
    <xf numFmtId="0" fontId="20" fillId="0" borderId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32" borderId="44" applyNumberFormat="0" applyFont="0" applyAlignment="0" applyProtection="0"/>
    <xf numFmtId="0" fontId="20" fillId="0" borderId="0"/>
    <xf numFmtId="0" fontId="20" fillId="0" borderId="0"/>
    <xf numFmtId="0" fontId="20" fillId="32" borderId="44" applyNumberFormat="0" applyFont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0" fillId="30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0" borderId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29" borderId="0" applyNumberFormat="0" applyBorder="0" applyAlignment="0" applyProtection="0"/>
    <xf numFmtId="0" fontId="20" fillId="55" borderId="0" applyNumberFormat="0" applyBorder="0" applyAlignment="0" applyProtection="0"/>
    <xf numFmtId="0" fontId="20" fillId="0" borderId="0"/>
    <xf numFmtId="0" fontId="20" fillId="58" borderId="0" applyNumberFormat="0" applyBorder="0" applyAlignment="0" applyProtection="0"/>
    <xf numFmtId="0" fontId="20" fillId="59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81" fillId="0" borderId="0"/>
    <xf numFmtId="0" fontId="256" fillId="0" borderId="0"/>
    <xf numFmtId="167" fontId="256" fillId="0" borderId="0" applyFont="0" applyFill="0" applyBorder="0" applyAlignment="0" applyProtection="0"/>
    <xf numFmtId="9" fontId="256" fillId="0" borderId="0" applyFont="0" applyFill="0" applyBorder="0" applyAlignment="0" applyProtection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167" fontId="23" fillId="0" borderId="0" applyBorder="0" applyAlignment="0" applyProtection="0"/>
    <xf numFmtId="167" fontId="256" fillId="0" borderId="0" applyFont="0" applyFill="0" applyBorder="0" applyAlignment="0" applyProtection="0"/>
    <xf numFmtId="167" fontId="256" fillId="0" borderId="0" applyFont="0" applyFill="0" applyBorder="0" applyAlignment="0" applyProtection="0"/>
    <xf numFmtId="9" fontId="23" fillId="0" borderId="0" applyBorder="0" applyAlignment="0" applyProtection="0"/>
    <xf numFmtId="9" fontId="256" fillId="0" borderId="0" applyFont="0" applyFill="0" applyBorder="0" applyAlignment="0" applyProtection="0"/>
    <xf numFmtId="167" fontId="23" fillId="0" borderId="0" applyBorder="0" applyAlignment="0" applyProtection="0"/>
    <xf numFmtId="9" fontId="23" fillId="0" borderId="0" applyFont="0" applyFill="0" applyBorder="0" applyAlignment="0" applyProtection="0"/>
    <xf numFmtId="9" fontId="23" fillId="0" borderId="0" applyBorder="0" applyAlignment="0" applyProtection="0"/>
    <xf numFmtId="9" fontId="23" fillId="0" borderId="0" applyFont="0" applyFill="0" applyBorder="0" applyAlignment="0" applyProtection="0"/>
    <xf numFmtId="0" fontId="64" fillId="0" borderId="0"/>
    <xf numFmtId="168" fontId="64" fillId="0" borderId="0" applyFont="0" applyFill="0" applyBorder="0" applyAlignment="0" applyProtection="0"/>
    <xf numFmtId="175" fontId="64" fillId="0" borderId="0" applyFont="0" applyFill="0" applyBorder="0" applyAlignment="0" applyProtection="0"/>
    <xf numFmtId="4" fontId="25" fillId="0" borderId="0" applyFont="0" applyFill="0" applyBorder="0" applyAlignment="0" applyProtection="0"/>
    <xf numFmtId="168" fontId="88" fillId="0" borderId="0" applyFont="0" applyFill="0" applyBorder="0" applyAlignment="0" applyProtection="0"/>
    <xf numFmtId="4" fontId="25" fillId="0" borderId="0" applyFont="0" applyFill="0" applyBorder="0" applyAlignment="0" applyProtection="0"/>
    <xf numFmtId="168" fontId="19" fillId="0" borderId="0" applyFont="0" applyFill="0" applyBorder="0" applyAlignment="0" applyProtection="0"/>
    <xf numFmtId="4" fontId="25" fillId="0" borderId="0" applyFont="0" applyFill="0" applyBorder="0" applyAlignment="0" applyProtection="0"/>
    <xf numFmtId="168" fontId="88" fillId="0" borderId="0" applyFont="0" applyFill="0" applyBorder="0" applyAlignment="0" applyProtection="0"/>
    <xf numFmtId="3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52" fillId="0" borderId="0"/>
    <xf numFmtId="0" fontId="181" fillId="41" borderId="0" applyNumberFormat="0" applyBorder="0" applyAlignment="0" applyProtection="0"/>
    <xf numFmtId="0" fontId="18" fillId="41" borderId="0" applyNumberFormat="0" applyBorder="0" applyAlignment="0" applyProtection="0"/>
    <xf numFmtId="0" fontId="181" fillId="41" borderId="0" applyNumberFormat="0" applyBorder="0" applyAlignment="0" applyProtection="0"/>
    <xf numFmtId="0" fontId="181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3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1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1" borderId="0" applyNumberFormat="0" applyBorder="0" applyAlignment="0" applyProtection="0"/>
    <xf numFmtId="0" fontId="18" fillId="2" borderId="0" applyNumberFormat="0" applyBorder="0" applyAlignment="0" applyProtection="0"/>
    <xf numFmtId="0" fontId="181" fillId="41" borderId="0" applyNumberFormat="0" applyBorder="0" applyAlignment="0" applyProtection="0"/>
    <xf numFmtId="0" fontId="18" fillId="2" borderId="0" applyNumberFormat="0" applyBorder="0" applyAlignment="0" applyProtection="0"/>
    <xf numFmtId="0" fontId="181" fillId="45" borderId="0" applyNumberFormat="0" applyBorder="0" applyAlignment="0" applyProtection="0"/>
    <xf numFmtId="0" fontId="18" fillId="45" borderId="0" applyNumberFormat="0" applyBorder="0" applyAlignment="0" applyProtection="0"/>
    <xf numFmtId="0" fontId="181" fillId="45" borderId="0" applyNumberFormat="0" applyBorder="0" applyAlignment="0" applyProtection="0"/>
    <xf numFmtId="0" fontId="181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3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1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5" borderId="0" applyNumberFormat="0" applyBorder="0" applyAlignment="0" applyProtection="0"/>
    <xf numFmtId="0" fontId="18" fillId="3" borderId="0" applyNumberFormat="0" applyBorder="0" applyAlignment="0" applyProtection="0"/>
    <xf numFmtId="0" fontId="181" fillId="45" borderId="0" applyNumberFormat="0" applyBorder="0" applyAlignment="0" applyProtection="0"/>
    <xf numFmtId="0" fontId="18" fillId="3" borderId="0" applyNumberFormat="0" applyBorder="0" applyAlignment="0" applyProtection="0"/>
    <xf numFmtId="0" fontId="181" fillId="48" borderId="0" applyNumberFormat="0" applyBorder="0" applyAlignment="0" applyProtection="0"/>
    <xf numFmtId="0" fontId="18" fillId="48" borderId="0" applyNumberFormat="0" applyBorder="0" applyAlignment="0" applyProtection="0"/>
    <xf numFmtId="0" fontId="181" fillId="48" borderId="0" applyNumberFormat="0" applyBorder="0" applyAlignment="0" applyProtection="0"/>
    <xf numFmtId="0" fontId="181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3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1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8" borderId="0" applyNumberFormat="0" applyBorder="0" applyAlignment="0" applyProtection="0"/>
    <xf numFmtId="0" fontId="18" fillId="4" borderId="0" applyNumberFormat="0" applyBorder="0" applyAlignment="0" applyProtection="0"/>
    <xf numFmtId="0" fontId="181" fillId="48" borderId="0" applyNumberFormat="0" applyBorder="0" applyAlignment="0" applyProtection="0"/>
    <xf numFmtId="0" fontId="18" fillId="4" borderId="0" applyNumberFormat="0" applyBorder="0" applyAlignment="0" applyProtection="0"/>
    <xf numFmtId="0" fontId="181" fillId="52" borderId="0" applyNumberFormat="0" applyBorder="0" applyAlignment="0" applyProtection="0"/>
    <xf numFmtId="0" fontId="18" fillId="52" borderId="0" applyNumberFormat="0" applyBorder="0" applyAlignment="0" applyProtection="0"/>
    <xf numFmtId="0" fontId="181" fillId="52" borderId="0" applyNumberFormat="0" applyBorder="0" applyAlignment="0" applyProtection="0"/>
    <xf numFmtId="0" fontId="181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3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1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2" borderId="0" applyNumberFormat="0" applyBorder="0" applyAlignment="0" applyProtection="0"/>
    <xf numFmtId="0" fontId="18" fillId="5" borderId="0" applyNumberFormat="0" applyBorder="0" applyAlignment="0" applyProtection="0"/>
    <xf numFmtId="0" fontId="181" fillId="52" borderId="0" applyNumberFormat="0" applyBorder="0" applyAlignment="0" applyProtection="0"/>
    <xf numFmtId="0" fontId="18" fillId="5" borderId="0" applyNumberFormat="0" applyBorder="0" applyAlignment="0" applyProtection="0"/>
    <xf numFmtId="0" fontId="181" fillId="29" borderId="0" applyNumberFormat="0" applyBorder="0" applyAlignment="0" applyProtection="0"/>
    <xf numFmtId="0" fontId="181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3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1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1" fillId="29" borderId="0" applyNumberFormat="0" applyBorder="0" applyAlignment="0" applyProtection="0"/>
    <xf numFmtId="0" fontId="18" fillId="29" borderId="0" applyNumberFormat="0" applyBorder="0" applyAlignment="0" applyProtection="0"/>
    <xf numFmtId="0" fontId="181" fillId="58" borderId="0" applyNumberFormat="0" applyBorder="0" applyAlignment="0" applyProtection="0"/>
    <xf numFmtId="0" fontId="18" fillId="58" borderId="0" applyNumberFormat="0" applyBorder="0" applyAlignment="0" applyProtection="0"/>
    <xf numFmtId="0" fontId="181" fillId="58" borderId="0" applyNumberFormat="0" applyBorder="0" applyAlignment="0" applyProtection="0"/>
    <xf numFmtId="0" fontId="181" fillId="58" borderId="0" applyNumberFormat="0" applyBorder="0" applyAlignment="0" applyProtection="0"/>
    <xf numFmtId="0" fontId="18" fillId="58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3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8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1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8" borderId="0" applyNumberFormat="0" applyBorder="0" applyAlignment="0" applyProtection="0"/>
    <xf numFmtId="0" fontId="18" fillId="4" borderId="0" applyNumberFormat="0" applyBorder="0" applyAlignment="0" applyProtection="0"/>
    <xf numFmtId="0" fontId="181" fillId="58" borderId="0" applyNumberFormat="0" applyBorder="0" applyAlignment="0" applyProtection="0"/>
    <xf numFmtId="0" fontId="18" fillId="4" borderId="0" applyNumberFormat="0" applyBorder="0" applyAlignment="0" applyProtection="0"/>
    <xf numFmtId="0" fontId="181" fillId="42" borderId="0" applyNumberFormat="0" applyBorder="0" applyAlignment="0" applyProtection="0"/>
    <xf numFmtId="0" fontId="18" fillId="42" borderId="0" applyNumberFormat="0" applyBorder="0" applyAlignment="0" applyProtection="0"/>
    <xf numFmtId="0" fontId="181" fillId="42" borderId="0" applyNumberFormat="0" applyBorder="0" applyAlignment="0" applyProtection="0"/>
    <xf numFmtId="0" fontId="181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3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1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42" borderId="0" applyNumberFormat="0" applyBorder="0" applyAlignment="0" applyProtection="0"/>
    <xf numFmtId="0" fontId="18" fillId="6" borderId="0" applyNumberFormat="0" applyBorder="0" applyAlignment="0" applyProtection="0"/>
    <xf numFmtId="0" fontId="181" fillId="42" borderId="0" applyNumberFormat="0" applyBorder="0" applyAlignment="0" applyProtection="0"/>
    <xf numFmtId="0" fontId="18" fillId="6" borderId="0" applyNumberFormat="0" applyBorder="0" applyAlignment="0" applyProtection="0"/>
    <xf numFmtId="0" fontId="181" fillId="30" borderId="0" applyNumberFormat="0" applyBorder="0" applyAlignment="0" applyProtection="0"/>
    <xf numFmtId="0" fontId="181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3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1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1" fillId="30" borderId="0" applyNumberFormat="0" applyBorder="0" applyAlignment="0" applyProtection="0"/>
    <xf numFmtId="0" fontId="18" fillId="30" borderId="0" applyNumberFormat="0" applyBorder="0" applyAlignment="0" applyProtection="0"/>
    <xf numFmtId="0" fontId="181" fillId="49" borderId="0" applyNumberFormat="0" applyBorder="0" applyAlignment="0" applyProtection="0"/>
    <xf numFmtId="0" fontId="18" fillId="49" borderId="0" applyNumberFormat="0" applyBorder="0" applyAlignment="0" applyProtection="0"/>
    <xf numFmtId="0" fontId="181" fillId="49" borderId="0" applyNumberFormat="0" applyBorder="0" applyAlignment="0" applyProtection="0"/>
    <xf numFmtId="0" fontId="181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3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1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9" borderId="0" applyNumberFormat="0" applyBorder="0" applyAlignment="0" applyProtection="0"/>
    <xf numFmtId="0" fontId="18" fillId="8" borderId="0" applyNumberFormat="0" applyBorder="0" applyAlignment="0" applyProtection="0"/>
    <xf numFmtId="0" fontId="181" fillId="49" borderId="0" applyNumberFormat="0" applyBorder="0" applyAlignment="0" applyProtection="0"/>
    <xf numFmtId="0" fontId="18" fillId="8" borderId="0" applyNumberFormat="0" applyBorder="0" applyAlignment="0" applyProtection="0"/>
    <xf numFmtId="0" fontId="181" fillId="53" borderId="0" applyNumberFormat="0" applyBorder="0" applyAlignment="0" applyProtection="0"/>
    <xf numFmtId="0" fontId="18" fillId="53" borderId="0" applyNumberFormat="0" applyBorder="0" applyAlignment="0" applyProtection="0"/>
    <xf numFmtId="0" fontId="181" fillId="53" borderId="0" applyNumberFormat="0" applyBorder="0" applyAlignment="0" applyProtection="0"/>
    <xf numFmtId="0" fontId="181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3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1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53" borderId="0" applyNumberFormat="0" applyBorder="0" applyAlignment="0" applyProtection="0"/>
    <xf numFmtId="0" fontId="18" fillId="9" borderId="0" applyNumberFormat="0" applyBorder="0" applyAlignment="0" applyProtection="0"/>
    <xf numFmtId="0" fontId="181" fillId="53" borderId="0" applyNumberFormat="0" applyBorder="0" applyAlignment="0" applyProtection="0"/>
    <xf numFmtId="0" fontId="18" fillId="9" borderId="0" applyNumberFormat="0" applyBorder="0" applyAlignment="0" applyProtection="0"/>
    <xf numFmtId="0" fontId="181" fillId="55" borderId="0" applyNumberFormat="0" applyBorder="0" applyAlignment="0" applyProtection="0"/>
    <xf numFmtId="0" fontId="18" fillId="55" borderId="0" applyNumberFormat="0" applyBorder="0" applyAlignment="0" applyProtection="0"/>
    <xf numFmtId="0" fontId="181" fillId="55" borderId="0" applyNumberFormat="0" applyBorder="0" applyAlignment="0" applyProtection="0"/>
    <xf numFmtId="0" fontId="181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3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1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5" borderId="0" applyNumberFormat="0" applyBorder="0" applyAlignment="0" applyProtection="0"/>
    <xf numFmtId="0" fontId="18" fillId="6" borderId="0" applyNumberFormat="0" applyBorder="0" applyAlignment="0" applyProtection="0"/>
    <xf numFmtId="0" fontId="181" fillId="55" borderId="0" applyNumberFormat="0" applyBorder="0" applyAlignment="0" applyProtection="0"/>
    <xf numFmtId="0" fontId="18" fillId="6" borderId="0" applyNumberFormat="0" applyBorder="0" applyAlignment="0" applyProtection="0"/>
    <xf numFmtId="0" fontId="181" fillId="59" borderId="0" applyNumberFormat="0" applyBorder="0" applyAlignment="0" applyProtection="0"/>
    <xf numFmtId="0" fontId="18" fillId="59" borderId="0" applyNumberFormat="0" applyBorder="0" applyAlignment="0" applyProtection="0"/>
    <xf numFmtId="0" fontId="181" fillId="59" borderId="0" applyNumberFormat="0" applyBorder="0" applyAlignment="0" applyProtection="0"/>
    <xf numFmtId="0" fontId="181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3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1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9" borderId="0" applyNumberFormat="0" applyBorder="0" applyAlignment="0" applyProtection="0"/>
    <xf numFmtId="0" fontId="18" fillId="4" borderId="0" applyNumberFormat="0" applyBorder="0" applyAlignment="0" applyProtection="0"/>
    <xf numFmtId="0" fontId="181" fillId="59" borderId="0" applyNumberFormat="0" applyBorder="0" applyAlignment="0" applyProtection="0"/>
    <xf numFmtId="0" fontId="18" fillId="4" borderId="0" applyNumberFormat="0" applyBorder="0" applyAlignment="0" applyProtection="0"/>
    <xf numFmtId="0" fontId="184" fillId="43" borderId="0" applyNumberFormat="0" applyBorder="0" applyAlignment="0" applyProtection="0"/>
    <xf numFmtId="0" fontId="186" fillId="43" borderId="0" applyNumberFormat="0" applyBorder="0" applyAlignment="0" applyProtection="0"/>
    <xf numFmtId="0" fontId="185" fillId="6" borderId="0" applyNumberFormat="0" applyBorder="0" applyAlignment="0" applyProtection="0"/>
    <xf numFmtId="0" fontId="184" fillId="43" borderId="0" applyNumberFormat="0" applyBorder="0" applyAlignment="0" applyProtection="0"/>
    <xf numFmtId="0" fontId="184" fillId="43" borderId="0" applyNumberFormat="0" applyBorder="0" applyAlignment="0" applyProtection="0"/>
    <xf numFmtId="0" fontId="184" fillId="43" borderId="0" applyNumberFormat="0" applyBorder="0" applyAlignment="0" applyProtection="0"/>
    <xf numFmtId="0" fontId="184" fillId="43" borderId="0" applyNumberFormat="0" applyBorder="0" applyAlignment="0" applyProtection="0"/>
    <xf numFmtId="0" fontId="184" fillId="46" borderId="0" applyNumberFormat="0" applyBorder="0" applyAlignment="0" applyProtection="0"/>
    <xf numFmtId="0" fontId="186" fillId="46" borderId="0" applyNumberFormat="0" applyBorder="0" applyAlignment="0" applyProtection="0"/>
    <xf numFmtId="0" fontId="185" fillId="13" borderId="0" applyNumberFormat="0" applyBorder="0" applyAlignment="0" applyProtection="0"/>
    <xf numFmtId="0" fontId="184" fillId="46" borderId="0" applyNumberFormat="0" applyBorder="0" applyAlignment="0" applyProtection="0"/>
    <xf numFmtId="0" fontId="184" fillId="46" borderId="0" applyNumberFormat="0" applyBorder="0" applyAlignment="0" applyProtection="0"/>
    <xf numFmtId="0" fontId="184" fillId="46" borderId="0" applyNumberFormat="0" applyBorder="0" applyAlignment="0" applyProtection="0"/>
    <xf numFmtId="0" fontId="184" fillId="46" borderId="0" applyNumberFormat="0" applyBorder="0" applyAlignment="0" applyProtection="0"/>
    <xf numFmtId="0" fontId="184" fillId="50" borderId="0" applyNumberFormat="0" applyBorder="0" applyAlignment="0" applyProtection="0"/>
    <xf numFmtId="0" fontId="185" fillId="11" borderId="0" applyNumberFormat="0" applyBorder="0" applyAlignment="0" applyProtection="0"/>
    <xf numFmtId="0" fontId="186" fillId="50" borderId="0" applyNumberFormat="0" applyBorder="0" applyAlignment="0" applyProtection="0"/>
    <xf numFmtId="0" fontId="184" fillId="50" borderId="0" applyNumberFormat="0" applyBorder="0" applyAlignment="0" applyProtection="0"/>
    <xf numFmtId="0" fontId="184" fillId="50" borderId="0" applyNumberFormat="0" applyBorder="0" applyAlignment="0" applyProtection="0"/>
    <xf numFmtId="0" fontId="184" fillId="50" borderId="0" applyNumberFormat="0" applyBorder="0" applyAlignment="0" applyProtection="0"/>
    <xf numFmtId="0" fontId="184" fillId="50" borderId="0" applyNumberFormat="0" applyBorder="0" applyAlignment="0" applyProtection="0"/>
    <xf numFmtId="0" fontId="184" fillId="54" borderId="0" applyNumberFormat="0" applyBorder="0" applyAlignment="0" applyProtection="0"/>
    <xf numFmtId="0" fontId="185" fillId="9" borderId="0" applyNumberFormat="0" applyBorder="0" applyAlignment="0" applyProtection="0"/>
    <xf numFmtId="0" fontId="186" fillId="54" borderId="0" applyNumberFormat="0" applyBorder="0" applyAlignment="0" applyProtection="0"/>
    <xf numFmtId="0" fontId="184" fillId="54" borderId="0" applyNumberFormat="0" applyBorder="0" applyAlignment="0" applyProtection="0"/>
    <xf numFmtId="0" fontId="184" fillId="54" borderId="0" applyNumberFormat="0" applyBorder="0" applyAlignment="0" applyProtection="0"/>
    <xf numFmtId="0" fontId="184" fillId="54" borderId="0" applyNumberFormat="0" applyBorder="0" applyAlignment="0" applyProtection="0"/>
    <xf numFmtId="0" fontId="184" fillId="54" borderId="0" applyNumberFormat="0" applyBorder="0" applyAlignment="0" applyProtection="0"/>
    <xf numFmtId="0" fontId="184" fillId="56" borderId="0" applyNumberFormat="0" applyBorder="0" applyAlignment="0" applyProtection="0"/>
    <xf numFmtId="0" fontId="186" fillId="56" borderId="0" applyNumberFormat="0" applyBorder="0" applyAlignment="0" applyProtection="0"/>
    <xf numFmtId="0" fontId="185" fillId="6" borderId="0" applyNumberFormat="0" applyBorder="0" applyAlignment="0" applyProtection="0"/>
    <xf numFmtId="0" fontId="184" fillId="56" borderId="0" applyNumberFormat="0" applyBorder="0" applyAlignment="0" applyProtection="0"/>
    <xf numFmtId="0" fontId="184" fillId="56" borderId="0" applyNumberFormat="0" applyBorder="0" applyAlignment="0" applyProtection="0"/>
    <xf numFmtId="0" fontId="184" fillId="56" borderId="0" applyNumberFormat="0" applyBorder="0" applyAlignment="0" applyProtection="0"/>
    <xf numFmtId="0" fontId="184" fillId="56" borderId="0" applyNumberFormat="0" applyBorder="0" applyAlignment="0" applyProtection="0"/>
    <xf numFmtId="0" fontId="184" fillId="60" borderId="0" applyNumberFormat="0" applyBorder="0" applyAlignment="0" applyProtection="0"/>
    <xf numFmtId="0" fontId="185" fillId="3" borderId="0" applyNumberFormat="0" applyBorder="0" applyAlignment="0" applyProtection="0"/>
    <xf numFmtId="0" fontId="186" fillId="60" borderId="0" applyNumberFormat="0" applyBorder="0" applyAlignment="0" applyProtection="0"/>
    <xf numFmtId="0" fontId="184" fillId="60" borderId="0" applyNumberFormat="0" applyBorder="0" applyAlignment="0" applyProtection="0"/>
    <xf numFmtId="0" fontId="184" fillId="60" borderId="0" applyNumberFormat="0" applyBorder="0" applyAlignment="0" applyProtection="0"/>
    <xf numFmtId="0" fontId="184" fillId="60" borderId="0" applyNumberFormat="0" applyBorder="0" applyAlignment="0" applyProtection="0"/>
    <xf numFmtId="0" fontId="184" fillId="60" borderId="0" applyNumberFormat="0" applyBorder="0" applyAlignment="0" applyProtection="0"/>
    <xf numFmtId="0" fontId="88" fillId="2" borderId="0" applyNumberFormat="0" applyBorder="0" applyAlignment="0" applyProtection="0"/>
    <xf numFmtId="0" fontId="88" fillId="3" borderId="0" applyNumberFormat="0" applyBorder="0" applyAlignment="0" applyProtection="0"/>
    <xf numFmtId="0" fontId="88" fillId="4" borderId="0" applyNumberFormat="0" applyBorder="0" applyAlignment="0" applyProtection="0"/>
    <xf numFmtId="0" fontId="88" fillId="5" borderId="0" applyNumberFormat="0" applyBorder="0" applyAlignment="0" applyProtection="0"/>
    <xf numFmtId="0" fontId="88" fillId="4" borderId="0" applyNumberFormat="0" applyBorder="0" applyAlignment="0" applyProtection="0"/>
    <xf numFmtId="0" fontId="88" fillId="6" borderId="0" applyNumberFormat="0" applyBorder="0" applyAlignment="0" applyProtection="0"/>
    <xf numFmtId="0" fontId="88" fillId="8" borderId="0" applyNumberFormat="0" applyBorder="0" applyAlignment="0" applyProtection="0"/>
    <xf numFmtId="0" fontId="88" fillId="9" borderId="0" applyNumberFormat="0" applyBorder="0" applyAlignment="0" applyProtection="0"/>
    <xf numFmtId="0" fontId="88" fillId="6" borderId="0" applyNumberFormat="0" applyBorder="0" applyAlignment="0" applyProtection="0"/>
    <xf numFmtId="0" fontId="88" fillId="4" borderId="0" applyNumberFormat="0" applyBorder="0" applyAlignment="0" applyProtection="0"/>
    <xf numFmtId="0" fontId="95" fillId="6" borderId="0" applyNumberFormat="0" applyBorder="0" applyAlignment="0" applyProtection="0"/>
    <xf numFmtId="0" fontId="95" fillId="13" borderId="0" applyNumberFormat="0" applyBorder="0" applyAlignment="0" applyProtection="0"/>
    <xf numFmtId="0" fontId="95" fillId="11" borderId="0" applyNumberFormat="0" applyBorder="0" applyAlignment="0" applyProtection="0"/>
    <xf numFmtId="0" fontId="95" fillId="9" borderId="0" applyNumberFormat="0" applyBorder="0" applyAlignment="0" applyProtection="0"/>
    <xf numFmtId="0" fontId="95" fillId="6" borderId="0" applyNumberFormat="0" applyBorder="0" applyAlignment="0" applyProtection="0"/>
    <xf numFmtId="0" fontId="95" fillId="3" borderId="0" applyNumberFormat="0" applyBorder="0" applyAlignment="0" applyProtection="0"/>
    <xf numFmtId="0" fontId="95" fillId="25" borderId="0" applyNumberFormat="0" applyBorder="0" applyAlignment="0" applyProtection="0"/>
    <xf numFmtId="0" fontId="95" fillId="13" borderId="0" applyNumberFormat="0" applyBorder="0" applyAlignment="0" applyProtection="0"/>
    <xf numFmtId="0" fontId="95" fillId="11" borderId="0" applyNumberFormat="0" applyBorder="0" applyAlignment="0" applyProtection="0"/>
    <xf numFmtId="0" fontId="95" fillId="26" borderId="0" applyNumberFormat="0" applyBorder="0" applyAlignment="0" applyProtection="0"/>
    <xf numFmtId="0" fontId="95" fillId="21" borderId="0" applyNumberFormat="0" applyBorder="0" applyAlignment="0" applyProtection="0"/>
    <xf numFmtId="0" fontId="189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263" fillId="0" borderId="0" applyNumberFormat="0" applyFill="0" applyBorder="0" applyAlignment="0" applyProtection="0"/>
    <xf numFmtId="0" fontId="264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263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263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263" fillId="0" borderId="0" applyNumberFormat="0" applyFill="0" applyBorder="0" applyAlignment="0" applyProtection="0"/>
    <xf numFmtId="0" fontId="263" fillId="0" borderId="0" applyNumberFormat="0" applyFill="0" applyBorder="0" applyAlignment="0" applyProtection="0"/>
    <xf numFmtId="0" fontId="110" fillId="10" borderId="0" applyNumberFormat="0" applyBorder="0" applyAlignment="0" applyProtection="0"/>
    <xf numFmtId="0" fontId="265" fillId="0" borderId="48" applyNumberFormat="0" applyFill="0" applyAlignment="0" applyProtection="0"/>
    <xf numFmtId="0" fontId="98" fillId="0" borderId="1" applyNumberFormat="0" applyFill="0" applyAlignment="0" applyProtection="0"/>
    <xf numFmtId="0" fontId="57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266" fillId="0" borderId="48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57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98" fillId="0" borderId="1" applyNumberFormat="0" applyFill="0" applyAlignment="0" applyProtection="0"/>
    <xf numFmtId="0" fontId="265" fillId="0" borderId="48" applyNumberFormat="0" applyFill="0" applyAlignment="0" applyProtection="0"/>
    <xf numFmtId="0" fontId="98" fillId="0" borderId="1" applyNumberFormat="0" applyFill="0" applyAlignment="0" applyProtection="0"/>
    <xf numFmtId="0" fontId="265" fillId="0" borderId="48" applyNumberFormat="0" applyFill="0" applyAlignment="0" applyProtection="0"/>
    <xf numFmtId="0" fontId="98" fillId="0" borderId="1" applyNumberFormat="0" applyFill="0" applyAlignment="0" applyProtection="0"/>
    <xf numFmtId="0" fontId="265" fillId="0" borderId="48" applyNumberFormat="0" applyFill="0" applyAlignment="0" applyProtection="0"/>
    <xf numFmtId="0" fontId="265" fillId="0" borderId="48" applyNumberFormat="0" applyFill="0" applyAlignment="0" applyProtection="0"/>
    <xf numFmtId="0" fontId="267" fillId="0" borderId="45" applyNumberFormat="0" applyFill="0" applyAlignment="0" applyProtection="0"/>
    <xf numFmtId="0" fontId="100" fillId="0" borderId="3" applyNumberFormat="0" applyFill="0" applyAlignment="0" applyProtection="0"/>
    <xf numFmtId="0" fontId="99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268" fillId="0" borderId="45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99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0" fontId="267" fillId="0" borderId="45" applyNumberFormat="0" applyFill="0" applyAlignment="0" applyProtection="0"/>
    <xf numFmtId="0" fontId="100" fillId="0" borderId="3" applyNumberFormat="0" applyFill="0" applyAlignment="0" applyProtection="0"/>
    <xf numFmtId="0" fontId="267" fillId="0" borderId="45" applyNumberFormat="0" applyFill="0" applyAlignment="0" applyProtection="0"/>
    <xf numFmtId="0" fontId="100" fillId="0" borderId="3" applyNumberFormat="0" applyFill="0" applyAlignment="0" applyProtection="0"/>
    <xf numFmtId="0" fontId="267" fillId="0" borderId="45" applyNumberFormat="0" applyFill="0" applyAlignment="0" applyProtection="0"/>
    <xf numFmtId="0" fontId="267" fillId="0" borderId="45" applyNumberFormat="0" applyFill="0" applyAlignment="0" applyProtection="0"/>
    <xf numFmtId="0" fontId="269" fillId="0" borderId="46" applyNumberFormat="0" applyFill="0" applyAlignment="0" applyProtection="0"/>
    <xf numFmtId="0" fontId="102" fillId="0" borderId="5" applyNumberFormat="0" applyFill="0" applyAlignment="0" applyProtection="0"/>
    <xf numFmtId="0" fontId="101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270" fillId="0" borderId="46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1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0" fontId="269" fillId="0" borderId="46" applyNumberFormat="0" applyFill="0" applyAlignment="0" applyProtection="0"/>
    <xf numFmtId="0" fontId="102" fillId="0" borderId="5" applyNumberFormat="0" applyFill="0" applyAlignment="0" applyProtection="0"/>
    <xf numFmtId="0" fontId="269" fillId="0" borderId="46" applyNumberFormat="0" applyFill="0" applyAlignment="0" applyProtection="0"/>
    <xf numFmtId="0" fontId="102" fillId="0" borderId="5" applyNumberFormat="0" applyFill="0" applyAlignment="0" applyProtection="0"/>
    <xf numFmtId="0" fontId="269" fillId="0" borderId="46" applyNumberFormat="0" applyFill="0" applyAlignment="0" applyProtection="0"/>
    <xf numFmtId="0" fontId="269" fillId="0" borderId="46" applyNumberFormat="0" applyFill="0" applyAlignment="0" applyProtection="0"/>
    <xf numFmtId="0" fontId="271" fillId="0" borderId="47" applyNumberFormat="0" applyFill="0" applyAlignment="0" applyProtection="0"/>
    <xf numFmtId="0" fontId="104" fillId="0" borderId="7" applyNumberFormat="0" applyFill="0" applyAlignment="0" applyProtection="0"/>
    <xf numFmtId="0" fontId="103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272" fillId="0" borderId="4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3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104" fillId="0" borderId="7" applyNumberFormat="0" applyFill="0" applyAlignment="0" applyProtection="0"/>
    <xf numFmtId="0" fontId="271" fillId="0" borderId="47" applyNumberFormat="0" applyFill="0" applyAlignment="0" applyProtection="0"/>
    <xf numFmtId="0" fontId="104" fillId="0" borderId="7" applyNumberFormat="0" applyFill="0" applyAlignment="0" applyProtection="0"/>
    <xf numFmtId="0" fontId="271" fillId="0" borderId="47" applyNumberFormat="0" applyFill="0" applyAlignment="0" applyProtection="0"/>
    <xf numFmtId="0" fontId="104" fillId="0" borderId="7" applyNumberFormat="0" applyFill="0" applyAlignment="0" applyProtection="0"/>
    <xf numFmtId="0" fontId="271" fillId="0" borderId="47" applyNumberFormat="0" applyFill="0" applyAlignment="0" applyProtection="0"/>
    <xf numFmtId="0" fontId="271" fillId="0" borderId="47" applyNumberFormat="0" applyFill="0" applyAlignment="0" applyProtection="0"/>
    <xf numFmtId="0" fontId="271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258" fillId="24" borderId="9" applyNumberFormat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60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1" fillId="0" borderId="0" applyFont="0" applyFill="0" applyBorder="0" applyAlignment="0" applyProtection="0"/>
    <xf numFmtId="167" fontId="26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26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195" fillId="39" borderId="41" applyNumberFormat="0" applyAlignment="0" applyProtection="0"/>
    <xf numFmtId="0" fontId="197" fillId="39" borderId="41" applyNumberFormat="0" applyAlignment="0" applyProtection="0"/>
    <xf numFmtId="0" fontId="196" fillId="24" borderId="41" applyNumberFormat="0" applyAlignment="0" applyProtection="0"/>
    <xf numFmtId="0" fontId="195" fillId="39" borderId="41" applyNumberFormat="0" applyAlignment="0" applyProtection="0"/>
    <xf numFmtId="0" fontId="195" fillId="39" borderId="41" applyNumberFormat="0" applyAlignment="0" applyProtection="0"/>
    <xf numFmtId="0" fontId="195" fillId="39" borderId="41" applyNumberFormat="0" applyAlignment="0" applyProtection="0"/>
    <xf numFmtId="0" fontId="195" fillId="39" borderId="41" applyNumberFormat="0" applyAlignment="0" applyProtection="0"/>
    <xf numFmtId="0" fontId="24" fillId="0" borderId="0">
      <alignment vertical="center"/>
    </xf>
    <xf numFmtId="177" fontId="23" fillId="0" borderId="0">
      <alignment vertical="center"/>
    </xf>
    <xf numFmtId="0" fontId="198" fillId="38" borderId="42" applyNumberFormat="0" applyAlignment="0" applyProtection="0"/>
    <xf numFmtId="0" fontId="200" fillId="38" borderId="42" applyNumberFormat="0" applyAlignment="0" applyProtection="0"/>
    <xf numFmtId="0" fontId="199" fillId="8" borderId="42" applyNumberFormat="0" applyAlignment="0" applyProtection="0"/>
    <xf numFmtId="0" fontId="198" fillId="38" borderId="42" applyNumberFormat="0" applyAlignment="0" applyProtection="0"/>
    <xf numFmtId="0" fontId="198" fillId="38" borderId="42" applyNumberFormat="0" applyAlignment="0" applyProtection="0"/>
    <xf numFmtId="0" fontId="198" fillId="38" borderId="42" applyNumberFormat="0" applyAlignment="0" applyProtection="0"/>
    <xf numFmtId="0" fontId="198" fillId="38" borderId="42" applyNumberFormat="0" applyAlignment="0" applyProtection="0"/>
    <xf numFmtId="0" fontId="109" fillId="6" borderId="0" applyNumberFormat="0" applyBorder="0" applyAlignment="0" applyProtection="0"/>
    <xf numFmtId="0" fontId="100" fillId="0" borderId="3" applyNumberFormat="0" applyFill="0" applyAlignment="0" applyProtection="0"/>
    <xf numFmtId="0" fontId="102" fillId="0" borderId="5" applyNumberFormat="0" applyFill="0" applyAlignment="0" applyProtection="0"/>
    <xf numFmtId="0" fontId="104" fillId="0" borderId="7" applyNumberFormat="0" applyFill="0" applyAlignment="0" applyProtection="0"/>
    <xf numFmtId="0" fontId="104" fillId="0" borderId="0" applyNumberFormat="0" applyFill="0" applyBorder="0" applyAlignment="0" applyProtection="0"/>
    <xf numFmtId="0" fontId="273" fillId="39" borderId="42" applyNumberFormat="0" applyAlignment="0" applyProtection="0"/>
    <xf numFmtId="0" fontId="274" fillId="39" borderId="42" applyNumberFormat="0" applyAlignment="0" applyProtection="0"/>
    <xf numFmtId="0" fontId="202" fillId="24" borderId="42" applyNumberFormat="0" applyAlignment="0" applyProtection="0"/>
    <xf numFmtId="0" fontId="273" fillId="39" borderId="42" applyNumberFormat="0" applyAlignment="0" applyProtection="0"/>
    <xf numFmtId="0" fontId="273" fillId="39" borderId="42" applyNumberFormat="0" applyAlignment="0" applyProtection="0"/>
    <xf numFmtId="0" fontId="273" fillId="39" borderId="42" applyNumberFormat="0" applyAlignment="0" applyProtection="0"/>
    <xf numFmtId="0" fontId="273" fillId="39" borderId="42" applyNumberFormat="0" applyAlignment="0" applyProtection="0"/>
    <xf numFmtId="0" fontId="275" fillId="0" borderId="0" applyNumberFormat="0" applyFill="0" applyBorder="0" applyAlignment="0" applyProtection="0"/>
    <xf numFmtId="0" fontId="106" fillId="8" borderId="9" applyNumberFormat="0" applyAlignment="0" applyProtection="0"/>
    <xf numFmtId="0" fontId="207" fillId="31" borderId="43" applyNumberFormat="0" applyAlignment="0" applyProtection="0"/>
    <xf numFmtId="0" fontId="205" fillId="31" borderId="43" applyNumberFormat="0" applyAlignment="0" applyProtection="0"/>
    <xf numFmtId="0" fontId="205" fillId="31" borderId="43" applyNumberFormat="0" applyAlignment="0" applyProtection="0"/>
    <xf numFmtId="0" fontId="205" fillId="31" borderId="43" applyNumberFormat="0" applyAlignment="0" applyProtection="0"/>
    <xf numFmtId="0" fontId="205" fillId="31" borderId="43" applyNumberFormat="0" applyAlignment="0" applyProtection="0"/>
    <xf numFmtId="0" fontId="208" fillId="36" borderId="0" applyNumberFormat="0" applyBorder="0" applyAlignment="0" applyProtection="0"/>
    <xf numFmtId="0" fontId="210" fillId="36" borderId="0" applyNumberFormat="0" applyBorder="0" applyAlignment="0" applyProtection="0"/>
    <xf numFmtId="0" fontId="209" fillId="6" borderId="0" applyNumberFormat="0" applyBorder="0" applyAlignment="0" applyProtection="0"/>
    <xf numFmtId="0" fontId="208" fillId="36" borderId="0" applyNumberFormat="0" applyBorder="0" applyAlignment="0" applyProtection="0"/>
    <xf numFmtId="0" fontId="208" fillId="36" borderId="0" applyNumberFormat="0" applyBorder="0" applyAlignment="0" applyProtection="0"/>
    <xf numFmtId="0" fontId="208" fillId="36" borderId="0" applyNumberFormat="0" applyBorder="0" applyAlignment="0" applyProtection="0"/>
    <xf numFmtId="0" fontId="208" fillId="36" borderId="0" applyNumberFormat="0" applyBorder="0" applyAlignment="0" applyProtection="0"/>
    <xf numFmtId="0" fontId="257" fillId="0" borderId="0" applyNumberFormat="0" applyFill="0" applyBorder="0" applyAlignment="0" applyProtection="0">
      <alignment vertical="top"/>
      <protection locked="0"/>
    </xf>
    <xf numFmtId="0" fontId="213" fillId="37" borderId="0" applyNumberFormat="0" applyBorder="0" applyAlignment="0" applyProtection="0"/>
    <xf numFmtId="0" fontId="215" fillId="37" borderId="0" applyNumberFormat="0" applyBorder="0" applyAlignment="0" applyProtection="0"/>
    <xf numFmtId="0" fontId="214" fillId="10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98" fillId="0" borderId="1" applyNumberFormat="0" applyFill="0" applyAlignment="0" applyProtection="0"/>
    <xf numFmtId="0" fontId="259" fillId="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35" fillId="0" borderId="0"/>
    <xf numFmtId="0" fontId="18" fillId="0" borderId="0"/>
    <xf numFmtId="0" fontId="35" fillId="0" borderId="0"/>
    <xf numFmtId="0" fontId="18" fillId="0" borderId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1" fillId="0" borderId="0"/>
    <xf numFmtId="0" fontId="18" fillId="0" borderId="0"/>
    <xf numFmtId="0" fontId="181" fillId="0" borderId="0"/>
    <xf numFmtId="0" fontId="181" fillId="0" borderId="0"/>
    <xf numFmtId="0" fontId="1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1" fillId="0" borderId="0"/>
    <xf numFmtId="0" fontId="53" fillId="0" borderId="0"/>
    <xf numFmtId="0" fontId="35" fillId="0" borderId="0"/>
    <xf numFmtId="0" fontId="35" fillId="0" borderId="0"/>
    <xf numFmtId="0" fontId="181" fillId="0" borderId="0"/>
    <xf numFmtId="0" fontId="35" fillId="0" borderId="0"/>
    <xf numFmtId="0" fontId="35" fillId="0" borderId="0"/>
    <xf numFmtId="0" fontId="181" fillId="0" borderId="0"/>
    <xf numFmtId="0" fontId="181" fillId="0" borderId="0"/>
    <xf numFmtId="177" fontId="23" fillId="0" borderId="0">
      <alignment vertical="center"/>
    </xf>
    <xf numFmtId="0" fontId="53" fillId="0" borderId="0"/>
    <xf numFmtId="0" fontId="181" fillId="0" borderId="0"/>
    <xf numFmtId="0" fontId="217" fillId="0" borderId="0"/>
    <xf numFmtId="0" fontId="35" fillId="0" borderId="0"/>
    <xf numFmtId="0" fontId="3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52" fillId="0" borderId="0"/>
    <xf numFmtId="0" fontId="53" fillId="0" borderId="0"/>
    <xf numFmtId="0" fontId="35" fillId="0" borderId="0"/>
    <xf numFmtId="0" fontId="53" fillId="0" borderId="0"/>
    <xf numFmtId="0" fontId="18" fillId="0" borderId="0"/>
    <xf numFmtId="0" fontId="18" fillId="0" borderId="0"/>
    <xf numFmtId="0" fontId="35" fillId="0" borderId="0"/>
    <xf numFmtId="0" fontId="18" fillId="0" borderId="0"/>
    <xf numFmtId="0" fontId="35" fillId="0" borderId="0"/>
    <xf numFmtId="0" fontId="53" fillId="0" borderId="0"/>
    <xf numFmtId="0" fontId="217" fillId="0" borderId="0"/>
    <xf numFmtId="0" fontId="216" fillId="0" borderId="0"/>
    <xf numFmtId="0" fontId="217" fillId="0" borderId="0"/>
    <xf numFmtId="0" fontId="216" fillId="0" borderId="0"/>
    <xf numFmtId="0" fontId="181" fillId="0" borderId="0"/>
    <xf numFmtId="0" fontId="53" fillId="0" borderId="0"/>
    <xf numFmtId="0" fontId="53" fillId="0" borderId="0"/>
    <xf numFmtId="0" fontId="181" fillId="0" borderId="0"/>
    <xf numFmtId="0" fontId="53" fillId="0" borderId="0"/>
    <xf numFmtId="0" fontId="181" fillId="0" borderId="0"/>
    <xf numFmtId="0" fontId="53" fillId="0" borderId="0"/>
    <xf numFmtId="0" fontId="18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8" fillId="0" borderId="0"/>
    <xf numFmtId="0" fontId="18" fillId="0" borderId="0"/>
    <xf numFmtId="0" fontId="88" fillId="0" borderId="0"/>
    <xf numFmtId="0" fontId="18" fillId="0" borderId="0"/>
    <xf numFmtId="0" fontId="8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52" fillId="0" borderId="0"/>
    <xf numFmtId="0" fontId="35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52" fillId="0" borderId="0"/>
    <xf numFmtId="0" fontId="53" fillId="0" borderId="0"/>
    <xf numFmtId="0" fontId="35" fillId="0" borderId="0"/>
    <xf numFmtId="0" fontId="18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52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179" fontId="115" fillId="0" borderId="0"/>
    <xf numFmtId="0" fontId="64" fillId="0" borderId="0"/>
    <xf numFmtId="179" fontId="115" fillId="0" borderId="0"/>
    <xf numFmtId="179" fontId="115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23" fillId="0" borderId="0"/>
    <xf numFmtId="0" fontId="53" fillId="0" borderId="0"/>
    <xf numFmtId="0" fontId="2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0"/>
    <xf numFmtId="0" fontId="35" fillId="0" borderId="0"/>
    <xf numFmtId="0" fontId="181" fillId="0" borderId="0"/>
    <xf numFmtId="0" fontId="53" fillId="0" borderId="0"/>
    <xf numFmtId="0" fontId="18" fillId="0" borderId="0"/>
    <xf numFmtId="0" fontId="23" fillId="0" borderId="0"/>
    <xf numFmtId="0" fontId="217" fillId="0" borderId="0"/>
    <xf numFmtId="0" fontId="216" fillId="0" borderId="0"/>
    <xf numFmtId="0" fontId="181" fillId="0" borderId="0"/>
    <xf numFmtId="0" fontId="18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1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8" fillId="0" borderId="0"/>
    <xf numFmtId="0" fontId="18" fillId="0" borderId="0"/>
    <xf numFmtId="0" fontId="18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261" fillId="32" borderId="44" applyNumberFormat="0" applyFont="0" applyAlignment="0" applyProtection="0"/>
    <xf numFmtId="0" fontId="88" fillId="32" borderId="44" applyNumberFormat="0" applyFont="0" applyAlignment="0" applyProtection="0"/>
    <xf numFmtId="0" fontId="116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88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88" fillId="32" borderId="44" applyNumberFormat="0" applyFont="0" applyAlignment="0" applyProtection="0"/>
    <xf numFmtId="0" fontId="261" fillId="32" borderId="44" applyNumberFormat="0" applyFont="0" applyAlignment="0" applyProtection="0"/>
    <xf numFmtId="0" fontId="262" fillId="32" borderId="44" applyNumberFormat="0" applyFont="0" applyAlignment="0" applyProtection="0"/>
    <xf numFmtId="0" fontId="262" fillId="32" borderId="44" applyNumberFormat="0" applyFont="0" applyAlignment="0" applyProtection="0"/>
    <xf numFmtId="0" fontId="88" fillId="32" borderId="44" applyNumberFormat="0" applyFont="0" applyAlignment="0" applyProtection="0"/>
    <xf numFmtId="0" fontId="261" fillId="32" borderId="44" applyNumberFormat="0" applyFont="0" applyAlignment="0" applyProtection="0"/>
    <xf numFmtId="0" fontId="261" fillId="32" borderId="44" applyNumberFormat="0" applyFont="0" applyAlignment="0" applyProtection="0"/>
    <xf numFmtId="0" fontId="22" fillId="32" borderId="44" applyNumberFormat="0" applyFont="0" applyAlignment="0" applyProtection="0"/>
    <xf numFmtId="0" fontId="261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88" fillId="32" borderId="44" applyNumberFormat="0" applyFont="0" applyAlignment="0" applyProtection="0"/>
    <xf numFmtId="0" fontId="64" fillId="4" borderId="11" applyNumberFormat="0" applyFont="0" applyAlignment="0" applyProtection="0"/>
    <xf numFmtId="0" fontId="276" fillId="33" borderId="0" applyNumberFormat="0" applyBorder="0" applyAlignment="0" applyProtection="0"/>
    <xf numFmtId="0" fontId="277" fillId="33" borderId="0" applyNumberFormat="0" applyBorder="0" applyAlignment="0" applyProtection="0"/>
    <xf numFmtId="0" fontId="220" fillId="33" borderId="0" applyNumberFormat="0" applyBorder="0" applyAlignment="0" applyProtection="0"/>
    <xf numFmtId="0" fontId="276" fillId="33" borderId="0" applyNumberFormat="0" applyBorder="0" applyAlignment="0" applyProtection="0"/>
    <xf numFmtId="0" fontId="276" fillId="33" borderId="0" applyNumberFormat="0" applyBorder="0" applyAlignment="0" applyProtection="0"/>
    <xf numFmtId="0" fontId="276" fillId="33" borderId="0" applyNumberFormat="0" applyBorder="0" applyAlignment="0" applyProtection="0"/>
    <xf numFmtId="0" fontId="276" fillId="33" borderId="0" applyNumberFormat="0" applyBorder="0" applyAlignment="0" applyProtection="0"/>
    <xf numFmtId="0" fontId="105" fillId="24" borderId="12" applyNumberFormat="0" applyAlignment="0" applyProtection="0"/>
    <xf numFmtId="0" fontId="97" fillId="0" borderId="0" applyNumberFormat="0" applyFill="0" applyBorder="0" applyAlignment="0" applyProtection="0"/>
    <xf numFmtId="0" fontId="222" fillId="0" borderId="49" applyNumberFormat="0" applyFill="0" applyAlignment="0" applyProtection="0"/>
    <xf numFmtId="0" fontId="224" fillId="0" borderId="49" applyNumberFormat="0" applyFill="0" applyAlignment="0" applyProtection="0"/>
    <xf numFmtId="0" fontId="223" fillId="0" borderId="13" applyNumberFormat="0" applyFill="0" applyAlignment="0" applyProtection="0"/>
    <xf numFmtId="0" fontId="222" fillId="0" borderId="49" applyNumberFormat="0" applyFill="0" applyAlignment="0" applyProtection="0"/>
    <xf numFmtId="0" fontId="222" fillId="0" borderId="49" applyNumberFormat="0" applyFill="0" applyAlignment="0" applyProtection="0"/>
    <xf numFmtId="0" fontId="222" fillId="0" borderId="49" applyNumberFormat="0" applyFill="0" applyAlignment="0" applyProtection="0"/>
    <xf numFmtId="0" fontId="222" fillId="0" borderId="49" applyNumberFormat="0" applyFill="0" applyAlignment="0" applyProtection="0"/>
    <xf numFmtId="0" fontId="111" fillId="0" borderId="13" applyNumberFormat="0" applyFill="0" applyAlignment="0" applyProtection="0"/>
    <xf numFmtId="0" fontId="227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167" fontId="261" fillId="0" borderId="0" applyFont="0" applyFill="0" applyBorder="0" applyAlignment="0" applyProtection="0"/>
    <xf numFmtId="167" fontId="261" fillId="0" borderId="0" applyFont="0" applyFill="0" applyBorder="0" applyAlignment="0" applyProtection="0"/>
    <xf numFmtId="167" fontId="261" fillId="0" borderId="0" applyFont="0" applyFill="0" applyBorder="0" applyAlignment="0" applyProtection="0"/>
    <xf numFmtId="167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78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35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35" fillId="0" borderId="0" applyFont="0" applyFill="0" applyBorder="0" applyAlignment="0" applyProtection="0"/>
    <xf numFmtId="168" fontId="53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6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262" fillId="0" borderId="0" applyFont="0" applyFill="0" applyBorder="0" applyAlignment="0" applyProtection="0"/>
    <xf numFmtId="165" fontId="52" fillId="0" borderId="0" applyFont="0" applyFill="0" applyBorder="0" applyAlignment="0" applyProtection="0"/>
    <xf numFmtId="180" fontId="26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84" fillId="40" borderId="0" applyNumberFormat="0" applyBorder="0" applyAlignment="0" applyProtection="0"/>
    <xf numFmtId="0" fontId="186" fillId="40" borderId="0" applyNumberFormat="0" applyBorder="0" applyAlignment="0" applyProtection="0"/>
    <xf numFmtId="0" fontId="185" fillId="25" borderId="0" applyNumberFormat="0" applyBorder="0" applyAlignment="0" applyProtection="0"/>
    <xf numFmtId="0" fontId="184" fillId="40" borderId="0" applyNumberFormat="0" applyBorder="0" applyAlignment="0" applyProtection="0"/>
    <xf numFmtId="0" fontId="184" fillId="40" borderId="0" applyNumberFormat="0" applyBorder="0" applyAlignment="0" applyProtection="0"/>
    <xf numFmtId="0" fontId="184" fillId="40" borderId="0" applyNumberFormat="0" applyBorder="0" applyAlignment="0" applyProtection="0"/>
    <xf numFmtId="0" fontId="184" fillId="40" borderId="0" applyNumberFormat="0" applyBorder="0" applyAlignment="0" applyProtection="0"/>
    <xf numFmtId="0" fontId="184" fillId="44" borderId="0" applyNumberFormat="0" applyBorder="0" applyAlignment="0" applyProtection="0"/>
    <xf numFmtId="0" fontId="186" fillId="44" borderId="0" applyNumberFormat="0" applyBorder="0" applyAlignment="0" applyProtection="0"/>
    <xf numFmtId="0" fontId="185" fillId="13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4" borderId="0" applyNumberFormat="0" applyBorder="0" applyAlignment="0" applyProtection="0"/>
    <xf numFmtId="0" fontId="184" fillId="47" borderId="0" applyNumberFormat="0" applyBorder="0" applyAlignment="0" applyProtection="0"/>
    <xf numFmtId="0" fontId="186" fillId="47" borderId="0" applyNumberFormat="0" applyBorder="0" applyAlignment="0" applyProtection="0"/>
    <xf numFmtId="0" fontId="185" fillId="11" borderId="0" applyNumberFormat="0" applyBorder="0" applyAlignment="0" applyProtection="0"/>
    <xf numFmtId="0" fontId="184" fillId="47" borderId="0" applyNumberFormat="0" applyBorder="0" applyAlignment="0" applyProtection="0"/>
    <xf numFmtId="0" fontId="184" fillId="47" borderId="0" applyNumberFormat="0" applyBorder="0" applyAlignment="0" applyProtection="0"/>
    <xf numFmtId="0" fontId="184" fillId="47" borderId="0" applyNumberFormat="0" applyBorder="0" applyAlignment="0" applyProtection="0"/>
    <xf numFmtId="0" fontId="184" fillId="47" borderId="0" applyNumberFormat="0" applyBorder="0" applyAlignment="0" applyProtection="0"/>
    <xf numFmtId="0" fontId="184" fillId="51" borderId="0" applyNumberFormat="0" applyBorder="0" applyAlignment="0" applyProtection="0"/>
    <xf numFmtId="0" fontId="186" fillId="51" borderId="0" applyNumberFormat="0" applyBorder="0" applyAlignment="0" applyProtection="0"/>
    <xf numFmtId="0" fontId="185" fillId="26" borderId="0" applyNumberFormat="0" applyBorder="0" applyAlignment="0" applyProtection="0"/>
    <xf numFmtId="0" fontId="184" fillId="51" borderId="0" applyNumberFormat="0" applyBorder="0" applyAlignment="0" applyProtection="0"/>
    <xf numFmtId="0" fontId="184" fillId="51" borderId="0" applyNumberFormat="0" applyBorder="0" applyAlignment="0" applyProtection="0"/>
    <xf numFmtId="0" fontId="184" fillId="51" borderId="0" applyNumberFormat="0" applyBorder="0" applyAlignment="0" applyProtection="0"/>
    <xf numFmtId="0" fontId="184" fillId="51" borderId="0" applyNumberFormat="0" applyBorder="0" applyAlignment="0" applyProtection="0"/>
    <xf numFmtId="0" fontId="186" fillId="34" borderId="0" applyNumberFormat="0" applyBorder="0" applyAlignment="0" applyProtection="0"/>
    <xf numFmtId="0" fontId="184" fillId="34" borderId="0" applyNumberFormat="0" applyBorder="0" applyAlignment="0" applyProtection="0"/>
    <xf numFmtId="0" fontId="184" fillId="34" borderId="0" applyNumberFormat="0" applyBorder="0" applyAlignment="0" applyProtection="0"/>
    <xf numFmtId="0" fontId="184" fillId="34" borderId="0" applyNumberFormat="0" applyBorder="0" applyAlignment="0" applyProtection="0"/>
    <xf numFmtId="0" fontId="184" fillId="34" borderId="0" applyNumberFormat="0" applyBorder="0" applyAlignment="0" applyProtection="0"/>
    <xf numFmtId="0" fontId="184" fillId="57" borderId="0" applyNumberFormat="0" applyBorder="0" applyAlignment="0" applyProtection="0"/>
    <xf numFmtId="0" fontId="186" fillId="57" borderId="0" applyNumberFormat="0" applyBorder="0" applyAlignment="0" applyProtection="0"/>
    <xf numFmtId="0" fontId="185" fillId="21" borderId="0" applyNumberFormat="0" applyBorder="0" applyAlignment="0" applyProtection="0"/>
    <xf numFmtId="0" fontId="184" fillId="57" borderId="0" applyNumberFormat="0" applyBorder="0" applyAlignment="0" applyProtection="0"/>
    <xf numFmtId="0" fontId="184" fillId="57" borderId="0" applyNumberFormat="0" applyBorder="0" applyAlignment="0" applyProtection="0"/>
    <xf numFmtId="0" fontId="184" fillId="57" borderId="0" applyNumberFormat="0" applyBorder="0" applyAlignment="0" applyProtection="0"/>
    <xf numFmtId="0" fontId="184" fillId="57" borderId="0" applyNumberFormat="0" applyBorder="0" applyAlignment="0" applyProtection="0"/>
    <xf numFmtId="9" fontId="8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2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262" fillId="0" borderId="0" applyFont="0" applyFill="0" applyBorder="0" applyAlignment="0" applyProtection="0"/>
    <xf numFmtId="9" fontId="262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26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256" fillId="0" borderId="0"/>
    <xf numFmtId="0" fontId="256" fillId="0" borderId="0"/>
    <xf numFmtId="0" fontId="279" fillId="33" borderId="0" applyNumberFormat="0" applyBorder="0" applyAlignment="0" applyProtection="0"/>
    <xf numFmtId="0" fontId="17" fillId="41" borderId="0" applyNumberFormat="0" applyBorder="0" applyAlignment="0" applyProtection="0"/>
    <xf numFmtId="0" fontId="17" fillId="42" borderId="0" applyNumberFormat="0" applyBorder="0" applyAlignment="0" applyProtection="0"/>
    <xf numFmtId="0" fontId="17" fillId="43" borderId="0" applyNumberFormat="0" applyBorder="0" applyAlignment="0" applyProtection="0"/>
    <xf numFmtId="0" fontId="17" fillId="45" borderId="0" applyNumberFormat="0" applyBorder="0" applyAlignment="0" applyProtection="0"/>
    <xf numFmtId="0" fontId="17" fillId="30" borderId="0" applyNumberFormat="0" applyBorder="0" applyAlignment="0" applyProtection="0"/>
    <xf numFmtId="0" fontId="17" fillId="46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55" borderId="0" applyNumberFormat="0" applyBorder="0" applyAlignment="0" applyProtection="0"/>
    <xf numFmtId="0" fontId="17" fillId="56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7" fillId="0" borderId="0"/>
    <xf numFmtId="0" fontId="278" fillId="0" borderId="0" applyNumberFormat="0" applyFill="0" applyBorder="0" applyAlignment="0" applyProtection="0"/>
    <xf numFmtId="0" fontId="17" fillId="32" borderId="44" applyNumberFormat="0" applyFont="0" applyAlignment="0" applyProtection="0"/>
    <xf numFmtId="0" fontId="280" fillId="0" borderId="0"/>
    <xf numFmtId="168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0" borderId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1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8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4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6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81" fillId="0" borderId="0"/>
    <xf numFmtId="165" fontId="181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29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32" borderId="44" applyNumberFormat="0" applyFont="0" applyAlignment="0" applyProtection="0"/>
    <xf numFmtId="0" fontId="14" fillId="0" borderId="0"/>
    <xf numFmtId="0" fontId="14" fillId="32" borderId="44" applyNumberFormat="0" applyFont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29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29" borderId="0" applyNumberFormat="0" applyBorder="0" applyAlignment="0" applyProtection="0"/>
    <xf numFmtId="0" fontId="14" fillId="55" borderId="0" applyNumberFormat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2" borderId="44" applyNumberFormat="0" applyFont="0" applyAlignment="0" applyProtection="0"/>
    <xf numFmtId="0" fontId="14" fillId="0" borderId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29" borderId="0" applyNumberFormat="0" applyBorder="0" applyAlignment="0" applyProtection="0"/>
    <xf numFmtId="0" fontId="14" fillId="55" borderId="0" applyNumberFormat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32" borderId="44" applyNumberFormat="0" applyFont="0" applyAlignment="0" applyProtection="0"/>
    <xf numFmtId="0" fontId="14" fillId="0" borderId="0"/>
    <xf numFmtId="0" fontId="14" fillId="0" borderId="0"/>
    <xf numFmtId="0" fontId="14" fillId="32" borderId="44" applyNumberFormat="0" applyFont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30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0" borderId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29" borderId="0" applyNumberFormat="0" applyBorder="0" applyAlignment="0" applyProtection="0"/>
    <xf numFmtId="0" fontId="14" fillId="55" borderId="0" applyNumberFormat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0" fontId="13" fillId="32" borderId="44" applyNumberFormat="0" applyFont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30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29" borderId="0" applyNumberFormat="0" applyBorder="0" applyAlignment="0" applyProtection="0"/>
    <xf numFmtId="0" fontId="13" fillId="55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281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12" fillId="0" borderId="0"/>
    <xf numFmtId="0" fontId="12" fillId="0" borderId="0"/>
    <xf numFmtId="165" fontId="18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9" fontId="18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12" fillId="48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48" borderId="0" applyNumberFormat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12" fillId="42" borderId="0" applyNumberFormat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29" borderId="0" applyNumberFormat="0" applyBorder="0" applyAlignment="0" applyProtection="0"/>
    <xf numFmtId="0" fontId="12" fillId="0" borderId="0"/>
    <xf numFmtId="0" fontId="12" fillId="52" borderId="0" applyNumberFormat="0" applyBorder="0" applyAlignment="0" applyProtection="0"/>
    <xf numFmtId="0" fontId="12" fillId="0" borderId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12" fillId="42" borderId="0" applyNumberFormat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29" borderId="0" applyNumberFormat="0" applyBorder="0" applyAlignment="0" applyProtection="0"/>
    <xf numFmtId="0" fontId="12" fillId="0" borderId="0"/>
    <xf numFmtId="0" fontId="12" fillId="52" borderId="0" applyNumberFormat="0" applyBorder="0" applyAlignment="0" applyProtection="0"/>
    <xf numFmtId="0" fontId="12" fillId="0" borderId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181" fillId="41" borderId="0" applyNumberFormat="0" applyBorder="0" applyAlignment="0" applyProtection="0"/>
    <xf numFmtId="0" fontId="181" fillId="45" borderId="0" applyNumberFormat="0" applyBorder="0" applyAlignment="0" applyProtection="0"/>
    <xf numFmtId="0" fontId="181" fillId="48" borderId="0" applyNumberFormat="0" applyBorder="0" applyAlignment="0" applyProtection="0"/>
    <xf numFmtId="0" fontId="181" fillId="52" borderId="0" applyNumberFormat="0" applyBorder="0" applyAlignment="0" applyProtection="0"/>
    <xf numFmtId="0" fontId="181" fillId="58" borderId="0" applyNumberFormat="0" applyBorder="0" applyAlignment="0" applyProtection="0"/>
    <xf numFmtId="0" fontId="181" fillId="42" borderId="0" applyNumberFormat="0" applyBorder="0" applyAlignment="0" applyProtection="0"/>
    <xf numFmtId="0" fontId="181" fillId="49" borderId="0" applyNumberFormat="0" applyBorder="0" applyAlignment="0" applyProtection="0"/>
    <xf numFmtId="0" fontId="181" fillId="53" borderId="0" applyNumberFormat="0" applyBorder="0" applyAlignment="0" applyProtection="0"/>
    <xf numFmtId="0" fontId="181" fillId="55" borderId="0" applyNumberFormat="0" applyBorder="0" applyAlignment="0" applyProtection="0"/>
    <xf numFmtId="0" fontId="181" fillId="59" borderId="0" applyNumberFormat="0" applyBorder="0" applyAlignment="0" applyProtection="0"/>
    <xf numFmtId="0" fontId="184" fillId="43" borderId="0" applyNumberFormat="0" applyBorder="0" applyAlignment="0" applyProtection="0"/>
    <xf numFmtId="0" fontId="184" fillId="46" borderId="0" applyNumberFormat="0" applyBorder="0" applyAlignment="0" applyProtection="0"/>
    <xf numFmtId="0" fontId="184" fillId="50" borderId="0" applyNumberFormat="0" applyBorder="0" applyAlignment="0" applyProtection="0"/>
    <xf numFmtId="0" fontId="184" fillId="54" borderId="0" applyNumberFormat="0" applyBorder="0" applyAlignment="0" applyProtection="0"/>
    <xf numFmtId="0" fontId="184" fillId="56" borderId="0" applyNumberFormat="0" applyBorder="0" applyAlignment="0" applyProtection="0"/>
    <xf numFmtId="0" fontId="184" fillId="60" borderId="0" applyNumberFormat="0" applyBorder="0" applyAlignment="0" applyProtection="0"/>
    <xf numFmtId="0" fontId="265" fillId="0" borderId="48" applyNumberFormat="0" applyFill="0" applyAlignment="0" applyProtection="0"/>
    <xf numFmtId="0" fontId="267" fillId="0" borderId="45" applyNumberFormat="0" applyFill="0" applyAlignment="0" applyProtection="0"/>
    <xf numFmtId="0" fontId="269" fillId="0" borderId="46" applyNumberFormat="0" applyFill="0" applyAlignment="0" applyProtection="0"/>
    <xf numFmtId="0" fontId="271" fillId="0" borderId="47" applyNumberFormat="0" applyFill="0" applyAlignment="0" applyProtection="0"/>
    <xf numFmtId="0" fontId="271" fillId="0" borderId="0" applyNumberFormat="0" applyFill="0" applyBorder="0" applyAlignment="0" applyProtection="0"/>
    <xf numFmtId="0" fontId="195" fillId="39" borderId="41" applyNumberFormat="0" applyAlignment="0" applyProtection="0"/>
    <xf numFmtId="0" fontId="198" fillId="38" borderId="42" applyNumberFormat="0" applyAlignment="0" applyProtection="0"/>
    <xf numFmtId="0" fontId="273" fillId="39" borderId="42" applyNumberFormat="0" applyAlignment="0" applyProtection="0"/>
    <xf numFmtId="0" fontId="208" fillId="36" borderId="0" applyNumberFormat="0" applyBorder="0" applyAlignment="0" applyProtection="0"/>
    <xf numFmtId="0" fontId="213" fillId="37" borderId="0" applyNumberFormat="0" applyBorder="0" applyAlignment="0" applyProtection="0"/>
    <xf numFmtId="0" fontId="276" fillId="33" borderId="0" applyNumberFormat="0" applyBorder="0" applyAlignment="0" applyProtection="0"/>
    <xf numFmtId="0" fontId="222" fillId="0" borderId="49" applyNumberFormat="0" applyFill="0" applyAlignment="0" applyProtection="0"/>
    <xf numFmtId="165" fontId="181" fillId="0" borderId="0" applyFont="0" applyFill="0" applyBorder="0" applyAlignment="0" applyProtection="0"/>
    <xf numFmtId="0" fontId="184" fillId="40" borderId="0" applyNumberFormat="0" applyBorder="0" applyAlignment="0" applyProtection="0"/>
    <xf numFmtId="0" fontId="184" fillId="44" borderId="0" applyNumberFormat="0" applyBorder="0" applyAlignment="0" applyProtection="0"/>
    <xf numFmtId="0" fontId="184" fillId="47" borderId="0" applyNumberFormat="0" applyBorder="0" applyAlignment="0" applyProtection="0"/>
    <xf numFmtId="0" fontId="184" fillId="51" borderId="0" applyNumberFormat="0" applyBorder="0" applyAlignment="0" applyProtection="0"/>
    <xf numFmtId="0" fontId="184" fillId="57" borderId="0" applyNumberFormat="0" applyBorder="0" applyAlignment="0" applyProtection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90" fillId="0" borderId="0"/>
    <xf numFmtId="0" fontId="90" fillId="0" borderId="0" applyFill="0" applyBorder="0" applyAlignment="0" applyProtection="0"/>
    <xf numFmtId="0" fontId="64" fillId="0" borderId="0"/>
    <xf numFmtId="181" fontId="90" fillId="0" borderId="0" applyFill="0" applyBorder="0" applyAlignment="0" applyProtection="0"/>
    <xf numFmtId="181" fontId="90" fillId="0" borderId="0" applyFill="0" applyBorder="0" applyAlignment="0" applyProtection="0"/>
    <xf numFmtId="9" fontId="90" fillId="0" borderId="0" applyFill="0" applyBorder="0" applyAlignment="0" applyProtection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53" fillId="0" borderId="0"/>
    <xf numFmtId="0" fontId="53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52" fillId="0" borderId="0"/>
    <xf numFmtId="0" fontId="23" fillId="0" borderId="0"/>
    <xf numFmtId="0" fontId="181" fillId="0" borderId="0"/>
    <xf numFmtId="0" fontId="23" fillId="0" borderId="0"/>
    <xf numFmtId="0" fontId="181" fillId="0" borderId="0"/>
    <xf numFmtId="0" fontId="23" fillId="0" borderId="0">
      <alignment wrapText="1"/>
    </xf>
    <xf numFmtId="0" fontId="23" fillId="0" borderId="0">
      <alignment wrapText="1"/>
    </xf>
    <xf numFmtId="164" fontId="52" fillId="0" borderId="0" applyFont="0" applyFill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0" fontId="23" fillId="0" borderId="0">
      <alignment wrapText="1"/>
    </xf>
    <xf numFmtId="165" fontId="181" fillId="0" borderId="0" applyFont="0" applyFill="0" applyBorder="0" applyAlignment="0" applyProtection="0"/>
    <xf numFmtId="0" fontId="181" fillId="0" borderId="0"/>
    <xf numFmtId="0" fontId="217" fillId="0" borderId="0"/>
    <xf numFmtId="0" fontId="217" fillId="0" borderId="0"/>
    <xf numFmtId="0" fontId="12" fillId="0" borderId="0"/>
    <xf numFmtId="0" fontId="53" fillId="0" borderId="0"/>
    <xf numFmtId="165" fontId="5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53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217" fillId="0" borderId="0"/>
    <xf numFmtId="167" fontId="217" fillId="0" borderId="0" applyFont="0" applyFill="0" applyBorder="0" applyAlignment="0" applyProtection="0"/>
    <xf numFmtId="0" fontId="12" fillId="0" borderId="0"/>
    <xf numFmtId="0" fontId="275" fillId="0" borderId="0" applyNumberFormat="0" applyFill="0" applyBorder="0" applyAlignment="0" applyProtection="0"/>
    <xf numFmtId="0" fontId="53" fillId="0" borderId="0"/>
    <xf numFmtId="0" fontId="12" fillId="32" borderId="44" applyNumberFormat="0" applyFont="0" applyAlignment="0" applyProtection="0"/>
    <xf numFmtId="168" fontId="5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217" fillId="0" borderId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37" fontId="24" fillId="0" borderId="0"/>
    <xf numFmtId="37" fontId="24" fillId="0" borderId="0"/>
    <xf numFmtId="37" fontId="24" fillId="0" borderId="0"/>
    <xf numFmtId="37" fontId="24" fillId="0" borderId="0"/>
    <xf numFmtId="37" fontId="24" fillId="0" borderId="0"/>
    <xf numFmtId="0" fontId="53" fillId="0" borderId="0"/>
    <xf numFmtId="0" fontId="5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23" fillId="0" borderId="0"/>
    <xf numFmtId="0" fontId="12" fillId="0" borderId="0"/>
    <xf numFmtId="9" fontId="12" fillId="0" borderId="0" applyFont="0" applyFill="0" applyBorder="0" applyAlignment="0" applyProtection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17" fillId="0" borderId="0"/>
    <xf numFmtId="0" fontId="5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0" borderId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9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23" fillId="0" borderId="0"/>
    <xf numFmtId="165" fontId="181" fillId="0" borderId="0" applyFont="0" applyFill="0" applyBorder="0" applyAlignment="0" applyProtection="0"/>
    <xf numFmtId="0" fontId="24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2" fillId="0" borderId="0"/>
    <xf numFmtId="0" fontId="181" fillId="0" borderId="0"/>
    <xf numFmtId="0" fontId="88" fillId="0" borderId="0"/>
    <xf numFmtId="0" fontId="23" fillId="0" borderId="0">
      <alignment wrapText="1"/>
    </xf>
    <xf numFmtId="37" fontId="24" fillId="0" borderId="0"/>
    <xf numFmtId="37" fontId="24" fillId="0" borderId="0"/>
    <xf numFmtId="0" fontId="52" fillId="0" borderId="0"/>
    <xf numFmtId="0" fontId="52" fillId="0" borderId="0"/>
    <xf numFmtId="0" fontId="181" fillId="0" borderId="0"/>
    <xf numFmtId="0" fontId="92" fillId="0" borderId="0"/>
    <xf numFmtId="0" fontId="12" fillId="0" borderId="0"/>
    <xf numFmtId="0" fontId="23" fillId="0" borderId="0"/>
    <xf numFmtId="0" fontId="23" fillId="0" borderId="0"/>
    <xf numFmtId="0" fontId="35" fillId="0" borderId="0"/>
    <xf numFmtId="0" fontId="52" fillId="0" borderId="0"/>
    <xf numFmtId="0" fontId="23" fillId="0" borderId="0"/>
    <xf numFmtId="0" fontId="181" fillId="0" borderId="0"/>
    <xf numFmtId="0" fontId="53" fillId="0" borderId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53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53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52" fillId="0" borderId="0"/>
    <xf numFmtId="0" fontId="23" fillId="0" borderId="0"/>
    <xf numFmtId="0" fontId="53" fillId="0" borderId="0"/>
    <xf numFmtId="0" fontId="12" fillId="32" borderId="44" applyNumberFormat="0" applyFont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12" fillId="48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52" fillId="0" borderId="0"/>
    <xf numFmtId="0" fontId="12" fillId="58" borderId="0" applyNumberFormat="0" applyBorder="0" applyAlignment="0" applyProtection="0"/>
    <xf numFmtId="0" fontId="12" fillId="48" borderId="0" applyNumberFormat="0" applyBorder="0" applyAlignment="0" applyProtection="0"/>
    <xf numFmtId="0" fontId="53" fillId="0" borderId="0"/>
    <xf numFmtId="0" fontId="12" fillId="32" borderId="44" applyNumberFormat="0" applyFont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53" fillId="0" borderId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52" fillId="0" borderId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52" fillId="0" borderId="0"/>
    <xf numFmtId="0" fontId="12" fillId="42" borderId="0" applyNumberFormat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53" fillId="0" borderId="0"/>
    <xf numFmtId="0" fontId="23" fillId="0" borderId="0" applyBorder="0"/>
    <xf numFmtId="0" fontId="12" fillId="29" borderId="0" applyNumberFormat="0" applyBorder="0" applyAlignment="0" applyProtection="0"/>
    <xf numFmtId="0" fontId="12" fillId="0" borderId="0"/>
    <xf numFmtId="0" fontId="12" fillId="52" borderId="0" applyNumberFormat="0" applyBorder="0" applyAlignment="0" applyProtection="0"/>
    <xf numFmtId="0" fontId="12" fillId="0" borderId="0"/>
    <xf numFmtId="0" fontId="181" fillId="0" borderId="0"/>
    <xf numFmtId="0" fontId="35" fillId="0" borderId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0" borderId="0"/>
    <xf numFmtId="0" fontId="53" fillId="0" borderId="0"/>
    <xf numFmtId="0" fontId="5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53" fillId="0" borderId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2" fillId="0" borderId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52" fillId="0" borderId="0"/>
    <xf numFmtId="0" fontId="12" fillId="42" borderId="0" applyNumberFormat="0" applyBorder="0" applyAlignment="0" applyProtection="0"/>
    <xf numFmtId="9" fontId="12" fillId="0" borderId="0" applyFont="0" applyFill="0" applyBorder="0" applyAlignment="0" applyProtection="0"/>
    <xf numFmtId="0" fontId="53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29" borderId="0" applyNumberFormat="0" applyBorder="0" applyAlignment="0" applyProtection="0"/>
    <xf numFmtId="0" fontId="12" fillId="0" borderId="0"/>
    <xf numFmtId="0" fontId="12" fillId="52" borderId="0" applyNumberFormat="0" applyBorder="0" applyAlignment="0" applyProtection="0"/>
    <xf numFmtId="0" fontId="12" fillId="0" borderId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53" fillId="0" borderId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23" fillId="0" borderId="0"/>
    <xf numFmtId="0" fontId="12" fillId="0" borderId="0"/>
    <xf numFmtId="9" fontId="12" fillId="0" borderId="0" applyFont="0" applyFill="0" applyBorder="0" applyAlignment="0" applyProtection="0"/>
    <xf numFmtId="0" fontId="23" fillId="0" borderId="0"/>
    <xf numFmtId="0" fontId="218" fillId="0" borderId="0"/>
    <xf numFmtId="0" fontId="5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90" fillId="0" borderId="0"/>
    <xf numFmtId="0" fontId="52" fillId="0" borderId="0"/>
    <xf numFmtId="0" fontId="23" fillId="0" borderId="0"/>
    <xf numFmtId="181" fontId="90" fillId="0" borderId="0" applyFill="0" applyBorder="0" applyAlignment="0" applyProtection="0"/>
    <xf numFmtId="0" fontId="52" fillId="0" borderId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23" fillId="0" borderId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53" fillId="0" borderId="0"/>
    <xf numFmtId="0" fontId="53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52" fillId="0" borderId="0"/>
    <xf numFmtId="0" fontId="212" fillId="0" borderId="0" applyNumberFormat="0" applyFill="0" applyBorder="0" applyAlignment="0" applyProtection="0"/>
    <xf numFmtId="0" fontId="12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53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23" fillId="0" borderId="0"/>
    <xf numFmtId="0" fontId="12" fillId="0" borderId="0"/>
    <xf numFmtId="9" fontId="12" fillId="0" borderId="0" applyFont="0" applyFill="0" applyBorder="0" applyAlignment="0" applyProtection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23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23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23" fillId="0" borderId="0"/>
    <xf numFmtId="0" fontId="5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53" fillId="0" borderId="0"/>
    <xf numFmtId="0" fontId="5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217" fillId="0" borderId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52" fillId="0" borderId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211" fillId="0" borderId="0" applyNumberFormat="0" applyFill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37" fontId="24" fillId="0" borderId="0"/>
    <xf numFmtId="37" fontId="24" fillId="0" borderId="0"/>
    <xf numFmtId="37" fontId="24" fillId="0" borderId="0"/>
    <xf numFmtId="37" fontId="24" fillId="0" borderId="0"/>
    <xf numFmtId="37" fontId="24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217" fillId="0" borderId="0"/>
    <xf numFmtId="0" fontId="217" fillId="0" borderId="0"/>
    <xf numFmtId="0" fontId="217" fillId="0" borderId="0"/>
    <xf numFmtId="0" fontId="53" fillId="0" borderId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52" borderId="0" applyNumberFormat="0" applyBorder="0" applyAlignment="0" applyProtection="0"/>
    <xf numFmtId="0" fontId="12" fillId="29" borderId="0" applyNumberFormat="0" applyBorder="0" applyAlignment="0" applyProtection="0"/>
    <xf numFmtId="0" fontId="12" fillId="58" borderId="0" applyNumberFormat="0" applyBorder="0" applyAlignment="0" applyProtection="0"/>
    <xf numFmtId="0" fontId="12" fillId="42" borderId="0" applyNumberFormat="0" applyBorder="0" applyAlignment="0" applyProtection="0"/>
    <xf numFmtId="0" fontId="12" fillId="30" borderId="0" applyNumberFormat="0" applyBorder="0" applyAlignment="0" applyProtection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9" borderId="0" applyNumberFormat="0" applyBorder="0" applyAlignment="0" applyProtection="0"/>
    <xf numFmtId="175" fontId="23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35" fillId="0" borderId="0"/>
    <xf numFmtId="0" fontId="217" fillId="0" borderId="0"/>
    <xf numFmtId="0" fontId="1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17" fillId="0" borderId="0"/>
    <xf numFmtId="0" fontId="217" fillId="0" borderId="0"/>
    <xf numFmtId="0" fontId="217" fillId="0" borderId="0"/>
    <xf numFmtId="0" fontId="12" fillId="32" borderId="44" applyNumberFormat="0" applyFont="0" applyAlignment="0" applyProtection="0"/>
    <xf numFmtId="168" fontId="23" fillId="0" borderId="0" applyFont="0" applyFill="0" applyBorder="0" applyAlignment="0" applyProtection="0"/>
    <xf numFmtId="168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217" fillId="0" borderId="0"/>
    <xf numFmtId="0" fontId="23" fillId="0" borderId="0"/>
    <xf numFmtId="0" fontId="23" fillId="0" borderId="0"/>
    <xf numFmtId="0" fontId="12" fillId="0" borderId="0"/>
    <xf numFmtId="9" fontId="12" fillId="0" borderId="0" applyFont="0" applyFill="0" applyBorder="0" applyAlignment="0" applyProtection="0"/>
    <xf numFmtId="0" fontId="217" fillId="0" borderId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217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217" fillId="0" borderId="0"/>
    <xf numFmtId="0" fontId="23" fillId="0" borderId="0"/>
    <xf numFmtId="0" fontId="12" fillId="0" borderId="0"/>
    <xf numFmtId="9" fontId="12" fillId="0" borderId="0" applyFont="0" applyFill="0" applyBorder="0" applyAlignment="0" applyProtection="0"/>
    <xf numFmtId="0" fontId="2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217" fillId="0" borderId="0"/>
    <xf numFmtId="0" fontId="23" fillId="0" borderId="0"/>
    <xf numFmtId="165" fontId="18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217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12" fillId="0" borderId="0"/>
    <xf numFmtId="0" fontId="181" fillId="0" borderId="0"/>
    <xf numFmtId="0" fontId="12" fillId="0" borderId="0"/>
    <xf numFmtId="9" fontId="181" fillId="0" borderId="0" applyFont="0" applyFill="0" applyBorder="0" applyAlignment="0" applyProtection="0"/>
    <xf numFmtId="0" fontId="181" fillId="0" borderId="0"/>
    <xf numFmtId="0" fontId="255" fillId="106" borderId="0" applyNumberFormat="0" applyBorder="0" applyProtection="0">
      <alignment vertical="center"/>
    </xf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3" fillId="0" borderId="0"/>
    <xf numFmtId="0" fontId="181" fillId="0" borderId="0"/>
    <xf numFmtId="0" fontId="12" fillId="0" borderId="0"/>
    <xf numFmtId="0" fontId="216" fillId="0" borderId="0"/>
    <xf numFmtId="167" fontId="12" fillId="0" borderId="0" applyFont="0" applyFill="0" applyBorder="0" applyAlignment="0" applyProtection="0"/>
    <xf numFmtId="0" fontId="181" fillId="0" borderId="0"/>
    <xf numFmtId="167" fontId="12" fillId="0" borderId="0" applyFont="0" applyFill="0" applyBorder="0" applyAlignment="0" applyProtection="0"/>
    <xf numFmtId="165" fontId="88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82" fillId="0" borderId="0" applyNumberFormat="0" applyFill="0" applyBorder="0" applyAlignment="0" applyProtection="0"/>
    <xf numFmtId="168" fontId="23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5" fontId="23" fillId="0" borderId="0" applyFont="0" applyFill="0" applyBorder="0" applyAlignment="0" applyProtection="0"/>
    <xf numFmtId="0" fontId="217" fillId="0" borderId="0"/>
    <xf numFmtId="168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0" fontId="95" fillId="13" borderId="0" applyNumberFormat="0" applyBorder="0" applyAlignment="0" applyProtection="0"/>
    <xf numFmtId="0" fontId="23" fillId="0" borderId="0"/>
    <xf numFmtId="0" fontId="283" fillId="0" borderId="0" applyNumberFormat="0" applyFill="0" applyBorder="0" applyAlignment="0" applyProtection="0">
      <alignment vertical="top"/>
      <protection locked="0"/>
    </xf>
    <xf numFmtId="0" fontId="23" fillId="0" borderId="0"/>
    <xf numFmtId="167" fontId="12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95" fillId="20" borderId="0" applyNumberFormat="0" applyBorder="0" applyAlignment="0" applyProtection="0"/>
    <xf numFmtId="0" fontId="95" fillId="18" borderId="0" applyNumberFormat="0" applyBorder="0" applyAlignment="0" applyProtection="0"/>
    <xf numFmtId="0" fontId="26" fillId="0" borderId="0"/>
    <xf numFmtId="0" fontId="91" fillId="0" borderId="0" applyFont="0" applyFill="0" applyBorder="0" applyAlignment="0" applyProtection="0"/>
    <xf numFmtId="179" fontId="115" fillId="0" borderId="0"/>
    <xf numFmtId="0" fontId="95" fillId="21" borderId="0" applyNumberFormat="0" applyBorder="0" applyAlignment="0" applyProtection="0"/>
    <xf numFmtId="0" fontId="95" fillId="14" borderId="0" applyNumberFormat="0" applyBorder="0" applyAlignment="0" applyProtection="0"/>
    <xf numFmtId="0" fontId="255" fillId="106" borderId="0" applyNumberFormat="0" applyBorder="0" applyProtection="0">
      <alignment vertical="center"/>
    </xf>
    <xf numFmtId="165" fontId="181" fillId="0" borderId="0" applyFont="0" applyFill="0" applyBorder="0" applyAlignment="0" applyProtection="0"/>
    <xf numFmtId="0" fontId="95" fillId="22" borderId="0" applyNumberFormat="0" applyBorder="0" applyAlignment="0" applyProtection="0"/>
    <xf numFmtId="0" fontId="53" fillId="0" borderId="0"/>
    <xf numFmtId="168" fontId="90" fillId="0" borderId="0" applyFont="0" applyFill="0" applyBorder="0" applyAlignment="0" applyProtection="0"/>
    <xf numFmtId="0" fontId="90" fillId="0" borderId="0"/>
    <xf numFmtId="0" fontId="111" fillId="0" borderId="14" applyNumberFormat="0" applyFill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9" fontId="35" fillId="0" borderId="0" applyFont="0" applyFill="0" applyBorder="0" applyAlignment="0" applyProtection="0"/>
    <xf numFmtId="0" fontId="23" fillId="0" borderId="0"/>
    <xf numFmtId="0" fontId="23" fillId="0" borderId="0">
      <alignment vertical="center"/>
    </xf>
    <xf numFmtId="0" fontId="284" fillId="0" borderId="0" applyNumberFormat="0" applyFill="0" applyBorder="0" applyAlignment="0" applyProtection="0">
      <alignment vertical="top"/>
      <protection locked="0"/>
    </xf>
    <xf numFmtId="0" fontId="285" fillId="0" borderId="0" applyNumberFormat="0" applyFill="0" applyBorder="0" applyAlignment="0" applyProtection="0">
      <alignment vertical="top"/>
      <protection locked="0"/>
    </xf>
    <xf numFmtId="186" fontId="64" fillId="0" borderId="0"/>
    <xf numFmtId="0" fontId="53" fillId="0" borderId="0"/>
    <xf numFmtId="0" fontId="23" fillId="0" borderId="0">
      <alignment vertical="center"/>
    </xf>
    <xf numFmtId="0" fontId="23" fillId="0" borderId="0">
      <alignment vertical="center"/>
    </xf>
    <xf numFmtId="0" fontId="35" fillId="0" borderId="0"/>
    <xf numFmtId="0" fontId="23" fillId="0" borderId="0"/>
    <xf numFmtId="0" fontId="23" fillId="0" borderId="0"/>
    <xf numFmtId="0" fontId="286" fillId="0" borderId="0"/>
    <xf numFmtId="0" fontId="23" fillId="0" borderId="0"/>
    <xf numFmtId="0" fontId="52" fillId="0" borderId="0"/>
    <xf numFmtId="0" fontId="12" fillId="0" borderId="0"/>
    <xf numFmtId="0" fontId="23" fillId="0" borderId="0"/>
    <xf numFmtId="0" fontId="54" fillId="0" borderId="0"/>
    <xf numFmtId="0" fontId="287" fillId="0" borderId="0" applyNumberForma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168" fontId="88" fillId="0" borderId="0" applyFont="0" applyFill="0" applyBorder="0" applyAlignment="0" applyProtection="0"/>
    <xf numFmtId="0" fontId="12" fillId="0" borderId="0"/>
    <xf numFmtId="0" fontId="52" fillId="0" borderId="0"/>
    <xf numFmtId="0" fontId="35" fillId="0" borderId="0"/>
    <xf numFmtId="174" fontId="23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9" fontId="52" fillId="0" borderId="0" applyFont="0" applyFill="0" applyBorder="0" applyAlignment="0" applyProtection="0"/>
    <xf numFmtId="0" fontId="53" fillId="0" borderId="0"/>
    <xf numFmtId="0" fontId="52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212" fillId="0" borderId="0" applyNumberFormat="0" applyFill="0" applyBorder="0" applyAlignment="0" applyProtection="0"/>
    <xf numFmtId="0" fontId="23" fillId="0" borderId="0"/>
    <xf numFmtId="0" fontId="23" fillId="0" borderId="0"/>
    <xf numFmtId="0" fontId="181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12" fillId="0" borderId="0"/>
    <xf numFmtId="165" fontId="5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167" fontId="217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90" fillId="0" borderId="0"/>
    <xf numFmtId="0" fontId="237" fillId="68" borderId="0" applyNumberFormat="0" applyBorder="0" applyAlignment="0" applyProtection="0"/>
    <xf numFmtId="0" fontId="238" fillId="78" borderId="9" applyNumberFormat="0" applyAlignment="0" applyProtection="0"/>
    <xf numFmtId="0" fontId="107" fillId="69" borderId="10" applyNumberFormat="0" applyAlignment="0" applyProtection="0"/>
    <xf numFmtId="0" fontId="90" fillId="0" borderId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2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90" fillId="0" borderId="0" applyFont="0" applyFill="0" applyBorder="0" applyAlignment="0" applyProtection="0"/>
    <xf numFmtId="0" fontId="60" fillId="82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9" fillId="77" borderId="0" applyNumberFormat="0" applyBorder="0" applyAlignment="0" applyProtection="0"/>
    <xf numFmtId="0" fontId="23" fillId="0" borderId="0"/>
    <xf numFmtId="0" fontId="12" fillId="0" borderId="0"/>
    <xf numFmtId="0" fontId="88" fillId="0" borderId="0"/>
    <xf numFmtId="0" fontId="12" fillId="0" borderId="0"/>
    <xf numFmtId="0" fontId="23" fillId="0" borderId="0"/>
    <xf numFmtId="0" fontId="12" fillId="0" borderId="0"/>
    <xf numFmtId="0" fontId="90" fillId="0" borderId="0"/>
    <xf numFmtId="0" fontId="12" fillId="0" borderId="0"/>
    <xf numFmtId="0" fontId="12" fillId="0" borderId="0"/>
    <xf numFmtId="0" fontId="12" fillId="0" borderId="0"/>
    <xf numFmtId="0" fontId="64" fillId="101" borderId="0"/>
    <xf numFmtId="0" fontId="64" fillId="0" borderId="0"/>
    <xf numFmtId="0" fontId="64" fillId="101" borderId="0"/>
    <xf numFmtId="179" fontId="115" fillId="0" borderId="0"/>
    <xf numFmtId="0" fontId="12" fillId="0" borderId="0"/>
    <xf numFmtId="0" fontId="64" fillId="0" borderId="0"/>
    <xf numFmtId="0" fontId="26" fillId="0" borderId="0"/>
    <xf numFmtId="0" fontId="181" fillId="0" borderId="0"/>
    <xf numFmtId="181" fontId="90" fillId="0" borderId="0" applyFill="0" applyBorder="0" applyAlignment="0" applyProtection="0"/>
    <xf numFmtId="18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90" fillId="0" borderId="0" applyFill="0" applyBorder="0" applyAlignment="0" applyProtection="0"/>
    <xf numFmtId="0" fontId="90" fillId="0" borderId="0"/>
    <xf numFmtId="9" fontId="12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5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66" fillId="20" borderId="0" applyNumberFormat="0" applyBorder="0" applyAlignment="0" applyProtection="0"/>
    <xf numFmtId="0" fontId="55" fillId="20" borderId="0" applyNumberFormat="0" applyBorder="0" applyAlignment="0" applyProtection="0"/>
    <xf numFmtId="0" fontId="66" fillId="21" borderId="0" applyNumberFormat="0" applyBorder="0" applyAlignment="0" applyProtection="0"/>
    <xf numFmtId="0" fontId="55" fillId="21" borderId="0" applyNumberFormat="0" applyBorder="0" applyAlignment="0" applyProtection="0"/>
    <xf numFmtId="0" fontId="66" fillId="22" borderId="0" applyNumberFormat="0" applyBorder="0" applyAlignment="0" applyProtection="0"/>
    <xf numFmtId="0" fontId="55" fillId="22" borderId="0" applyNumberFormat="0" applyBorder="0" applyAlignment="0" applyProtection="0"/>
    <xf numFmtId="0" fontId="66" fillId="18" borderId="0" applyNumberFormat="0" applyBorder="0" applyAlignment="0" applyProtection="0"/>
    <xf numFmtId="0" fontId="55" fillId="18" borderId="0" applyNumberFormat="0" applyBorder="0" applyAlignment="0" applyProtection="0"/>
    <xf numFmtId="0" fontId="66" fillId="14" borderId="0" applyNumberFormat="0" applyBorder="0" applyAlignment="0" applyProtection="0"/>
    <xf numFmtId="0" fontId="55" fillId="14" borderId="0" applyNumberFormat="0" applyBorder="0" applyAlignment="0" applyProtection="0"/>
    <xf numFmtId="0" fontId="66" fillId="13" borderId="0" applyNumberFormat="0" applyBorder="0" applyAlignment="0" applyProtection="0"/>
    <xf numFmtId="0" fontId="55" fillId="13" borderId="0" applyNumberFormat="0" applyBorder="0" applyAlignment="0" applyProtection="0"/>
    <xf numFmtId="164" fontId="52" fillId="0" borderId="0" applyFont="0" applyFill="0" applyBorder="0" applyAlignment="0" applyProtection="0"/>
    <xf numFmtId="167" fontId="181" fillId="0" borderId="0" applyFont="0" applyFill="0" applyBorder="0" applyAlignment="0" applyProtection="0"/>
    <xf numFmtId="0" fontId="64" fillId="0" borderId="0" applyFont="0" applyFill="0" applyBorder="0" applyAlignment="0" applyProtection="0"/>
    <xf numFmtId="177" fontId="91" fillId="0" borderId="0" applyFont="0" applyFill="0" applyBorder="0" applyAlignment="0" applyProtection="0"/>
    <xf numFmtId="0" fontId="52" fillId="0" borderId="0"/>
    <xf numFmtId="0" fontId="53" fillId="0" borderId="0"/>
    <xf numFmtId="0" fontId="12" fillId="0" borderId="0"/>
    <xf numFmtId="0" fontId="52" fillId="0" borderId="0"/>
    <xf numFmtId="0" fontId="12" fillId="0" borderId="0"/>
    <xf numFmtId="0" fontId="12" fillId="0" borderId="0"/>
    <xf numFmtId="0" fontId="12" fillId="0" borderId="0"/>
    <xf numFmtId="0" fontId="80" fillId="0" borderId="14" applyNumberFormat="0" applyFill="0" applyAlignment="0" applyProtection="0"/>
    <xf numFmtId="0" fontId="63" fillId="0" borderId="14" applyNumberFormat="0" applyFill="0" applyAlignment="0" applyProtection="0"/>
    <xf numFmtId="168" fontId="23" fillId="0" borderId="0" applyFont="0" applyFill="0" applyBorder="0" applyAlignment="0" applyProtection="0"/>
    <xf numFmtId="165" fontId="35" fillId="0" borderId="0" applyFont="0" applyFill="0" applyBorder="0" applyAlignment="0" applyProtection="0"/>
    <xf numFmtId="167" fontId="23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81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12" fillId="48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12" fillId="58" borderId="0" applyNumberFormat="0" applyBorder="0" applyAlignment="0" applyProtection="0"/>
    <xf numFmtId="0" fontId="12" fillId="48" borderId="0" applyNumberFormat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216" fillId="0" borderId="0"/>
    <xf numFmtId="0" fontId="12" fillId="0" borderId="0"/>
    <xf numFmtId="0" fontId="12" fillId="0" borderId="0"/>
    <xf numFmtId="167" fontId="23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52" fillId="0" borderId="0"/>
    <xf numFmtId="0" fontId="12" fillId="0" borderId="0"/>
    <xf numFmtId="168" fontId="88" fillId="0" borderId="0" applyFont="0" applyFill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165" fontId="181" fillId="0" borderId="0" applyFont="0" applyFill="0" applyBorder="0" applyAlignment="0" applyProtection="0"/>
    <xf numFmtId="0" fontId="181" fillId="0" borderId="0"/>
    <xf numFmtId="0" fontId="35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90" fillId="0" borderId="0" applyFill="0" applyBorder="0" applyAlignment="0" applyProtection="0"/>
    <xf numFmtId="167" fontId="23" fillId="0" borderId="0" applyFont="0" applyFill="0" applyBorder="0" applyAlignment="0" applyProtection="0"/>
    <xf numFmtId="0" fontId="64" fillId="0" borderId="0"/>
    <xf numFmtId="181" fontId="90" fillId="0" borderId="0" applyFill="0" applyBorder="0" applyAlignment="0" applyProtection="0"/>
    <xf numFmtId="9" fontId="90" fillId="0" borderId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23" fillId="0" borderId="0"/>
    <xf numFmtId="164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217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2" borderId="44" applyNumberFormat="0" applyFont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53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55" fillId="75" borderId="0" applyNumberFormat="0" applyBorder="0" applyAlignment="0" applyProtection="0"/>
    <xf numFmtId="0" fontId="55" fillId="73" borderId="0" applyNumberFormat="0" applyBorder="0" applyAlignment="0" applyProtection="0"/>
    <xf numFmtId="0" fontId="12" fillId="0" borderId="0"/>
    <xf numFmtId="0" fontId="12" fillId="0" borderId="0"/>
    <xf numFmtId="0" fontId="55" fillId="62" borderId="0" applyNumberFormat="0" applyBorder="0" applyAlignment="0" applyProtection="0"/>
    <xf numFmtId="0" fontId="55" fillId="74" borderId="0" applyNumberFormat="0" applyBorder="0" applyAlignment="0" applyProtection="0"/>
    <xf numFmtId="0" fontId="55" fillId="75" borderId="0" applyNumberFormat="0" applyBorder="0" applyAlignment="0" applyProtection="0"/>
    <xf numFmtId="0" fontId="55" fillId="74" borderId="0" applyNumberFormat="0" applyBorder="0" applyAlignment="0" applyProtection="0"/>
    <xf numFmtId="0" fontId="55" fillId="73" borderId="0" applyNumberFormat="0" applyBorder="0" applyAlignment="0" applyProtection="0"/>
    <xf numFmtId="0" fontId="55" fillId="69" borderId="0" applyNumberFormat="0" applyBorder="0" applyAlignment="0" applyProtection="0"/>
    <xf numFmtId="0" fontId="55" fillId="66" borderId="0" applyNumberFormat="0" applyBorder="0" applyAlignment="0" applyProtection="0"/>
    <xf numFmtId="0" fontId="55" fillId="62" borderId="0" applyNumberFormat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0" fontId="55" fillId="66" borderId="0" applyNumberFormat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0" fontId="55" fillId="69" borderId="0" applyNumberFormat="0" applyBorder="0" applyAlignment="0" applyProtection="0"/>
    <xf numFmtId="0" fontId="216" fillId="0" borderId="0"/>
    <xf numFmtId="0" fontId="181" fillId="0" borderId="0"/>
    <xf numFmtId="165" fontId="181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3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23" fillId="0" borderId="0"/>
    <xf numFmtId="0" fontId="12" fillId="0" borderId="0"/>
    <xf numFmtId="0" fontId="12" fillId="0" borderId="0"/>
    <xf numFmtId="165" fontId="181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217" fillId="0" borderId="0"/>
    <xf numFmtId="167" fontId="217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9" fontId="12" fillId="0" borderId="0" applyFont="0" applyFill="0" applyBorder="0" applyAlignment="0" applyProtection="0"/>
    <xf numFmtId="0" fontId="5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0" borderId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0" fontId="12" fillId="32" borderId="44" applyNumberFormat="0" applyFont="0" applyAlignment="0" applyProtection="0"/>
    <xf numFmtId="9" fontId="12" fillId="0" borderId="0" applyFont="0" applyFill="0" applyBorder="0" applyAlignment="0" applyProtection="0"/>
    <xf numFmtId="0" fontId="12" fillId="0" borderId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18" borderId="0" applyNumberFormat="0" applyBorder="0" applyAlignment="0" applyProtection="0"/>
    <xf numFmtId="0" fontId="66" fillId="14" borderId="0" applyNumberFormat="0" applyBorder="0" applyAlignment="0" applyProtection="0"/>
    <xf numFmtId="0" fontId="66" fillId="13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58" borderId="0" applyNumberFormat="0" applyBorder="0" applyAlignment="0" applyProtection="0"/>
    <xf numFmtId="0" fontId="12" fillId="48" borderId="0" applyNumberFormat="0" applyBorder="0" applyAlignment="0" applyProtection="0"/>
    <xf numFmtId="0" fontId="12" fillId="0" borderId="0"/>
    <xf numFmtId="0" fontId="12" fillId="59" borderId="0" applyNumberFormat="0" applyBorder="0" applyAlignment="0" applyProtection="0"/>
    <xf numFmtId="0" fontId="12" fillId="55" borderId="0" applyNumberFormat="0" applyBorder="0" applyAlignment="0" applyProtection="0"/>
    <xf numFmtId="0" fontId="12" fillId="29" borderId="0" applyNumberFormat="0" applyBorder="0" applyAlignment="0" applyProtection="0"/>
    <xf numFmtId="0" fontId="12" fillId="53" borderId="0" applyNumberFormat="0" applyBorder="0" applyAlignment="0" applyProtection="0"/>
    <xf numFmtId="0" fontId="12" fillId="52" borderId="0" applyNumberFormat="0" applyBorder="0" applyAlignment="0" applyProtection="0"/>
    <xf numFmtId="0" fontId="12" fillId="49" borderId="0" applyNumberFormat="0" applyBorder="0" applyAlignment="0" applyProtection="0"/>
    <xf numFmtId="0" fontId="12" fillId="30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12" fillId="42" borderId="0" applyNumberFormat="0" applyBorder="0" applyAlignment="0" applyProtection="0"/>
    <xf numFmtId="9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0" fontId="12" fillId="29" borderId="0" applyNumberFormat="0" applyBorder="0" applyAlignment="0" applyProtection="0"/>
    <xf numFmtId="0" fontId="12" fillId="52" borderId="0" applyNumberFormat="0" applyBorder="0" applyAlignment="0" applyProtection="0"/>
    <xf numFmtId="0" fontId="12" fillId="0" borderId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12" fillId="0" borderId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49" borderId="0" applyNumberFormat="0" applyBorder="0" applyAlignment="0" applyProtection="0"/>
    <xf numFmtId="0" fontId="12" fillId="53" borderId="0" applyNumberFormat="0" applyBorder="0" applyAlignment="0" applyProtection="0"/>
    <xf numFmtId="0" fontId="12" fillId="41" borderId="0" applyNumberFormat="0" applyBorder="0" applyAlignment="0" applyProtection="0"/>
    <xf numFmtId="0" fontId="12" fillId="58" borderId="0" applyNumberFormat="0" applyBorder="0" applyAlignment="0" applyProtection="0"/>
    <xf numFmtId="0" fontId="12" fillId="42" borderId="0" applyNumberFormat="0" applyBorder="0" applyAlignment="0" applyProtection="0"/>
    <xf numFmtId="9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29" borderId="0" applyNumberFormat="0" applyBorder="0" applyAlignment="0" applyProtection="0"/>
    <xf numFmtId="0" fontId="12" fillId="52" borderId="0" applyNumberFormat="0" applyBorder="0" applyAlignment="0" applyProtection="0"/>
    <xf numFmtId="0" fontId="12" fillId="48" borderId="0" applyNumberFormat="0" applyBorder="0" applyAlignment="0" applyProtection="0"/>
    <xf numFmtId="0" fontId="12" fillId="45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55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9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32" borderId="44" applyNumberFormat="0" applyFont="0" applyAlignment="0" applyProtection="0"/>
    <xf numFmtId="167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167" fontId="12" fillId="0" borderId="0" applyFont="0" applyFill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0" borderId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32" borderId="44" applyNumberFormat="0" applyFont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30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0" borderId="0"/>
    <xf numFmtId="0" fontId="12" fillId="32" borderId="44" applyNumberFormat="0" applyFont="0" applyAlignment="0" applyProtection="0"/>
    <xf numFmtId="9" fontId="12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53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1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1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1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1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8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58" borderId="0" applyNumberFormat="0" applyBorder="0" applyAlignment="0" applyProtection="0"/>
    <xf numFmtId="0" fontId="11" fillId="7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4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5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5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5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5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5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55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9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9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85" fillId="43" borderId="0" applyNumberFormat="0" applyBorder="0" applyAlignment="0" applyProtection="0"/>
    <xf numFmtId="0" fontId="185" fillId="46" borderId="0" applyNumberFormat="0" applyBorder="0" applyAlignment="0" applyProtection="0"/>
    <xf numFmtId="0" fontId="185" fillId="50" borderId="0" applyNumberFormat="0" applyBorder="0" applyAlignment="0" applyProtection="0"/>
    <xf numFmtId="0" fontId="185" fillId="54" borderId="0" applyNumberFormat="0" applyBorder="0" applyAlignment="0" applyProtection="0"/>
    <xf numFmtId="0" fontId="185" fillId="56" borderId="0" applyNumberFormat="0" applyBorder="0" applyAlignment="0" applyProtection="0"/>
    <xf numFmtId="0" fontId="185" fillId="6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18" borderId="0" applyNumberFormat="0" applyBorder="0" applyAlignment="0" applyProtection="0"/>
    <xf numFmtId="0" fontId="66" fillId="14" borderId="0" applyNumberFormat="0" applyBorder="0" applyAlignment="0" applyProtection="0"/>
    <xf numFmtId="0" fontId="66" fillId="13" borderId="0" applyNumberFormat="0" applyBorder="0" applyAlignment="0" applyProtection="0"/>
    <xf numFmtId="0" fontId="229" fillId="0" borderId="0" applyNumberFormat="0" applyFill="0" applyBorder="0" applyAlignment="0" applyProtection="0"/>
    <xf numFmtId="0" fontId="67" fillId="9" borderId="0" applyNumberFormat="0" applyBorder="0" applyAlignment="0" applyProtection="0"/>
    <xf numFmtId="0" fontId="235" fillId="0" borderId="48" applyNumberFormat="0" applyFill="0" applyAlignment="0" applyProtection="0"/>
    <xf numFmtId="0" fontId="98" fillId="0" borderId="1" applyNumberFormat="0" applyFill="0" applyAlignment="0" applyProtection="0"/>
    <xf numFmtId="0" fontId="230" fillId="0" borderId="45" applyNumberFormat="0" applyFill="0" applyAlignment="0" applyProtection="0"/>
    <xf numFmtId="0" fontId="100" fillId="0" borderId="3" applyNumberFormat="0" applyFill="0" applyAlignment="0" applyProtection="0"/>
    <xf numFmtId="0" fontId="231" fillId="0" borderId="46" applyNumberFormat="0" applyFill="0" applyAlignment="0" applyProtection="0"/>
    <xf numFmtId="0" fontId="102" fillId="0" borderId="5" applyNumberFormat="0" applyFill="0" applyAlignment="0" applyProtection="0"/>
    <xf numFmtId="0" fontId="232" fillId="0" borderId="47" applyNumberFormat="0" applyFill="0" applyAlignment="0" applyProtection="0"/>
    <xf numFmtId="0" fontId="104" fillId="0" borderId="7" applyNumberFormat="0" applyFill="0" applyAlignment="0" applyProtection="0"/>
    <xf numFmtId="0" fontId="2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68" fillId="7" borderId="9" applyNumberFormat="0" applyAlignment="0" applyProtection="0"/>
    <xf numFmtId="0" fontId="69" fillId="23" borderId="10" applyNumberFormat="0" applyAlignment="0" applyProtection="0"/>
    <xf numFmtId="0" fontId="196" fillId="39" borderId="41" applyNumberFormat="0" applyAlignment="0" applyProtection="0"/>
    <xf numFmtId="0" fontId="199" fillId="38" borderId="42" applyNumberFormat="0" applyAlignment="0" applyProtection="0"/>
    <xf numFmtId="0" fontId="71" fillId="16" borderId="0" applyNumberFormat="0" applyBorder="0" applyAlignment="0" applyProtection="0"/>
    <xf numFmtId="0" fontId="234" fillId="39" borderId="42" applyNumberFormat="0" applyAlignment="0" applyProtection="0"/>
    <xf numFmtId="0" fontId="209" fillId="36" borderId="0" applyNumberFormat="0" applyBorder="0" applyAlignment="0" applyProtection="0"/>
    <xf numFmtId="0" fontId="275" fillId="0" borderId="0" applyNumberFormat="0" applyFill="0" applyBorder="0" applyAlignment="0" applyProtection="0"/>
    <xf numFmtId="0" fontId="214" fillId="37" borderId="0" applyNumberFormat="0" applyBorder="0" applyAlignment="0" applyProtection="0"/>
    <xf numFmtId="0" fontId="77" fillId="8" borderId="0" applyNumberFormat="0" applyBorder="0" applyAlignment="0" applyProtection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23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8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8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8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255" fillId="106" borderId="0" applyNumberFormat="0" applyBorder="0" applyProtection="0">
      <alignment vertical="center"/>
    </xf>
    <xf numFmtId="0" fontId="11" fillId="0" borderId="0"/>
    <xf numFmtId="0" fontId="255" fillId="106" borderId="0" applyNumberFormat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17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3" fillId="0" borderId="0"/>
    <xf numFmtId="0" fontId="23" fillId="0" borderId="0"/>
    <xf numFmtId="0" fontId="256" fillId="0" borderId="0"/>
    <xf numFmtId="0" fontId="217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56" fillId="0" borderId="0"/>
    <xf numFmtId="0" fontId="2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256" fillId="0" borderId="0"/>
    <xf numFmtId="0" fontId="217" fillId="0" borderId="0"/>
    <xf numFmtId="0" fontId="23" fillId="0" borderId="0"/>
    <xf numFmtId="0" fontId="181" fillId="0" borderId="0"/>
    <xf numFmtId="0" fontId="11" fillId="0" borderId="0"/>
    <xf numFmtId="0" fontId="256" fillId="0" borderId="0"/>
    <xf numFmtId="0" fontId="217" fillId="0" borderId="0"/>
    <xf numFmtId="0" fontId="256" fillId="0" borderId="0"/>
    <xf numFmtId="0" fontId="217" fillId="0" borderId="0"/>
    <xf numFmtId="0" fontId="256" fillId="0" borderId="0"/>
    <xf numFmtId="0" fontId="217" fillId="0" borderId="0"/>
    <xf numFmtId="0" fontId="256" fillId="0" borderId="0"/>
    <xf numFmtId="0" fontId="217" fillId="0" borderId="0"/>
    <xf numFmtId="0" fontId="256" fillId="0" borderId="0"/>
    <xf numFmtId="0" fontId="217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56" fillId="0" borderId="0"/>
    <xf numFmtId="0" fontId="217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3" fillId="0" borderId="0"/>
    <xf numFmtId="0" fontId="11" fillId="0" borderId="0"/>
    <xf numFmtId="0" fontId="256" fillId="0" borderId="0"/>
    <xf numFmtId="0" fontId="11" fillId="0" borderId="0"/>
    <xf numFmtId="0" fontId="23" fillId="0" borderId="0"/>
    <xf numFmtId="0" fontId="256" fillId="0" borderId="0"/>
    <xf numFmtId="0" fontId="23" fillId="0" borderId="0"/>
    <xf numFmtId="0" fontId="256" fillId="0" borderId="0"/>
    <xf numFmtId="0" fontId="23" fillId="0" borderId="0"/>
    <xf numFmtId="0" fontId="256" fillId="0" borderId="0"/>
    <xf numFmtId="0" fontId="23" fillId="0" borderId="0"/>
    <xf numFmtId="0" fontId="53" fillId="0" borderId="0"/>
    <xf numFmtId="0" fontId="11" fillId="0" borderId="0"/>
    <xf numFmtId="0" fontId="181" fillId="0" borderId="0"/>
    <xf numFmtId="0" fontId="11" fillId="0" borderId="0"/>
    <xf numFmtId="0" fontId="11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11" fillId="0" borderId="0"/>
    <xf numFmtId="0" fontId="181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218" fillId="0" borderId="0"/>
    <xf numFmtId="0" fontId="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0" borderId="0"/>
    <xf numFmtId="0" fontId="11" fillId="0" borderId="0"/>
    <xf numFmtId="0" fontId="256" fillId="0" borderId="0"/>
    <xf numFmtId="0" fontId="11" fillId="32" borderId="44" applyNumberFormat="0" applyFont="0" applyAlignment="0" applyProtection="0"/>
    <xf numFmtId="0" fontId="11" fillId="32" borderId="44" applyNumberFormat="0" applyFont="0" applyAlignment="0" applyProtection="0"/>
    <xf numFmtId="0" fontId="11" fillId="32" borderId="44" applyNumberFormat="0" applyFont="0" applyAlignment="0" applyProtection="0"/>
    <xf numFmtId="0" fontId="11" fillId="32" borderId="44" applyNumberFormat="0" applyFont="0" applyAlignment="0" applyProtection="0"/>
    <xf numFmtId="0" fontId="11" fillId="32" borderId="44" applyNumberFormat="0" applyFont="0" applyAlignment="0" applyProtection="0"/>
    <xf numFmtId="0" fontId="23" fillId="4" borderId="11" applyNumberFormat="0" applyFont="0" applyAlignment="0" applyProtection="0"/>
    <xf numFmtId="0" fontId="233" fillId="33" borderId="0" applyNumberFormat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23" fillId="0" borderId="49" applyNumberFormat="0" applyFill="0" applyAlignment="0" applyProtection="0"/>
    <xf numFmtId="168" fontId="23" fillId="0" borderId="0" applyFont="0" applyFill="0" applyBorder="0" applyAlignment="0" applyProtection="0"/>
    <xf numFmtId="167" fontId="256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1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56" fillId="0" borderId="0" applyFont="0" applyFill="0" applyBorder="0" applyAlignment="0" applyProtection="0"/>
    <xf numFmtId="167" fontId="2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56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56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5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85" fillId="40" borderId="0" applyNumberFormat="0" applyBorder="0" applyAlignment="0" applyProtection="0"/>
    <xf numFmtId="0" fontId="185" fillId="44" borderId="0" applyNumberFormat="0" applyBorder="0" applyAlignment="0" applyProtection="0"/>
    <xf numFmtId="0" fontId="185" fillId="47" borderId="0" applyNumberFormat="0" applyBorder="0" applyAlignment="0" applyProtection="0"/>
    <xf numFmtId="0" fontId="185" fillId="51" borderId="0" applyNumberFormat="0" applyBorder="0" applyAlignment="0" applyProtection="0"/>
    <xf numFmtId="0" fontId="185" fillId="57" borderId="0" applyNumberFormat="0" applyBorder="0" applyAlignment="0" applyProtection="0"/>
    <xf numFmtId="9" fontId="2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3" fillId="0" borderId="0" applyBorder="0" applyAlignment="0" applyProtection="0"/>
    <xf numFmtId="9" fontId="23" fillId="0" borderId="0" applyFont="0" applyFill="0" applyBorder="0" applyAlignment="0" applyProtection="0"/>
    <xf numFmtId="9" fontId="25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81" fillId="0" borderId="0" applyFont="0" applyFill="0" applyBorder="0" applyAlignment="0" applyProtection="0"/>
    <xf numFmtId="9" fontId="181" fillId="0" borderId="0" applyFont="0" applyFill="0" applyBorder="0" applyAlignment="0" applyProtection="0"/>
    <xf numFmtId="9" fontId="256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30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29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32" borderId="44" applyNumberFormat="0" applyFont="0" applyAlignment="0" applyProtection="0"/>
    <xf numFmtId="0" fontId="10" fillId="0" borderId="0"/>
    <xf numFmtId="0" fontId="288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16" fillId="0" borderId="0"/>
    <xf numFmtId="0" fontId="216" fillId="0" borderId="0"/>
    <xf numFmtId="0" fontId="216" fillId="0" borderId="0"/>
    <xf numFmtId="0" fontId="290" fillId="0" borderId="0"/>
    <xf numFmtId="9" fontId="290" fillId="0" borderId="0" applyFont="0" applyFill="0" applyBorder="0" applyAlignment="0" applyProtection="0"/>
    <xf numFmtId="0" fontId="9" fillId="0" borderId="0"/>
    <xf numFmtId="0" fontId="52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8" fillId="0" borderId="0"/>
    <xf numFmtId="165" fontId="52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4" fontId="52" fillId="0" borderId="0" applyFont="0" applyFill="0" applyBorder="0" applyAlignment="0" applyProtection="0"/>
    <xf numFmtId="0" fontId="8" fillId="0" borderId="0"/>
    <xf numFmtId="0" fontId="8" fillId="0" borderId="0"/>
    <xf numFmtId="165" fontId="18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8" fillId="58" borderId="0" applyNumberFormat="0" applyBorder="0" applyAlignment="0" applyProtection="0"/>
    <xf numFmtId="0" fontId="8" fillId="48" borderId="0" applyNumberFormat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59" borderId="0" applyNumberFormat="0" applyBorder="0" applyAlignment="0" applyProtection="0"/>
    <xf numFmtId="0" fontId="8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2" borderId="0" applyNumberFormat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52" borderId="0" applyNumberFormat="0" applyBorder="0" applyAlignment="0" applyProtection="0"/>
    <xf numFmtId="0" fontId="8" fillId="0" borderId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2" borderId="0" applyNumberFormat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52" borderId="0" applyNumberFormat="0" applyBorder="0" applyAlignment="0" applyProtection="0"/>
    <xf numFmtId="0" fontId="8" fillId="0" borderId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8" fillId="0" borderId="0"/>
    <xf numFmtId="165" fontId="52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0" borderId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8" fillId="0" borderId="0"/>
    <xf numFmtId="165" fontId="52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52" fillId="0" borderId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164" fontId="5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3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8" fillId="58" borderId="0" applyNumberFormat="0" applyBorder="0" applyAlignment="0" applyProtection="0"/>
    <xf numFmtId="0" fontId="8" fillId="48" borderId="0" applyNumberFormat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59" borderId="0" applyNumberFormat="0" applyBorder="0" applyAlignment="0" applyProtection="0"/>
    <xf numFmtId="0" fontId="8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2" borderId="0" applyNumberFormat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52" borderId="0" applyNumberFormat="0" applyBorder="0" applyAlignment="0" applyProtection="0"/>
    <xf numFmtId="0" fontId="8" fillId="0" borderId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52" fillId="0" borderId="0" applyFont="0" applyFill="0" applyBorder="0" applyAlignment="0" applyProtection="0"/>
    <xf numFmtId="0" fontId="8" fillId="0" borderId="0"/>
    <xf numFmtId="165" fontId="52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165" fontId="181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8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8" borderId="0" applyNumberFormat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59" borderId="0" applyNumberFormat="0" applyBorder="0" applyAlignment="0" applyProtection="0"/>
    <xf numFmtId="0" fontId="8" fillId="55" borderId="0" applyNumberFormat="0" applyBorder="0" applyAlignment="0" applyProtection="0"/>
    <xf numFmtId="0" fontId="8" fillId="29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2" borderId="0" applyNumberFormat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52" borderId="0" applyNumberFormat="0" applyBorder="0" applyAlignment="0" applyProtection="0"/>
    <xf numFmtId="0" fontId="8" fillId="0" borderId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42" borderId="0" applyNumberFormat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52" borderId="0" applyNumberFormat="0" applyBorder="0" applyAlignment="0" applyProtection="0"/>
    <xf numFmtId="0" fontId="8" fillId="0" borderId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32" borderId="44" applyNumberFormat="0" applyFont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9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2" borderId="44" applyNumberFormat="0" applyFont="0" applyAlignment="0" applyProtection="0"/>
    <xf numFmtId="0" fontId="8" fillId="0" borderId="0"/>
    <xf numFmtId="0" fontId="8" fillId="0" borderId="0"/>
    <xf numFmtId="0" fontId="52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7" fillId="0" borderId="0"/>
    <xf numFmtId="165" fontId="52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52" fillId="0" borderId="0" applyFont="0" applyFill="0" applyBorder="0" applyAlignment="0" applyProtection="0"/>
    <xf numFmtId="0" fontId="7" fillId="0" borderId="0"/>
    <xf numFmtId="0" fontId="7" fillId="0" borderId="0"/>
    <xf numFmtId="165" fontId="18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59" borderId="0" applyNumberFormat="0" applyBorder="0" applyAlignment="0" applyProtection="0"/>
    <xf numFmtId="0" fontId="7" fillId="58" borderId="0" applyNumberFormat="0" applyBorder="0" applyAlignment="0" applyProtection="0"/>
    <xf numFmtId="0" fontId="7" fillId="55" borderId="0" applyNumberFormat="0" applyBorder="0" applyAlignment="0" applyProtection="0"/>
    <xf numFmtId="0" fontId="7" fillId="29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9" borderId="0" applyNumberFormat="0" applyBorder="0" applyAlignment="0" applyProtection="0"/>
    <xf numFmtId="0" fontId="7" fillId="48" borderId="0" applyNumberFormat="0" applyBorder="0" applyAlignment="0" applyProtection="0"/>
    <xf numFmtId="0" fontId="7" fillId="30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48" borderId="0" applyNumberFormat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59" borderId="0" applyNumberFormat="0" applyBorder="0" applyAlignment="0" applyProtection="0"/>
    <xf numFmtId="0" fontId="7" fillId="55" borderId="0" applyNumberFormat="0" applyBorder="0" applyAlignment="0" applyProtection="0"/>
    <xf numFmtId="0" fontId="7" fillId="29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9" borderId="0" applyNumberFormat="0" applyBorder="0" applyAlignment="0" applyProtection="0"/>
    <xf numFmtId="0" fontId="7" fillId="30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1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41" borderId="0" applyNumberFormat="0" applyBorder="0" applyAlignment="0" applyProtection="0"/>
    <xf numFmtId="0" fontId="7" fillId="58" borderId="0" applyNumberFormat="0" applyBorder="0" applyAlignment="0" applyProtection="0"/>
    <xf numFmtId="0" fontId="7" fillId="42" borderId="0" applyNumberFormat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52" borderId="0" applyNumberFormat="0" applyBorder="0" applyAlignment="0" applyProtection="0"/>
    <xf numFmtId="0" fontId="7" fillId="0" borderId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59" borderId="0" applyNumberFormat="0" applyBorder="0" applyAlignment="0" applyProtection="0"/>
    <xf numFmtId="0" fontId="7" fillId="30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41" borderId="0" applyNumberFormat="0" applyBorder="0" applyAlignment="0" applyProtection="0"/>
    <xf numFmtId="0" fontId="7" fillId="58" borderId="0" applyNumberFormat="0" applyBorder="0" applyAlignment="0" applyProtection="0"/>
    <xf numFmtId="0" fontId="7" fillId="42" borderId="0" applyNumberFormat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52" borderId="0" applyNumberFormat="0" applyBorder="0" applyAlignment="0" applyProtection="0"/>
    <xf numFmtId="0" fontId="7" fillId="0" borderId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59" borderId="0" applyNumberFormat="0" applyBorder="0" applyAlignment="0" applyProtection="0"/>
    <xf numFmtId="0" fontId="7" fillId="30" borderId="0" applyNumberFormat="0" applyBorder="0" applyAlignment="0" applyProtection="0"/>
    <xf numFmtId="0" fontId="7" fillId="55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7" fillId="0" borderId="0"/>
    <xf numFmtId="165" fontId="52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0" borderId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8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7" fillId="0" borderId="0"/>
    <xf numFmtId="165" fontId="52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52" fillId="0" borderId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164" fontId="5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3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59" borderId="0" applyNumberFormat="0" applyBorder="0" applyAlignment="0" applyProtection="0"/>
    <xf numFmtId="0" fontId="7" fillId="58" borderId="0" applyNumberFormat="0" applyBorder="0" applyAlignment="0" applyProtection="0"/>
    <xf numFmtId="0" fontId="7" fillId="55" borderId="0" applyNumberFormat="0" applyBorder="0" applyAlignment="0" applyProtection="0"/>
    <xf numFmtId="0" fontId="7" fillId="29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9" borderId="0" applyNumberFormat="0" applyBorder="0" applyAlignment="0" applyProtection="0"/>
    <xf numFmtId="0" fontId="7" fillId="48" borderId="0" applyNumberFormat="0" applyBorder="0" applyAlignment="0" applyProtection="0"/>
    <xf numFmtId="0" fontId="7" fillId="30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48" borderId="0" applyNumberFormat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59" borderId="0" applyNumberFormat="0" applyBorder="0" applyAlignment="0" applyProtection="0"/>
    <xf numFmtId="0" fontId="7" fillId="55" borderId="0" applyNumberFormat="0" applyBorder="0" applyAlignment="0" applyProtection="0"/>
    <xf numFmtId="0" fontId="7" fillId="29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9" borderId="0" applyNumberFormat="0" applyBorder="0" applyAlignment="0" applyProtection="0"/>
    <xf numFmtId="0" fontId="7" fillId="30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1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41" borderId="0" applyNumberFormat="0" applyBorder="0" applyAlignment="0" applyProtection="0"/>
    <xf numFmtId="0" fontId="7" fillId="58" borderId="0" applyNumberFormat="0" applyBorder="0" applyAlignment="0" applyProtection="0"/>
    <xf numFmtId="0" fontId="7" fillId="42" borderId="0" applyNumberFormat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52" borderId="0" applyNumberFormat="0" applyBorder="0" applyAlignment="0" applyProtection="0"/>
    <xf numFmtId="0" fontId="7" fillId="0" borderId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59" borderId="0" applyNumberFormat="0" applyBorder="0" applyAlignment="0" applyProtection="0"/>
    <xf numFmtId="0" fontId="7" fillId="30" borderId="0" applyNumberFormat="0" applyBorder="0" applyAlignment="0" applyProtection="0"/>
    <xf numFmtId="0" fontId="7" fillId="55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52" fillId="0" borderId="0" applyFont="0" applyFill="0" applyBorder="0" applyAlignment="0" applyProtection="0"/>
    <xf numFmtId="0" fontId="7" fillId="0" borderId="0"/>
    <xf numFmtId="165" fontId="52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5" fontId="181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18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59" borderId="0" applyNumberFormat="0" applyBorder="0" applyAlignment="0" applyProtection="0"/>
    <xf numFmtId="0" fontId="7" fillId="58" borderId="0" applyNumberFormat="0" applyBorder="0" applyAlignment="0" applyProtection="0"/>
    <xf numFmtId="0" fontId="7" fillId="55" borderId="0" applyNumberFormat="0" applyBorder="0" applyAlignment="0" applyProtection="0"/>
    <xf numFmtId="0" fontId="7" fillId="29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9" borderId="0" applyNumberFormat="0" applyBorder="0" applyAlignment="0" applyProtection="0"/>
    <xf numFmtId="0" fontId="7" fillId="48" borderId="0" applyNumberFormat="0" applyBorder="0" applyAlignment="0" applyProtection="0"/>
    <xf numFmtId="0" fontId="7" fillId="30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1" borderId="0" applyNumberFormat="0" applyBorder="0" applyAlignment="0" applyProtection="0"/>
    <xf numFmtId="0" fontId="7" fillId="58" borderId="0" applyNumberFormat="0" applyBorder="0" applyAlignment="0" applyProtection="0"/>
    <xf numFmtId="0" fontId="7" fillId="48" borderId="0" applyNumberFormat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59" borderId="0" applyNumberFormat="0" applyBorder="0" applyAlignment="0" applyProtection="0"/>
    <xf numFmtId="0" fontId="7" fillId="55" borderId="0" applyNumberFormat="0" applyBorder="0" applyAlignment="0" applyProtection="0"/>
    <xf numFmtId="0" fontId="7" fillId="29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9" borderId="0" applyNumberFormat="0" applyBorder="0" applyAlignment="0" applyProtection="0"/>
    <xf numFmtId="0" fontId="7" fillId="30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1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41" borderId="0" applyNumberFormat="0" applyBorder="0" applyAlignment="0" applyProtection="0"/>
    <xf numFmtId="0" fontId="7" fillId="58" borderId="0" applyNumberFormat="0" applyBorder="0" applyAlignment="0" applyProtection="0"/>
    <xf numFmtId="0" fontId="7" fillId="42" borderId="0" applyNumberFormat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52" borderId="0" applyNumberFormat="0" applyBorder="0" applyAlignment="0" applyProtection="0"/>
    <xf numFmtId="0" fontId="7" fillId="0" borderId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59" borderId="0" applyNumberFormat="0" applyBorder="0" applyAlignment="0" applyProtection="0"/>
    <xf numFmtId="0" fontId="7" fillId="30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41" borderId="0" applyNumberFormat="0" applyBorder="0" applyAlignment="0" applyProtection="0"/>
    <xf numFmtId="0" fontId="7" fillId="58" borderId="0" applyNumberFormat="0" applyBorder="0" applyAlignment="0" applyProtection="0"/>
    <xf numFmtId="0" fontId="7" fillId="42" borderId="0" applyNumberFormat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52" borderId="0" applyNumberFormat="0" applyBorder="0" applyAlignment="0" applyProtection="0"/>
    <xf numFmtId="0" fontId="7" fillId="0" borderId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59" borderId="0" applyNumberFormat="0" applyBorder="0" applyAlignment="0" applyProtection="0"/>
    <xf numFmtId="0" fontId="7" fillId="30" borderId="0" applyNumberFormat="0" applyBorder="0" applyAlignment="0" applyProtection="0"/>
    <xf numFmtId="0" fontId="7" fillId="55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32" borderId="44" applyNumberFormat="0" applyFon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9" fontId="7" fillId="0" borderId="0" applyFont="0" applyFill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53" fillId="0" borderId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30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0" borderId="0"/>
    <xf numFmtId="0" fontId="7" fillId="32" borderId="44" applyNumberFormat="0" applyFont="0" applyAlignment="0" applyProtection="0"/>
    <xf numFmtId="0" fontId="7" fillId="0" borderId="0"/>
    <xf numFmtId="0" fontId="7" fillId="0" borderId="0"/>
    <xf numFmtId="0" fontId="217" fillId="0" borderId="0"/>
    <xf numFmtId="0" fontId="217" fillId="0" borderId="0"/>
    <xf numFmtId="0" fontId="217" fillId="0" borderId="0"/>
    <xf numFmtId="0" fontId="52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0" borderId="0"/>
    <xf numFmtId="165" fontId="52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0" borderId="0"/>
    <xf numFmtId="0" fontId="6" fillId="0" borderId="0"/>
    <xf numFmtId="165" fontId="18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59" borderId="0" applyNumberFormat="0" applyBorder="0" applyAlignment="0" applyProtection="0"/>
    <xf numFmtId="0" fontId="6" fillId="58" borderId="0" applyNumberFormat="0" applyBorder="0" applyAlignment="0" applyProtection="0"/>
    <xf numFmtId="0" fontId="6" fillId="55" borderId="0" applyNumberFormat="0" applyBorder="0" applyAlignment="0" applyProtection="0"/>
    <xf numFmtId="0" fontId="6" fillId="29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9" borderId="0" applyNumberFormat="0" applyBorder="0" applyAlignment="0" applyProtection="0"/>
    <xf numFmtId="0" fontId="6" fillId="48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6" fillId="58" borderId="0" applyNumberFormat="0" applyBorder="0" applyAlignment="0" applyProtection="0"/>
    <xf numFmtId="0" fontId="6" fillId="48" borderId="0" applyNumberFormat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59" borderId="0" applyNumberFormat="0" applyBorder="0" applyAlignment="0" applyProtection="0"/>
    <xf numFmtId="0" fontId="6" fillId="55" borderId="0" applyNumberFormat="0" applyBorder="0" applyAlignment="0" applyProtection="0"/>
    <xf numFmtId="0" fontId="6" fillId="29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9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42" borderId="0" applyNumberFormat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52" borderId="0" applyNumberFormat="0" applyBorder="0" applyAlignment="0" applyProtection="0"/>
    <xf numFmtId="0" fontId="6" fillId="0" borderId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59" borderId="0" applyNumberFormat="0" applyBorder="0" applyAlignment="0" applyProtection="0"/>
    <xf numFmtId="0" fontId="6" fillId="30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42" borderId="0" applyNumberFormat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52" borderId="0" applyNumberFormat="0" applyBorder="0" applyAlignment="0" applyProtection="0"/>
    <xf numFmtId="0" fontId="6" fillId="0" borderId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59" borderId="0" applyNumberFormat="0" applyBorder="0" applyAlignment="0" applyProtection="0"/>
    <xf numFmtId="0" fontId="6" fillId="30" borderId="0" applyNumberFormat="0" applyBorder="0" applyAlignment="0" applyProtection="0"/>
    <xf numFmtId="0" fontId="6" fillId="55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165" fontId="23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0" borderId="0"/>
    <xf numFmtId="165" fontId="52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0" borderId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8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0" borderId="0"/>
    <xf numFmtId="165" fontId="52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0" borderId="0"/>
    <xf numFmtId="167" fontId="6" fillId="0" borderId="0" applyFont="0" applyFill="0" applyBorder="0" applyAlignment="0" applyProtection="0"/>
    <xf numFmtId="0" fontId="52" fillId="0" borderId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164" fontId="5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3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59" borderId="0" applyNumberFormat="0" applyBorder="0" applyAlignment="0" applyProtection="0"/>
    <xf numFmtId="0" fontId="6" fillId="58" borderId="0" applyNumberFormat="0" applyBorder="0" applyAlignment="0" applyProtection="0"/>
    <xf numFmtId="0" fontId="6" fillId="55" borderId="0" applyNumberFormat="0" applyBorder="0" applyAlignment="0" applyProtection="0"/>
    <xf numFmtId="0" fontId="6" fillId="29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9" borderId="0" applyNumberFormat="0" applyBorder="0" applyAlignment="0" applyProtection="0"/>
    <xf numFmtId="0" fontId="6" fillId="48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6" fillId="58" borderId="0" applyNumberFormat="0" applyBorder="0" applyAlignment="0" applyProtection="0"/>
    <xf numFmtId="0" fontId="6" fillId="48" borderId="0" applyNumberFormat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59" borderId="0" applyNumberFormat="0" applyBorder="0" applyAlignment="0" applyProtection="0"/>
    <xf numFmtId="0" fontId="6" fillId="55" borderId="0" applyNumberFormat="0" applyBorder="0" applyAlignment="0" applyProtection="0"/>
    <xf numFmtId="0" fontId="6" fillId="29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9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42" borderId="0" applyNumberFormat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52" borderId="0" applyNumberFormat="0" applyBorder="0" applyAlignment="0" applyProtection="0"/>
    <xf numFmtId="0" fontId="6" fillId="0" borderId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59" borderId="0" applyNumberFormat="0" applyBorder="0" applyAlignment="0" applyProtection="0"/>
    <xf numFmtId="0" fontId="6" fillId="30" borderId="0" applyNumberFormat="0" applyBorder="0" applyAlignment="0" applyProtection="0"/>
    <xf numFmtId="0" fontId="6" fillId="55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4" fontId="52" fillId="0" borderId="0" applyFont="0" applyFill="0" applyBorder="0" applyAlignment="0" applyProtection="0"/>
    <xf numFmtId="0" fontId="6" fillId="0" borderId="0"/>
    <xf numFmtId="165" fontId="52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5" fontId="181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18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59" borderId="0" applyNumberFormat="0" applyBorder="0" applyAlignment="0" applyProtection="0"/>
    <xf numFmtId="0" fontId="6" fillId="58" borderId="0" applyNumberFormat="0" applyBorder="0" applyAlignment="0" applyProtection="0"/>
    <xf numFmtId="0" fontId="6" fillId="55" borderId="0" applyNumberFormat="0" applyBorder="0" applyAlignment="0" applyProtection="0"/>
    <xf numFmtId="0" fontId="6" fillId="29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9" borderId="0" applyNumberFormat="0" applyBorder="0" applyAlignment="0" applyProtection="0"/>
    <xf numFmtId="0" fontId="6" fillId="48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48" borderId="0" applyNumberFormat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59" borderId="0" applyNumberFormat="0" applyBorder="0" applyAlignment="0" applyProtection="0"/>
    <xf numFmtId="0" fontId="6" fillId="55" borderId="0" applyNumberFormat="0" applyBorder="0" applyAlignment="0" applyProtection="0"/>
    <xf numFmtId="0" fontId="6" fillId="29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9" borderId="0" applyNumberFormat="0" applyBorder="0" applyAlignment="0" applyProtection="0"/>
    <xf numFmtId="0" fontId="6" fillId="30" borderId="0" applyNumberFormat="0" applyBorder="0" applyAlignment="0" applyProtection="0"/>
    <xf numFmtId="0" fontId="6" fillId="45" borderId="0" applyNumberFormat="0" applyBorder="0" applyAlignment="0" applyProtection="0"/>
    <xf numFmtId="0" fontId="6" fillId="42" borderId="0" applyNumberFormat="0" applyBorder="0" applyAlignment="0" applyProtection="0"/>
    <xf numFmtId="0" fontId="6" fillId="41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42" borderId="0" applyNumberFormat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52" borderId="0" applyNumberFormat="0" applyBorder="0" applyAlignment="0" applyProtection="0"/>
    <xf numFmtId="0" fontId="6" fillId="0" borderId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59" borderId="0" applyNumberFormat="0" applyBorder="0" applyAlignment="0" applyProtection="0"/>
    <xf numFmtId="0" fontId="6" fillId="30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41" borderId="0" applyNumberFormat="0" applyBorder="0" applyAlignment="0" applyProtection="0"/>
    <xf numFmtId="0" fontId="6" fillId="58" borderId="0" applyNumberFormat="0" applyBorder="0" applyAlignment="0" applyProtection="0"/>
    <xf numFmtId="0" fontId="6" fillId="42" borderId="0" applyNumberFormat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52" borderId="0" applyNumberFormat="0" applyBorder="0" applyAlignment="0" applyProtection="0"/>
    <xf numFmtId="0" fontId="6" fillId="0" borderId="0"/>
    <xf numFmtId="0" fontId="6" fillId="48" borderId="0" applyNumberFormat="0" applyBorder="0" applyAlignment="0" applyProtection="0"/>
    <xf numFmtId="0" fontId="6" fillId="45" borderId="0" applyNumberFormat="0" applyBorder="0" applyAlignment="0" applyProtection="0"/>
    <xf numFmtId="0" fontId="6" fillId="59" borderId="0" applyNumberFormat="0" applyBorder="0" applyAlignment="0" applyProtection="0"/>
    <xf numFmtId="0" fontId="6" fillId="30" borderId="0" applyNumberFormat="0" applyBorder="0" applyAlignment="0" applyProtection="0"/>
    <xf numFmtId="0" fontId="6" fillId="55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0" borderId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32" borderId="44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9" fontId="6" fillId="0" borderId="0" applyFont="0" applyFill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30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0" borderId="0"/>
    <xf numFmtId="0" fontId="6" fillId="32" borderId="44" applyNumberFormat="0" applyFont="0" applyAlignment="0" applyProtection="0"/>
    <xf numFmtId="0" fontId="6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" fillId="0" borderId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165" fontId="23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5" borderId="0" applyNumberFormat="0" applyBorder="0" applyAlignment="0" applyProtection="0"/>
    <xf numFmtId="0" fontId="5" fillId="30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29" borderId="0" applyNumberFormat="0" applyBorder="0" applyAlignment="0" applyProtection="0"/>
    <xf numFmtId="0" fontId="5" fillId="55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32" borderId="44" applyNumberFormat="0" applyFont="0" applyAlignment="0" applyProtection="0"/>
    <xf numFmtId="0" fontId="5" fillId="0" borderId="0"/>
    <xf numFmtId="0" fontId="5" fillId="0" borderId="0"/>
    <xf numFmtId="165" fontId="2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16" fillId="0" borderId="0"/>
    <xf numFmtId="0" fontId="216" fillId="0" borderId="0"/>
    <xf numFmtId="9" fontId="216" fillId="0" borderId="0" applyFont="0" applyFill="0" applyBorder="0" applyAlignment="0" applyProtection="0"/>
    <xf numFmtId="9" fontId="216" fillId="0" borderId="0" applyFont="0" applyFill="0" applyBorder="0" applyAlignment="0" applyProtection="0"/>
    <xf numFmtId="0" fontId="216" fillId="0" borderId="0"/>
    <xf numFmtId="0" fontId="209" fillId="36" borderId="0" applyNumberFormat="0" applyBorder="0" applyAlignment="0" applyProtection="0"/>
    <xf numFmtId="0" fontId="214" fillId="37" borderId="0" applyNumberFormat="0" applyBorder="0" applyAlignment="0" applyProtection="0"/>
    <xf numFmtId="0" fontId="234" fillId="39" borderId="42" applyNumberFormat="0" applyAlignment="0" applyProtection="0"/>
    <xf numFmtId="0" fontId="206" fillId="31" borderId="43" applyNumberFormat="0" applyAlignment="0" applyProtection="0"/>
    <xf numFmtId="0" fontId="185" fillId="40" borderId="0" applyNumberFormat="0" applyBorder="0" applyAlignment="0" applyProtection="0"/>
    <xf numFmtId="0" fontId="185" fillId="44" borderId="0" applyNumberFormat="0" applyBorder="0" applyAlignment="0" applyProtection="0"/>
    <xf numFmtId="0" fontId="185" fillId="47" borderId="0" applyNumberFormat="0" applyBorder="0" applyAlignment="0" applyProtection="0"/>
    <xf numFmtId="0" fontId="185" fillId="51" borderId="0" applyNumberFormat="0" applyBorder="0" applyAlignment="0" applyProtection="0"/>
    <xf numFmtId="0" fontId="185" fillId="34" borderId="0" applyNumberFormat="0" applyBorder="0" applyAlignment="0" applyProtection="0"/>
    <xf numFmtId="0" fontId="185" fillId="57" borderId="0" applyNumberFormat="0" applyBorder="0" applyAlignment="0" applyProtection="0"/>
    <xf numFmtId="0" fontId="23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4" fillId="0" borderId="0"/>
    <xf numFmtId="0" fontId="4" fillId="0" borderId="0"/>
    <xf numFmtId="165" fontId="18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8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48" borderId="0" applyNumberFormat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165" fontId="23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4" fillId="0" borderId="0"/>
    <xf numFmtId="165" fontId="52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181" fillId="0" borderId="0" applyFont="0" applyFill="0" applyBorder="0" applyAlignment="0" applyProtection="0"/>
    <xf numFmtId="0" fontId="4" fillId="0" borderId="0"/>
    <xf numFmtId="0" fontId="4" fillId="0" borderId="0"/>
    <xf numFmtId="165" fontId="18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8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8" borderId="0" applyNumberFormat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165" fontId="23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29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0" fontId="4" fillId="30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165" fontId="18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90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0" borderId="0"/>
    <xf numFmtId="0" fontId="4" fillId="0" borderId="0"/>
    <xf numFmtId="0" fontId="64" fillId="0" borderId="0"/>
    <xf numFmtId="0" fontId="4" fillId="0" borderId="0"/>
    <xf numFmtId="0" fontId="4" fillId="0" borderId="0"/>
    <xf numFmtId="0" fontId="23" fillId="0" borderId="0"/>
    <xf numFmtId="0" fontId="64" fillId="0" borderId="0"/>
    <xf numFmtId="0" fontId="4" fillId="0" borderId="0"/>
    <xf numFmtId="0" fontId="90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64" fillId="101" borderId="0"/>
    <xf numFmtId="0" fontId="4" fillId="0" borderId="0"/>
    <xf numFmtId="0" fontId="4" fillId="0" borderId="0"/>
    <xf numFmtId="0" fontId="53" fillId="0" borderId="0"/>
    <xf numFmtId="0" fontId="181" fillId="0" borderId="0"/>
    <xf numFmtId="0" fontId="4" fillId="59" borderId="0" applyNumberFormat="0" applyBorder="0" applyAlignment="0" applyProtection="0"/>
    <xf numFmtId="0" fontId="4" fillId="55" borderId="0" applyNumberFormat="0" applyBorder="0" applyAlignment="0" applyProtection="0"/>
    <xf numFmtId="0" fontId="4" fillId="53" borderId="0" applyNumberFormat="0" applyBorder="0" applyAlignment="0" applyProtection="0"/>
    <xf numFmtId="0" fontId="4" fillId="49" borderId="0" applyNumberFormat="0" applyBorder="0" applyAlignment="0" applyProtection="0"/>
    <xf numFmtId="0" fontId="4" fillId="30" borderId="0" applyNumberFormat="0" applyBorder="0" applyAlignment="0" applyProtection="0"/>
    <xf numFmtId="167" fontId="4" fillId="0" borderId="0" applyFont="0" applyFill="0" applyBorder="0" applyAlignment="0" applyProtection="0"/>
    <xf numFmtId="165" fontId="181" fillId="0" borderId="0" applyFont="0" applyFill="0" applyBorder="0" applyAlignment="0" applyProtection="0"/>
    <xf numFmtId="168" fontId="64" fillId="0" borderId="0" applyFont="0" applyFill="0" applyBorder="0" applyAlignment="0" applyProtection="0"/>
    <xf numFmtId="0" fontId="4" fillId="42" borderId="0" applyNumberFormat="0" applyBorder="0" applyAlignment="0" applyProtection="0"/>
    <xf numFmtId="0" fontId="90" fillId="0" borderId="0"/>
    <xf numFmtId="9" fontId="4" fillId="0" borderId="0" applyFont="0" applyFill="0" applyBorder="0" applyAlignment="0" applyProtection="0"/>
    <xf numFmtId="9" fontId="181" fillId="0" borderId="0" applyFont="0" applyFill="0" applyBorder="0" applyAlignment="0" applyProtection="0"/>
    <xf numFmtId="0" fontId="53" fillId="0" borderId="0"/>
    <xf numFmtId="0" fontId="4" fillId="0" borderId="0"/>
    <xf numFmtId="0" fontId="4" fillId="32" borderId="44" applyNumberFormat="0" applyFont="0" applyAlignment="0" applyProtection="0"/>
    <xf numFmtId="165" fontId="23" fillId="0" borderId="0" applyFont="0" applyFill="0" applyBorder="0" applyAlignment="0" applyProtection="0"/>
    <xf numFmtId="168" fontId="18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90" fillId="0" borderId="0"/>
    <xf numFmtId="0" fontId="4" fillId="58" borderId="0" applyNumberFormat="0" applyBorder="0" applyAlignment="0" applyProtection="0"/>
    <xf numFmtId="0" fontId="4" fillId="29" borderId="0" applyNumberFormat="0" applyBorder="0" applyAlignment="0" applyProtection="0"/>
    <xf numFmtId="0" fontId="4" fillId="52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1" borderId="0" applyNumberFormat="0" applyBorder="0" applyAlignment="0" applyProtection="0"/>
    <xf numFmtId="0" fontId="23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53" fillId="0" borderId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21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53" fillId="0" borderId="0"/>
    <xf numFmtId="0" fontId="53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65" fillId="15" borderId="0" applyNumberFormat="0" applyBorder="0" applyAlignment="0" applyProtection="0"/>
    <xf numFmtId="0" fontId="65" fillId="9" borderId="0" applyNumberFormat="0" applyBorder="0" applyAlignment="0" applyProtection="0"/>
    <xf numFmtId="0" fontId="65" fillId="16" borderId="0" applyNumberFormat="0" applyBorder="0" applyAlignment="0" applyProtection="0"/>
    <xf numFmtId="0" fontId="65" fillId="10" borderId="0" applyNumberFormat="0" applyBorder="0" applyAlignment="0" applyProtection="0"/>
    <xf numFmtId="0" fontId="65" fillId="6" borderId="0" applyNumberFormat="0" applyBorder="0" applyAlignment="0" applyProtection="0"/>
    <xf numFmtId="0" fontId="65" fillId="5" borderId="0" applyNumberFormat="0" applyBorder="0" applyAlignment="0" applyProtection="0"/>
    <xf numFmtId="0" fontId="65" fillId="2" borderId="0" applyNumberFormat="0" applyBorder="0" applyAlignment="0" applyProtection="0"/>
    <xf numFmtId="0" fontId="65" fillId="3" borderId="0" applyNumberFormat="0" applyBorder="0" applyAlignment="0" applyProtection="0"/>
    <xf numFmtId="0" fontId="65" fillId="17" borderId="0" applyNumberFormat="0" applyBorder="0" applyAlignment="0" applyProtection="0"/>
    <xf numFmtId="0" fontId="65" fillId="10" borderId="0" applyNumberFormat="0" applyBorder="0" applyAlignment="0" applyProtection="0"/>
    <xf numFmtId="0" fontId="65" fillId="2" borderId="0" applyNumberFormat="0" applyBorder="0" applyAlignment="0" applyProtection="0"/>
    <xf numFmtId="0" fontId="65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3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4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18" borderId="0" applyNumberFormat="0" applyBorder="0" applyAlignment="0" applyProtection="0"/>
    <xf numFmtId="0" fontId="66" fillId="14" borderId="0" applyNumberFormat="0" applyBorder="0" applyAlignment="0" applyProtection="0"/>
    <xf numFmtId="0" fontId="66" fillId="13" borderId="0" applyNumberFormat="0" applyBorder="0" applyAlignment="0" applyProtection="0"/>
    <xf numFmtId="0" fontId="67" fillId="9" borderId="0" applyNumberFormat="0" applyBorder="0" applyAlignment="0" applyProtection="0"/>
    <xf numFmtId="0" fontId="68" fillId="7" borderId="9" applyNumberFormat="0" applyAlignment="0" applyProtection="0"/>
    <xf numFmtId="0" fontId="69" fillId="23" borderId="10" applyNumberFormat="0" applyAlignment="0" applyProtection="0"/>
    <xf numFmtId="165" fontId="18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6" borderId="0" applyNumberFormat="0" applyBorder="0" applyAlignment="0" applyProtection="0"/>
    <xf numFmtId="0" fontId="72" fillId="0" borderId="4" applyNumberFormat="0" applyFill="0" applyAlignment="0" applyProtection="0"/>
    <xf numFmtId="0" fontId="73" fillId="0" borderId="6" applyNumberFormat="0" applyFill="0" applyAlignment="0" applyProtection="0"/>
    <xf numFmtId="0" fontId="74" fillId="0" borderId="8" applyNumberFormat="0" applyFill="0" applyAlignment="0" applyProtection="0"/>
    <xf numFmtId="0" fontId="74" fillId="0" borderId="0" applyNumberFormat="0" applyFill="0" applyBorder="0" applyAlignment="0" applyProtection="0"/>
    <xf numFmtId="0" fontId="75" fillId="5" borderId="9" applyNumberFormat="0" applyAlignment="0" applyProtection="0"/>
    <xf numFmtId="0" fontId="76" fillId="0" borderId="2" applyNumberFormat="0" applyFill="0" applyAlignment="0" applyProtection="0"/>
    <xf numFmtId="0" fontId="77" fillId="8" borderId="0" applyNumberFormat="0" applyBorder="0" applyAlignment="0" applyProtection="0"/>
    <xf numFmtId="0" fontId="4" fillId="0" borderId="0"/>
    <xf numFmtId="0" fontId="4" fillId="0" borderId="0"/>
    <xf numFmtId="0" fontId="78" fillId="7" borderId="12" applyNumberFormat="0" applyAlignment="0" applyProtection="0"/>
    <xf numFmtId="0" fontId="79" fillId="0" borderId="0" applyNumberFormat="0" applyFill="0" applyBorder="0" applyAlignment="0" applyProtection="0"/>
    <xf numFmtId="0" fontId="80" fillId="0" borderId="14" applyNumberFormat="0" applyFill="0" applyAlignment="0" applyProtection="0"/>
    <xf numFmtId="165" fontId="23" fillId="0" borderId="0" applyFont="0" applyFill="0" applyBorder="0" applyAlignment="0" applyProtection="0"/>
    <xf numFmtId="0" fontId="81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8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8" borderId="0" applyNumberFormat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165" fontId="23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181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3" fillId="0" borderId="0"/>
    <xf numFmtId="0" fontId="4" fillId="0" borderId="0"/>
    <xf numFmtId="167" fontId="4" fillId="0" borderId="0" applyFont="0" applyFill="0" applyBorder="0" applyAlignment="0" applyProtection="0"/>
    <xf numFmtId="0" fontId="181" fillId="0" borderId="0"/>
    <xf numFmtId="167" fontId="4" fillId="0" borderId="0" applyFont="0" applyFill="0" applyBorder="0" applyAlignment="0" applyProtection="0"/>
    <xf numFmtId="165" fontId="8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8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165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81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4" fillId="0" borderId="0"/>
    <xf numFmtId="165" fontId="52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4" fillId="101" borderId="0"/>
    <xf numFmtId="0" fontId="4" fillId="0" borderId="0"/>
    <xf numFmtId="181" fontId="90" fillId="0" borderId="0" applyFill="0" applyBorder="0" applyAlignment="0" applyProtection="0"/>
    <xf numFmtId="167" fontId="4" fillId="0" borderId="0" applyFont="0" applyFill="0" applyBorder="0" applyAlignment="0" applyProtection="0"/>
    <xf numFmtId="0" fontId="23" fillId="0" borderId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175" fontId="23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3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8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165" fontId="181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48" borderId="0" applyNumberFormat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165" fontId="181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90" fillId="0" borderId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52" fillId="0" borderId="0" applyFont="0" applyFill="0" applyBorder="0" applyAlignment="0" applyProtection="0"/>
    <xf numFmtId="0" fontId="4" fillId="0" borderId="0"/>
    <xf numFmtId="165" fontId="52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5" fontId="181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18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217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52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8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48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8" borderId="0" applyNumberFormat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59" borderId="0" applyNumberFormat="0" applyBorder="0" applyAlignment="0" applyProtection="0"/>
    <xf numFmtId="0" fontId="4" fillId="55" borderId="0" applyNumberFormat="0" applyBorder="0" applyAlignment="0" applyProtection="0"/>
    <xf numFmtId="0" fontId="4" fillId="29" borderId="0" applyNumberFormat="0" applyBorder="0" applyAlignment="0" applyProtection="0"/>
    <xf numFmtId="0" fontId="4" fillId="53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30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8" borderId="0" applyNumberFormat="0" applyBorder="0" applyAlignment="0" applyProtection="0"/>
    <xf numFmtId="0" fontId="4" fillId="42" borderId="0" applyNumberFormat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52" borderId="0" applyNumberFormat="0" applyBorder="0" applyAlignment="0" applyProtection="0"/>
    <xf numFmtId="0" fontId="4" fillId="0" borderId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59" borderId="0" applyNumberFormat="0" applyBorder="0" applyAlignment="0" applyProtection="0"/>
    <xf numFmtId="0" fontId="4" fillId="30" borderId="0" applyNumberFormat="0" applyBorder="0" applyAlignment="0" applyProtection="0"/>
    <xf numFmtId="0" fontId="4" fillId="55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32" borderId="44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9" fontId="4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30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2" borderId="44" applyNumberFormat="0" applyFont="0" applyAlignment="0" applyProtection="0"/>
    <xf numFmtId="0" fontId="4" fillId="0" borderId="0"/>
    <xf numFmtId="0" fontId="4" fillId="0" borderId="0"/>
    <xf numFmtId="0" fontId="217" fillId="0" borderId="0"/>
    <xf numFmtId="0" fontId="302" fillId="0" borderId="0"/>
    <xf numFmtId="0" fontId="302" fillId="0" borderId="0"/>
    <xf numFmtId="0" fontId="302" fillId="0" borderId="0"/>
    <xf numFmtId="0" fontId="302" fillId="0" borderId="0"/>
    <xf numFmtId="0" fontId="30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8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29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0" fontId="3" fillId="30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3" fillId="0" borderId="0" applyFont="0" applyFill="0" applyBorder="0" applyAlignment="0" applyProtection="0"/>
    <xf numFmtId="0" fontId="3" fillId="0" borderId="0"/>
    <xf numFmtId="0" fontId="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6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64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217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29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0" fontId="3" fillId="30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88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29" borderId="0" applyNumberFormat="0" applyBorder="0" applyAlignment="0" applyProtection="0"/>
    <xf numFmtId="0" fontId="3" fillId="52" borderId="0" applyNumberFormat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5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5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5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0" fontId="3" fillId="32" borderId="44" applyNumberFormat="0" applyFont="0" applyAlignment="0" applyProtection="0"/>
    <xf numFmtId="43" fontId="2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8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8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43" fontId="2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8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43" fontId="2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43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43" fontId="2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43" fontId="2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29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0" fontId="3" fillId="30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53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43" fontId="2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29" borderId="0" applyNumberFormat="0" applyBorder="0" applyAlignment="0" applyProtection="0"/>
    <xf numFmtId="0" fontId="3" fillId="52" borderId="0" applyNumberFormat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43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43" fontId="2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8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181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5" fillId="0" borderId="0" applyFont="0" applyFill="0" applyBorder="0" applyAlignment="0" applyProtection="0"/>
    <xf numFmtId="43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43" fontId="18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181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1" fontId="52" fillId="0" borderId="0" applyFont="0" applyFill="0" applyBorder="0" applyAlignment="0" applyProtection="0"/>
    <xf numFmtId="0" fontId="3" fillId="0" borderId="0"/>
    <xf numFmtId="43" fontId="52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8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8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8" borderId="0" applyNumberFormat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59" borderId="0" applyNumberFormat="0" applyBorder="0" applyAlignment="0" applyProtection="0"/>
    <xf numFmtId="0" fontId="3" fillId="55" borderId="0" applyNumberFormat="0" applyBorder="0" applyAlignment="0" applyProtection="0"/>
    <xf numFmtId="0" fontId="3" fillId="29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41" borderId="0" applyNumberFormat="0" applyBorder="0" applyAlignment="0" applyProtection="0"/>
    <xf numFmtId="0" fontId="3" fillId="58" borderId="0" applyNumberFormat="0" applyBorder="0" applyAlignment="0" applyProtection="0"/>
    <xf numFmtId="0" fontId="3" fillId="42" borderId="0" applyNumberFormat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59" borderId="0" applyNumberFormat="0" applyBorder="0" applyAlignment="0" applyProtection="0"/>
    <xf numFmtId="0" fontId="3" fillId="30" borderId="0" applyNumberFormat="0" applyBorder="0" applyAlignment="0" applyProtection="0"/>
    <xf numFmtId="0" fontId="3" fillId="55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0" borderId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32" borderId="44" applyNumberFormat="0" applyFont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9" fontId="3" fillId="0" borderId="0" applyFont="0" applyFill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30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0" fontId="3" fillId="32" borderId="44" applyNumberFormat="0" applyFont="0" applyAlignment="0" applyProtection="0"/>
    <xf numFmtId="0" fontId="3" fillId="0" borderId="0"/>
    <xf numFmtId="0" fontId="3" fillId="0" borderId="0"/>
    <xf numFmtId="0" fontId="209" fillId="36" borderId="0" applyNumberFormat="0" applyBorder="0" applyAlignment="0" applyProtection="0"/>
    <xf numFmtId="0" fontId="214" fillId="37" borderId="0" applyNumberFormat="0" applyBorder="0" applyAlignment="0" applyProtection="0"/>
    <xf numFmtId="0" fontId="234" fillId="39" borderId="42" applyNumberFormat="0" applyAlignment="0" applyProtection="0"/>
    <xf numFmtId="0" fontId="206" fillId="31" borderId="43" applyNumberFormat="0" applyAlignment="0" applyProtection="0"/>
    <xf numFmtId="0" fontId="185" fillId="40" borderId="0" applyNumberFormat="0" applyBorder="0" applyAlignment="0" applyProtection="0"/>
    <xf numFmtId="0" fontId="185" fillId="44" borderId="0" applyNumberFormat="0" applyBorder="0" applyAlignment="0" applyProtection="0"/>
    <xf numFmtId="0" fontId="185" fillId="47" borderId="0" applyNumberFormat="0" applyBorder="0" applyAlignment="0" applyProtection="0"/>
    <xf numFmtId="0" fontId="185" fillId="51" borderId="0" applyNumberFormat="0" applyBorder="0" applyAlignment="0" applyProtection="0"/>
    <xf numFmtId="0" fontId="185" fillId="34" borderId="0" applyNumberFormat="0" applyBorder="0" applyAlignment="0" applyProtection="0"/>
    <xf numFmtId="0" fontId="185" fillId="57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32" borderId="44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5" borderId="0" applyNumberFormat="0" applyBorder="0" applyAlignment="0" applyProtection="0"/>
    <xf numFmtId="0" fontId="2" fillId="30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29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64" fillId="0" borderId="0"/>
    <xf numFmtId="168" fontId="64" fillId="0" borderId="0" applyFont="0" applyFill="0" applyBorder="0" applyAlignment="0" applyProtection="0"/>
    <xf numFmtId="0" fontId="1" fillId="0" borderId="0"/>
  </cellStyleXfs>
  <cellXfs count="906">
    <xf numFmtId="0" fontId="0" fillId="0" borderId="0" xfId="0"/>
    <xf numFmtId="0" fontId="29" fillId="27" borderId="0" xfId="2432" quotePrefix="1" applyFont="1" applyFill="1" applyAlignment="1" applyProtection="1">
      <alignment horizontal="right"/>
      <protection locked="0"/>
    </xf>
    <xf numFmtId="172" fontId="28" fillId="27" borderId="15" xfId="2433" applyNumberFormat="1" applyFont="1" applyFill="1" applyBorder="1" applyAlignment="1" applyProtection="1">
      <alignment horizontal="right"/>
      <protection locked="0"/>
    </xf>
    <xf numFmtId="172" fontId="28" fillId="27" borderId="0" xfId="2433" applyNumberFormat="1" applyFont="1" applyFill="1" applyAlignment="1" applyProtection="1">
      <alignment horizontal="right"/>
      <protection locked="0"/>
    </xf>
    <xf numFmtId="3" fontId="28" fillId="27" borderId="0" xfId="2436" applyNumberFormat="1" applyFont="1" applyFill="1" applyAlignment="1" applyProtection="1">
      <alignment horizontal="right" vertical="center"/>
      <protection locked="0"/>
    </xf>
    <xf numFmtId="3" fontId="28" fillId="27" borderId="15" xfId="2435" applyNumberFormat="1" applyFont="1" applyFill="1" applyBorder="1" applyAlignment="1" applyProtection="1">
      <alignment horizontal="right"/>
      <protection locked="0"/>
    </xf>
    <xf numFmtId="3" fontId="28" fillId="27" borderId="0" xfId="2435" applyNumberFormat="1" applyFont="1" applyFill="1" applyAlignment="1" applyProtection="1">
      <alignment horizontal="right"/>
      <protection locked="0"/>
    </xf>
    <xf numFmtId="3" fontId="28" fillId="27" borderId="0" xfId="0" applyNumberFormat="1" applyFont="1" applyFill="1" applyProtection="1">
      <protection locked="0"/>
    </xf>
    <xf numFmtId="0" fontId="29" fillId="27" borderId="16" xfId="2433" applyFont="1" applyFill="1" applyBorder="1" applyAlignment="1" applyProtection="1">
      <alignment horizontal="right"/>
      <protection locked="0"/>
    </xf>
    <xf numFmtId="0" fontId="29" fillId="27" borderId="17" xfId="2432" quotePrefix="1" applyFont="1" applyFill="1" applyBorder="1" applyAlignment="1" applyProtection="1">
      <alignment horizontal="right"/>
      <protection locked="0"/>
    </xf>
    <xf numFmtId="0" fontId="29" fillId="27" borderId="18" xfId="2433" applyFont="1" applyFill="1" applyBorder="1" applyAlignment="1" applyProtection="1">
      <alignment horizontal="left" indent="2"/>
      <protection locked="0"/>
    </xf>
    <xf numFmtId="0" fontId="28" fillId="27" borderId="19" xfId="2435" applyFont="1" applyFill="1" applyBorder="1" applyAlignment="1" applyProtection="1">
      <alignment horizontal="left" indent="2"/>
      <protection locked="0"/>
    </xf>
    <xf numFmtId="0" fontId="28" fillId="27" borderId="0" xfId="0" applyFont="1" applyFill="1"/>
    <xf numFmtId="3" fontId="34" fillId="27" borderId="0" xfId="2436" applyNumberFormat="1" applyFont="1" applyFill="1" applyAlignment="1" applyProtection="1">
      <alignment horizontal="right" vertical="center"/>
      <protection locked="0"/>
    </xf>
    <xf numFmtId="0" fontId="32" fillId="27" borderId="0" xfId="2435" applyFont="1" applyFill="1" applyAlignment="1" applyProtection="1">
      <alignment horizontal="left" indent="2"/>
      <protection locked="0"/>
    </xf>
    <xf numFmtId="3" fontId="28" fillId="27" borderId="0" xfId="2615" applyNumberFormat="1" applyFont="1" applyFill="1" applyBorder="1" applyAlignment="1" applyProtection="1">
      <alignment horizontal="right" vertical="center"/>
      <protection locked="0"/>
    </xf>
    <xf numFmtId="3" fontId="29" fillId="27" borderId="17" xfId="2615" applyNumberFormat="1" applyFont="1" applyFill="1" applyBorder="1" applyAlignment="1" applyProtection="1">
      <alignment horizontal="right" vertical="center"/>
      <protection locked="0"/>
    </xf>
    <xf numFmtId="3" fontId="29" fillId="27" borderId="20" xfId="2615" applyNumberFormat="1" applyFont="1" applyFill="1" applyBorder="1" applyAlignment="1" applyProtection="1">
      <alignment horizontal="right" vertical="center"/>
      <protection locked="0"/>
    </xf>
    <xf numFmtId="0" fontId="28" fillId="27" borderId="0" xfId="2435" applyFont="1" applyFill="1" applyAlignment="1" applyProtection="1">
      <alignment horizontal="right"/>
      <protection locked="0"/>
    </xf>
    <xf numFmtId="0" fontId="29" fillId="27" borderId="17" xfId="2432" applyFont="1" applyFill="1" applyBorder="1" applyAlignment="1" applyProtection="1">
      <alignment horizontal="right"/>
      <protection locked="0"/>
    </xf>
    <xf numFmtId="0" fontId="28" fillId="27" borderId="15" xfId="2435" applyFont="1" applyFill="1" applyBorder="1" applyAlignment="1" applyProtection="1">
      <alignment horizontal="right"/>
      <protection locked="0"/>
    </xf>
    <xf numFmtId="3" fontId="28" fillId="27" borderId="21" xfId="2435" applyNumberFormat="1" applyFont="1" applyFill="1" applyBorder="1" applyAlignment="1" applyProtection="1">
      <alignment horizontal="right"/>
      <protection locked="0"/>
    </xf>
    <xf numFmtId="3" fontId="33" fillId="27" borderId="0" xfId="2435" applyNumberFormat="1" applyFont="1" applyFill="1" applyAlignment="1" applyProtection="1">
      <alignment horizontal="right"/>
      <protection locked="0"/>
    </xf>
    <xf numFmtId="3" fontId="28" fillId="27" borderId="17" xfId="2435" applyNumberFormat="1" applyFont="1" applyFill="1" applyBorder="1" applyAlignment="1" applyProtection="1">
      <alignment horizontal="right"/>
      <protection locked="0"/>
    </xf>
    <xf numFmtId="3" fontId="33" fillId="27" borderId="15" xfId="2615" applyNumberFormat="1" applyFont="1" applyFill="1" applyBorder="1" applyAlignment="1" applyProtection="1">
      <alignment horizontal="right" vertical="center"/>
      <protection locked="0"/>
    </xf>
    <xf numFmtId="3" fontId="34" fillId="27" borderId="21" xfId="2615" applyNumberFormat="1" applyFont="1" applyFill="1" applyBorder="1" applyAlignment="1" applyProtection="1">
      <alignment horizontal="right" vertical="center"/>
      <protection locked="0"/>
    </xf>
    <xf numFmtId="3" fontId="34" fillId="27" borderId="0" xfId="0" applyNumberFormat="1" applyFont="1" applyFill="1" applyAlignment="1">
      <alignment wrapText="1"/>
    </xf>
    <xf numFmtId="3" fontId="28" fillId="27" borderId="17" xfId="2615" quotePrefix="1" applyNumberFormat="1" applyFont="1" applyFill="1" applyBorder="1" applyAlignment="1" applyProtection="1">
      <alignment horizontal="right" vertical="center"/>
      <protection locked="0"/>
    </xf>
    <xf numFmtId="3" fontId="31" fillId="27" borderId="17" xfId="2435" applyNumberFormat="1" applyFont="1" applyFill="1" applyBorder="1" applyAlignment="1">
      <alignment horizontal="right"/>
    </xf>
    <xf numFmtId="3" fontId="28" fillId="27" borderId="15" xfId="2435" applyNumberFormat="1" applyFont="1" applyFill="1" applyBorder="1" applyAlignment="1">
      <alignment horizontal="right"/>
    </xf>
    <xf numFmtId="3" fontId="28" fillId="27" borderId="0" xfId="2435" applyNumberFormat="1" applyFont="1" applyFill="1" applyAlignment="1">
      <alignment horizontal="right"/>
    </xf>
    <xf numFmtId="3" fontId="29" fillId="27" borderId="21" xfId="2434" quotePrefix="1" applyNumberFormat="1" applyFont="1" applyFill="1" applyBorder="1" applyAlignment="1" applyProtection="1">
      <alignment horizontal="right" vertical="top" wrapText="1"/>
      <protection locked="0"/>
    </xf>
    <xf numFmtId="3" fontId="28" fillId="27" borderId="0" xfId="2434" quotePrefix="1" applyNumberFormat="1" applyFont="1" applyFill="1" applyAlignment="1" applyProtection="1">
      <alignment horizontal="right" vertical="top" wrapText="1"/>
      <protection locked="0"/>
    </xf>
    <xf numFmtId="3" fontId="29" fillId="27" borderId="0" xfId="2434" quotePrefix="1" applyNumberFormat="1" applyFont="1" applyFill="1" applyAlignment="1" applyProtection="1">
      <alignment horizontal="right" vertical="top" wrapText="1"/>
      <protection locked="0"/>
    </xf>
    <xf numFmtId="169" fontId="28" fillId="27" borderId="22" xfId="2435" applyNumberFormat="1" applyFont="1" applyFill="1" applyBorder="1" applyAlignment="1" applyProtection="1">
      <alignment horizontal="right"/>
      <protection locked="0"/>
    </xf>
    <xf numFmtId="169" fontId="28" fillId="27" borderId="0" xfId="2435" applyNumberFormat="1" applyFont="1" applyFill="1" applyAlignment="1" applyProtection="1">
      <alignment horizontal="right"/>
      <protection locked="0"/>
    </xf>
    <xf numFmtId="169" fontId="28" fillId="27" borderId="17" xfId="2435" applyNumberFormat="1" applyFont="1" applyFill="1" applyBorder="1" applyAlignment="1" applyProtection="1">
      <alignment horizontal="right"/>
      <protection locked="0"/>
    </xf>
    <xf numFmtId="0" fontId="28" fillId="27" borderId="23" xfId="2435" applyFont="1" applyFill="1" applyBorder="1" applyAlignment="1" applyProtection="1">
      <alignment horizontal="right"/>
      <protection locked="0"/>
    </xf>
    <xf numFmtId="0" fontId="28" fillId="27" borderId="24" xfId="2435" applyFont="1" applyFill="1" applyBorder="1" applyAlignment="1" applyProtection="1">
      <alignment horizontal="right"/>
      <protection locked="0"/>
    </xf>
    <xf numFmtId="3" fontId="33" fillId="27" borderId="15" xfId="2435" applyNumberFormat="1" applyFont="1" applyFill="1" applyBorder="1" applyAlignment="1" applyProtection="1">
      <alignment horizontal="right"/>
      <protection locked="0"/>
    </xf>
    <xf numFmtId="3" fontId="33" fillId="27" borderId="21" xfId="2435" applyNumberFormat="1" applyFont="1" applyFill="1" applyBorder="1" applyAlignment="1" applyProtection="1">
      <alignment horizontal="right"/>
      <protection locked="0"/>
    </xf>
    <xf numFmtId="0" fontId="28" fillId="27" borderId="25" xfId="2435" applyFont="1" applyFill="1" applyBorder="1" applyAlignment="1" applyProtection="1">
      <alignment horizontal="right"/>
      <protection locked="0"/>
    </xf>
    <xf numFmtId="0" fontId="28" fillId="27" borderId="26" xfId="2435" applyFont="1" applyFill="1" applyBorder="1" applyAlignment="1" applyProtection="1">
      <alignment horizontal="left" indent="2"/>
      <protection locked="0"/>
    </xf>
    <xf numFmtId="3" fontId="31" fillId="27" borderId="0" xfId="2435" applyNumberFormat="1" applyFont="1" applyFill="1" applyAlignment="1" applyProtection="1">
      <alignment horizontal="right"/>
      <protection locked="0"/>
    </xf>
    <xf numFmtId="3" fontId="31" fillId="27" borderId="21" xfId="2435" applyNumberFormat="1" applyFont="1" applyFill="1" applyBorder="1" applyAlignment="1" applyProtection="1">
      <alignment horizontal="right"/>
      <protection locked="0"/>
    </xf>
    <xf numFmtId="3" fontId="31" fillId="27" borderId="0" xfId="2435" applyNumberFormat="1" applyFont="1" applyFill="1" applyAlignment="1">
      <alignment horizontal="right"/>
    </xf>
    <xf numFmtId="0" fontId="29" fillId="27" borderId="24" xfId="2435" applyFont="1" applyFill="1" applyBorder="1" applyAlignment="1" applyProtection="1">
      <alignment horizontal="right"/>
      <protection locked="0"/>
    </xf>
    <xf numFmtId="0" fontId="29" fillId="27" borderId="19" xfId="2435" applyFont="1" applyFill="1" applyBorder="1" applyAlignment="1" applyProtection="1">
      <alignment horizontal="left" indent="2"/>
      <protection locked="0"/>
    </xf>
    <xf numFmtId="0" fontId="29" fillId="27" borderId="18" xfId="2435" applyFont="1" applyFill="1" applyBorder="1" applyAlignment="1" applyProtection="1">
      <alignment horizontal="left" indent="2"/>
      <protection locked="0"/>
    </xf>
    <xf numFmtId="3" fontId="28" fillId="27" borderId="15" xfId="2615" applyNumberFormat="1" applyFont="1" applyFill="1" applyBorder="1" applyAlignment="1" applyProtection="1">
      <alignment horizontal="right" vertical="center"/>
      <protection locked="0"/>
    </xf>
    <xf numFmtId="3" fontId="28" fillId="27" borderId="19" xfId="2435" applyNumberFormat="1" applyFont="1" applyFill="1" applyBorder="1" applyAlignment="1" applyProtection="1">
      <alignment horizontal="left" indent="2"/>
      <protection locked="0"/>
    </xf>
    <xf numFmtId="3" fontId="28" fillId="27" borderId="27" xfId="2435" applyNumberFormat="1" applyFont="1" applyFill="1" applyBorder="1" applyAlignment="1" applyProtection="1">
      <alignment horizontal="left" indent="2"/>
      <protection locked="0"/>
    </xf>
    <xf numFmtId="3" fontId="28" fillId="27" borderId="0" xfId="2432" applyNumberFormat="1" applyFont="1" applyFill="1" applyAlignment="1" applyProtection="1">
      <alignment horizontal="right"/>
      <protection locked="0"/>
    </xf>
    <xf numFmtId="0" fontId="29" fillId="27" borderId="16" xfId="2435" applyFont="1" applyFill="1" applyBorder="1" applyAlignment="1" applyProtection="1">
      <alignment horizontal="right"/>
      <protection locked="0"/>
    </xf>
    <xf numFmtId="3" fontId="29" fillId="27" borderId="18" xfId="2435" applyNumberFormat="1" applyFont="1" applyFill="1" applyBorder="1" applyAlignment="1" applyProtection="1">
      <alignment horizontal="left" indent="2"/>
      <protection locked="0"/>
    </xf>
    <xf numFmtId="0" fontId="29" fillId="27" borderId="20" xfId="2435" applyFont="1" applyFill="1" applyBorder="1" applyAlignment="1" applyProtection="1">
      <alignment horizontal="right"/>
      <protection locked="0"/>
    </xf>
    <xf numFmtId="3" fontId="29" fillId="27" borderId="20" xfId="2435" applyNumberFormat="1" applyFont="1" applyFill="1" applyBorder="1" applyAlignment="1" applyProtection="1">
      <alignment horizontal="left" indent="2"/>
      <protection locked="0"/>
    </xf>
    <xf numFmtId="0" fontId="29" fillId="27" borderId="23" xfId="2435" applyFont="1" applyFill="1" applyBorder="1" applyAlignment="1" applyProtection="1">
      <alignment horizontal="right"/>
      <protection locked="0"/>
    </xf>
    <xf numFmtId="0" fontId="29" fillId="27" borderId="27" xfId="2435" applyFont="1" applyFill="1" applyBorder="1" applyAlignment="1" applyProtection="1">
      <alignment horizontal="left" indent="2"/>
      <protection locked="0"/>
    </xf>
    <xf numFmtId="170" fontId="28" fillId="27" borderId="17" xfId="3019" applyNumberFormat="1" applyFont="1" applyFill="1" applyBorder="1" applyAlignment="1" applyProtection="1">
      <alignment horizontal="right"/>
      <protection locked="0"/>
    </xf>
    <xf numFmtId="3" fontId="31" fillId="27" borderId="15" xfId="2435" applyNumberFormat="1" applyFont="1" applyFill="1" applyBorder="1" applyAlignment="1" applyProtection="1">
      <alignment horizontal="right"/>
      <protection locked="0"/>
    </xf>
    <xf numFmtId="3" fontId="28" fillId="27" borderId="17" xfId="2437" applyNumberFormat="1" applyFont="1" applyFill="1" applyBorder="1" applyAlignment="1" applyProtection="1">
      <alignment horizontal="right" vertical="center"/>
      <protection locked="0"/>
    </xf>
    <xf numFmtId="3" fontId="31" fillId="27" borderId="28" xfId="2435" applyNumberFormat="1" applyFont="1" applyFill="1" applyBorder="1" applyAlignment="1" applyProtection="1">
      <alignment horizontal="right"/>
      <protection locked="0"/>
    </xf>
    <xf numFmtId="3" fontId="28" fillId="27" borderId="23" xfId="2435" applyNumberFormat="1" applyFont="1" applyFill="1" applyBorder="1" applyAlignment="1" applyProtection="1">
      <alignment horizontal="right"/>
      <protection locked="0"/>
    </xf>
    <xf numFmtId="0" fontId="28" fillId="27" borderId="27" xfId="2435" applyFont="1" applyFill="1" applyBorder="1" applyAlignment="1" applyProtection="1">
      <alignment horizontal="left" indent="2"/>
      <protection locked="0"/>
    </xf>
    <xf numFmtId="3" fontId="28" fillId="27" borderId="16" xfId="2435" applyNumberFormat="1" applyFont="1" applyFill="1" applyBorder="1" applyAlignment="1" applyProtection="1">
      <alignment horizontal="right"/>
      <protection locked="0"/>
    </xf>
    <xf numFmtId="3" fontId="28" fillId="27" borderId="18" xfId="2435" applyNumberFormat="1" applyFont="1" applyFill="1" applyBorder="1" applyAlignment="1" applyProtection="1">
      <alignment horizontal="left" indent="2"/>
      <protection locked="0"/>
    </xf>
    <xf numFmtId="3" fontId="34" fillId="27" borderId="0" xfId="2615" applyNumberFormat="1" applyFont="1" applyFill="1" applyBorder="1" applyAlignment="1" applyProtection="1">
      <alignment horizontal="right" vertical="center"/>
      <protection locked="0"/>
    </xf>
    <xf numFmtId="3" fontId="28" fillId="27" borderId="21" xfId="2615" applyNumberFormat="1" applyFont="1" applyFill="1" applyBorder="1" applyAlignment="1" applyProtection="1">
      <alignment horizontal="right" vertical="center"/>
      <protection locked="0"/>
    </xf>
    <xf numFmtId="3" fontId="28" fillId="27" borderId="17" xfId="2615" applyNumberFormat="1" applyFont="1" applyFill="1" applyBorder="1" applyAlignment="1" applyProtection="1">
      <alignment horizontal="right" vertical="center"/>
      <protection locked="0"/>
    </xf>
    <xf numFmtId="171" fontId="28" fillId="27" borderId="15" xfId="2432" applyNumberFormat="1" applyFont="1" applyFill="1" applyBorder="1" applyAlignment="1" applyProtection="1">
      <alignment horizontal="right"/>
      <protection locked="0"/>
    </xf>
    <xf numFmtId="3" fontId="28" fillId="27" borderId="0" xfId="2437" applyNumberFormat="1" applyFont="1" applyFill="1" applyAlignment="1" applyProtection="1">
      <alignment horizontal="right" vertical="center"/>
      <protection locked="0"/>
    </xf>
    <xf numFmtId="3" fontId="32" fillId="27" borderId="0" xfId="2437" applyNumberFormat="1" applyFont="1" applyFill="1" applyAlignment="1" applyProtection="1">
      <alignment horizontal="right" vertical="center"/>
      <protection locked="0"/>
    </xf>
    <xf numFmtId="3" fontId="32" fillId="27" borderId="0" xfId="2435" applyNumberFormat="1" applyFont="1" applyFill="1" applyAlignment="1" applyProtection="1">
      <alignment horizontal="right"/>
      <protection locked="0"/>
    </xf>
    <xf numFmtId="3" fontId="36" fillId="27" borderId="17" xfId="2435" applyNumberFormat="1" applyFont="1" applyFill="1" applyBorder="1" applyAlignment="1" applyProtection="1">
      <alignment horizontal="right"/>
      <protection locked="0"/>
    </xf>
    <xf numFmtId="3" fontId="28" fillId="27" borderId="0" xfId="2435" applyNumberFormat="1" applyFont="1" applyFill="1" applyProtection="1">
      <alignment vertical="center"/>
      <protection locked="0"/>
    </xf>
    <xf numFmtId="0" fontId="29" fillId="27" borderId="15" xfId="2435" applyFont="1" applyFill="1" applyBorder="1" applyAlignment="1" applyProtection="1">
      <alignment horizontal="right"/>
      <protection locked="0"/>
    </xf>
    <xf numFmtId="0" fontId="28" fillId="27" borderId="15" xfId="2435" applyFont="1" applyFill="1" applyBorder="1" applyAlignment="1">
      <alignment horizontal="right"/>
    </xf>
    <xf numFmtId="0" fontId="29" fillId="27" borderId="17" xfId="2432" quotePrefix="1" applyFont="1" applyFill="1" applyBorder="1" applyAlignment="1">
      <alignment horizontal="right"/>
    </xf>
    <xf numFmtId="9" fontId="28" fillId="27" borderId="0" xfId="3019" applyFont="1" applyFill="1" applyBorder="1" applyAlignment="1" applyProtection="1">
      <alignment horizontal="right" vertical="center"/>
      <protection locked="0"/>
    </xf>
    <xf numFmtId="17" fontId="29" fillId="27" borderId="17" xfId="2434" quotePrefix="1" applyNumberFormat="1" applyFont="1" applyFill="1" applyBorder="1" applyAlignment="1" applyProtection="1">
      <alignment horizontal="right" vertical="top" wrapText="1"/>
      <protection locked="0"/>
    </xf>
    <xf numFmtId="3" fontId="28" fillId="27" borderId="15" xfId="2434" applyNumberFormat="1" applyFont="1" applyFill="1" applyBorder="1" applyProtection="1">
      <alignment vertical="center"/>
      <protection locked="0"/>
    </xf>
    <xf numFmtId="3" fontId="28" fillId="27" borderId="0" xfId="2434" applyNumberFormat="1" applyFont="1" applyFill="1" applyProtection="1">
      <alignment vertical="center"/>
      <protection locked="0"/>
    </xf>
    <xf numFmtId="3" fontId="28" fillId="27" borderId="17" xfId="2434" applyNumberFormat="1" applyFont="1" applyFill="1" applyBorder="1" applyProtection="1">
      <alignment vertical="center"/>
      <protection locked="0"/>
    </xf>
    <xf numFmtId="0" fontId="0" fillId="27" borderId="0" xfId="0" applyFill="1"/>
    <xf numFmtId="0" fontId="28" fillId="27" borderId="16" xfId="2435" applyFont="1" applyFill="1" applyBorder="1" applyAlignment="1" applyProtection="1">
      <alignment horizontal="right"/>
      <protection locked="0"/>
    </xf>
    <xf numFmtId="0" fontId="32" fillId="27" borderId="0" xfId="2435" applyFont="1" applyFill="1" applyAlignment="1" applyProtection="1">
      <alignment horizontal="right"/>
      <protection locked="0"/>
    </xf>
    <xf numFmtId="0" fontId="34" fillId="27" borderId="0" xfId="2435" applyFont="1" applyFill="1" applyAlignment="1" applyProtection="1">
      <alignment horizontal="right"/>
      <protection locked="0"/>
    </xf>
    <xf numFmtId="0" fontId="33" fillId="27" borderId="24" xfId="2435" applyFont="1" applyFill="1" applyBorder="1" applyAlignment="1" applyProtection="1">
      <alignment horizontal="right"/>
      <protection locked="0"/>
    </xf>
    <xf numFmtId="0" fontId="33" fillId="27" borderId="23" xfId="2435" applyFont="1" applyFill="1" applyBorder="1" applyAlignment="1" applyProtection="1">
      <alignment horizontal="right"/>
      <protection locked="0"/>
    </xf>
    <xf numFmtId="0" fontId="33" fillId="27" borderId="29" xfId="2435" applyFont="1" applyFill="1" applyBorder="1" applyAlignment="1" applyProtection="1">
      <alignment horizontal="right"/>
      <protection locked="0"/>
    </xf>
    <xf numFmtId="0" fontId="28" fillId="27" borderId="29" xfId="2435" applyFont="1" applyFill="1" applyBorder="1" applyAlignment="1" applyProtection="1">
      <alignment horizontal="right"/>
      <protection locked="0"/>
    </xf>
    <xf numFmtId="0" fontId="33" fillId="27" borderId="16" xfId="2435" applyFont="1" applyFill="1" applyBorder="1" applyAlignment="1" applyProtection="1">
      <alignment horizontal="right"/>
      <protection locked="0"/>
    </xf>
    <xf numFmtId="3" fontId="29" fillId="27" borderId="23" xfId="2435" applyNumberFormat="1" applyFont="1" applyFill="1" applyBorder="1" applyAlignment="1" applyProtection="1">
      <alignment horizontal="right"/>
      <protection locked="0"/>
    </xf>
    <xf numFmtId="170" fontId="28" fillId="27" borderId="0" xfId="3019" applyNumberFormat="1" applyFont="1" applyFill="1" applyBorder="1" applyAlignment="1" applyProtection="1">
      <alignment horizontal="right"/>
      <protection locked="0"/>
    </xf>
    <xf numFmtId="0" fontId="29" fillId="27" borderId="24" xfId="2435" applyFont="1" applyFill="1" applyBorder="1" applyAlignment="1">
      <alignment horizontal="right"/>
    </xf>
    <xf numFmtId="1" fontId="29" fillId="27" borderId="16" xfId="2435" applyNumberFormat="1" applyFont="1" applyFill="1" applyBorder="1" applyAlignment="1">
      <alignment horizontal="right"/>
    </xf>
    <xf numFmtId="3" fontId="28" fillId="27" borderId="23" xfId="2435" applyNumberFormat="1" applyFont="1" applyFill="1" applyBorder="1" applyAlignment="1">
      <alignment horizontal="right"/>
    </xf>
    <xf numFmtId="3" fontId="28" fillId="27" borderId="16" xfId="2435" applyNumberFormat="1" applyFont="1" applyFill="1" applyBorder="1" applyAlignment="1">
      <alignment horizontal="right"/>
    </xf>
    <xf numFmtId="1" fontId="29" fillId="27" borderId="16" xfId="2435" applyNumberFormat="1" applyFont="1" applyFill="1" applyBorder="1" applyAlignment="1" applyProtection="1">
      <alignment horizontal="right"/>
      <protection locked="0"/>
    </xf>
    <xf numFmtId="3" fontId="28" fillId="27" borderId="24" xfId="2435" applyNumberFormat="1" applyFont="1" applyFill="1" applyBorder="1" applyAlignment="1" applyProtection="1">
      <alignment horizontal="right"/>
      <protection locked="0"/>
    </xf>
    <xf numFmtId="3" fontId="29" fillId="27" borderId="16" xfId="2435" applyNumberFormat="1" applyFont="1" applyFill="1" applyBorder="1" applyAlignment="1" applyProtection="1">
      <alignment horizontal="right"/>
      <protection locked="0"/>
    </xf>
    <xf numFmtId="3" fontId="29" fillId="27" borderId="17" xfId="2435" applyNumberFormat="1" applyFont="1" applyFill="1" applyBorder="1" applyAlignment="1" applyProtection="1">
      <alignment horizontal="right"/>
      <protection locked="0"/>
    </xf>
    <xf numFmtId="3" fontId="29" fillId="27" borderId="29" xfId="2435" applyNumberFormat="1" applyFont="1" applyFill="1" applyBorder="1" applyAlignment="1" applyProtection="1">
      <alignment horizontal="right"/>
      <protection locked="0"/>
    </xf>
    <xf numFmtId="3" fontId="28" fillId="27" borderId="30" xfId="2435" applyNumberFormat="1" applyFont="1" applyFill="1" applyBorder="1" applyAlignment="1" applyProtection="1">
      <alignment horizontal="right"/>
      <protection locked="0"/>
    </xf>
    <xf numFmtId="0" fontId="28" fillId="27" borderId="0" xfId="2435" applyFont="1" applyFill="1" applyAlignment="1" applyProtection="1">
      <alignment horizontal="left"/>
      <protection locked="0"/>
    </xf>
    <xf numFmtId="3" fontId="28" fillId="27" borderId="0" xfId="2615" applyNumberFormat="1" applyFont="1" applyFill="1" applyAlignment="1" applyProtection="1">
      <alignment horizontal="right" vertical="center"/>
      <protection locked="0"/>
    </xf>
    <xf numFmtId="0" fontId="29" fillId="27" borderId="0" xfId="2435" quotePrefix="1" applyFont="1" applyFill="1" applyAlignment="1" applyProtection="1">
      <alignment horizontal="right"/>
      <protection locked="0"/>
    </xf>
    <xf numFmtId="0" fontId="28" fillId="27" borderId="24" xfId="2434" applyFont="1" applyFill="1" applyBorder="1" applyAlignment="1" applyProtection="1">
      <alignment horizontal="right" vertical="center"/>
      <protection locked="0"/>
    </xf>
    <xf numFmtId="0" fontId="28" fillId="27" borderId="23" xfId="2434" applyFont="1" applyFill="1" applyBorder="1" applyAlignment="1" applyProtection="1">
      <alignment horizontal="right" vertical="center"/>
      <protection locked="0"/>
    </xf>
    <xf numFmtId="0" fontId="32" fillId="27" borderId="0" xfId="2435" applyFont="1" applyFill="1" applyAlignment="1" applyProtection="1">
      <alignment horizontal="left"/>
      <protection locked="0"/>
    </xf>
    <xf numFmtId="169" fontId="28" fillId="27" borderId="0" xfId="2615" applyNumberFormat="1" applyFont="1" applyFill="1" applyBorder="1" applyAlignment="1" applyProtection="1">
      <alignment horizontal="right" vertical="center"/>
      <protection locked="0"/>
    </xf>
    <xf numFmtId="0" fontId="37" fillId="27" borderId="0" xfId="2435" applyFont="1" applyFill="1" applyAlignment="1" applyProtection="1">
      <protection locked="0"/>
    </xf>
    <xf numFmtId="0" fontId="28" fillId="27" borderId="0" xfId="2435" applyFont="1" applyFill="1" applyAlignment="1" applyProtection="1">
      <alignment horizontal="left" indent="2"/>
      <protection locked="0"/>
    </xf>
    <xf numFmtId="3" fontId="28" fillId="27" borderId="0" xfId="2435" applyNumberFormat="1" applyFont="1" applyFill="1" applyAlignment="1" applyProtection="1">
      <alignment horizontal="left" indent="2"/>
      <protection locked="0"/>
    </xf>
    <xf numFmtId="0" fontId="28" fillId="27" borderId="18" xfId="2435" applyFont="1" applyFill="1" applyBorder="1" applyAlignment="1" applyProtection="1">
      <alignment horizontal="left" indent="2"/>
      <protection locked="0"/>
    </xf>
    <xf numFmtId="0" fontId="34" fillId="27" borderId="0" xfId="2435" applyFont="1" applyFill="1" applyAlignment="1" applyProtection="1">
      <alignment horizontal="left"/>
      <protection locked="0"/>
    </xf>
    <xf numFmtId="0" fontId="33" fillId="27" borderId="19" xfId="2435" applyFont="1" applyFill="1" applyBorder="1" applyAlignment="1" applyProtection="1">
      <alignment horizontal="left" indent="2"/>
      <protection locked="0"/>
    </xf>
    <xf numFmtId="0" fontId="33" fillId="27" borderId="27" xfId="2435" applyFont="1" applyFill="1" applyBorder="1" applyAlignment="1" applyProtection="1">
      <alignment horizontal="left" indent="2"/>
      <protection locked="0"/>
    </xf>
    <xf numFmtId="0" fontId="33" fillId="27" borderId="31" xfId="2435" applyFont="1" applyFill="1" applyBorder="1" applyAlignment="1" applyProtection="1">
      <alignment horizontal="left" indent="2"/>
      <protection locked="0"/>
    </xf>
    <xf numFmtId="0" fontId="28" fillId="27" borderId="31" xfId="2435" applyFont="1" applyFill="1" applyBorder="1" applyAlignment="1" applyProtection="1">
      <alignment horizontal="left" indent="2"/>
      <protection locked="0"/>
    </xf>
    <xf numFmtId="0" fontId="33" fillId="27" borderId="18" xfId="2435" applyFont="1" applyFill="1" applyBorder="1" applyAlignment="1" applyProtection="1">
      <alignment horizontal="left" indent="2"/>
      <protection locked="0"/>
    </xf>
    <xf numFmtId="0" fontId="29" fillId="27" borderId="19" xfId="2435" applyFont="1" applyFill="1" applyBorder="1" applyAlignment="1">
      <alignment horizontal="left" indent="2"/>
    </xf>
    <xf numFmtId="1" fontId="29" fillId="27" borderId="18" xfId="2435" applyNumberFormat="1" applyFont="1" applyFill="1" applyBorder="1" applyAlignment="1">
      <alignment horizontal="left" indent="2"/>
    </xf>
    <xf numFmtId="3" fontId="28" fillId="27" borderId="27" xfId="2435" applyNumberFormat="1" applyFont="1" applyFill="1" applyBorder="1" applyAlignment="1">
      <alignment horizontal="left" indent="2"/>
    </xf>
    <xf numFmtId="3" fontId="28" fillId="27" borderId="18" xfId="2435" applyNumberFormat="1" applyFont="1" applyFill="1" applyBorder="1" applyAlignment="1">
      <alignment horizontal="left" indent="2"/>
    </xf>
    <xf numFmtId="1" fontId="29" fillId="27" borderId="18" xfId="2435" applyNumberFormat="1" applyFont="1" applyFill="1" applyBorder="1" applyAlignment="1" applyProtection="1">
      <alignment horizontal="left" indent="2"/>
      <protection locked="0"/>
    </xf>
    <xf numFmtId="3" fontId="29" fillId="27" borderId="31" xfId="2435" applyNumberFormat="1" applyFont="1" applyFill="1" applyBorder="1" applyAlignment="1" applyProtection="1">
      <alignment horizontal="left" indent="2"/>
      <protection locked="0"/>
    </xf>
    <xf numFmtId="0" fontId="29" fillId="27" borderId="31" xfId="2435" applyFont="1" applyFill="1" applyBorder="1" applyAlignment="1" applyProtection="1">
      <alignment horizontal="left" indent="2"/>
      <protection locked="0"/>
    </xf>
    <xf numFmtId="0" fontId="39" fillId="27" borderId="0" xfId="0" applyFont="1" applyFill="1"/>
    <xf numFmtId="0" fontId="33" fillId="27" borderId="32" xfId="2435" applyFont="1" applyFill="1" applyBorder="1" applyAlignment="1" applyProtection="1">
      <alignment horizontal="right"/>
      <protection locked="0"/>
    </xf>
    <xf numFmtId="0" fontId="33" fillId="27" borderId="33" xfId="2435" applyFont="1" applyFill="1" applyBorder="1" applyAlignment="1" applyProtection="1">
      <alignment horizontal="right"/>
      <protection locked="0"/>
    </xf>
    <xf numFmtId="14" fontId="33" fillId="27" borderId="33" xfId="2432" quotePrefix="1" applyNumberFormat="1" applyFont="1" applyFill="1" applyBorder="1" applyAlignment="1" applyProtection="1">
      <alignment horizontal="right"/>
      <protection locked="0"/>
    </xf>
    <xf numFmtId="0" fontId="33" fillId="27" borderId="34" xfId="2435" applyFont="1" applyFill="1" applyBorder="1" applyAlignment="1" applyProtection="1">
      <alignment horizontal="left" indent="2"/>
      <protection locked="0"/>
    </xf>
    <xf numFmtId="0" fontId="28" fillId="27" borderId="30" xfId="2435" applyFont="1" applyFill="1" applyBorder="1" applyAlignment="1" applyProtection="1">
      <alignment horizontal="right"/>
      <protection locked="0"/>
    </xf>
    <xf numFmtId="3" fontId="28" fillId="27" borderId="22" xfId="2437" applyNumberFormat="1" applyFont="1" applyFill="1" applyBorder="1" applyAlignment="1" applyProtection="1">
      <alignment horizontal="right" vertical="center"/>
      <protection locked="0"/>
    </xf>
    <xf numFmtId="0" fontId="28" fillId="27" borderId="22" xfId="2435" applyFont="1" applyFill="1" applyBorder="1" applyAlignment="1" applyProtection="1">
      <alignment horizontal="right"/>
      <protection locked="0"/>
    </xf>
    <xf numFmtId="0" fontId="28" fillId="27" borderId="17" xfId="2435" applyFont="1" applyFill="1" applyBorder="1" applyAlignment="1" applyProtection="1">
      <alignment horizontal="right"/>
      <protection locked="0"/>
    </xf>
    <xf numFmtId="0" fontId="34" fillId="27" borderId="35" xfId="2435" applyFont="1" applyFill="1" applyBorder="1" applyAlignment="1" applyProtection="1">
      <alignment horizontal="right"/>
      <protection locked="0"/>
    </xf>
    <xf numFmtId="3" fontId="34" fillId="27" borderId="35" xfId="2437" applyNumberFormat="1" applyFont="1" applyFill="1" applyBorder="1" applyAlignment="1" applyProtection="1">
      <alignment horizontal="right" vertical="center"/>
      <protection locked="0"/>
    </xf>
    <xf numFmtId="0" fontId="29" fillId="27" borderId="17" xfId="2435" quotePrefix="1" applyFont="1" applyFill="1" applyBorder="1" applyAlignment="1" applyProtection="1">
      <alignment horizontal="right"/>
      <protection locked="0"/>
    </xf>
    <xf numFmtId="3" fontId="33" fillId="27" borderId="24" xfId="2435" applyNumberFormat="1" applyFont="1" applyFill="1" applyBorder="1" applyAlignment="1" applyProtection="1">
      <alignment horizontal="right"/>
      <protection locked="0"/>
    </xf>
    <xf numFmtId="3" fontId="33" fillId="27" borderId="27" xfId="2435" applyNumberFormat="1" applyFont="1" applyFill="1" applyBorder="1" applyAlignment="1" applyProtection="1">
      <alignment horizontal="left" indent="2"/>
      <protection locked="0"/>
    </xf>
    <xf numFmtId="3" fontId="34" fillId="27" borderId="29" xfId="2435" applyNumberFormat="1" applyFont="1" applyFill="1" applyBorder="1" applyAlignment="1" applyProtection="1">
      <alignment horizontal="right"/>
      <protection locked="0"/>
    </xf>
    <xf numFmtId="0" fontId="34" fillId="27" borderId="31" xfId="2435" applyFont="1" applyFill="1" applyBorder="1" applyAlignment="1" applyProtection="1">
      <alignment horizontal="left" indent="2"/>
      <protection locked="0"/>
    </xf>
    <xf numFmtId="3" fontId="28" fillId="27" borderId="0" xfId="0" applyNumberFormat="1" applyFont="1" applyFill="1"/>
    <xf numFmtId="3" fontId="28" fillId="27" borderId="15" xfId="2436" applyNumberFormat="1" applyFont="1" applyFill="1" applyBorder="1" applyAlignment="1" applyProtection="1">
      <alignment horizontal="right" vertical="center"/>
      <protection locked="0"/>
    </xf>
    <xf numFmtId="3" fontId="28" fillId="27" borderId="17" xfId="2436" applyNumberFormat="1" applyFont="1" applyFill="1" applyBorder="1" applyAlignment="1" applyProtection="1">
      <alignment horizontal="right" vertical="center"/>
      <protection locked="0"/>
    </xf>
    <xf numFmtId="0" fontId="28" fillId="27" borderId="0" xfId="0" applyFont="1" applyFill="1" applyAlignment="1" applyProtection="1">
      <alignment horizontal="right"/>
      <protection locked="0"/>
    </xf>
    <xf numFmtId="9" fontId="28" fillId="27" borderId="0" xfId="3019" applyFont="1" applyFill="1" applyProtection="1"/>
    <xf numFmtId="0" fontId="40" fillId="27" borderId="0" xfId="0" applyFont="1" applyFill="1" applyProtection="1">
      <protection locked="0"/>
    </xf>
    <xf numFmtId="0" fontId="39" fillId="27" borderId="0" xfId="2435" applyFont="1" applyFill="1" applyAlignment="1" applyProtection="1">
      <alignment horizontal="right"/>
      <protection locked="0"/>
    </xf>
    <xf numFmtId="1" fontId="28" fillId="27" borderId="0" xfId="0" applyNumberFormat="1" applyFont="1" applyFill="1"/>
    <xf numFmtId="0" fontId="40" fillId="27" borderId="0" xfId="2435" applyFont="1" applyFill="1" applyAlignment="1" applyProtection="1">
      <alignment horizontal="right"/>
      <protection locked="0"/>
    </xf>
    <xf numFmtId="0" fontId="37" fillId="27" borderId="0" xfId="2435" applyFont="1" applyFill="1" applyAlignment="1" applyProtection="1">
      <alignment horizontal="right"/>
      <protection locked="0"/>
    </xf>
    <xf numFmtId="0" fontId="33" fillId="27" borderId="36" xfId="2435" applyFont="1" applyFill="1" applyBorder="1" applyAlignment="1" applyProtection="1">
      <alignment horizontal="right"/>
      <protection locked="0"/>
    </xf>
    <xf numFmtId="0" fontId="33" fillId="27" borderId="37" xfId="2435" applyFont="1" applyFill="1" applyBorder="1" applyAlignment="1" applyProtection="1">
      <alignment horizontal="left" indent="2"/>
      <protection locked="0"/>
    </xf>
    <xf numFmtId="3" fontId="29" fillId="27" borderId="17" xfId="2432" quotePrefix="1" applyNumberFormat="1" applyFont="1" applyFill="1" applyBorder="1" applyAlignment="1" applyProtection="1">
      <alignment horizontal="right"/>
      <protection locked="0"/>
    </xf>
    <xf numFmtId="3" fontId="29" fillId="27" borderId="0" xfId="2435" applyNumberFormat="1" applyFont="1" applyFill="1" applyAlignment="1" applyProtection="1">
      <alignment horizontal="right"/>
      <protection locked="0"/>
    </xf>
    <xf numFmtId="0" fontId="29" fillId="27" borderId="0" xfId="2435" applyFont="1" applyFill="1" applyAlignment="1" applyProtection="1">
      <alignment horizontal="right"/>
      <protection locked="0"/>
    </xf>
    <xf numFmtId="9" fontId="34" fillId="27" borderId="35" xfId="3019" applyFont="1" applyFill="1" applyBorder="1" applyAlignment="1" applyProtection="1">
      <alignment horizontal="right"/>
      <protection locked="0"/>
    </xf>
    <xf numFmtId="0" fontId="34" fillId="27" borderId="40" xfId="2435" applyFont="1" applyFill="1" applyBorder="1" applyAlignment="1" applyProtection="1">
      <alignment horizontal="left" indent="2"/>
      <protection locked="0"/>
    </xf>
    <xf numFmtId="0" fontId="28" fillId="27" borderId="39" xfId="2435" applyFont="1" applyFill="1" applyBorder="1" applyAlignment="1" applyProtection="1">
      <alignment horizontal="left"/>
      <protection locked="0"/>
    </xf>
    <xf numFmtId="0" fontId="41" fillId="27" borderId="24" xfId="2435" applyFont="1" applyFill="1" applyBorder="1" applyAlignment="1" applyProtection="1">
      <protection locked="0"/>
    </xf>
    <xf numFmtId="0" fontId="41" fillId="27" borderId="15" xfId="2435" applyFont="1" applyFill="1" applyBorder="1" applyAlignment="1" applyProtection="1">
      <protection locked="0"/>
    </xf>
    <xf numFmtId="0" fontId="42" fillId="27" borderId="0" xfId="0" applyFont="1" applyFill="1"/>
    <xf numFmtId="0" fontId="41" fillId="27" borderId="17" xfId="2435" applyFont="1" applyFill="1" applyBorder="1" applyAlignment="1" applyProtection="1">
      <protection locked="0"/>
    </xf>
    <xf numFmtId="0" fontId="43" fillId="27" borderId="36" xfId="2433" applyFont="1" applyFill="1" applyBorder="1" applyAlignment="1" applyProtection="1">
      <alignment horizontal="right"/>
      <protection locked="0"/>
    </xf>
    <xf numFmtId="0" fontId="43" fillId="27" borderId="17" xfId="2432" quotePrefix="1" applyFont="1" applyFill="1" applyBorder="1" applyAlignment="1" applyProtection="1">
      <alignment horizontal="right"/>
      <protection locked="0"/>
    </xf>
    <xf numFmtId="0" fontId="43" fillId="27" borderId="18" xfId="2435" applyFont="1" applyFill="1" applyBorder="1" applyAlignment="1" applyProtection="1">
      <alignment horizontal="left" indent="2"/>
      <protection locked="0"/>
    </xf>
    <xf numFmtId="0" fontId="44" fillId="27" borderId="0" xfId="0" applyFont="1" applyFill="1"/>
    <xf numFmtId="0" fontId="43" fillId="27" borderId="24" xfId="2435" applyFont="1" applyFill="1" applyBorder="1" applyAlignment="1" applyProtection="1">
      <alignment horizontal="right"/>
      <protection locked="0"/>
    </xf>
    <xf numFmtId="3" fontId="43" fillId="27" borderId="15" xfId="2435" applyNumberFormat="1" applyFont="1" applyFill="1" applyBorder="1" applyAlignment="1" applyProtection="1">
      <alignment horizontal="right"/>
      <protection locked="0"/>
    </xf>
    <xf numFmtId="0" fontId="43" fillId="27" borderId="19" xfId="2435" applyFont="1" applyFill="1" applyBorder="1" applyAlignment="1" applyProtection="1">
      <alignment horizontal="left" indent="2"/>
      <protection locked="0"/>
    </xf>
    <xf numFmtId="0" fontId="44" fillId="27" borderId="23" xfId="2435" applyFont="1" applyFill="1" applyBorder="1" applyAlignment="1" applyProtection="1">
      <alignment horizontal="right"/>
      <protection locked="0"/>
    </xf>
    <xf numFmtId="3" fontId="44" fillId="27" borderId="0" xfId="2615" applyNumberFormat="1" applyFont="1" applyFill="1" applyBorder="1" applyAlignment="1" applyProtection="1">
      <alignment horizontal="right" vertical="center"/>
      <protection locked="0"/>
    </xf>
    <xf numFmtId="3" fontId="44" fillId="27" borderId="27" xfId="2435" applyNumberFormat="1" applyFont="1" applyFill="1" applyBorder="1" applyAlignment="1" applyProtection="1">
      <alignment horizontal="left" indent="2"/>
      <protection locked="0"/>
    </xf>
    <xf numFmtId="3" fontId="44" fillId="27" borderId="0" xfId="2432" applyNumberFormat="1" applyFont="1" applyFill="1" applyAlignment="1" applyProtection="1">
      <alignment horizontal="right"/>
      <protection locked="0"/>
    </xf>
    <xf numFmtId="0" fontId="43" fillId="27" borderId="30" xfId="2435" applyFont="1" applyFill="1" applyBorder="1" applyAlignment="1" applyProtection="1">
      <alignment horizontal="right"/>
      <protection locked="0"/>
    </xf>
    <xf numFmtId="3" fontId="43" fillId="27" borderId="22" xfId="2435" applyNumberFormat="1" applyFont="1" applyFill="1" applyBorder="1" applyAlignment="1" applyProtection="1">
      <alignment horizontal="right"/>
      <protection locked="0"/>
    </xf>
    <xf numFmtId="0" fontId="43" fillId="27" borderId="38" xfId="2435" quotePrefix="1" applyFont="1" applyFill="1" applyBorder="1" applyAlignment="1" applyProtection="1">
      <alignment horizontal="left" indent="2"/>
      <protection locked="0"/>
    </xf>
    <xf numFmtId="169" fontId="44" fillId="27" borderId="0" xfId="2615" applyNumberFormat="1" applyFont="1" applyFill="1" applyBorder="1" applyAlignment="1" applyProtection="1">
      <alignment horizontal="right" vertical="center"/>
      <protection locked="0"/>
    </xf>
    <xf numFmtId="0" fontId="43" fillId="27" borderId="16" xfId="2435" applyFont="1" applyFill="1" applyBorder="1" applyAlignment="1" applyProtection="1">
      <alignment horizontal="right"/>
      <protection locked="0"/>
    </xf>
    <xf numFmtId="3" fontId="43" fillId="27" borderId="17" xfId="2615" applyNumberFormat="1" applyFont="1" applyFill="1" applyBorder="1" applyAlignment="1" applyProtection="1">
      <alignment horizontal="right" vertical="center"/>
      <protection locked="0"/>
    </xf>
    <xf numFmtId="3" fontId="43" fillId="27" borderId="18" xfId="2435" applyNumberFormat="1" applyFont="1" applyFill="1" applyBorder="1" applyAlignment="1" applyProtection="1">
      <alignment horizontal="left" indent="2"/>
      <protection locked="0"/>
    </xf>
    <xf numFmtId="0" fontId="43" fillId="27" borderId="0" xfId="0" applyFont="1" applyFill="1"/>
    <xf numFmtId="3" fontId="46" fillId="27" borderId="0" xfId="2615" applyNumberFormat="1" applyFont="1" applyFill="1" applyBorder="1" applyAlignment="1" applyProtection="1">
      <alignment horizontal="right" vertical="center"/>
      <protection locked="0"/>
    </xf>
    <xf numFmtId="3" fontId="45" fillId="27" borderId="0" xfId="2435" applyNumberFormat="1" applyFont="1" applyFill="1" applyAlignment="1" applyProtection="1">
      <alignment horizontal="left" indent="2"/>
      <protection locked="0"/>
    </xf>
    <xf numFmtId="0" fontId="47" fillId="27" borderId="0" xfId="0" applyFont="1" applyFill="1"/>
    <xf numFmtId="0" fontId="44" fillId="27" borderId="0" xfId="2435" applyFont="1" applyFill="1" applyAlignment="1" applyProtection="1">
      <alignment horizontal="right"/>
      <protection locked="0"/>
    </xf>
    <xf numFmtId="0" fontId="44" fillId="27" borderId="0" xfId="2435" applyFont="1" applyFill="1" applyAlignment="1" applyProtection="1">
      <alignment horizontal="left" indent="2"/>
      <protection locked="0"/>
    </xf>
    <xf numFmtId="0" fontId="43" fillId="27" borderId="20" xfId="2432" quotePrefix="1" applyFont="1" applyFill="1" applyBorder="1" applyAlignment="1" applyProtection="1">
      <alignment horizontal="right"/>
      <protection locked="0"/>
    </xf>
    <xf numFmtId="0" fontId="43" fillId="27" borderId="37" xfId="2433" applyFont="1" applyFill="1" applyBorder="1" applyAlignment="1" applyProtection="1">
      <alignment horizontal="left" indent="2"/>
      <protection locked="0"/>
    </xf>
    <xf numFmtId="3" fontId="44" fillId="27" borderId="23" xfId="2435" applyNumberFormat="1" applyFont="1" applyFill="1" applyBorder="1" applyAlignment="1" applyProtection="1">
      <alignment horizontal="right"/>
      <protection locked="0"/>
    </xf>
    <xf numFmtId="172" fontId="44" fillId="27" borderId="15" xfId="2433" applyNumberFormat="1" applyFont="1" applyFill="1" applyBorder="1" applyAlignment="1" applyProtection="1">
      <alignment horizontal="right"/>
      <protection locked="0"/>
    </xf>
    <xf numFmtId="0" fontId="44" fillId="27" borderId="19" xfId="2435" applyFont="1" applyFill="1" applyBorder="1" applyAlignment="1" applyProtection="1">
      <alignment horizontal="left" indent="2"/>
      <protection locked="0"/>
    </xf>
    <xf numFmtId="172" fontId="44" fillId="27" borderId="0" xfId="2433" applyNumberFormat="1" applyFont="1" applyFill="1" applyAlignment="1" applyProtection="1">
      <alignment horizontal="right"/>
      <protection locked="0"/>
    </xf>
    <xf numFmtId="0" fontId="44" fillId="27" borderId="27" xfId="2435" applyFont="1" applyFill="1" applyBorder="1" applyAlignment="1" applyProtection="1">
      <alignment horizontal="left" indent="2"/>
      <protection locked="0"/>
    </xf>
    <xf numFmtId="170" fontId="44" fillId="27" borderId="0" xfId="3019" applyNumberFormat="1" applyFont="1" applyFill="1" applyBorder="1" applyAlignment="1" applyProtection="1">
      <alignment horizontal="right"/>
      <protection locked="0"/>
    </xf>
    <xf numFmtId="3" fontId="44" fillId="27" borderId="35" xfId="3019" applyNumberFormat="1" applyFont="1" applyFill="1" applyBorder="1" applyAlignment="1" applyProtection="1">
      <alignment horizontal="right"/>
      <protection locked="0"/>
    </xf>
    <xf numFmtId="170" fontId="47" fillId="27" borderId="0" xfId="3019" applyNumberFormat="1" applyFont="1" applyFill="1" applyBorder="1" applyAlignment="1" applyProtection="1">
      <alignment horizontal="right"/>
      <protection locked="0"/>
    </xf>
    <xf numFmtId="3" fontId="44" fillId="27" borderId="0" xfId="2435" applyNumberFormat="1" applyFont="1" applyFill="1" applyAlignment="1" applyProtection="1">
      <alignment horizontal="right"/>
      <protection locked="0"/>
    </xf>
    <xf numFmtId="3" fontId="44" fillId="27" borderId="0" xfId="2435" applyNumberFormat="1" applyFont="1" applyFill="1" applyAlignment="1" applyProtection="1">
      <alignment horizontal="left" indent="2"/>
      <protection locked="0"/>
    </xf>
    <xf numFmtId="0" fontId="43" fillId="27" borderId="36" xfId="2435" applyFont="1" applyFill="1" applyBorder="1" applyAlignment="1" applyProtection="1">
      <alignment horizontal="right"/>
      <protection locked="0"/>
    </xf>
    <xf numFmtId="0" fontId="43" fillId="27" borderId="37" xfId="2435" applyFont="1" applyFill="1" applyBorder="1" applyAlignment="1" applyProtection="1">
      <alignment horizontal="left" indent="2"/>
      <protection locked="0"/>
    </xf>
    <xf numFmtId="3" fontId="44" fillId="27" borderId="0" xfId="2437" applyNumberFormat="1" applyFont="1" applyFill="1" applyAlignment="1" applyProtection="1">
      <alignment horizontal="right" vertical="center"/>
      <protection locked="0"/>
    </xf>
    <xf numFmtId="0" fontId="44" fillId="27" borderId="16" xfId="2435" applyFont="1" applyFill="1" applyBorder="1" applyAlignment="1" applyProtection="1">
      <alignment horizontal="right"/>
      <protection locked="0"/>
    </xf>
    <xf numFmtId="3" fontId="44" fillId="27" borderId="17" xfId="2437" applyNumberFormat="1" applyFont="1" applyFill="1" applyBorder="1" applyAlignment="1" applyProtection="1">
      <alignment horizontal="right" vertical="center"/>
      <protection locked="0"/>
    </xf>
    <xf numFmtId="0" fontId="44" fillId="27" borderId="18" xfId="2435" applyFont="1" applyFill="1" applyBorder="1" applyAlignment="1" applyProtection="1">
      <alignment horizontal="left" indent="2"/>
      <protection locked="0"/>
    </xf>
    <xf numFmtId="3" fontId="45" fillId="27" borderId="0" xfId="2437" applyNumberFormat="1" applyFont="1" applyFill="1" applyAlignment="1" applyProtection="1">
      <alignment horizontal="right" vertical="center"/>
      <protection locked="0"/>
    </xf>
    <xf numFmtId="0" fontId="45" fillId="27" borderId="0" xfId="2435" applyFont="1" applyFill="1" applyAlignment="1" applyProtection="1">
      <alignment horizontal="left" indent="2"/>
      <protection locked="0"/>
    </xf>
    <xf numFmtId="0" fontId="44" fillId="27" borderId="0" xfId="2435" applyFont="1" applyFill="1" applyAlignment="1" applyProtection="1">
      <alignment horizontal="left"/>
      <protection locked="0"/>
    </xf>
    <xf numFmtId="0" fontId="43" fillId="27" borderId="20" xfId="2435" applyFont="1" applyFill="1" applyBorder="1" applyAlignment="1" applyProtection="1">
      <alignment horizontal="right"/>
      <protection locked="0"/>
    </xf>
    <xf numFmtId="0" fontId="44" fillId="27" borderId="24" xfId="2435" applyFont="1" applyFill="1" applyBorder="1" applyAlignment="1" applyProtection="1">
      <alignment horizontal="right"/>
      <protection locked="0"/>
    </xf>
    <xf numFmtId="3" fontId="44" fillId="27" borderId="15" xfId="2435" applyNumberFormat="1" applyFont="1" applyFill="1" applyBorder="1" applyAlignment="1" applyProtection="1">
      <alignment horizontal="right"/>
      <protection locked="0"/>
    </xf>
    <xf numFmtId="169" fontId="44" fillId="27" borderId="0" xfId="2435" applyNumberFormat="1" applyFont="1" applyFill="1" applyAlignment="1" applyProtection="1">
      <alignment horizontal="right"/>
      <protection locked="0"/>
    </xf>
    <xf numFmtId="0" fontId="44" fillId="27" borderId="29" xfId="2435" applyFont="1" applyFill="1" applyBorder="1" applyAlignment="1" applyProtection="1">
      <alignment horizontal="right"/>
      <protection locked="0"/>
    </xf>
    <xf numFmtId="169" fontId="44" fillId="27" borderId="21" xfId="2435" applyNumberFormat="1" applyFont="1" applyFill="1" applyBorder="1" applyAlignment="1" applyProtection="1">
      <alignment horizontal="right"/>
      <protection locked="0"/>
    </xf>
    <xf numFmtId="0" fontId="44" fillId="27" borderId="31" xfId="2435" applyFont="1" applyFill="1" applyBorder="1" applyAlignment="1" applyProtection="1">
      <alignment horizontal="left" indent="2"/>
      <protection locked="0"/>
    </xf>
    <xf numFmtId="0" fontId="44" fillId="27" borderId="30" xfId="2435" applyFont="1" applyFill="1" applyBorder="1" applyAlignment="1" applyProtection="1">
      <alignment horizontal="right"/>
      <protection locked="0"/>
    </xf>
    <xf numFmtId="0" fontId="44" fillId="27" borderId="38" xfId="2435" applyFont="1" applyFill="1" applyBorder="1" applyAlignment="1" applyProtection="1">
      <alignment horizontal="left" indent="2"/>
      <protection locked="0"/>
    </xf>
    <xf numFmtId="169" fontId="44" fillId="27" borderId="17" xfId="2435" applyNumberFormat="1" applyFont="1" applyFill="1" applyBorder="1" applyAlignment="1" applyProtection="1">
      <alignment horizontal="right"/>
      <protection locked="0"/>
    </xf>
    <xf numFmtId="0" fontId="48" fillId="27" borderId="0" xfId="2435" applyFont="1" applyFill="1" applyAlignment="1" applyProtection="1">
      <alignment horizontal="right"/>
      <protection locked="0"/>
    </xf>
    <xf numFmtId="3" fontId="48" fillId="27" borderId="0" xfId="2435" applyNumberFormat="1" applyFont="1" applyFill="1" applyAlignment="1" applyProtection="1">
      <alignment horizontal="right"/>
      <protection locked="0"/>
    </xf>
    <xf numFmtId="0" fontId="48" fillId="27" borderId="0" xfId="2435" applyFont="1" applyFill="1" applyAlignment="1" applyProtection="1">
      <alignment horizontal="left" indent="2"/>
      <protection locked="0"/>
    </xf>
    <xf numFmtId="3" fontId="44" fillId="27" borderId="0" xfId="0" applyNumberFormat="1" applyFont="1" applyFill="1"/>
    <xf numFmtId="3" fontId="43" fillId="27" borderId="17" xfId="2435" applyNumberFormat="1" applyFont="1" applyFill="1" applyBorder="1" applyAlignment="1" applyProtection="1">
      <alignment horizontal="right"/>
      <protection locked="0"/>
    </xf>
    <xf numFmtId="3" fontId="49" fillId="27" borderId="15" xfId="2435" applyNumberFormat="1" applyFont="1" applyFill="1" applyBorder="1" applyAlignment="1" applyProtection="1">
      <alignment horizontal="right"/>
      <protection locked="0"/>
    </xf>
    <xf numFmtId="0" fontId="44" fillId="27" borderId="25" xfId="2435" applyFont="1" applyFill="1" applyBorder="1" applyAlignment="1" applyProtection="1">
      <alignment horizontal="right"/>
      <protection locked="0"/>
    </xf>
    <xf numFmtId="3" fontId="49" fillId="27" borderId="28" xfId="2435" applyNumberFormat="1" applyFont="1" applyFill="1" applyBorder="1" applyAlignment="1" applyProtection="1">
      <alignment horizontal="right"/>
      <protection locked="0"/>
    </xf>
    <xf numFmtId="0" fontId="44" fillId="27" borderId="26" xfId="2435" applyFont="1" applyFill="1" applyBorder="1" applyAlignment="1" applyProtection="1">
      <alignment horizontal="left" indent="2"/>
      <protection locked="0"/>
    </xf>
    <xf numFmtId="3" fontId="49" fillId="27" borderId="0" xfId="2435" applyNumberFormat="1" applyFont="1" applyFill="1" applyAlignment="1" applyProtection="1">
      <alignment horizontal="right"/>
      <protection locked="0"/>
    </xf>
    <xf numFmtId="3" fontId="49" fillId="27" borderId="21" xfId="2435" applyNumberFormat="1" applyFont="1" applyFill="1" applyBorder="1" applyAlignment="1" applyProtection="1">
      <alignment horizontal="right"/>
      <protection locked="0"/>
    </xf>
    <xf numFmtId="3" fontId="49" fillId="27" borderId="22" xfId="2435" applyNumberFormat="1" applyFont="1" applyFill="1" applyBorder="1" applyAlignment="1" applyProtection="1">
      <alignment horizontal="right"/>
      <protection locked="0"/>
    </xf>
    <xf numFmtId="3" fontId="49" fillId="27" borderId="17" xfId="2435" applyNumberFormat="1" applyFont="1" applyFill="1" applyBorder="1" applyAlignment="1" applyProtection="1">
      <alignment horizontal="right"/>
      <protection locked="0"/>
    </xf>
    <xf numFmtId="0" fontId="43" fillId="27" borderId="23" xfId="2435" applyFont="1" applyFill="1" applyBorder="1" applyAlignment="1" applyProtection="1">
      <alignment horizontal="right"/>
      <protection locked="0"/>
    </xf>
    <xf numFmtId="3" fontId="43" fillId="27" borderId="0" xfId="2435" applyNumberFormat="1" applyFont="1" applyFill="1" applyAlignment="1" applyProtection="1">
      <alignment horizontal="right"/>
      <protection locked="0"/>
    </xf>
    <xf numFmtId="0" fontId="43" fillId="27" borderId="27" xfId="2435" applyFont="1" applyFill="1" applyBorder="1" applyAlignment="1" applyProtection="1">
      <alignment horizontal="left" indent="2"/>
      <protection locked="0"/>
    </xf>
    <xf numFmtId="0" fontId="44" fillId="27" borderId="40" xfId="2435" applyFont="1" applyFill="1" applyBorder="1" applyAlignment="1" applyProtection="1">
      <alignment horizontal="left" indent="2"/>
      <protection locked="0"/>
    </xf>
    <xf numFmtId="168" fontId="44" fillId="27" borderId="0" xfId="2615" applyFont="1" applyFill="1" applyBorder="1" applyAlignment="1" applyProtection="1">
      <alignment horizontal="right"/>
      <protection locked="0"/>
    </xf>
    <xf numFmtId="0" fontId="43" fillId="27" borderId="36" xfId="2435" applyFont="1" applyFill="1" applyBorder="1" applyAlignment="1">
      <alignment horizontal="right"/>
    </xf>
    <xf numFmtId="0" fontId="43" fillId="27" borderId="20" xfId="2432" quotePrefix="1" applyFont="1" applyFill="1" applyBorder="1" applyAlignment="1">
      <alignment horizontal="right"/>
    </xf>
    <xf numFmtId="0" fontId="43" fillId="27" borderId="37" xfId="2435" applyFont="1" applyFill="1" applyBorder="1" applyAlignment="1">
      <alignment horizontal="left" indent="2"/>
    </xf>
    <xf numFmtId="3" fontId="44" fillId="27" borderId="23" xfId="2435" applyNumberFormat="1" applyFont="1" applyFill="1" applyBorder="1" applyAlignment="1">
      <alignment horizontal="right"/>
    </xf>
    <xf numFmtId="3" fontId="44" fillId="27" borderId="27" xfId="2435" applyNumberFormat="1" applyFont="1" applyFill="1" applyBorder="1" applyAlignment="1">
      <alignment horizontal="left" indent="2"/>
    </xf>
    <xf numFmtId="3" fontId="44" fillId="27" borderId="0" xfId="0" applyNumberFormat="1" applyFont="1" applyFill="1" applyProtection="1">
      <protection locked="0"/>
    </xf>
    <xf numFmtId="3" fontId="49" fillId="27" borderId="0" xfId="2435" applyNumberFormat="1" applyFont="1" applyFill="1" applyAlignment="1">
      <alignment horizontal="right"/>
    </xf>
    <xf numFmtId="3" fontId="44" fillId="27" borderId="39" xfId="2435" applyNumberFormat="1" applyFont="1" applyFill="1" applyBorder="1" applyAlignment="1">
      <alignment horizontal="right"/>
    </xf>
    <xf numFmtId="3" fontId="49" fillId="27" borderId="35" xfId="2435" applyNumberFormat="1" applyFont="1" applyFill="1" applyBorder="1" applyAlignment="1">
      <alignment horizontal="right"/>
    </xf>
    <xf numFmtId="3" fontId="44" fillId="27" borderId="40" xfId="2435" applyNumberFormat="1" applyFont="1" applyFill="1" applyBorder="1" applyAlignment="1">
      <alignment horizontal="left" indent="2"/>
    </xf>
    <xf numFmtId="3" fontId="44" fillId="27" borderId="0" xfId="2435" applyNumberFormat="1" applyFont="1" applyFill="1" applyAlignment="1">
      <alignment horizontal="right"/>
    </xf>
    <xf numFmtId="3" fontId="44" fillId="27" borderId="0" xfId="2435" applyNumberFormat="1" applyFont="1" applyFill="1" applyAlignment="1">
      <alignment horizontal="left" indent="2"/>
    </xf>
    <xf numFmtId="0" fontId="44" fillId="27" borderId="23" xfId="2435" applyFont="1" applyFill="1" applyBorder="1" applyAlignment="1">
      <alignment horizontal="right"/>
    </xf>
    <xf numFmtId="0" fontId="44" fillId="27" borderId="27" xfId="2435" applyFont="1" applyFill="1" applyBorder="1" applyAlignment="1">
      <alignment horizontal="left" indent="2"/>
    </xf>
    <xf numFmtId="0" fontId="43" fillId="27" borderId="16" xfId="2435" applyFont="1" applyFill="1" applyBorder="1" applyAlignment="1">
      <alignment horizontal="right"/>
    </xf>
    <xf numFmtId="3" fontId="43" fillId="27" borderId="17" xfId="2432" quotePrefix="1" applyNumberFormat="1" applyFont="1" applyFill="1" applyBorder="1" applyAlignment="1">
      <alignment horizontal="right"/>
    </xf>
    <xf numFmtId="0" fontId="43" fillId="27" borderId="18" xfId="2435" applyFont="1" applyFill="1" applyBorder="1" applyAlignment="1">
      <alignment horizontal="left" indent="2"/>
    </xf>
    <xf numFmtId="3" fontId="43" fillId="27" borderId="0" xfId="2432" quotePrefix="1" applyNumberFormat="1" applyFont="1" applyFill="1" applyAlignment="1">
      <alignment horizontal="right"/>
    </xf>
    <xf numFmtId="0" fontId="43" fillId="27" borderId="20" xfId="2432" applyFont="1" applyFill="1" applyBorder="1" applyAlignment="1">
      <alignment horizontal="right"/>
    </xf>
    <xf numFmtId="9" fontId="44" fillId="27" borderId="0" xfId="3019" applyFont="1" applyFill="1" applyBorder="1" applyAlignment="1" applyProtection="1">
      <alignment horizontal="right" vertical="center"/>
      <protection locked="0"/>
    </xf>
    <xf numFmtId="3" fontId="44" fillId="27" borderId="18" xfId="2435" applyNumberFormat="1" applyFont="1" applyFill="1" applyBorder="1" applyAlignment="1" applyProtection="1">
      <alignment horizontal="left" indent="2"/>
      <protection locked="0"/>
    </xf>
    <xf numFmtId="0" fontId="43" fillId="27" borderId="20" xfId="2434" quotePrefix="1" applyFont="1" applyFill="1" applyBorder="1" applyAlignment="1" applyProtection="1">
      <alignment horizontal="right" vertical="top" wrapText="1"/>
      <protection locked="0"/>
    </xf>
    <xf numFmtId="3" fontId="44" fillId="27" borderId="16" xfId="2435" applyNumberFormat="1" applyFont="1" applyFill="1" applyBorder="1" applyAlignment="1" applyProtection="1">
      <alignment horizontal="right"/>
      <protection locked="0"/>
    </xf>
    <xf numFmtId="3" fontId="44" fillId="27" borderId="17" xfId="2432" applyNumberFormat="1" applyFont="1" applyFill="1" applyBorder="1" applyAlignment="1" applyProtection="1">
      <alignment horizontal="right"/>
      <protection locked="0"/>
    </xf>
    <xf numFmtId="0" fontId="44" fillId="27" borderId="0" xfId="0" applyFont="1" applyFill="1" applyProtection="1">
      <protection locked="0"/>
    </xf>
    <xf numFmtId="0" fontId="48" fillId="27" borderId="0" xfId="2435" applyFont="1" applyFill="1" applyAlignment="1" applyProtection="1">
      <protection locked="0"/>
    </xf>
    <xf numFmtId="0" fontId="48" fillId="27" borderId="0" xfId="2435" applyFont="1" applyFill="1" applyAlignment="1" applyProtection="1">
      <alignment horizontal="left"/>
      <protection locked="0"/>
    </xf>
    <xf numFmtId="14" fontId="48" fillId="27" borderId="0" xfId="2435" quotePrefix="1" applyNumberFormat="1" applyFont="1" applyFill="1" applyAlignment="1" applyProtection="1">
      <protection locked="0"/>
    </xf>
    <xf numFmtId="0" fontId="125" fillId="27" borderId="0" xfId="0" applyFont="1" applyFill="1"/>
    <xf numFmtId="1" fontId="125" fillId="27" borderId="0" xfId="0" applyNumberFormat="1" applyFont="1" applyFill="1"/>
    <xf numFmtId="169" fontId="43" fillId="27" borderId="0" xfId="2435" applyNumberFormat="1" applyFont="1" applyFill="1" applyAlignment="1" applyProtection="1">
      <alignment horizontal="right"/>
      <protection locked="0"/>
    </xf>
    <xf numFmtId="0" fontId="43" fillId="27" borderId="38" xfId="2435" applyFont="1" applyFill="1" applyBorder="1" applyAlignment="1" applyProtection="1">
      <alignment horizontal="left" indent="2"/>
      <protection locked="0"/>
    </xf>
    <xf numFmtId="169" fontId="43" fillId="27" borderId="22" xfId="2435" applyNumberFormat="1" applyFont="1" applyFill="1" applyBorder="1" applyAlignment="1" applyProtection="1">
      <alignment horizontal="right"/>
      <protection locked="0"/>
    </xf>
    <xf numFmtId="0" fontId="44" fillId="27" borderId="17" xfId="2435" applyFont="1" applyFill="1" applyBorder="1" applyAlignment="1" applyProtection="1">
      <alignment horizontal="right"/>
      <protection locked="0"/>
    </xf>
    <xf numFmtId="0" fontId="44" fillId="27" borderId="21" xfId="2435" applyFont="1" applyFill="1" applyBorder="1" applyAlignment="1" applyProtection="1">
      <alignment horizontal="right"/>
      <protection locked="0"/>
    </xf>
    <xf numFmtId="0" fontId="43" fillId="27" borderId="0" xfId="2435" applyFont="1" applyFill="1" applyAlignment="1" applyProtection="1">
      <alignment horizontal="right"/>
      <protection locked="0"/>
    </xf>
    <xf numFmtId="0" fontId="41" fillId="27" borderId="18" xfId="2435" applyFont="1" applyFill="1" applyBorder="1" applyAlignment="1" applyProtection="1">
      <protection locked="0"/>
    </xf>
    <xf numFmtId="0" fontId="42" fillId="27" borderId="20" xfId="0" applyFont="1" applyFill="1" applyBorder="1"/>
    <xf numFmtId="0" fontId="42" fillId="27" borderId="16" xfId="0" applyFont="1" applyFill="1" applyBorder="1"/>
    <xf numFmtId="0" fontId="45" fillId="27" borderId="0" xfId="2435" applyFont="1" applyFill="1" applyAlignment="1" applyProtection="1">
      <alignment horizontal="right" wrapText="1"/>
      <protection locked="0"/>
    </xf>
    <xf numFmtId="0" fontId="45" fillId="27" borderId="0" xfId="2435" applyFont="1" applyFill="1" applyAlignment="1" applyProtection="1">
      <alignment horizontal="left" wrapText="1" indent="2"/>
      <protection locked="0"/>
    </xf>
    <xf numFmtId="3" fontId="44" fillId="27" borderId="20" xfId="2435" applyNumberFormat="1" applyFont="1" applyFill="1" applyBorder="1" applyAlignment="1" applyProtection="1">
      <alignment horizontal="right"/>
      <protection locked="0"/>
    </xf>
    <xf numFmtId="3" fontId="44" fillId="27" borderId="20" xfId="2432" applyNumberFormat="1" applyFont="1" applyFill="1" applyBorder="1" applyAlignment="1" applyProtection="1">
      <alignment horizontal="right"/>
      <protection locked="0"/>
    </xf>
    <xf numFmtId="3" fontId="44" fillId="27" borderId="20" xfId="2435" applyNumberFormat="1" applyFont="1" applyFill="1" applyBorder="1" applyAlignment="1" applyProtection="1">
      <alignment horizontal="left" indent="2"/>
      <protection locked="0"/>
    </xf>
    <xf numFmtId="0" fontId="51" fillId="27" borderId="37" xfId="2435" applyFont="1" applyFill="1" applyBorder="1" applyAlignment="1">
      <alignment horizontal="left" indent="2"/>
    </xf>
    <xf numFmtId="0" fontId="45" fillId="27" borderId="15" xfId="2435" applyFont="1" applyFill="1" applyBorder="1" applyAlignment="1" applyProtection="1">
      <alignment horizontal="right" wrapText="1"/>
      <protection locked="0"/>
    </xf>
    <xf numFmtId="0" fontId="44" fillId="27" borderId="15" xfId="2435" applyFont="1" applyFill="1" applyBorder="1" applyAlignment="1" applyProtection="1">
      <alignment horizontal="right"/>
      <protection locked="0"/>
    </xf>
    <xf numFmtId="0" fontId="45" fillId="27" borderId="15" xfId="2435" applyFont="1" applyFill="1" applyBorder="1" applyAlignment="1" applyProtection="1">
      <alignment horizontal="left" indent="2"/>
      <protection locked="0"/>
    </xf>
    <xf numFmtId="3" fontId="43" fillId="27" borderId="23" xfId="2435" applyNumberFormat="1" applyFont="1" applyFill="1" applyBorder="1" applyAlignment="1">
      <alignment horizontal="right"/>
    </xf>
    <xf numFmtId="0" fontId="43" fillId="27" borderId="27" xfId="2435" applyFont="1" applyFill="1" applyBorder="1" applyAlignment="1">
      <alignment horizontal="left" indent="2"/>
    </xf>
    <xf numFmtId="3" fontId="43" fillId="27" borderId="16" xfId="2435" applyNumberFormat="1" applyFont="1" applyFill="1" applyBorder="1" applyAlignment="1">
      <alignment horizontal="right"/>
    </xf>
    <xf numFmtId="3" fontId="43" fillId="0" borderId="36" xfId="2435" applyNumberFormat="1" applyFont="1" applyBorder="1" applyAlignment="1" applyProtection="1">
      <alignment horizontal="right"/>
      <protection locked="0"/>
    </xf>
    <xf numFmtId="3" fontId="45" fillId="27" borderId="0" xfId="2435" applyNumberFormat="1" applyFont="1" applyFill="1" applyAlignment="1" applyProtection="1">
      <alignment horizontal="right"/>
      <protection locked="0"/>
    </xf>
    <xf numFmtId="0" fontId="45" fillId="27" borderId="0" xfId="2435" applyFont="1" applyFill="1" applyAlignment="1" applyProtection="1">
      <alignment horizontal="right"/>
      <protection locked="0"/>
    </xf>
    <xf numFmtId="170" fontId="44" fillId="27" borderId="35" xfId="3019" applyNumberFormat="1" applyFont="1" applyFill="1" applyBorder="1" applyAlignment="1" applyProtection="1">
      <alignment horizontal="right"/>
      <protection locked="0"/>
    </xf>
    <xf numFmtId="0" fontId="93" fillId="27" borderId="23" xfId="2435" applyFont="1" applyFill="1" applyBorder="1" applyAlignment="1" applyProtection="1">
      <alignment horizontal="right"/>
      <protection locked="0"/>
    </xf>
    <xf numFmtId="0" fontId="94" fillId="27" borderId="30" xfId="2435" applyFont="1" applyFill="1" applyBorder="1" applyAlignment="1" applyProtection="1">
      <alignment horizontal="right"/>
      <protection locked="0"/>
    </xf>
    <xf numFmtId="0" fontId="94" fillId="27" borderId="23" xfId="2435" applyFont="1" applyFill="1" applyBorder="1" applyAlignment="1" applyProtection="1">
      <alignment horizontal="right"/>
      <protection locked="0"/>
    </xf>
    <xf numFmtId="0" fontId="44" fillId="27" borderId="39" xfId="2435" applyFont="1" applyFill="1" applyBorder="1" applyAlignment="1" applyProtection="1">
      <alignment horizontal="right"/>
      <protection locked="0"/>
    </xf>
    <xf numFmtId="170" fontId="44" fillId="27" borderId="35" xfId="3019" applyNumberFormat="1" applyFont="1" applyFill="1" applyBorder="1" applyAlignment="1" applyProtection="1">
      <alignment horizontal="right" wrapText="1"/>
      <protection locked="0"/>
    </xf>
    <xf numFmtId="0" fontId="45" fillId="27" borderId="0" xfId="2435" applyFont="1" applyFill="1" applyAlignment="1" applyProtection="1">
      <alignment horizontal="left"/>
      <protection locked="0"/>
    </xf>
    <xf numFmtId="0" fontId="43" fillId="27" borderId="15" xfId="2435" applyFont="1" applyFill="1" applyBorder="1" applyAlignment="1" applyProtection="1">
      <alignment horizontal="right"/>
      <protection locked="0"/>
    </xf>
    <xf numFmtId="3" fontId="44" fillId="27" borderId="15" xfId="0" applyNumberFormat="1" applyFont="1" applyFill="1" applyBorder="1"/>
    <xf numFmtId="0" fontId="43" fillId="27" borderId="32" xfId="2435" applyFont="1" applyFill="1" applyBorder="1" applyAlignment="1" applyProtection="1">
      <alignment horizontal="right"/>
      <protection locked="0"/>
    </xf>
    <xf numFmtId="3" fontId="43" fillId="27" borderId="33" xfId="2435" applyNumberFormat="1" applyFont="1" applyFill="1" applyBorder="1" applyAlignment="1" applyProtection="1">
      <alignment horizontal="right"/>
      <protection locked="0"/>
    </xf>
    <xf numFmtId="172" fontId="146" fillId="28" borderId="15" xfId="2433" applyNumberFormat="1" applyFont="1" applyFill="1" applyBorder="1" applyAlignment="1" applyProtection="1">
      <alignment horizontal="right"/>
      <protection locked="0"/>
    </xf>
    <xf numFmtId="0" fontId="41" fillId="27" borderId="27" xfId="2435" applyFont="1" applyFill="1" applyBorder="1" applyAlignment="1" applyProtection="1">
      <protection locked="0"/>
    </xf>
    <xf numFmtId="3" fontId="43" fillId="35" borderId="22" xfId="2435" applyNumberFormat="1" applyFont="1" applyFill="1" applyBorder="1" applyAlignment="1" applyProtection="1">
      <alignment horizontal="right"/>
      <protection locked="0"/>
    </xf>
    <xf numFmtId="0" fontId="43" fillId="27" borderId="34" xfId="2435" applyFont="1" applyFill="1" applyBorder="1" applyAlignment="1" applyProtection="1">
      <alignment horizontal="left"/>
      <protection locked="0"/>
    </xf>
    <xf numFmtId="170" fontId="44" fillId="27" borderId="0" xfId="3019" applyNumberFormat="1" applyFont="1" applyFill="1" applyBorder="1" applyAlignment="1" applyProtection="1">
      <alignment horizontal="right" vertical="center"/>
      <protection locked="0"/>
    </xf>
    <xf numFmtId="0" fontId="43" fillId="35" borderId="24" xfId="2435" applyFont="1" applyFill="1" applyBorder="1" applyAlignment="1" applyProtection="1">
      <alignment horizontal="right"/>
      <protection locked="0"/>
    </xf>
    <xf numFmtId="0" fontId="43" fillId="35" borderId="20" xfId="2432" quotePrefix="1" applyFont="1" applyFill="1" applyBorder="1" applyAlignment="1" applyProtection="1">
      <alignment horizontal="right"/>
      <protection locked="0"/>
    </xf>
    <xf numFmtId="0" fontId="43" fillId="35" borderId="37" xfId="2435" applyFont="1" applyFill="1" applyBorder="1" applyAlignment="1" applyProtection="1">
      <alignment horizontal="left" indent="2"/>
      <protection locked="0"/>
    </xf>
    <xf numFmtId="0" fontId="44" fillId="35" borderId="0" xfId="0" applyFont="1" applyFill="1"/>
    <xf numFmtId="0" fontId="44" fillId="35" borderId="24" xfId="2435" applyFont="1" applyFill="1" applyBorder="1" applyAlignment="1" applyProtection="1">
      <alignment horizontal="right"/>
      <protection locked="0"/>
    </xf>
    <xf numFmtId="3" fontId="44" fillId="35" borderId="0" xfId="2435" applyNumberFormat="1" applyFont="1" applyFill="1" applyAlignment="1" applyProtection="1">
      <alignment horizontal="right"/>
      <protection locked="0"/>
    </xf>
    <xf numFmtId="0" fontId="44" fillId="35" borderId="27" xfId="2435" applyFont="1" applyFill="1" applyBorder="1" applyAlignment="1" applyProtection="1">
      <alignment horizontal="left" indent="2"/>
      <protection locked="0"/>
    </xf>
    <xf numFmtId="0" fontId="44" fillId="35" borderId="23" xfId="2435" applyFont="1" applyFill="1" applyBorder="1" applyAlignment="1" applyProtection="1">
      <alignment horizontal="right"/>
      <protection locked="0"/>
    </xf>
    <xf numFmtId="0" fontId="43" fillId="35" borderId="16" xfId="2435" applyFont="1" applyFill="1" applyBorder="1" applyAlignment="1" applyProtection="1">
      <alignment horizontal="right"/>
      <protection locked="0"/>
    </xf>
    <xf numFmtId="3" fontId="43" fillId="35" borderId="17" xfId="2435" applyNumberFormat="1" applyFont="1" applyFill="1" applyBorder="1" applyAlignment="1" applyProtection="1">
      <alignment horizontal="right"/>
      <protection locked="0"/>
    </xf>
    <xf numFmtId="0" fontId="43" fillId="35" borderId="18" xfId="2435" applyFont="1" applyFill="1" applyBorder="1" applyAlignment="1" applyProtection="1">
      <alignment horizontal="left" indent="2"/>
      <protection locked="0"/>
    </xf>
    <xf numFmtId="3" fontId="44" fillId="27" borderId="16" xfId="2435" applyNumberFormat="1" applyFont="1" applyFill="1" applyBorder="1" applyAlignment="1">
      <alignment horizontal="right"/>
    </xf>
    <xf numFmtId="3" fontId="49" fillId="27" borderId="17" xfId="2435" applyNumberFormat="1" applyFont="1" applyFill="1" applyBorder="1" applyAlignment="1">
      <alignment horizontal="right"/>
    </xf>
    <xf numFmtId="3" fontId="44" fillId="27" borderId="18" xfId="2435" applyNumberFormat="1" applyFont="1" applyFill="1" applyBorder="1" applyAlignment="1">
      <alignment horizontal="left" indent="2"/>
    </xf>
    <xf numFmtId="3" fontId="44" fillId="27" borderId="30" xfId="2435" applyNumberFormat="1" applyFont="1" applyFill="1" applyBorder="1" applyAlignment="1">
      <alignment horizontal="right"/>
    </xf>
    <xf numFmtId="3" fontId="49" fillId="27" borderId="22" xfId="2435" applyNumberFormat="1" applyFont="1" applyFill="1" applyBorder="1" applyAlignment="1">
      <alignment horizontal="right"/>
    </xf>
    <xf numFmtId="3" fontId="44" fillId="27" borderId="38" xfId="2435" applyNumberFormat="1" applyFont="1" applyFill="1" applyBorder="1" applyAlignment="1">
      <alignment horizontal="left" indent="2"/>
    </xf>
    <xf numFmtId="10" fontId="49" fillId="27" borderId="0" xfId="3019" applyNumberFormat="1" applyFont="1" applyFill="1" applyBorder="1" applyAlignment="1">
      <alignment horizontal="right"/>
    </xf>
    <xf numFmtId="0" fontId="43" fillId="27" borderId="16" xfId="2433" applyFont="1" applyFill="1" applyBorder="1" applyAlignment="1" applyProtection="1">
      <alignment horizontal="right"/>
      <protection locked="0"/>
    </xf>
    <xf numFmtId="3" fontId="44" fillId="27" borderId="15" xfId="2615" applyNumberFormat="1" applyFont="1" applyFill="1" applyBorder="1" applyAlignment="1" applyProtection="1">
      <alignment horizontal="right" vertical="center"/>
      <protection locked="0"/>
    </xf>
    <xf numFmtId="3" fontId="44" fillId="27" borderId="19" xfId="2435" applyNumberFormat="1" applyFont="1" applyFill="1" applyBorder="1" applyAlignment="1" applyProtection="1">
      <alignment horizontal="left" indent="2"/>
      <protection locked="0"/>
    </xf>
    <xf numFmtId="3" fontId="43" fillId="27" borderId="20" xfId="2615" applyNumberFormat="1" applyFont="1" applyFill="1" applyBorder="1" applyAlignment="1" applyProtection="1">
      <alignment horizontal="right" vertical="center"/>
      <protection locked="0"/>
    </xf>
    <xf numFmtId="3" fontId="43" fillId="27" borderId="20" xfId="2435" applyNumberFormat="1" applyFont="1" applyFill="1" applyBorder="1" applyAlignment="1" applyProtection="1">
      <alignment horizontal="left" indent="2"/>
      <protection locked="0"/>
    </xf>
    <xf numFmtId="0" fontId="43" fillId="27" borderId="17" xfId="2432" applyFont="1" applyFill="1" applyBorder="1" applyAlignment="1" applyProtection="1">
      <alignment horizontal="right"/>
      <protection locked="0"/>
    </xf>
    <xf numFmtId="171" fontId="44" fillId="27" borderId="15" xfId="2432" applyNumberFormat="1" applyFont="1" applyFill="1" applyBorder="1" applyAlignment="1" applyProtection="1">
      <alignment horizontal="right"/>
      <protection locked="0"/>
    </xf>
    <xf numFmtId="0" fontId="43" fillId="27" borderId="0" xfId="2432" quotePrefix="1" applyFont="1" applyFill="1" applyAlignment="1" applyProtection="1">
      <alignment horizontal="right"/>
      <protection locked="0"/>
    </xf>
    <xf numFmtId="0" fontId="43" fillId="27" borderId="18" xfId="2433" applyFont="1" applyFill="1" applyBorder="1" applyAlignment="1" applyProtection="1">
      <alignment horizontal="left" indent="2"/>
      <protection locked="0"/>
    </xf>
    <xf numFmtId="170" fontId="44" fillId="27" borderId="17" xfId="3019" applyNumberFormat="1" applyFont="1" applyFill="1" applyBorder="1" applyAlignment="1" applyProtection="1">
      <alignment horizontal="right"/>
      <protection locked="0"/>
    </xf>
    <xf numFmtId="9" fontId="44" fillId="27" borderId="0" xfId="3019" applyFont="1" applyFill="1" applyBorder="1" applyAlignment="1" applyProtection="1">
      <alignment horizontal="right"/>
      <protection locked="0"/>
    </xf>
    <xf numFmtId="3" fontId="48" fillId="27" borderId="0" xfId="2437" applyNumberFormat="1" applyFont="1" applyFill="1" applyAlignment="1" applyProtection="1">
      <alignment horizontal="right" vertical="center"/>
      <protection locked="0"/>
    </xf>
    <xf numFmtId="0" fontId="43" fillId="27" borderId="17" xfId="2435" quotePrefix="1" applyFont="1" applyFill="1" applyBorder="1" applyAlignment="1" applyProtection="1">
      <alignment horizontal="right"/>
      <protection locked="0"/>
    </xf>
    <xf numFmtId="0" fontId="43" fillId="27" borderId="29" xfId="2435" applyFont="1" applyFill="1" applyBorder="1" applyAlignment="1" applyProtection="1">
      <alignment horizontal="right"/>
      <protection locked="0"/>
    </xf>
    <xf numFmtId="3" fontId="43" fillId="27" borderId="21" xfId="2435" applyNumberFormat="1" applyFont="1" applyFill="1" applyBorder="1" applyAlignment="1" applyProtection="1">
      <alignment horizontal="right"/>
      <protection locked="0"/>
    </xf>
    <xf numFmtId="0" fontId="43" fillId="27" borderId="31" xfId="2435" applyFont="1" applyFill="1" applyBorder="1" applyAlignment="1" applyProtection="1">
      <alignment horizontal="left" indent="2"/>
      <protection locked="0"/>
    </xf>
    <xf numFmtId="3" fontId="44" fillId="27" borderId="0" xfId="2167" applyNumberFormat="1" applyFont="1" applyFill="1"/>
    <xf numFmtId="3" fontId="44" fillId="27" borderId="21" xfId="2435" applyNumberFormat="1" applyFont="1" applyFill="1" applyBorder="1" applyAlignment="1" applyProtection="1">
      <alignment horizontal="right"/>
      <protection locked="0"/>
    </xf>
    <xf numFmtId="3" fontId="44" fillId="27" borderId="17" xfId="2435" applyNumberFormat="1" applyFont="1" applyFill="1" applyBorder="1" applyAlignment="1" applyProtection="1">
      <alignment horizontal="right"/>
      <protection locked="0"/>
    </xf>
    <xf numFmtId="3" fontId="43" fillId="27" borderId="24" xfId="2435" applyNumberFormat="1" applyFont="1" applyFill="1" applyBorder="1" applyAlignment="1" applyProtection="1">
      <alignment horizontal="right"/>
      <protection locked="0"/>
    </xf>
    <xf numFmtId="3" fontId="43" fillId="27" borderId="15" xfId="2615" applyNumberFormat="1" applyFont="1" applyFill="1" applyBorder="1" applyAlignment="1" applyProtection="1">
      <alignment horizontal="right" vertical="center"/>
      <protection locked="0"/>
    </xf>
    <xf numFmtId="3" fontId="43" fillId="27" borderId="27" xfId="2435" applyNumberFormat="1" applyFont="1" applyFill="1" applyBorder="1" applyAlignment="1" applyProtection="1">
      <alignment horizontal="left" indent="2"/>
      <protection locked="0"/>
    </xf>
    <xf numFmtId="3" fontId="44" fillId="27" borderId="29" xfId="2435" applyNumberFormat="1" applyFont="1" applyFill="1" applyBorder="1" applyAlignment="1" applyProtection="1">
      <alignment horizontal="right"/>
      <protection locked="0"/>
    </xf>
    <xf numFmtId="3" fontId="44" fillId="27" borderId="21" xfId="2615" applyNumberFormat="1" applyFont="1" applyFill="1" applyBorder="1" applyAlignment="1" applyProtection="1">
      <alignment horizontal="right" vertical="center"/>
      <protection locked="0"/>
    </xf>
    <xf numFmtId="3" fontId="44" fillId="27" borderId="0" xfId="0" applyNumberFormat="1" applyFont="1" applyFill="1" applyAlignment="1">
      <alignment wrapText="1"/>
    </xf>
    <xf numFmtId="3" fontId="44" fillId="27" borderId="17" xfId="2615" quotePrefix="1" applyNumberFormat="1" applyFont="1" applyFill="1" applyBorder="1" applyAlignment="1" applyProtection="1">
      <alignment horizontal="right" vertical="center"/>
      <protection locked="0"/>
    </xf>
    <xf numFmtId="3" fontId="228" fillId="27" borderId="17" xfId="2435" applyNumberFormat="1" applyFont="1" applyFill="1" applyBorder="1" applyAlignment="1" applyProtection="1">
      <alignment horizontal="right"/>
      <protection locked="0"/>
    </xf>
    <xf numFmtId="3" fontId="43" fillId="27" borderId="23" xfId="2435" applyNumberFormat="1" applyFont="1" applyFill="1" applyBorder="1" applyAlignment="1" applyProtection="1">
      <alignment horizontal="right"/>
      <protection locked="0"/>
    </xf>
    <xf numFmtId="0" fontId="44" fillId="27" borderId="39" xfId="2435" applyFont="1" applyFill="1" applyBorder="1" applyAlignment="1" applyProtection="1">
      <alignment horizontal="left"/>
      <protection locked="0"/>
    </xf>
    <xf numFmtId="9" fontId="44" fillId="27" borderId="35" xfId="3019" applyFont="1" applyFill="1" applyBorder="1" applyAlignment="1" applyProtection="1">
      <alignment horizontal="right"/>
      <protection locked="0"/>
    </xf>
    <xf numFmtId="0" fontId="43" fillId="27" borderId="24" xfId="2435" applyFont="1" applyFill="1" applyBorder="1" applyAlignment="1">
      <alignment horizontal="right"/>
    </xf>
    <xf numFmtId="0" fontId="44" fillId="27" borderId="15" xfId="2435" applyFont="1" applyFill="1" applyBorder="1" applyAlignment="1">
      <alignment horizontal="right"/>
    </xf>
    <xf numFmtId="0" fontId="43" fillId="27" borderId="19" xfId="2435" applyFont="1" applyFill="1" applyBorder="1" applyAlignment="1">
      <alignment horizontal="left" indent="2"/>
    </xf>
    <xf numFmtId="1" fontId="43" fillId="27" borderId="16" xfId="2435" applyNumberFormat="1" applyFont="1" applyFill="1" applyBorder="1" applyAlignment="1">
      <alignment horizontal="right"/>
    </xf>
    <xf numFmtId="0" fontId="43" fillId="27" borderId="17" xfId="2432" quotePrefix="1" applyFont="1" applyFill="1" applyBorder="1" applyAlignment="1">
      <alignment horizontal="right"/>
    </xf>
    <xf numFmtId="1" fontId="43" fillId="27" borderId="18" xfId="2435" applyNumberFormat="1" applyFont="1" applyFill="1" applyBorder="1" applyAlignment="1">
      <alignment horizontal="left" indent="2"/>
    </xf>
    <xf numFmtId="0" fontId="43" fillId="27" borderId="17" xfId="2432" applyFont="1" applyFill="1" applyBorder="1" applyAlignment="1">
      <alignment horizontal="right"/>
    </xf>
    <xf numFmtId="3" fontId="44" fillId="27" borderId="15" xfId="2437" applyNumberFormat="1" applyFont="1" applyFill="1" applyBorder="1" applyAlignment="1" applyProtection="1">
      <alignment horizontal="right" vertical="center"/>
      <protection locked="0"/>
    </xf>
    <xf numFmtId="1" fontId="43" fillId="27" borderId="16" xfId="2435" applyNumberFormat="1" applyFont="1" applyFill="1" applyBorder="1" applyAlignment="1" applyProtection="1">
      <alignment horizontal="right"/>
      <protection locked="0"/>
    </xf>
    <xf numFmtId="1" fontId="43" fillId="27" borderId="18" xfId="2435" applyNumberFormat="1" applyFont="1" applyFill="1" applyBorder="1" applyAlignment="1" applyProtection="1">
      <alignment horizontal="left" indent="2"/>
      <protection locked="0"/>
    </xf>
    <xf numFmtId="3" fontId="44" fillId="27" borderId="24" xfId="2435" applyNumberFormat="1" applyFont="1" applyFill="1" applyBorder="1" applyAlignment="1" applyProtection="1">
      <alignment horizontal="right"/>
      <protection locked="0"/>
    </xf>
    <xf numFmtId="3" fontId="43" fillId="27" borderId="16" xfId="2435" applyNumberFormat="1" applyFont="1" applyFill="1" applyBorder="1" applyAlignment="1" applyProtection="1">
      <alignment horizontal="right"/>
      <protection locked="0"/>
    </xf>
    <xf numFmtId="17" fontId="43" fillId="27" borderId="17" xfId="2434" quotePrefix="1" applyNumberFormat="1" applyFont="1" applyFill="1" applyBorder="1" applyAlignment="1" applyProtection="1">
      <alignment horizontal="right" vertical="top" wrapText="1"/>
      <protection locked="0"/>
    </xf>
    <xf numFmtId="3" fontId="44" fillId="27" borderId="15" xfId="2435" applyNumberFormat="1" applyFont="1" applyFill="1" applyBorder="1" applyAlignment="1">
      <alignment horizontal="right"/>
    </xf>
    <xf numFmtId="3" fontId="43" fillId="27" borderId="29" xfId="2435" applyNumberFormat="1" applyFont="1" applyFill="1" applyBorder="1" applyAlignment="1" applyProtection="1">
      <alignment horizontal="right"/>
      <protection locked="0"/>
    </xf>
    <xf numFmtId="3" fontId="43" fillId="27" borderId="21" xfId="2434" quotePrefix="1" applyNumberFormat="1" applyFont="1" applyFill="1" applyBorder="1" applyAlignment="1" applyProtection="1">
      <alignment horizontal="right" vertical="top" wrapText="1"/>
      <protection locked="0"/>
    </xf>
    <xf numFmtId="3" fontId="43" fillId="27" borderId="31" xfId="2435" applyNumberFormat="1" applyFont="1" applyFill="1" applyBorder="1" applyAlignment="1" applyProtection="1">
      <alignment horizontal="left" indent="2"/>
      <protection locked="0"/>
    </xf>
    <xf numFmtId="3" fontId="44" fillId="27" borderId="0" xfId="2434" quotePrefix="1" applyNumberFormat="1" applyFont="1" applyFill="1" applyAlignment="1" applyProtection="1">
      <alignment horizontal="right" vertical="top" wrapText="1"/>
      <protection locked="0"/>
    </xf>
    <xf numFmtId="3" fontId="43" fillId="27" borderId="0" xfId="2434" quotePrefix="1" applyNumberFormat="1" applyFont="1" applyFill="1" applyAlignment="1" applyProtection="1">
      <alignment horizontal="right" vertical="top" wrapText="1"/>
      <protection locked="0"/>
    </xf>
    <xf numFmtId="3" fontId="44" fillId="27" borderId="30" xfId="2435" applyNumberFormat="1" applyFont="1" applyFill="1" applyBorder="1" applyAlignment="1" applyProtection="1">
      <alignment horizontal="right"/>
      <protection locked="0"/>
    </xf>
    <xf numFmtId="169" fontId="44" fillId="27" borderId="22" xfId="2435" applyNumberFormat="1" applyFont="1" applyFill="1" applyBorder="1" applyAlignment="1" applyProtection="1">
      <alignment horizontal="right"/>
      <protection locked="0"/>
    </xf>
    <xf numFmtId="3" fontId="44" fillId="27" borderId="17" xfId="0" applyNumberFormat="1" applyFont="1" applyFill="1" applyBorder="1"/>
    <xf numFmtId="3" fontId="44" fillId="27" borderId="0" xfId="2615" applyNumberFormat="1" applyFont="1" applyFill="1" applyAlignment="1" applyProtection="1">
      <alignment horizontal="right" vertical="center"/>
      <protection locked="0"/>
    </xf>
    <xf numFmtId="0" fontId="43" fillId="27" borderId="0" xfId="2435" quotePrefix="1" applyFont="1" applyFill="1" applyAlignment="1" applyProtection="1">
      <alignment horizontal="right"/>
      <protection locked="0"/>
    </xf>
    <xf numFmtId="0" fontId="44" fillId="27" borderId="24" xfId="2434" applyFont="1" applyFill="1" applyBorder="1" applyAlignment="1" applyProtection="1">
      <alignment horizontal="right" vertical="center"/>
      <protection locked="0"/>
    </xf>
    <xf numFmtId="3" fontId="44" fillId="27" borderId="15" xfId="2434" applyNumberFormat="1" applyFont="1" applyFill="1" applyBorder="1" applyProtection="1">
      <alignment vertical="center"/>
      <protection locked="0"/>
    </xf>
    <xf numFmtId="0" fontId="44" fillId="27" borderId="23" xfId="2434" applyFont="1" applyFill="1" applyBorder="1" applyAlignment="1" applyProtection="1">
      <alignment horizontal="right" vertical="center"/>
      <protection locked="0"/>
    </xf>
    <xf numFmtId="3" fontId="44" fillId="27" borderId="0" xfId="2434" applyNumberFormat="1" applyFont="1" applyFill="1" applyProtection="1">
      <alignment vertical="center"/>
      <protection locked="0"/>
    </xf>
    <xf numFmtId="3" fontId="44" fillId="27" borderId="17" xfId="2434" applyNumberFormat="1" applyFont="1" applyFill="1" applyBorder="1" applyProtection="1">
      <alignment vertical="center"/>
      <protection locked="0"/>
    </xf>
    <xf numFmtId="0" fontId="45" fillId="27" borderId="0" xfId="0" applyFont="1" applyFill="1" applyProtection="1">
      <protection locked="0"/>
    </xf>
    <xf numFmtId="0" fontId="47" fillId="27" borderId="0" xfId="2435" applyFont="1" applyFill="1" applyAlignment="1" applyProtection="1">
      <alignment horizontal="right"/>
      <protection locked="0"/>
    </xf>
    <xf numFmtId="1" fontId="44" fillId="27" borderId="0" xfId="0" applyNumberFormat="1" applyFont="1" applyFill="1"/>
    <xf numFmtId="0" fontId="43" fillId="27" borderId="17" xfId="2435" applyFont="1" applyFill="1" applyBorder="1" applyAlignment="1" applyProtection="1">
      <alignment horizontal="right"/>
      <protection locked="0"/>
    </xf>
    <xf numFmtId="3" fontId="44" fillId="27" borderId="17" xfId="2615" applyNumberFormat="1" applyFont="1" applyFill="1" applyBorder="1" applyAlignment="1" applyProtection="1">
      <alignment horizontal="right" vertical="center"/>
      <protection locked="0"/>
    </xf>
    <xf numFmtId="0" fontId="48" fillId="27" borderId="15" xfId="2435" applyFont="1" applyFill="1" applyBorder="1" applyAlignment="1" applyProtection="1">
      <alignment horizontal="right"/>
      <protection locked="0"/>
    </xf>
    <xf numFmtId="3" fontId="44" fillId="27" borderId="0" xfId="2435" applyNumberFormat="1" applyFont="1" applyFill="1" applyProtection="1">
      <alignment vertical="center"/>
      <protection locked="0"/>
    </xf>
    <xf numFmtId="169" fontId="44" fillId="27" borderId="0" xfId="2432" applyNumberFormat="1" applyFont="1" applyFill="1" applyAlignment="1" applyProtection="1">
      <alignment horizontal="right"/>
      <protection locked="0"/>
    </xf>
    <xf numFmtId="3" fontId="45" fillId="27" borderId="0" xfId="2435" applyNumberFormat="1" applyFont="1" applyFill="1" applyAlignment="1" applyProtection="1">
      <alignment horizontal="left"/>
      <protection locked="0"/>
    </xf>
    <xf numFmtId="3" fontId="44" fillId="27" borderId="22" xfId="2435" applyNumberFormat="1" applyFont="1" applyFill="1" applyBorder="1" applyAlignment="1" applyProtection="1">
      <alignment horizontal="right"/>
      <protection locked="0"/>
    </xf>
    <xf numFmtId="3" fontId="47" fillId="27" borderId="0" xfId="2435" applyNumberFormat="1" applyFont="1" applyFill="1" applyAlignment="1" applyProtection="1">
      <alignment horizontal="right"/>
      <protection locked="0"/>
    </xf>
    <xf numFmtId="3" fontId="43" fillId="27" borderId="36" xfId="2435" applyNumberFormat="1" applyFont="1" applyFill="1" applyBorder="1" applyAlignment="1" applyProtection="1">
      <alignment horizontal="right"/>
      <protection locked="0"/>
    </xf>
    <xf numFmtId="0" fontId="48" fillId="27" borderId="0" xfId="2435" applyFont="1" applyFill="1" applyAlignment="1" applyProtection="1">
      <alignment horizontal="right" indent="2"/>
      <protection locked="0"/>
    </xf>
    <xf numFmtId="0" fontId="41" fillId="27" borderId="27" xfId="2435" applyFont="1" applyFill="1" applyBorder="1" applyAlignment="1" applyProtection="1">
      <alignment horizontal="right"/>
      <protection locked="0"/>
    </xf>
    <xf numFmtId="0" fontId="41" fillId="27" borderId="19" xfId="2435" applyFont="1" applyFill="1" applyBorder="1" applyAlignment="1" applyProtection="1">
      <alignment horizontal="right"/>
      <protection locked="0"/>
    </xf>
    <xf numFmtId="0" fontId="44" fillId="27" borderId="18" xfId="0" applyFont="1" applyFill="1" applyBorder="1"/>
    <xf numFmtId="0" fontId="41" fillId="27" borderId="23" xfId="2435" applyFont="1" applyFill="1" applyBorder="1" applyAlignment="1" applyProtection="1">
      <protection locked="0"/>
    </xf>
    <xf numFmtId="0" fontId="41" fillId="27" borderId="0" xfId="2435" applyFont="1" applyFill="1" applyAlignment="1" applyProtection="1">
      <protection locked="0"/>
    </xf>
    <xf numFmtId="0" fontId="41" fillId="27" borderId="16" xfId="2435" applyFont="1" applyFill="1" applyBorder="1" applyAlignment="1" applyProtection="1">
      <alignment horizontal="right"/>
      <protection locked="0"/>
    </xf>
    <xf numFmtId="0" fontId="41" fillId="27" borderId="17" xfId="2435" applyFont="1" applyFill="1" applyBorder="1" applyAlignment="1" applyProtection="1">
      <alignment horizontal="right"/>
      <protection locked="0"/>
    </xf>
    <xf numFmtId="0" fontId="41" fillId="27" borderId="18" xfId="2435" applyFont="1" applyFill="1" applyBorder="1" applyAlignment="1" applyProtection="1">
      <alignment horizontal="right"/>
      <protection locked="0"/>
    </xf>
    <xf numFmtId="0" fontId="41" fillId="27" borderId="16" xfId="2435" applyFont="1" applyFill="1" applyBorder="1" applyAlignment="1" applyProtection="1">
      <alignment horizontal="left"/>
      <protection locked="0"/>
    </xf>
    <xf numFmtId="0" fontId="41" fillId="27" borderId="17" xfId="2435" applyFont="1" applyFill="1" applyBorder="1" applyAlignment="1" applyProtection="1">
      <alignment horizontal="left"/>
      <protection locked="0"/>
    </xf>
    <xf numFmtId="0" fontId="41" fillId="27" borderId="18" xfId="2435" applyFont="1" applyFill="1" applyBorder="1" applyAlignment="1" applyProtection="1">
      <alignment horizontal="left"/>
      <protection locked="0"/>
    </xf>
    <xf numFmtId="0" fontId="42" fillId="27" borderId="17" xfId="0" applyFont="1" applyFill="1" applyBorder="1"/>
    <xf numFmtId="0" fontId="42" fillId="27" borderId="18" xfId="0" applyFont="1" applyFill="1" applyBorder="1"/>
    <xf numFmtId="0" fontId="44" fillId="27" borderId="17" xfId="0" applyFont="1" applyFill="1" applyBorder="1"/>
    <xf numFmtId="9" fontId="44" fillId="0" borderId="35" xfId="3019" quotePrefix="1" applyFont="1" applyFill="1" applyBorder="1" applyAlignment="1" applyProtection="1">
      <alignment horizontal="right"/>
      <protection locked="0"/>
    </xf>
    <xf numFmtId="3" fontId="44" fillId="35" borderId="17" xfId="2437" applyNumberFormat="1" applyFont="1" applyFill="1" applyBorder="1" applyAlignment="1" applyProtection="1">
      <alignment horizontal="right" vertical="center"/>
      <protection locked="0"/>
    </xf>
    <xf numFmtId="3" fontId="44" fillId="35" borderId="0" xfId="2615" applyNumberFormat="1" applyFont="1" applyFill="1" applyBorder="1" applyAlignment="1" applyProtection="1">
      <alignment horizontal="right" vertical="center"/>
      <protection locked="0"/>
    </xf>
    <xf numFmtId="3" fontId="44" fillId="35" borderId="27" xfId="2435" applyNumberFormat="1" applyFont="1" applyFill="1" applyBorder="1" applyAlignment="1" applyProtection="1">
      <alignment horizontal="left" indent="2"/>
      <protection locked="0"/>
    </xf>
    <xf numFmtId="4" fontId="44" fillId="27" borderId="21" xfId="2435" applyNumberFormat="1" applyFont="1" applyFill="1" applyBorder="1" applyAlignment="1" applyProtection="1">
      <alignment horizontal="right"/>
      <protection locked="0"/>
    </xf>
    <xf numFmtId="0" fontId="43" fillId="35" borderId="20" xfId="2435" applyFont="1" applyFill="1" applyBorder="1" applyAlignment="1" applyProtection="1">
      <alignment horizontal="right"/>
      <protection locked="0"/>
    </xf>
    <xf numFmtId="3" fontId="44" fillId="35" borderId="15" xfId="2435" applyNumberFormat="1" applyFont="1" applyFill="1" applyBorder="1" applyAlignment="1" applyProtection="1">
      <alignment horizontal="right"/>
      <protection locked="0"/>
    </xf>
    <xf numFmtId="4" fontId="44" fillId="35" borderId="21" xfId="2435" applyNumberFormat="1" applyFont="1" applyFill="1" applyBorder="1" applyAlignment="1" applyProtection="1">
      <alignment horizontal="right"/>
      <protection locked="0"/>
    </xf>
    <xf numFmtId="3" fontId="43" fillId="35" borderId="33" xfId="2435" applyNumberFormat="1" applyFont="1" applyFill="1" applyBorder="1" applyAlignment="1" applyProtection="1">
      <alignment horizontal="right"/>
      <protection locked="0"/>
    </xf>
    <xf numFmtId="3" fontId="43" fillId="35" borderId="15" xfId="2435" applyNumberFormat="1" applyFont="1" applyFill="1" applyBorder="1" applyAlignment="1" applyProtection="1">
      <alignment horizontal="right"/>
      <protection locked="0"/>
    </xf>
    <xf numFmtId="3" fontId="44" fillId="35" borderId="0" xfId="2432" applyNumberFormat="1" applyFont="1" applyFill="1" applyAlignment="1" applyProtection="1">
      <alignment horizontal="right"/>
      <protection locked="0"/>
    </xf>
    <xf numFmtId="169" fontId="44" fillId="35" borderId="0" xfId="2615" applyNumberFormat="1" applyFont="1" applyFill="1" applyBorder="1" applyAlignment="1" applyProtection="1">
      <alignment horizontal="right" vertical="center"/>
      <protection locked="0"/>
    </xf>
    <xf numFmtId="3" fontId="49" fillId="35" borderId="0" xfId="2435" applyNumberFormat="1" applyFont="1" applyFill="1" applyAlignment="1">
      <alignment horizontal="right"/>
    </xf>
    <xf numFmtId="3" fontId="43" fillId="35" borderId="17" xfId="2432" quotePrefix="1" applyNumberFormat="1" applyFont="1" applyFill="1" applyBorder="1" applyAlignment="1">
      <alignment horizontal="right"/>
    </xf>
    <xf numFmtId="3" fontId="44" fillId="35" borderId="0" xfId="0" applyNumberFormat="1" applyFont="1" applyFill="1"/>
    <xf numFmtId="3" fontId="43" fillId="35" borderId="17" xfId="2615" applyNumberFormat="1" applyFont="1" applyFill="1" applyBorder="1" applyAlignment="1" applyProtection="1">
      <alignment horizontal="right" vertical="center"/>
      <protection locked="0"/>
    </xf>
    <xf numFmtId="3" fontId="44" fillId="35" borderId="23" xfId="2435" applyNumberFormat="1" applyFont="1" applyFill="1" applyBorder="1" applyAlignment="1">
      <alignment horizontal="right"/>
    </xf>
    <xf numFmtId="0" fontId="44" fillId="35" borderId="27" xfId="2435" applyFont="1" applyFill="1" applyBorder="1" applyAlignment="1">
      <alignment horizontal="left" indent="2"/>
    </xf>
    <xf numFmtId="3" fontId="43" fillId="35" borderId="0" xfId="2435" applyNumberFormat="1" applyFont="1" applyFill="1" applyAlignment="1" applyProtection="1">
      <alignment horizontal="right"/>
      <protection locked="0"/>
    </xf>
    <xf numFmtId="3" fontId="44" fillId="35" borderId="21" xfId="2615" applyNumberFormat="1" applyFont="1" applyFill="1" applyBorder="1" applyAlignment="1" applyProtection="1">
      <alignment horizontal="right" vertical="center"/>
      <protection locked="0"/>
    </xf>
    <xf numFmtId="3" fontId="44" fillId="35" borderId="0" xfId="2432" quotePrefix="1" applyNumberFormat="1" applyFont="1" applyFill="1" applyAlignment="1" applyProtection="1">
      <alignment horizontal="right"/>
      <protection locked="0"/>
    </xf>
    <xf numFmtId="0" fontId="41" fillId="35" borderId="15" xfId="2435" applyFont="1" applyFill="1" applyBorder="1" applyAlignment="1" applyProtection="1">
      <protection locked="0"/>
    </xf>
    <xf numFmtId="0" fontId="41" fillId="35" borderId="17" xfId="2435" applyFont="1" applyFill="1" applyBorder="1" applyAlignment="1" applyProtection="1">
      <protection locked="0"/>
    </xf>
    <xf numFmtId="0" fontId="43" fillId="35" borderId="17" xfId="2432" quotePrefix="1" applyFont="1" applyFill="1" applyBorder="1" applyAlignment="1" applyProtection="1">
      <alignment horizontal="right"/>
      <protection locked="0"/>
    </xf>
    <xf numFmtId="3" fontId="46" fillId="35" borderId="0" xfId="2615" applyNumberFormat="1" applyFont="1" applyFill="1" applyBorder="1" applyAlignment="1" applyProtection="1">
      <alignment horizontal="right" vertical="center"/>
      <protection locked="0"/>
    </xf>
    <xf numFmtId="0" fontId="44" fillId="35" borderId="0" xfId="2435" applyFont="1" applyFill="1" applyAlignment="1" applyProtection="1">
      <alignment horizontal="right"/>
      <protection locked="0"/>
    </xf>
    <xf numFmtId="172" fontId="44" fillId="35" borderId="15" xfId="2433" applyNumberFormat="1" applyFont="1" applyFill="1" applyBorder="1" applyAlignment="1" applyProtection="1">
      <alignment horizontal="right"/>
      <protection locked="0"/>
    </xf>
    <xf numFmtId="172" fontId="44" fillId="35" borderId="0" xfId="2433" applyNumberFormat="1" applyFont="1" applyFill="1" applyAlignment="1" applyProtection="1">
      <alignment horizontal="right"/>
      <protection locked="0"/>
    </xf>
    <xf numFmtId="3" fontId="44" fillId="35" borderId="0" xfId="2437" applyNumberFormat="1" applyFont="1" applyFill="1" applyAlignment="1" applyProtection="1">
      <alignment horizontal="right" vertical="center"/>
      <protection locked="0"/>
    </xf>
    <xf numFmtId="3" fontId="45" fillId="35" borderId="0" xfId="2437" applyNumberFormat="1" applyFont="1" applyFill="1" applyAlignment="1" applyProtection="1">
      <alignment horizontal="right" vertical="center"/>
      <protection locked="0"/>
    </xf>
    <xf numFmtId="169" fontId="44" fillId="35" borderId="0" xfId="2435" applyNumberFormat="1" applyFont="1" applyFill="1" applyAlignment="1" applyProtection="1">
      <alignment horizontal="right"/>
      <protection locked="0"/>
    </xf>
    <xf numFmtId="169" fontId="43" fillId="35" borderId="22" xfId="2435" applyNumberFormat="1" applyFont="1" applyFill="1" applyBorder="1" applyAlignment="1" applyProtection="1">
      <alignment horizontal="right"/>
      <protection locked="0"/>
    </xf>
    <xf numFmtId="169" fontId="44" fillId="35" borderId="21" xfId="2435" applyNumberFormat="1" applyFont="1" applyFill="1" applyBorder="1" applyAlignment="1" applyProtection="1">
      <alignment horizontal="right"/>
      <protection locked="0"/>
    </xf>
    <xf numFmtId="169" fontId="44" fillId="35" borderId="17" xfId="2435" applyNumberFormat="1" applyFont="1" applyFill="1" applyBorder="1" applyAlignment="1" applyProtection="1">
      <alignment horizontal="right"/>
      <protection locked="0"/>
    </xf>
    <xf numFmtId="3" fontId="48" fillId="35" borderId="0" xfId="2435" applyNumberFormat="1" applyFont="1" applyFill="1" applyAlignment="1" applyProtection="1">
      <alignment horizontal="right"/>
      <protection locked="0"/>
    </xf>
    <xf numFmtId="3" fontId="49" fillId="35" borderId="15" xfId="2435" applyNumberFormat="1" applyFont="1" applyFill="1" applyBorder="1" applyAlignment="1" applyProtection="1">
      <alignment horizontal="right"/>
      <protection locked="0"/>
    </xf>
    <xf numFmtId="3" fontId="49" fillId="35" borderId="28" xfId="2435" applyNumberFormat="1" applyFont="1" applyFill="1" applyBorder="1" applyAlignment="1" applyProtection="1">
      <alignment horizontal="right"/>
      <protection locked="0"/>
    </xf>
    <xf numFmtId="3" fontId="49" fillId="35" borderId="0" xfId="2435" applyNumberFormat="1" applyFont="1" applyFill="1" applyAlignment="1" applyProtection="1">
      <alignment horizontal="right"/>
      <protection locked="0"/>
    </xf>
    <xf numFmtId="3" fontId="49" fillId="35" borderId="21" xfId="2435" applyNumberFormat="1" applyFont="1" applyFill="1" applyBorder="1" applyAlignment="1" applyProtection="1">
      <alignment horizontal="right"/>
      <protection locked="0"/>
    </xf>
    <xf numFmtId="3" fontId="49" fillId="35" borderId="22" xfId="2435" applyNumberFormat="1" applyFont="1" applyFill="1" applyBorder="1" applyAlignment="1" applyProtection="1">
      <alignment horizontal="right"/>
      <protection locked="0"/>
    </xf>
    <xf numFmtId="3" fontId="49" fillId="35" borderId="17" xfId="2435" applyNumberFormat="1" applyFont="1" applyFill="1" applyBorder="1" applyAlignment="1" applyProtection="1">
      <alignment horizontal="right"/>
      <protection locked="0"/>
    </xf>
    <xf numFmtId="170" fontId="44" fillId="35" borderId="0" xfId="3019" applyNumberFormat="1" applyFont="1" applyFill="1" applyBorder="1" applyAlignment="1" applyProtection="1">
      <alignment horizontal="right"/>
      <protection locked="0"/>
    </xf>
    <xf numFmtId="0" fontId="43" fillId="35" borderId="20" xfId="2434" quotePrefix="1" applyFont="1" applyFill="1" applyBorder="1" applyAlignment="1" applyProtection="1">
      <alignment horizontal="right" vertical="top" wrapText="1"/>
      <protection locked="0"/>
    </xf>
    <xf numFmtId="3" fontId="44" fillId="35" borderId="17" xfId="2432" applyNumberFormat="1" applyFont="1" applyFill="1" applyBorder="1" applyAlignment="1" applyProtection="1">
      <alignment horizontal="right"/>
      <protection locked="0"/>
    </xf>
    <xf numFmtId="3" fontId="44" fillId="35" borderId="20" xfId="2432" applyNumberFormat="1" applyFont="1" applyFill="1" applyBorder="1" applyAlignment="1" applyProtection="1">
      <alignment horizontal="right"/>
      <protection locked="0"/>
    </xf>
    <xf numFmtId="0" fontId="43" fillId="35" borderId="20" xfId="2432" quotePrefix="1" applyFont="1" applyFill="1" applyBorder="1" applyAlignment="1">
      <alignment horizontal="right"/>
    </xf>
    <xf numFmtId="3" fontId="49" fillId="35" borderId="17" xfId="2435" applyNumberFormat="1" applyFont="1" applyFill="1" applyBorder="1" applyAlignment="1">
      <alignment horizontal="right"/>
    </xf>
    <xf numFmtId="3" fontId="43" fillId="35" borderId="0" xfId="2432" quotePrefix="1" applyNumberFormat="1" applyFont="1" applyFill="1" applyAlignment="1">
      <alignment horizontal="right"/>
    </xf>
    <xf numFmtId="0" fontId="44" fillId="35" borderId="15" xfId="2435" applyFont="1" applyFill="1" applyBorder="1" applyAlignment="1" applyProtection="1">
      <alignment horizontal="right"/>
      <protection locked="0"/>
    </xf>
    <xf numFmtId="0" fontId="43" fillId="35" borderId="20" xfId="2432" applyFont="1" applyFill="1" applyBorder="1" applyAlignment="1">
      <alignment horizontal="right"/>
    </xf>
    <xf numFmtId="170" fontId="44" fillId="35" borderId="0" xfId="3019" applyNumberFormat="1" applyFont="1" applyFill="1" applyBorder="1" applyAlignment="1" applyProtection="1">
      <alignment horizontal="right" vertical="center"/>
      <protection locked="0"/>
    </xf>
    <xf numFmtId="0" fontId="125" fillId="35" borderId="0" xfId="0" applyFont="1" applyFill="1"/>
    <xf numFmtId="184" fontId="49" fillId="27" borderId="0" xfId="2615" applyNumberFormat="1" applyFont="1" applyFill="1" applyBorder="1" applyAlignment="1" applyProtection="1">
      <alignment horizontal="right"/>
      <protection locked="0"/>
    </xf>
    <xf numFmtId="169" fontId="44" fillId="27" borderId="0" xfId="0" applyNumberFormat="1" applyFont="1" applyFill="1"/>
    <xf numFmtId="3" fontId="228" fillId="35" borderId="17" xfId="2435" applyNumberFormat="1" applyFont="1" applyFill="1" applyBorder="1" applyAlignment="1" applyProtection="1">
      <alignment horizontal="right"/>
      <protection locked="0"/>
    </xf>
    <xf numFmtId="0" fontId="43" fillId="35" borderId="0" xfId="0" applyFont="1" applyFill="1"/>
    <xf numFmtId="14" fontId="43" fillId="35" borderId="0" xfId="0" applyNumberFormat="1" applyFont="1" applyFill="1" applyAlignment="1">
      <alignment horizontal="left"/>
    </xf>
    <xf numFmtId="3" fontId="44" fillId="27" borderId="17" xfId="2435" applyNumberFormat="1" applyFont="1" applyFill="1" applyBorder="1" applyAlignment="1">
      <alignment horizontal="right"/>
    </xf>
    <xf numFmtId="0" fontId="44" fillId="27" borderId="18" xfId="2435" applyFont="1" applyFill="1" applyBorder="1" applyAlignment="1">
      <alignment horizontal="left" indent="2"/>
    </xf>
    <xf numFmtId="185" fontId="43" fillId="35" borderId="0" xfId="0" applyNumberFormat="1" applyFont="1" applyFill="1"/>
    <xf numFmtId="2" fontId="44" fillId="27" borderId="0" xfId="3019" applyNumberFormat="1" applyFont="1" applyFill="1" applyBorder="1" applyAlignment="1" applyProtection="1">
      <alignment horizontal="right" vertical="center"/>
      <protection locked="0"/>
    </xf>
    <xf numFmtId="169" fontId="48" fillId="35" borderId="0" xfId="2435" applyNumberFormat="1" applyFont="1" applyFill="1" applyAlignment="1" applyProtection="1">
      <alignment horizontal="right"/>
      <protection locked="0"/>
    </xf>
    <xf numFmtId="169" fontId="48" fillId="27" borderId="0" xfId="2435" applyNumberFormat="1" applyFont="1" applyFill="1" applyAlignment="1" applyProtection="1">
      <alignment horizontal="right"/>
      <protection locked="0"/>
    </xf>
    <xf numFmtId="169" fontId="44" fillId="35" borderId="0" xfId="0" applyNumberFormat="1" applyFont="1" applyFill="1"/>
    <xf numFmtId="184" fontId="43" fillId="35" borderId="0" xfId="2615" applyNumberFormat="1" applyFont="1" applyFill="1" applyBorder="1" applyAlignment="1" applyProtection="1">
      <alignment horizontal="right"/>
      <protection locked="0"/>
    </xf>
    <xf numFmtId="184" fontId="49" fillId="35" borderId="0" xfId="2615" applyNumberFormat="1" applyFont="1" applyFill="1" applyBorder="1" applyAlignment="1">
      <alignment horizontal="right"/>
    </xf>
    <xf numFmtId="184" fontId="49" fillId="27" borderId="0" xfId="2615" applyNumberFormat="1" applyFont="1" applyFill="1" applyBorder="1" applyAlignment="1">
      <alignment horizontal="right"/>
    </xf>
    <xf numFmtId="184" fontId="44" fillId="27" borderId="0" xfId="2615" applyNumberFormat="1" applyFont="1" applyFill="1" applyBorder="1" applyAlignment="1" applyProtection="1">
      <alignment horizontal="right"/>
      <protection locked="0"/>
    </xf>
    <xf numFmtId="184" fontId="43" fillId="27" borderId="0" xfId="2615" applyNumberFormat="1" applyFont="1" applyFill="1"/>
    <xf numFmtId="0" fontId="44" fillId="35" borderId="16" xfId="2435" applyFont="1" applyFill="1" applyBorder="1" applyAlignment="1" applyProtection="1">
      <alignment horizontal="right"/>
      <protection locked="0"/>
    </xf>
    <xf numFmtId="3" fontId="44" fillId="35" borderId="28" xfId="2435" applyNumberFormat="1" applyFont="1" applyFill="1" applyBorder="1" applyAlignment="1" applyProtection="1">
      <alignment horizontal="right"/>
      <protection locked="0"/>
    </xf>
    <xf numFmtId="3" fontId="44" fillId="35" borderId="21" xfId="2435" applyNumberFormat="1" applyFont="1" applyFill="1" applyBorder="1" applyAlignment="1" applyProtection="1">
      <alignment horizontal="right"/>
      <protection locked="0"/>
    </xf>
    <xf numFmtId="3" fontId="44" fillId="27" borderId="0" xfId="2435" applyNumberFormat="1" applyFont="1" applyFill="1" applyAlignment="1">
      <alignment horizontal="left"/>
    </xf>
    <xf numFmtId="3" fontId="44" fillId="35" borderId="62" xfId="2435" applyNumberFormat="1" applyFont="1" applyFill="1" applyBorder="1" applyAlignment="1">
      <alignment horizontal="right"/>
    </xf>
    <xf numFmtId="3" fontId="48" fillId="27" borderId="0" xfId="2435" applyNumberFormat="1" applyFont="1" applyFill="1" applyAlignment="1">
      <alignment horizontal="right" vertical="center" wrapText="1"/>
    </xf>
    <xf numFmtId="3" fontId="48" fillId="27" borderId="0" xfId="2435" applyNumberFormat="1" applyFont="1" applyFill="1" applyAlignment="1">
      <alignment horizontal="left" vertical="center" wrapText="1" indent="2"/>
    </xf>
    <xf numFmtId="3" fontId="44" fillId="35" borderId="27" xfId="2435" applyNumberFormat="1" applyFont="1" applyFill="1" applyBorder="1" applyAlignment="1">
      <alignment horizontal="left" indent="2"/>
    </xf>
    <xf numFmtId="3" fontId="44" fillId="35" borderId="30" xfId="2435" applyNumberFormat="1" applyFont="1" applyFill="1" applyBorder="1" applyAlignment="1">
      <alignment horizontal="right"/>
    </xf>
    <xf numFmtId="3" fontId="49" fillId="35" borderId="22" xfId="2435" applyNumberFormat="1" applyFont="1" applyFill="1" applyBorder="1" applyAlignment="1">
      <alignment horizontal="right"/>
    </xf>
    <xf numFmtId="3" fontId="44" fillId="35" borderId="38" xfId="2435" applyNumberFormat="1" applyFont="1" applyFill="1" applyBorder="1" applyAlignment="1">
      <alignment horizontal="left" indent="2"/>
    </xf>
    <xf numFmtId="3" fontId="44" fillId="35" borderId="63" xfId="2435" applyNumberFormat="1" applyFont="1" applyFill="1" applyBorder="1" applyAlignment="1">
      <alignment horizontal="right"/>
    </xf>
    <xf numFmtId="3" fontId="44" fillId="35" borderId="64" xfId="2435" applyNumberFormat="1" applyFont="1" applyFill="1" applyBorder="1" applyAlignment="1">
      <alignment horizontal="left" indent="2"/>
    </xf>
    <xf numFmtId="3" fontId="44" fillId="35" borderId="0" xfId="0" applyNumberFormat="1" applyFont="1" applyFill="1" applyProtection="1">
      <protection locked="0"/>
    </xf>
    <xf numFmtId="3" fontId="49" fillId="35" borderId="63" xfId="2435" applyNumberFormat="1" applyFont="1" applyFill="1" applyBorder="1" applyAlignment="1">
      <alignment horizontal="right"/>
    </xf>
    <xf numFmtId="3" fontId="44" fillId="35" borderId="16" xfId="2435" applyNumberFormat="1" applyFont="1" applyFill="1" applyBorder="1" applyAlignment="1" applyProtection="1">
      <alignment horizontal="right"/>
      <protection locked="0"/>
    </xf>
    <xf numFmtId="3" fontId="44" fillId="35" borderId="18" xfId="2435" applyNumberFormat="1" applyFont="1" applyFill="1" applyBorder="1" applyAlignment="1">
      <alignment horizontal="left" indent="2"/>
    </xf>
    <xf numFmtId="3" fontId="44" fillId="35" borderId="17" xfId="2615" applyNumberFormat="1" applyFont="1" applyFill="1" applyBorder="1" applyAlignment="1" applyProtection="1">
      <alignment horizontal="right" vertical="center"/>
      <protection locked="0"/>
    </xf>
    <xf numFmtId="3" fontId="44" fillId="35" borderId="18" xfId="2435" applyNumberFormat="1" applyFont="1" applyFill="1" applyBorder="1" applyAlignment="1" applyProtection="1">
      <alignment horizontal="left" indent="2"/>
      <protection locked="0"/>
    </xf>
    <xf numFmtId="3" fontId="48" fillId="27" borderId="20" xfId="2435" applyNumberFormat="1" applyFont="1" applyFill="1" applyBorder="1" applyAlignment="1" applyProtection="1">
      <alignment horizontal="right"/>
      <protection locked="0"/>
    </xf>
    <xf numFmtId="184" fontId="44" fillId="27" borderId="0" xfId="2615" applyNumberFormat="1" applyFont="1" applyFill="1"/>
    <xf numFmtId="3" fontId="44" fillId="0" borderId="0" xfId="0" applyNumberFormat="1" applyFont="1" applyAlignment="1">
      <alignment horizontal="right"/>
    </xf>
    <xf numFmtId="168" fontId="44" fillId="27" borderId="0" xfId="2615" applyFont="1" applyFill="1"/>
    <xf numFmtId="3" fontId="44" fillId="0" borderId="0" xfId="2435" applyNumberFormat="1" applyFont="1" applyAlignment="1" applyProtection="1">
      <alignment horizontal="right"/>
      <protection locked="0"/>
    </xf>
    <xf numFmtId="1" fontId="43" fillId="27" borderId="0" xfId="0" applyNumberFormat="1" applyFont="1" applyFill="1"/>
    <xf numFmtId="1" fontId="44" fillId="27" borderId="0" xfId="2435" applyNumberFormat="1" applyFont="1" applyFill="1" applyAlignment="1" applyProtection="1">
      <alignment horizontal="right"/>
      <protection locked="0"/>
    </xf>
    <xf numFmtId="1" fontId="44" fillId="35" borderId="0" xfId="0" applyNumberFormat="1" applyFont="1" applyFill="1"/>
    <xf numFmtId="187" fontId="44" fillId="27" borderId="0" xfId="0" applyNumberFormat="1" applyFont="1" applyFill="1"/>
    <xf numFmtId="187" fontId="44" fillId="27" borderId="0" xfId="2435" applyNumberFormat="1" applyFont="1" applyFill="1" applyAlignment="1" applyProtection="1">
      <alignment horizontal="right"/>
      <protection locked="0"/>
    </xf>
    <xf numFmtId="187" fontId="44" fillId="27" borderId="21" xfId="2435" applyNumberFormat="1" applyFont="1" applyFill="1" applyBorder="1" applyAlignment="1" applyProtection="1">
      <alignment horizontal="right"/>
      <protection locked="0"/>
    </xf>
    <xf numFmtId="3" fontId="43" fillId="35" borderId="0" xfId="0" applyNumberFormat="1" applyFont="1" applyFill="1"/>
    <xf numFmtId="3" fontId="44" fillId="27" borderId="28" xfId="2435" applyNumberFormat="1" applyFont="1" applyFill="1" applyBorder="1" applyAlignment="1" applyProtection="1">
      <alignment horizontal="right"/>
      <protection locked="0"/>
    </xf>
    <xf numFmtId="3" fontId="43" fillId="27" borderId="23" xfId="2435" quotePrefix="1" applyNumberFormat="1" applyFont="1" applyFill="1" applyBorder="1" applyAlignment="1">
      <alignment horizontal="right"/>
    </xf>
    <xf numFmtId="1" fontId="44" fillId="35" borderId="17" xfId="2435" applyNumberFormat="1" applyFont="1" applyFill="1" applyBorder="1" applyAlignment="1" applyProtection="1">
      <protection locked="0"/>
    </xf>
    <xf numFmtId="1" fontId="44" fillId="27" borderId="17" xfId="2435" applyNumberFormat="1" applyFont="1" applyFill="1" applyBorder="1" applyAlignment="1" applyProtection="1">
      <protection locked="0"/>
    </xf>
    <xf numFmtId="0" fontId="43" fillId="35" borderId="23" xfId="2435" applyFont="1" applyFill="1" applyBorder="1" applyAlignment="1" applyProtection="1">
      <alignment horizontal="right"/>
      <protection locked="0"/>
    </xf>
    <xf numFmtId="0" fontId="43" fillId="35" borderId="27" xfId="2435" applyFont="1" applyFill="1" applyBorder="1" applyAlignment="1" applyProtection="1">
      <alignment horizontal="left" indent="2"/>
      <protection locked="0"/>
    </xf>
    <xf numFmtId="169" fontId="43" fillId="35" borderId="0" xfId="2435" applyNumberFormat="1" applyFont="1" applyFill="1" applyAlignment="1" applyProtection="1">
      <alignment horizontal="right"/>
      <protection locked="0"/>
    </xf>
    <xf numFmtId="3" fontId="44" fillId="107" borderId="39" xfId="2435" applyNumberFormat="1" applyFont="1" applyFill="1" applyBorder="1" applyAlignment="1" applyProtection="1">
      <alignment horizontal="right"/>
      <protection locked="0"/>
    </xf>
    <xf numFmtId="3" fontId="44" fillId="107" borderId="35" xfId="3019" applyNumberFormat="1" applyFont="1" applyFill="1" applyBorder="1" applyAlignment="1" applyProtection="1">
      <alignment horizontal="right"/>
      <protection locked="0"/>
    </xf>
    <xf numFmtId="3" fontId="44" fillId="107" borderId="40" xfId="2435" applyNumberFormat="1" applyFont="1" applyFill="1" applyBorder="1" applyAlignment="1" applyProtection="1">
      <alignment horizontal="left" indent="2"/>
      <protection locked="0"/>
    </xf>
    <xf numFmtId="3" fontId="44" fillId="35" borderId="0" xfId="3019" applyNumberFormat="1" applyFont="1" applyFill="1" applyBorder="1" applyAlignment="1" applyProtection="1">
      <alignment horizontal="right"/>
      <protection locked="0"/>
    </xf>
    <xf numFmtId="3" fontId="44" fillId="27" borderId="17" xfId="3019" applyNumberFormat="1" applyFont="1" applyFill="1" applyBorder="1" applyAlignment="1" applyProtection="1">
      <alignment horizontal="right"/>
      <protection locked="0"/>
    </xf>
    <xf numFmtId="3" fontId="44" fillId="35" borderId="39" xfId="2435" applyNumberFormat="1" applyFont="1" applyFill="1" applyBorder="1" applyAlignment="1" applyProtection="1">
      <alignment horizontal="right"/>
      <protection locked="0"/>
    </xf>
    <xf numFmtId="3" fontId="44" fillId="35" borderId="35" xfId="3019" applyNumberFormat="1" applyFont="1" applyFill="1" applyBorder="1" applyAlignment="1" applyProtection="1">
      <alignment horizontal="right"/>
      <protection locked="0"/>
    </xf>
    <xf numFmtId="3" fontId="44" fillId="35" borderId="40" xfId="2435" applyNumberFormat="1" applyFont="1" applyFill="1" applyBorder="1" applyAlignment="1" applyProtection="1">
      <alignment horizontal="left" indent="2"/>
      <protection locked="0"/>
    </xf>
    <xf numFmtId="2" fontId="47" fillId="27" borderId="0" xfId="3019" applyNumberFormat="1" applyFont="1" applyFill="1" applyBorder="1" applyAlignment="1" applyProtection="1">
      <alignment horizontal="right"/>
      <protection locked="0"/>
    </xf>
    <xf numFmtId="184" fontId="48" fillId="27" borderId="0" xfId="2615" quotePrefix="1" applyNumberFormat="1" applyFont="1" applyFill="1" applyBorder="1" applyAlignment="1" applyProtection="1">
      <protection locked="0"/>
    </xf>
    <xf numFmtId="0" fontId="44" fillId="27" borderId="17" xfId="2435" applyFont="1" applyFill="1" applyBorder="1" applyAlignment="1" applyProtection="1">
      <protection locked="0"/>
    </xf>
    <xf numFmtId="3" fontId="291" fillId="35" borderId="0" xfId="2435" applyNumberFormat="1" applyFont="1" applyFill="1" applyAlignment="1" applyProtection="1">
      <alignment horizontal="right"/>
      <protection locked="0"/>
    </xf>
    <xf numFmtId="3" fontId="292" fillId="27" borderId="0" xfId="2435" applyNumberFormat="1" applyFont="1" applyFill="1" applyAlignment="1">
      <alignment horizontal="right"/>
    </xf>
    <xf numFmtId="3" fontId="292" fillId="35" borderId="0" xfId="2435" applyNumberFormat="1" applyFont="1" applyFill="1" applyAlignment="1" applyProtection="1">
      <alignment horizontal="right"/>
      <protection locked="0"/>
    </xf>
    <xf numFmtId="3" fontId="292" fillId="35" borderId="0" xfId="2435" applyNumberFormat="1" applyFont="1" applyFill="1" applyAlignment="1">
      <alignment horizontal="right"/>
    </xf>
    <xf numFmtId="3" fontId="291" fillId="35" borderId="17" xfId="2435" applyNumberFormat="1" applyFont="1" applyFill="1" applyBorder="1" applyAlignment="1" applyProtection="1">
      <alignment horizontal="right"/>
      <protection locked="0"/>
    </xf>
    <xf numFmtId="14" fontId="43" fillId="35" borderId="0" xfId="0" applyNumberFormat="1" applyFont="1" applyFill="1" applyAlignment="1">
      <alignment horizontal="right"/>
    </xf>
    <xf numFmtId="0" fontId="44" fillId="0" borderId="0" xfId="0" applyFont="1"/>
    <xf numFmtId="0" fontId="43" fillId="0" borderId="24" xfId="2435" applyFont="1" applyBorder="1" applyAlignment="1" applyProtection="1">
      <alignment horizontal="right"/>
      <protection locked="0"/>
    </xf>
    <xf numFmtId="0" fontId="43" fillId="0" borderId="20" xfId="2432" quotePrefix="1" applyFont="1" applyBorder="1" applyAlignment="1" applyProtection="1">
      <alignment horizontal="right"/>
      <protection locked="0"/>
    </xf>
    <xf numFmtId="0" fontId="43" fillId="0" borderId="19" xfId="2435" applyFont="1" applyBorder="1" applyAlignment="1" applyProtection="1">
      <alignment horizontal="left" indent="2"/>
      <protection locked="0"/>
    </xf>
    <xf numFmtId="0" fontId="43" fillId="0" borderId="36" xfId="2435" applyFont="1" applyBorder="1" applyAlignment="1" applyProtection="1">
      <alignment horizontal="right"/>
      <protection locked="0"/>
    </xf>
    <xf numFmtId="0" fontId="43" fillId="0" borderId="37" xfId="2435" applyFont="1" applyBorder="1" applyAlignment="1" applyProtection="1">
      <alignment horizontal="left" indent="2"/>
      <protection locked="0"/>
    </xf>
    <xf numFmtId="0" fontId="45" fillId="35" borderId="0" xfId="2435" applyFont="1" applyFill="1" applyAlignment="1" applyProtection="1">
      <alignment horizontal="right" wrapText="1"/>
      <protection locked="0"/>
    </xf>
    <xf numFmtId="10" fontId="49" fillId="35" borderId="0" xfId="3019" applyNumberFormat="1" applyFont="1" applyFill="1" applyBorder="1" applyAlignment="1">
      <alignment horizontal="right"/>
    </xf>
    <xf numFmtId="0" fontId="45" fillId="35" borderId="0" xfId="2435" applyFont="1" applyFill="1" applyAlignment="1" applyProtection="1">
      <alignment horizontal="left" wrapText="1" indent="2"/>
      <protection locked="0"/>
    </xf>
    <xf numFmtId="0" fontId="45" fillId="35" borderId="15" xfId="2435" applyFont="1" applyFill="1" applyBorder="1" applyAlignment="1" applyProtection="1">
      <alignment horizontal="right" wrapText="1"/>
      <protection locked="0"/>
    </xf>
    <xf numFmtId="0" fontId="45" fillId="35" borderId="15" xfId="2435" applyFont="1" applyFill="1" applyBorder="1" applyAlignment="1" applyProtection="1">
      <alignment horizontal="left" indent="2"/>
      <protection locked="0"/>
    </xf>
    <xf numFmtId="0" fontId="45" fillId="35" borderId="0" xfId="2435" applyFont="1" applyFill="1" applyAlignment="1" applyProtection="1">
      <alignment horizontal="left"/>
      <protection locked="0"/>
    </xf>
    <xf numFmtId="0" fontId="45" fillId="35" borderId="0" xfId="2435" applyFont="1" applyFill="1" applyAlignment="1" applyProtection="1">
      <alignment horizontal="left" indent="2"/>
      <protection locked="0"/>
    </xf>
    <xf numFmtId="0" fontId="296" fillId="27" borderId="0" xfId="0" applyFont="1" applyFill="1"/>
    <xf numFmtId="3" fontId="297" fillId="35" borderId="0" xfId="2615" applyNumberFormat="1" applyFont="1" applyFill="1" applyBorder="1" applyAlignment="1" applyProtection="1">
      <alignment horizontal="right" vertical="center"/>
      <protection locked="0"/>
    </xf>
    <xf numFmtId="3" fontId="295" fillId="35" borderId="0" xfId="3019" applyNumberFormat="1" applyFont="1" applyFill="1" applyBorder="1" applyAlignment="1" applyProtection="1">
      <alignment horizontal="right"/>
      <protection locked="0"/>
    </xf>
    <xf numFmtId="3" fontId="295" fillId="27" borderId="0" xfId="0" applyNumberFormat="1" applyFont="1" applyFill="1"/>
    <xf numFmtId="3" fontId="295" fillId="35" borderId="0" xfId="2435" applyNumberFormat="1" applyFont="1" applyFill="1" applyAlignment="1" applyProtection="1">
      <alignment horizontal="right"/>
      <protection locked="0"/>
    </xf>
    <xf numFmtId="169" fontId="298" fillId="35" borderId="0" xfId="2435" applyNumberFormat="1" applyFont="1" applyFill="1" applyAlignment="1" applyProtection="1">
      <alignment horizontal="right"/>
      <protection locked="0"/>
    </xf>
    <xf numFmtId="3" fontId="298" fillId="35" borderId="0" xfId="2435" applyNumberFormat="1" applyFont="1" applyFill="1" applyAlignment="1" applyProtection="1">
      <alignment horizontal="right"/>
      <protection locked="0"/>
    </xf>
    <xf numFmtId="3" fontId="295" fillId="35" borderId="15" xfId="2435" applyNumberFormat="1" applyFont="1" applyFill="1" applyBorder="1" applyAlignment="1" applyProtection="1">
      <alignment horizontal="right"/>
      <protection locked="0"/>
    </xf>
    <xf numFmtId="3" fontId="295" fillId="35" borderId="20" xfId="2432" applyNumberFormat="1" applyFont="1" applyFill="1" applyBorder="1" applyAlignment="1" applyProtection="1">
      <alignment horizontal="right"/>
      <protection locked="0"/>
    </xf>
    <xf numFmtId="3" fontId="295" fillId="35" borderId="0" xfId="2435" applyNumberFormat="1" applyFont="1" applyFill="1" applyAlignment="1">
      <alignment horizontal="right"/>
    </xf>
    <xf numFmtId="3" fontId="294" fillId="35" borderId="0" xfId="2432" quotePrefix="1" applyNumberFormat="1" applyFont="1" applyFill="1" applyAlignment="1">
      <alignment horizontal="right"/>
    </xf>
    <xf numFmtId="0" fontId="295" fillId="35" borderId="15" xfId="2435" applyFont="1" applyFill="1" applyBorder="1" applyAlignment="1" applyProtection="1">
      <alignment horizontal="right"/>
      <protection locked="0"/>
    </xf>
    <xf numFmtId="0" fontId="295" fillId="35" borderId="0" xfId="2435" applyFont="1" applyFill="1" applyAlignment="1" applyProtection="1">
      <alignment horizontal="right"/>
      <protection locked="0"/>
    </xf>
    <xf numFmtId="3" fontId="44" fillId="35" borderId="0" xfId="2435" applyNumberFormat="1" applyFont="1" applyFill="1" applyAlignment="1">
      <alignment horizontal="right"/>
    </xf>
    <xf numFmtId="0" fontId="43" fillId="35" borderId="36" xfId="2435" applyFont="1" applyFill="1" applyBorder="1" applyAlignment="1" applyProtection="1">
      <alignment horizontal="right"/>
      <protection locked="0"/>
    </xf>
    <xf numFmtId="3" fontId="45" fillId="35" borderId="0" xfId="2435" applyNumberFormat="1" applyFont="1" applyFill="1" applyAlignment="1" applyProtection="1">
      <alignment horizontal="left" indent="2"/>
      <protection locked="0"/>
    </xf>
    <xf numFmtId="0" fontId="43" fillId="35" borderId="36" xfId="2435" applyFont="1" applyFill="1" applyBorder="1" applyAlignment="1">
      <alignment horizontal="right"/>
    </xf>
    <xf numFmtId="0" fontId="43" fillId="35" borderId="37" xfId="2435" applyFont="1" applyFill="1" applyBorder="1" applyAlignment="1">
      <alignment horizontal="left" indent="2"/>
    </xf>
    <xf numFmtId="14" fontId="295" fillId="35" borderId="0" xfId="3019" applyNumberFormat="1" applyFont="1" applyFill="1" applyBorder="1" applyAlignment="1" applyProtection="1">
      <alignment horizontal="right"/>
      <protection locked="0"/>
    </xf>
    <xf numFmtId="188" fontId="295" fillId="35" borderId="0" xfId="3019" applyNumberFormat="1" applyFont="1" applyFill="1" applyBorder="1" applyAlignment="1" applyProtection="1">
      <alignment horizontal="right"/>
      <protection locked="0"/>
    </xf>
    <xf numFmtId="0" fontId="45" fillId="0" borderId="0" xfId="2435" applyFont="1" applyAlignment="1" applyProtection="1">
      <alignment horizontal="right"/>
      <protection locked="0"/>
    </xf>
    <xf numFmtId="0" fontId="45" fillId="0" borderId="0" xfId="2435" applyFont="1" applyAlignment="1" applyProtection="1">
      <alignment horizontal="left" indent="2"/>
      <protection locked="0"/>
    </xf>
    <xf numFmtId="3" fontId="43" fillId="27" borderId="0" xfId="0" applyNumberFormat="1" applyFont="1" applyFill="1"/>
    <xf numFmtId="9" fontId="44" fillId="27" borderId="0" xfId="3019" applyFont="1" applyFill="1" applyBorder="1"/>
    <xf numFmtId="9" fontId="44" fillId="35" borderId="0" xfId="3019" applyFont="1" applyFill="1" applyBorder="1" applyAlignment="1" applyProtection="1">
      <alignment horizontal="right" vertical="center"/>
      <protection locked="0"/>
    </xf>
    <xf numFmtId="3" fontId="44" fillId="0" borderId="0" xfId="0" applyNumberFormat="1" applyFont="1"/>
    <xf numFmtId="187" fontId="44" fillId="35" borderId="0" xfId="0" applyNumberFormat="1" applyFont="1" applyFill="1"/>
    <xf numFmtId="187" fontId="44" fillId="27" borderId="17" xfId="2435" applyNumberFormat="1" applyFont="1" applyFill="1" applyBorder="1" applyAlignment="1" applyProtection="1">
      <alignment horizontal="right"/>
      <protection locked="0"/>
    </xf>
    <xf numFmtId="187" fontId="44" fillId="35" borderId="17" xfId="2435" applyNumberFormat="1" applyFont="1" applyFill="1" applyBorder="1" applyAlignment="1" applyProtection="1">
      <alignment horizontal="right"/>
      <protection locked="0"/>
    </xf>
    <xf numFmtId="3" fontId="44" fillId="35" borderId="17" xfId="2435" applyNumberFormat="1" applyFont="1" applyFill="1" applyBorder="1" applyAlignment="1" applyProtection="1">
      <alignment horizontal="right"/>
      <protection locked="0"/>
    </xf>
    <xf numFmtId="0" fontId="47" fillId="35" borderId="0" xfId="0" applyFont="1" applyFill="1"/>
    <xf numFmtId="0" fontId="47" fillId="35" borderId="27" xfId="2435" applyFont="1" applyFill="1" applyBorder="1" applyAlignment="1" applyProtection="1">
      <alignment horizontal="left" indent="2"/>
      <protection locked="0"/>
    </xf>
    <xf numFmtId="0" fontId="43" fillId="35" borderId="32" xfId="2435" applyFont="1" applyFill="1" applyBorder="1" applyAlignment="1" applyProtection="1">
      <alignment horizontal="right"/>
      <protection locked="0"/>
    </xf>
    <xf numFmtId="3" fontId="43" fillId="35" borderId="33" xfId="0" applyNumberFormat="1" applyFont="1" applyFill="1" applyBorder="1"/>
    <xf numFmtId="0" fontId="43" fillId="35" borderId="33" xfId="0" applyFont="1" applyFill="1" applyBorder="1"/>
    <xf numFmtId="0" fontId="43" fillId="35" borderId="34" xfId="2435" applyFont="1" applyFill="1" applyBorder="1" applyAlignment="1" applyProtection="1">
      <alignment horizontal="left" indent="2"/>
      <protection locked="0"/>
    </xf>
    <xf numFmtId="0" fontId="47" fillId="35" borderId="31" xfId="2435" applyFont="1" applyFill="1" applyBorder="1" applyAlignment="1" applyProtection="1">
      <alignment horizontal="left" indent="2"/>
      <protection locked="0"/>
    </xf>
    <xf numFmtId="0" fontId="45" fillId="35" borderId="0" xfId="2435" applyFont="1" applyFill="1" applyAlignment="1" applyProtection="1">
      <alignment horizontal="right"/>
      <protection locked="0"/>
    </xf>
    <xf numFmtId="3" fontId="49" fillId="0" borderId="0" xfId="2435" applyNumberFormat="1" applyFont="1" applyAlignment="1">
      <alignment horizontal="right"/>
    </xf>
    <xf numFmtId="3" fontId="44" fillId="35" borderId="22" xfId="2435" applyNumberFormat="1" applyFont="1" applyFill="1" applyBorder="1" applyAlignment="1">
      <alignment horizontal="right"/>
    </xf>
    <xf numFmtId="3" fontId="44" fillId="35" borderId="17" xfId="2435" applyNumberFormat="1" applyFont="1" applyFill="1" applyBorder="1" applyAlignment="1">
      <alignment horizontal="right"/>
    </xf>
    <xf numFmtId="0" fontId="44" fillId="35" borderId="18" xfId="2435" applyFont="1" applyFill="1" applyBorder="1" applyAlignment="1">
      <alignment horizontal="left" indent="2"/>
    </xf>
    <xf numFmtId="3" fontId="299" fillId="35" borderId="0" xfId="0" applyNumberFormat="1" applyFont="1" applyFill="1"/>
    <xf numFmtId="0" fontId="299" fillId="27" borderId="0" xfId="0" applyFont="1" applyFill="1"/>
    <xf numFmtId="0" fontId="300" fillId="27" borderId="0" xfId="0" applyFont="1" applyFill="1"/>
    <xf numFmtId="3" fontId="299" fillId="35" borderId="0" xfId="2615" applyNumberFormat="1" applyFont="1" applyFill="1" applyBorder="1" applyAlignment="1" applyProtection="1">
      <alignment horizontal="right" vertical="center"/>
      <protection locked="0"/>
    </xf>
    <xf numFmtId="3" fontId="301" fillId="35" borderId="0" xfId="2435" applyNumberFormat="1" applyFont="1" applyFill="1" applyAlignment="1" applyProtection="1">
      <alignment horizontal="right"/>
      <protection locked="0"/>
    </xf>
    <xf numFmtId="3" fontId="299" fillId="35" borderId="0" xfId="2432" applyNumberFormat="1" applyFont="1" applyFill="1" applyAlignment="1" applyProtection="1">
      <alignment horizontal="right"/>
      <protection locked="0"/>
    </xf>
    <xf numFmtId="0" fontId="301" fillId="27" borderId="0" xfId="0" applyFont="1" applyFill="1"/>
    <xf numFmtId="0" fontId="299" fillId="35" borderId="0" xfId="0" applyFont="1" applyFill="1"/>
    <xf numFmtId="169" fontId="299" fillId="27" borderId="0" xfId="0" applyNumberFormat="1" applyFont="1" applyFill="1"/>
    <xf numFmtId="3" fontId="299" fillId="35" borderId="0" xfId="2435" applyNumberFormat="1" applyFont="1" applyFill="1" applyAlignment="1" applyProtection="1">
      <alignment horizontal="right"/>
      <protection locked="0"/>
    </xf>
    <xf numFmtId="3" fontId="299" fillId="27" borderId="0" xfId="2435" applyNumberFormat="1" applyFont="1" applyFill="1" applyAlignment="1">
      <alignment horizontal="right"/>
    </xf>
    <xf numFmtId="3" fontId="299" fillId="27" borderId="23" xfId="2435" applyNumberFormat="1" applyFont="1" applyFill="1" applyBorder="1" applyAlignment="1">
      <alignment horizontal="right"/>
    </xf>
    <xf numFmtId="0" fontId="44" fillId="35" borderId="17" xfId="2435" applyFont="1" applyFill="1" applyBorder="1" applyAlignment="1" applyProtection="1">
      <protection locked="0"/>
    </xf>
    <xf numFmtId="187" fontId="44" fillId="35" borderId="0" xfId="2435" applyNumberFormat="1" applyFont="1" applyFill="1" applyAlignment="1" applyProtection="1">
      <alignment horizontal="right"/>
      <protection locked="0"/>
    </xf>
    <xf numFmtId="187" fontId="44" fillId="35" borderId="21" xfId="2435" applyNumberFormat="1" applyFont="1" applyFill="1" applyBorder="1" applyAlignment="1" applyProtection="1">
      <alignment horizontal="right"/>
      <protection locked="0"/>
    </xf>
    <xf numFmtId="2" fontId="44" fillId="35" borderId="0" xfId="3019" applyNumberFormat="1" applyFont="1" applyFill="1" applyBorder="1" applyAlignment="1" applyProtection="1">
      <alignment horizontal="right" vertical="center"/>
      <protection locked="0"/>
    </xf>
    <xf numFmtId="1" fontId="125" fillId="35" borderId="0" xfId="0" applyNumberFormat="1" applyFont="1" applyFill="1"/>
    <xf numFmtId="170" fontId="44" fillId="27" borderId="0" xfId="3019" applyNumberFormat="1" applyFont="1" applyFill="1"/>
    <xf numFmtId="9" fontId="294" fillId="27" borderId="0" xfId="3019" applyFont="1" applyFill="1"/>
    <xf numFmtId="9" fontId="296" fillId="27" borderId="0" xfId="3019" applyFont="1" applyFill="1"/>
    <xf numFmtId="189" fontId="44" fillId="27" borderId="0" xfId="0" applyNumberFormat="1" applyFont="1" applyFill="1"/>
    <xf numFmtId="184" fontId="44" fillId="35" borderId="0" xfId="2615" applyNumberFormat="1" applyFont="1" applyFill="1"/>
    <xf numFmtId="3" fontId="295" fillId="35" borderId="0" xfId="0" applyNumberFormat="1" applyFont="1" applyFill="1"/>
    <xf numFmtId="184" fontId="49" fillId="27" borderId="0" xfId="2615" applyNumberFormat="1" applyFont="1" applyFill="1" applyAlignment="1" applyProtection="1">
      <alignment horizontal="right"/>
      <protection locked="0"/>
    </xf>
    <xf numFmtId="184" fontId="44" fillId="27" borderId="17" xfId="2615" applyNumberFormat="1" applyFont="1" applyFill="1" applyBorder="1" applyAlignment="1" applyProtection="1">
      <alignment horizontal="right"/>
      <protection locked="0"/>
    </xf>
    <xf numFmtId="184" fontId="49" fillId="35" borderId="0" xfId="2615" applyNumberFormat="1" applyFont="1" applyFill="1" applyAlignment="1">
      <alignment horizontal="right"/>
    </xf>
    <xf numFmtId="184" fontId="44" fillId="35" borderId="0" xfId="2615" applyNumberFormat="1" applyFont="1" applyFill="1" applyBorder="1" applyAlignment="1" applyProtection="1">
      <alignment horizontal="right" vertical="center"/>
      <protection locked="0"/>
    </xf>
    <xf numFmtId="0" fontId="43" fillId="27" borderId="24" xfId="2435" applyFont="1" applyFill="1" applyBorder="1" applyAlignment="1" applyProtection="1">
      <alignment horizontal="left"/>
      <protection locked="0"/>
    </xf>
    <xf numFmtId="0" fontId="44" fillId="27" borderId="23" xfId="2435" applyFont="1" applyFill="1" applyBorder="1" applyAlignment="1" applyProtection="1">
      <alignment horizontal="left"/>
      <protection locked="0"/>
    </xf>
    <xf numFmtId="0" fontId="43" fillId="27" borderId="30" xfId="2435" applyFont="1" applyFill="1" applyBorder="1" applyAlignment="1" applyProtection="1">
      <alignment horizontal="left"/>
      <protection locked="0"/>
    </xf>
    <xf numFmtId="0" fontId="43" fillId="27" borderId="16" xfId="2435" applyFont="1" applyFill="1" applyBorder="1" applyAlignment="1" applyProtection="1">
      <alignment horizontal="left"/>
      <protection locked="0"/>
    </xf>
    <xf numFmtId="0" fontId="43" fillId="27" borderId="36" xfId="2433" applyFont="1" applyFill="1" applyBorder="1" applyAlignment="1" applyProtection="1">
      <alignment horizontal="left"/>
      <protection locked="0"/>
    </xf>
    <xf numFmtId="3" fontId="44" fillId="27" borderId="23" xfId="2435" applyNumberFormat="1" applyFont="1" applyFill="1" applyBorder="1" applyAlignment="1" applyProtection="1">
      <alignment horizontal="left"/>
      <protection locked="0"/>
    </xf>
    <xf numFmtId="3" fontId="44" fillId="35" borderId="39" xfId="2435" applyNumberFormat="1" applyFont="1" applyFill="1" applyBorder="1" applyAlignment="1" applyProtection="1">
      <alignment horizontal="left"/>
      <protection locked="0"/>
    </xf>
    <xf numFmtId="0" fontId="43" fillId="35" borderId="32" xfId="2435" applyFont="1" applyFill="1" applyBorder="1" applyAlignment="1" applyProtection="1">
      <alignment horizontal="left"/>
      <protection locked="0"/>
    </xf>
    <xf numFmtId="0" fontId="43" fillId="35" borderId="16" xfId="2435" applyFont="1" applyFill="1" applyBorder="1" applyAlignment="1" applyProtection="1">
      <alignment horizontal="left"/>
      <protection locked="0"/>
    </xf>
    <xf numFmtId="0" fontId="43" fillId="27" borderId="36" xfId="2435" applyFont="1" applyFill="1" applyBorder="1" applyAlignment="1" applyProtection="1">
      <alignment horizontal="left"/>
      <protection locked="0"/>
    </xf>
    <xf numFmtId="0" fontId="43" fillId="27" borderId="32" xfId="2435" applyFont="1" applyFill="1" applyBorder="1" applyAlignment="1" applyProtection="1">
      <alignment horizontal="left"/>
      <protection locked="0"/>
    </xf>
    <xf numFmtId="0" fontId="43" fillId="35" borderId="23" xfId="2435" applyFont="1" applyFill="1" applyBorder="1" applyAlignment="1" applyProtection="1">
      <alignment horizontal="left"/>
      <protection locked="0"/>
    </xf>
    <xf numFmtId="0" fontId="44" fillId="35" borderId="23" xfId="2435" applyFont="1" applyFill="1" applyBorder="1" applyAlignment="1" applyProtection="1">
      <alignment horizontal="left"/>
      <protection locked="0"/>
    </xf>
    <xf numFmtId="0" fontId="43" fillId="27" borderId="23" xfId="2435" applyFont="1" applyFill="1" applyBorder="1" applyAlignment="1" applyProtection="1">
      <alignment horizontal="left"/>
      <protection locked="0"/>
    </xf>
    <xf numFmtId="0" fontId="44" fillId="27" borderId="21" xfId="2435" applyFont="1" applyFill="1" applyBorder="1" applyAlignment="1" applyProtection="1">
      <alignment horizontal="left"/>
      <protection locked="0"/>
    </xf>
    <xf numFmtId="0" fontId="43" fillId="27" borderId="0" xfId="2435" applyFont="1" applyFill="1" applyAlignment="1" applyProtection="1">
      <alignment horizontal="left"/>
      <protection locked="0"/>
    </xf>
    <xf numFmtId="0" fontId="44" fillId="27" borderId="17" xfId="2435" applyFont="1" applyFill="1" applyBorder="1" applyAlignment="1" applyProtection="1">
      <alignment horizontal="left"/>
      <protection locked="0"/>
    </xf>
    <xf numFmtId="0" fontId="45" fillId="0" borderId="0" xfId="2435" applyFont="1" applyAlignment="1" applyProtection="1">
      <alignment horizontal="left"/>
      <protection locked="0"/>
    </xf>
    <xf numFmtId="0" fontId="43" fillId="35" borderId="24" xfId="2435" applyFont="1" applyFill="1" applyBorder="1" applyAlignment="1" applyProtection="1">
      <alignment horizontal="left"/>
      <protection locked="0"/>
    </xf>
    <xf numFmtId="0" fontId="44" fillId="27" borderId="24" xfId="2435" applyFont="1" applyFill="1" applyBorder="1" applyAlignment="1" applyProtection="1">
      <alignment horizontal="left"/>
      <protection locked="0"/>
    </xf>
    <xf numFmtId="0" fontId="44" fillId="27" borderId="25" xfId="2435" applyFont="1" applyFill="1" applyBorder="1" applyAlignment="1" applyProtection="1">
      <alignment horizontal="left"/>
      <protection locked="0"/>
    </xf>
    <xf numFmtId="0" fontId="44" fillId="27" borderId="29" xfId="2435" applyFont="1" applyFill="1" applyBorder="1" applyAlignment="1" applyProtection="1">
      <alignment horizontal="left"/>
      <protection locked="0"/>
    </xf>
    <xf numFmtId="0" fontId="43" fillId="35" borderId="36" xfId="2435" applyFont="1" applyFill="1" applyBorder="1" applyAlignment="1" applyProtection="1">
      <alignment horizontal="left"/>
      <protection locked="0"/>
    </xf>
    <xf numFmtId="0" fontId="44" fillId="27" borderId="16" xfId="2435" applyFont="1" applyFill="1" applyBorder="1" applyAlignment="1" applyProtection="1">
      <alignment horizontal="left"/>
      <protection locked="0"/>
    </xf>
    <xf numFmtId="0" fontId="44" fillId="35" borderId="24" xfId="2435" applyFont="1" applyFill="1" applyBorder="1" applyAlignment="1" applyProtection="1">
      <alignment horizontal="left"/>
      <protection locked="0"/>
    </xf>
    <xf numFmtId="3" fontId="44" fillId="27" borderId="0" xfId="2435" applyNumberFormat="1" applyFont="1" applyFill="1" applyAlignment="1" applyProtection="1">
      <alignment horizontal="left"/>
      <protection locked="0"/>
    </xf>
    <xf numFmtId="3" fontId="44" fillId="27" borderId="16" xfId="2435" applyNumberFormat="1" applyFont="1" applyFill="1" applyBorder="1" applyAlignment="1" applyProtection="1">
      <alignment horizontal="left"/>
      <protection locked="0"/>
    </xf>
    <xf numFmtId="3" fontId="48" fillId="27" borderId="20" xfId="2435" applyNumberFormat="1" applyFont="1" applyFill="1" applyBorder="1" applyAlignment="1" applyProtection="1">
      <alignment horizontal="left"/>
      <protection locked="0"/>
    </xf>
    <xf numFmtId="0" fontId="43" fillId="27" borderId="36" xfId="2435" applyFont="1" applyFill="1" applyBorder="1" applyAlignment="1">
      <alignment horizontal="left"/>
    </xf>
    <xf numFmtId="3" fontId="44" fillId="27" borderId="23" xfId="2435" applyNumberFormat="1" applyFont="1" applyFill="1" applyBorder="1" applyAlignment="1">
      <alignment horizontal="left"/>
    </xf>
    <xf numFmtId="3" fontId="44" fillId="35" borderId="23" xfId="2435" applyNumberFormat="1" applyFont="1" applyFill="1" applyBorder="1" applyAlignment="1">
      <alignment horizontal="left"/>
    </xf>
    <xf numFmtId="3" fontId="44" fillId="35" borderId="30" xfId="2435" applyNumberFormat="1" applyFont="1" applyFill="1" applyBorder="1" applyAlignment="1">
      <alignment horizontal="left"/>
    </xf>
    <xf numFmtId="3" fontId="44" fillId="27" borderId="17" xfId="2435" applyNumberFormat="1" applyFont="1" applyFill="1" applyBorder="1" applyAlignment="1">
      <alignment horizontal="left"/>
    </xf>
    <xf numFmtId="0" fontId="45" fillId="35" borderId="0" xfId="2435" applyFont="1" applyFill="1" applyAlignment="1" applyProtection="1">
      <alignment horizontal="left" wrapText="1"/>
      <protection locked="0"/>
    </xf>
    <xf numFmtId="3" fontId="43" fillId="27" borderId="23" xfId="2435" applyNumberFormat="1" applyFont="1" applyFill="1" applyBorder="1" applyAlignment="1">
      <alignment horizontal="left"/>
    </xf>
    <xf numFmtId="0" fontId="45" fillId="35" borderId="15" xfId="2435" applyFont="1" applyFill="1" applyBorder="1" applyAlignment="1" applyProtection="1">
      <alignment horizontal="left" wrapText="1"/>
      <protection locked="0"/>
    </xf>
    <xf numFmtId="0" fontId="43" fillId="35" borderId="36" xfId="2435" applyFont="1" applyFill="1" applyBorder="1" applyAlignment="1">
      <alignment horizontal="left"/>
    </xf>
    <xf numFmtId="3" fontId="43" fillId="27" borderId="23" xfId="2435" quotePrefix="1" applyNumberFormat="1" applyFont="1" applyFill="1" applyBorder="1" applyAlignment="1">
      <alignment horizontal="left"/>
    </xf>
    <xf numFmtId="3" fontId="43" fillId="27" borderId="16" xfId="2435" applyNumberFormat="1" applyFont="1" applyFill="1" applyBorder="1" applyAlignment="1">
      <alignment horizontal="left"/>
    </xf>
    <xf numFmtId="3" fontId="43" fillId="0" borderId="36" xfId="2435" applyNumberFormat="1" applyFont="1" applyBorder="1" applyAlignment="1" applyProtection="1">
      <alignment horizontal="left"/>
      <protection locked="0"/>
    </xf>
    <xf numFmtId="0" fontId="44" fillId="27" borderId="0" xfId="0" applyFont="1" applyFill="1" applyAlignment="1">
      <alignment horizontal="left"/>
    </xf>
    <xf numFmtId="14" fontId="48" fillId="27" borderId="0" xfId="2435" quotePrefix="1" applyNumberFormat="1" applyFont="1" applyFill="1" applyAlignment="1" applyProtection="1">
      <alignment horizontal="left"/>
      <protection locked="0"/>
    </xf>
    <xf numFmtId="0" fontId="125" fillId="27" borderId="0" xfId="0" applyFont="1" applyFill="1" applyAlignment="1">
      <alignment horizontal="left"/>
    </xf>
    <xf numFmtId="0" fontId="41" fillId="35" borderId="19" xfId="2435" applyFont="1" applyFill="1" applyBorder="1" applyAlignment="1" applyProtection="1">
      <protection locked="0"/>
    </xf>
    <xf numFmtId="0" fontId="41" fillId="35" borderId="18" xfId="2435" applyFont="1" applyFill="1" applyBorder="1" applyAlignment="1" applyProtection="1">
      <protection locked="0"/>
    </xf>
    <xf numFmtId="3" fontId="43" fillId="35" borderId="27" xfId="2435" applyNumberFormat="1" applyFont="1" applyFill="1" applyBorder="1" applyAlignment="1" applyProtection="1">
      <alignment horizontal="right"/>
      <protection locked="0"/>
    </xf>
    <xf numFmtId="3" fontId="43" fillId="35" borderId="19" xfId="2435" applyNumberFormat="1" applyFont="1" applyFill="1" applyBorder="1" applyAlignment="1" applyProtection="1">
      <alignment horizontal="right"/>
      <protection locked="0"/>
    </xf>
    <xf numFmtId="3" fontId="44" fillId="35" borderId="27" xfId="2615" applyNumberFormat="1" applyFont="1" applyFill="1" applyBorder="1" applyAlignment="1" applyProtection="1">
      <alignment horizontal="right" vertical="center"/>
      <protection locked="0"/>
    </xf>
    <xf numFmtId="3" fontId="44" fillId="35" borderId="27" xfId="2432" applyNumberFormat="1" applyFont="1" applyFill="1" applyBorder="1" applyAlignment="1" applyProtection="1">
      <alignment horizontal="right"/>
      <protection locked="0"/>
    </xf>
    <xf numFmtId="3" fontId="44" fillId="35" borderId="31" xfId="2615" applyNumberFormat="1" applyFont="1" applyFill="1" applyBorder="1" applyAlignment="1" applyProtection="1">
      <alignment horizontal="right" vertical="center"/>
      <protection locked="0"/>
    </xf>
    <xf numFmtId="3" fontId="43" fillId="35" borderId="18" xfId="2615" applyNumberFormat="1" applyFont="1" applyFill="1" applyBorder="1" applyAlignment="1" applyProtection="1">
      <alignment horizontal="right" vertical="center"/>
      <protection locked="0"/>
    </xf>
    <xf numFmtId="0" fontId="43" fillId="35" borderId="37" xfId="2432" quotePrefix="1" applyFont="1" applyFill="1" applyBorder="1" applyAlignment="1" applyProtection="1">
      <alignment horizontal="right"/>
      <protection locked="0"/>
    </xf>
    <xf numFmtId="172" fontId="44" fillId="35" borderId="27" xfId="2433" applyNumberFormat="1" applyFont="1" applyFill="1" applyBorder="1" applyAlignment="1" applyProtection="1">
      <alignment horizontal="right"/>
      <protection locked="0"/>
    </xf>
    <xf numFmtId="3" fontId="44" fillId="35" borderId="40" xfId="3019" applyNumberFormat="1" applyFont="1" applyFill="1" applyBorder="1" applyAlignment="1" applyProtection="1">
      <alignment horizontal="right"/>
      <protection locked="0"/>
    </xf>
    <xf numFmtId="0" fontId="43" fillId="35" borderId="34" xfId="0" applyFont="1" applyFill="1" applyBorder="1"/>
    <xf numFmtId="0" fontId="43" fillId="35" borderId="37" xfId="2435" applyFont="1" applyFill="1" applyBorder="1" applyAlignment="1" applyProtection="1">
      <alignment horizontal="right"/>
      <protection locked="0"/>
    </xf>
    <xf numFmtId="3" fontId="43" fillId="35" borderId="34" xfId="2435" applyNumberFormat="1" applyFont="1" applyFill="1" applyBorder="1" applyAlignment="1" applyProtection="1">
      <alignment horizontal="right"/>
      <protection locked="0"/>
    </xf>
    <xf numFmtId="3" fontId="44" fillId="35" borderId="27" xfId="2435" applyNumberFormat="1" applyFont="1" applyFill="1" applyBorder="1" applyAlignment="1" applyProtection="1">
      <alignment horizontal="right"/>
      <protection locked="0"/>
    </xf>
    <xf numFmtId="169" fontId="43" fillId="35" borderId="27" xfId="2435" applyNumberFormat="1" applyFont="1" applyFill="1" applyBorder="1" applyAlignment="1" applyProtection="1">
      <alignment horizontal="right"/>
      <protection locked="0"/>
    </xf>
    <xf numFmtId="3" fontId="43" fillId="35" borderId="38" xfId="2435" applyNumberFormat="1" applyFont="1" applyFill="1" applyBorder="1" applyAlignment="1" applyProtection="1">
      <alignment horizontal="right"/>
      <protection locked="0"/>
    </xf>
    <xf numFmtId="3" fontId="44" fillId="35" borderId="27" xfId="0" applyNumberFormat="1" applyFont="1" applyFill="1" applyBorder="1"/>
    <xf numFmtId="169" fontId="43" fillId="35" borderId="38" xfId="2435" applyNumberFormat="1" applyFont="1" applyFill="1" applyBorder="1" applyAlignment="1" applyProtection="1">
      <alignment horizontal="right"/>
      <protection locked="0"/>
    </xf>
    <xf numFmtId="169" fontId="44" fillId="35" borderId="27" xfId="0" applyNumberFormat="1" applyFont="1" applyFill="1" applyBorder="1"/>
    <xf numFmtId="3" fontId="43" fillId="35" borderId="18" xfId="2435" applyNumberFormat="1" applyFont="1" applyFill="1" applyBorder="1" applyAlignment="1" applyProtection="1">
      <alignment horizontal="right"/>
      <protection locked="0"/>
    </xf>
    <xf numFmtId="0" fontId="43" fillId="35" borderId="37" xfId="2434" quotePrefix="1" applyFont="1" applyFill="1" applyBorder="1" applyAlignment="1" applyProtection="1">
      <alignment horizontal="right" vertical="top" wrapText="1"/>
      <protection locked="0"/>
    </xf>
    <xf numFmtId="0" fontId="43" fillId="35" borderId="37" xfId="2432" quotePrefix="1" applyFont="1" applyFill="1" applyBorder="1" applyAlignment="1">
      <alignment horizontal="right"/>
    </xf>
    <xf numFmtId="3" fontId="49" fillId="35" borderId="27" xfId="2435" applyNumberFormat="1" applyFont="1" applyFill="1" applyBorder="1" applyAlignment="1">
      <alignment horizontal="right"/>
    </xf>
    <xf numFmtId="0" fontId="43" fillId="35" borderId="37" xfId="2432" applyFont="1" applyFill="1" applyBorder="1" applyAlignment="1">
      <alignment horizontal="right"/>
    </xf>
    <xf numFmtId="0" fontId="41" fillId="27" borderId="0" xfId="2435" applyFont="1" applyFill="1" applyAlignment="1" applyProtection="1">
      <alignment horizontal="left"/>
      <protection locked="0"/>
    </xf>
    <xf numFmtId="0" fontId="41" fillId="27" borderId="20" xfId="2435" applyFont="1" applyFill="1" applyBorder="1" applyAlignment="1" applyProtection="1">
      <alignment horizontal="left"/>
      <protection locked="0"/>
    </xf>
    <xf numFmtId="0" fontId="41" fillId="27" borderId="37" xfId="2435" applyFont="1" applyFill="1" applyBorder="1" applyAlignment="1" applyProtection="1">
      <protection locked="0"/>
    </xf>
    <xf numFmtId="0" fontId="43" fillId="0" borderId="17" xfId="2432" quotePrefix="1" applyFont="1" applyBorder="1" applyAlignment="1" applyProtection="1">
      <alignment horizontal="right"/>
      <protection locked="0"/>
    </xf>
    <xf numFmtId="3" fontId="44" fillId="35" borderId="19" xfId="2435" applyNumberFormat="1" applyFont="1" applyFill="1" applyBorder="1" applyAlignment="1" applyProtection="1">
      <alignment horizontal="right"/>
      <protection locked="0"/>
    </xf>
    <xf numFmtId="169" fontId="44" fillId="27" borderId="31" xfId="2435" applyNumberFormat="1" applyFont="1" applyFill="1" applyBorder="1" applyAlignment="1" applyProtection="1">
      <alignment horizontal="right"/>
      <protection locked="0"/>
    </xf>
    <xf numFmtId="169" fontId="44" fillId="35" borderId="31" xfId="0" applyNumberFormat="1" applyFont="1" applyFill="1" applyBorder="1"/>
    <xf numFmtId="169" fontId="44" fillId="35" borderId="18" xfId="2435" applyNumberFormat="1" applyFont="1" applyFill="1" applyBorder="1" applyAlignment="1" applyProtection="1">
      <alignment horizontal="right"/>
      <protection locked="0"/>
    </xf>
    <xf numFmtId="3" fontId="44" fillId="35" borderId="15" xfId="0" applyNumberFormat="1" applyFont="1" applyFill="1" applyBorder="1"/>
    <xf numFmtId="3" fontId="49" fillId="35" borderId="19" xfId="2435" applyNumberFormat="1" applyFont="1" applyFill="1" applyBorder="1" applyAlignment="1" applyProtection="1">
      <alignment horizontal="right"/>
      <protection locked="0"/>
    </xf>
    <xf numFmtId="3" fontId="44" fillId="35" borderId="26" xfId="2435" applyNumberFormat="1" applyFont="1" applyFill="1" applyBorder="1" applyAlignment="1" applyProtection="1">
      <alignment horizontal="right"/>
      <protection locked="0"/>
    </xf>
    <xf numFmtId="3" fontId="44" fillId="35" borderId="31" xfId="2435" applyNumberFormat="1" applyFont="1" applyFill="1" applyBorder="1" applyAlignment="1" applyProtection="1">
      <alignment horizontal="right"/>
      <protection locked="0"/>
    </xf>
    <xf numFmtId="184" fontId="44" fillId="35" borderId="0" xfId="2615" applyNumberFormat="1" applyFont="1" applyFill="1" applyAlignment="1" applyProtection="1">
      <alignment horizontal="right"/>
      <protection locked="0"/>
    </xf>
    <xf numFmtId="3" fontId="291" fillId="35" borderId="27" xfId="2435" applyNumberFormat="1" applyFont="1" applyFill="1" applyBorder="1" applyAlignment="1" applyProtection="1">
      <alignment horizontal="right"/>
      <protection locked="0"/>
    </xf>
    <xf numFmtId="3" fontId="292" fillId="35" borderId="27" xfId="2435" applyNumberFormat="1" applyFont="1" applyFill="1" applyBorder="1" applyAlignment="1">
      <alignment horizontal="right"/>
    </xf>
    <xf numFmtId="3" fontId="292" fillId="35" borderId="27" xfId="2435" applyNumberFormat="1" applyFont="1" applyFill="1" applyBorder="1" applyAlignment="1" applyProtection="1">
      <alignment horizontal="right"/>
      <protection locked="0"/>
    </xf>
    <xf numFmtId="3" fontId="291" fillId="35" borderId="18" xfId="2435" applyNumberFormat="1" applyFont="1" applyFill="1" applyBorder="1" applyAlignment="1" applyProtection="1">
      <alignment horizontal="right"/>
      <protection locked="0"/>
    </xf>
    <xf numFmtId="3" fontId="44" fillId="35" borderId="27" xfId="2435" applyNumberFormat="1" applyFont="1" applyFill="1" applyBorder="1" applyAlignment="1">
      <alignment horizontal="right"/>
    </xf>
    <xf numFmtId="3" fontId="44" fillId="35" borderId="15" xfId="3019" applyNumberFormat="1" applyFont="1" applyFill="1" applyBorder="1" applyAlignment="1" applyProtection="1">
      <alignment horizontal="right"/>
      <protection locked="0"/>
    </xf>
    <xf numFmtId="3" fontId="44" fillId="35" borderId="19" xfId="3019" applyNumberFormat="1" applyFont="1" applyFill="1" applyBorder="1" applyAlignment="1" applyProtection="1">
      <alignment horizontal="right"/>
      <protection locked="0"/>
    </xf>
    <xf numFmtId="3" fontId="44" fillId="35" borderId="18" xfId="2435" applyNumberFormat="1" applyFont="1" applyFill="1" applyBorder="1" applyAlignment="1" applyProtection="1">
      <alignment horizontal="right"/>
      <protection locked="0"/>
    </xf>
    <xf numFmtId="3" fontId="44" fillId="0" borderId="18" xfId="2615" applyNumberFormat="1" applyFont="1" applyFill="1" applyBorder="1" applyAlignment="1" applyProtection="1">
      <alignment horizontal="right" vertical="center"/>
      <protection locked="0"/>
    </xf>
    <xf numFmtId="3" fontId="49" fillId="35" borderId="27" xfId="2435" applyNumberFormat="1" applyFont="1" applyFill="1" applyBorder="1" applyAlignment="1" applyProtection="1">
      <alignment horizontal="right"/>
      <protection locked="0"/>
    </xf>
    <xf numFmtId="9" fontId="44" fillId="27" borderId="0" xfId="3019" applyFont="1" applyFill="1"/>
    <xf numFmtId="170" fontId="44" fillId="35" borderId="27" xfId="3019" applyNumberFormat="1" applyFont="1" applyFill="1" applyBorder="1" applyAlignment="1" applyProtection="1">
      <alignment horizontal="right" vertical="center"/>
      <protection locked="0"/>
    </xf>
    <xf numFmtId="3" fontId="44" fillId="35" borderId="18" xfId="2437" applyNumberFormat="1" applyFont="1" applyFill="1" applyBorder="1" applyAlignment="1" applyProtection="1">
      <alignment horizontal="right" vertical="center"/>
      <protection locked="0"/>
    </xf>
    <xf numFmtId="3" fontId="44" fillId="35" borderId="19" xfId="0" applyNumberFormat="1" applyFont="1" applyFill="1" applyBorder="1"/>
    <xf numFmtId="3" fontId="49" fillId="35" borderId="38" xfId="2435" applyNumberFormat="1" applyFont="1" applyFill="1" applyBorder="1" applyAlignment="1">
      <alignment horizontal="right"/>
    </xf>
    <xf numFmtId="3" fontId="44" fillId="35" borderId="18" xfId="0" applyNumberFormat="1" applyFont="1" applyFill="1" applyBorder="1"/>
    <xf numFmtId="3" fontId="43" fillId="35" borderId="0" xfId="2435" quotePrefix="1" applyNumberFormat="1" applyFont="1" applyFill="1" applyAlignment="1" applyProtection="1">
      <alignment horizontal="right"/>
      <protection locked="0"/>
    </xf>
    <xf numFmtId="3" fontId="44" fillId="27" borderId="19" xfId="2615" applyNumberFormat="1" applyFont="1" applyFill="1" applyBorder="1" applyAlignment="1" applyProtection="1">
      <alignment horizontal="right" vertical="center"/>
      <protection locked="0"/>
    </xf>
    <xf numFmtId="3" fontId="44" fillId="27" borderId="27" xfId="2615" applyNumberFormat="1" applyFont="1" applyFill="1" applyBorder="1" applyAlignment="1" applyProtection="1">
      <alignment horizontal="right" vertical="center"/>
      <protection locked="0"/>
    </xf>
    <xf numFmtId="3" fontId="44" fillId="35" borderId="16" xfId="2615" applyNumberFormat="1" applyFont="1" applyFill="1" applyBorder="1" applyAlignment="1" applyProtection="1">
      <alignment horizontal="right" vertical="center"/>
      <protection locked="0"/>
    </xf>
    <xf numFmtId="3" fontId="44" fillId="35" borderId="31" xfId="0" applyNumberFormat="1" applyFont="1" applyFill="1" applyBorder="1"/>
    <xf numFmtId="3" fontId="44" fillId="35" borderId="21" xfId="2437" applyNumberFormat="1" applyFont="1" applyFill="1" applyBorder="1" applyAlignment="1" applyProtection="1">
      <alignment horizontal="right" vertical="center"/>
      <protection locked="0"/>
    </xf>
    <xf numFmtId="3" fontId="292" fillId="35" borderId="17" xfId="2437" applyNumberFormat="1" applyFont="1" applyFill="1" applyBorder="1" applyAlignment="1" applyProtection="1">
      <alignment horizontal="right" vertical="center"/>
      <protection locked="0"/>
    </xf>
    <xf numFmtId="170" fontId="292" fillId="35" borderId="0" xfId="3019" applyNumberFormat="1" applyFont="1" applyFill="1" applyBorder="1" applyAlignment="1" applyProtection="1">
      <alignment horizontal="right" vertical="center"/>
      <protection locked="0"/>
    </xf>
    <xf numFmtId="3" fontId="295" fillId="0" borderId="0" xfId="0" applyNumberFormat="1" applyFont="1"/>
    <xf numFmtId="3" fontId="44" fillId="0" borderId="35" xfId="3019" applyNumberFormat="1" applyFont="1" applyFill="1" applyBorder="1" applyAlignment="1" applyProtection="1">
      <alignment horizontal="right"/>
      <protection locked="0"/>
    </xf>
    <xf numFmtId="172" fontId="44" fillId="0" borderId="0" xfId="2433" applyNumberFormat="1" applyFont="1" applyAlignment="1" applyProtection="1">
      <alignment horizontal="right"/>
      <protection locked="0"/>
    </xf>
    <xf numFmtId="172" fontId="43" fillId="35" borderId="0" xfId="2433" applyNumberFormat="1" applyFont="1" applyFill="1" applyAlignment="1" applyProtection="1">
      <alignment horizontal="right"/>
      <protection locked="0"/>
    </xf>
    <xf numFmtId="0" fontId="46" fillId="27" borderId="0" xfId="0" applyFont="1" applyFill="1"/>
    <xf numFmtId="3" fontId="49" fillId="35" borderId="30" xfId="2435" applyNumberFormat="1" applyFont="1" applyFill="1" applyBorder="1" applyAlignment="1">
      <alignment horizontal="right"/>
    </xf>
    <xf numFmtId="3" fontId="49" fillId="35" borderId="23" xfId="2435" applyNumberFormat="1" applyFont="1" applyFill="1" applyBorder="1" applyAlignment="1">
      <alignment horizontal="right"/>
    </xf>
    <xf numFmtId="3" fontId="49" fillId="35" borderId="29" xfId="2435" applyNumberFormat="1" applyFont="1" applyFill="1" applyBorder="1" applyAlignment="1">
      <alignment horizontal="right"/>
    </xf>
    <xf numFmtId="3" fontId="49" fillId="35" borderId="21" xfId="2435" applyNumberFormat="1" applyFont="1" applyFill="1" applyBorder="1" applyAlignment="1">
      <alignment horizontal="right"/>
    </xf>
    <xf numFmtId="3" fontId="44" fillId="27" borderId="17" xfId="2435" applyNumberFormat="1" applyFont="1" applyFill="1" applyBorder="1" applyAlignment="1" applyProtection="1">
      <alignment horizontal="left" indent="2"/>
      <protection locked="0"/>
    </xf>
    <xf numFmtId="3" fontId="296" fillId="27" borderId="0" xfId="0" applyNumberFormat="1" applyFont="1" applyFill="1"/>
    <xf numFmtId="3" fontId="44" fillId="27" borderId="24" xfId="2615" applyNumberFormat="1" applyFont="1" applyFill="1" applyBorder="1" applyAlignment="1" applyProtection="1">
      <alignment horizontal="right" vertical="center"/>
      <protection locked="0"/>
    </xf>
    <xf numFmtId="3" fontId="44" fillId="35" borderId="15" xfId="2615" applyNumberFormat="1" applyFont="1" applyFill="1" applyBorder="1" applyAlignment="1" applyProtection="1">
      <alignment horizontal="right" vertical="center"/>
      <protection locked="0"/>
    </xf>
    <xf numFmtId="3" fontId="44" fillId="27" borderId="23" xfId="2615" applyNumberFormat="1" applyFont="1" applyFill="1" applyBorder="1" applyAlignment="1" applyProtection="1">
      <alignment horizontal="right" vertical="center"/>
      <protection locked="0"/>
    </xf>
    <xf numFmtId="0" fontId="44" fillId="35" borderId="29" xfId="2435" applyFont="1" applyFill="1" applyBorder="1" applyAlignment="1" applyProtection="1">
      <alignment horizontal="left"/>
      <protection locked="0"/>
    </xf>
    <xf numFmtId="0" fontId="44" fillId="35" borderId="31" xfId="2435" applyFont="1" applyFill="1" applyBorder="1" applyAlignment="1" applyProtection="1">
      <alignment horizontal="left" indent="2"/>
      <protection locked="0"/>
    </xf>
    <xf numFmtId="0" fontId="44" fillId="35" borderId="27" xfId="0" applyFont="1" applyFill="1" applyBorder="1"/>
    <xf numFmtId="3" fontId="44" fillId="35" borderId="27" xfId="2437" applyNumberFormat="1" applyFont="1" applyFill="1" applyBorder="1" applyAlignment="1" applyProtection="1">
      <alignment horizontal="right" vertical="center"/>
      <protection locked="0"/>
    </xf>
    <xf numFmtId="3" fontId="44" fillId="35" borderId="31" xfId="2437" applyNumberFormat="1" applyFont="1" applyFill="1" applyBorder="1" applyAlignment="1" applyProtection="1">
      <alignment horizontal="right" vertical="center"/>
      <protection locked="0"/>
    </xf>
    <xf numFmtId="0" fontId="44" fillId="35" borderId="29" xfId="2435" applyFont="1" applyFill="1" applyBorder="1" applyAlignment="1" applyProtection="1">
      <alignment horizontal="right"/>
      <protection locked="0"/>
    </xf>
    <xf numFmtId="0" fontId="43" fillId="0" borderId="18" xfId="2432" quotePrefix="1" applyFont="1" applyBorder="1" applyAlignment="1" applyProtection="1">
      <alignment horizontal="right"/>
      <protection locked="0"/>
    </xf>
    <xf numFmtId="169" fontId="298" fillId="0" borderId="0" xfId="2435" applyNumberFormat="1" applyFont="1" applyAlignment="1" applyProtection="1">
      <alignment horizontal="right"/>
      <protection locked="0"/>
    </xf>
    <xf numFmtId="169" fontId="48" fillId="0" borderId="0" xfId="2435" applyNumberFormat="1" applyFont="1" applyAlignment="1" applyProtection="1">
      <alignment horizontal="right"/>
      <protection locked="0"/>
    </xf>
    <xf numFmtId="184" fontId="44" fillId="0" borderId="0" xfId="2615" applyNumberFormat="1" applyFont="1" applyFill="1"/>
    <xf numFmtId="169" fontId="44" fillId="0" borderId="0" xfId="0" applyNumberFormat="1" applyFont="1"/>
    <xf numFmtId="0" fontId="299" fillId="0" borderId="0" xfId="0" applyFont="1"/>
    <xf numFmtId="14" fontId="43" fillId="0" borderId="0" xfId="0" applyNumberFormat="1" applyFont="1" applyAlignment="1">
      <alignment horizontal="left"/>
    </xf>
    <xf numFmtId="3" fontId="49" fillId="0" borderId="22" xfId="2435" applyNumberFormat="1" applyFont="1" applyBorder="1" applyAlignment="1">
      <alignment horizontal="right"/>
    </xf>
    <xf numFmtId="3" fontId="44" fillId="0" borderId="21" xfId="0" applyNumberFormat="1" applyFont="1" applyBorder="1"/>
    <xf numFmtId="3" fontId="228" fillId="35" borderId="0" xfId="2435" applyNumberFormat="1" applyFont="1" applyFill="1" applyAlignment="1">
      <alignment horizontal="right"/>
    </xf>
    <xf numFmtId="3" fontId="49" fillId="0" borderId="15" xfId="2435" applyNumberFormat="1" applyFont="1" applyBorder="1" applyAlignment="1" applyProtection="1">
      <alignment horizontal="right"/>
      <protection locked="0"/>
    </xf>
    <xf numFmtId="3" fontId="44" fillId="0" borderId="21" xfId="2435" applyNumberFormat="1" applyFont="1" applyBorder="1" applyAlignment="1" applyProtection="1">
      <alignment horizontal="right"/>
      <protection locked="0"/>
    </xf>
    <xf numFmtId="3" fontId="49" fillId="0" borderId="17" xfId="2435" applyNumberFormat="1" applyFont="1" applyBorder="1" applyAlignment="1">
      <alignment horizontal="right"/>
    </xf>
    <xf numFmtId="3" fontId="44" fillId="0" borderId="0" xfId="2615" applyNumberFormat="1" applyFont="1" applyFill="1" applyBorder="1" applyAlignment="1" applyProtection="1">
      <alignment horizontal="right" vertical="center"/>
      <protection locked="0"/>
    </xf>
    <xf numFmtId="3" fontId="44" fillId="0" borderId="17" xfId="2432" applyNumberFormat="1" applyFont="1" applyBorder="1" applyAlignment="1" applyProtection="1">
      <alignment horizontal="right"/>
      <protection locked="0"/>
    </xf>
    <xf numFmtId="3" fontId="44" fillId="0" borderId="0" xfId="3019" applyNumberFormat="1" applyFont="1" applyFill="1" applyBorder="1" applyAlignment="1" applyProtection="1">
      <alignment horizontal="right"/>
      <protection locked="0"/>
    </xf>
    <xf numFmtId="3" fontId="44" fillId="0" borderId="0" xfId="2435" applyNumberFormat="1" applyFont="1" applyAlignment="1">
      <alignment horizontal="right"/>
    </xf>
    <xf numFmtId="170" fontId="44" fillId="0" borderId="0" xfId="3019" applyNumberFormat="1" applyFont="1" applyFill="1" applyBorder="1" applyAlignment="1" applyProtection="1">
      <alignment horizontal="right" vertical="center"/>
      <protection locked="0"/>
    </xf>
    <xf numFmtId="3" fontId="44" fillId="0" borderId="17" xfId="2437" applyNumberFormat="1" applyFont="1" applyBorder="1" applyAlignment="1" applyProtection="1">
      <alignment horizontal="right" vertical="center"/>
      <protection locked="0"/>
    </xf>
    <xf numFmtId="0" fontId="303" fillId="0" borderId="0" xfId="0" applyFont="1"/>
    <xf numFmtId="3" fontId="43" fillId="0" borderId="15" xfId="2435" applyNumberFormat="1" applyFont="1" applyBorder="1" applyAlignment="1" applyProtection="1">
      <alignment horizontal="right"/>
      <protection locked="0"/>
    </xf>
    <xf numFmtId="3" fontId="44" fillId="0" borderId="0" xfId="2432" applyNumberFormat="1" applyFont="1" applyAlignment="1" applyProtection="1">
      <alignment horizontal="right"/>
      <protection locked="0"/>
    </xf>
    <xf numFmtId="3" fontId="44" fillId="0" borderId="21" xfId="2615" applyNumberFormat="1" applyFont="1" applyFill="1" applyBorder="1" applyAlignment="1" applyProtection="1">
      <alignment horizontal="right" vertical="center"/>
      <protection locked="0"/>
    </xf>
    <xf numFmtId="3" fontId="43" fillId="0" borderId="0" xfId="2435" applyNumberFormat="1" applyFont="1" applyAlignment="1" applyProtection="1">
      <alignment horizontal="right"/>
      <protection locked="0"/>
    </xf>
    <xf numFmtId="3" fontId="43" fillId="0" borderId="17" xfId="2615" applyNumberFormat="1" applyFont="1" applyFill="1" applyBorder="1" applyAlignment="1" applyProtection="1">
      <alignment horizontal="right" vertical="center"/>
      <protection locked="0"/>
    </xf>
    <xf numFmtId="3" fontId="44" fillId="0" borderId="0" xfId="2437" applyNumberFormat="1" applyFont="1" applyAlignment="1" applyProtection="1">
      <alignment horizontal="right" vertical="center"/>
      <protection locked="0"/>
    </xf>
    <xf numFmtId="3" fontId="44" fillId="0" borderId="21" xfId="2437" applyNumberFormat="1" applyFont="1" applyBorder="1" applyAlignment="1" applyProtection="1">
      <alignment horizontal="right" vertical="center"/>
      <protection locked="0"/>
    </xf>
    <xf numFmtId="3" fontId="43" fillId="0" borderId="33" xfId="2435" applyNumberFormat="1" applyFont="1" applyBorder="1" applyAlignment="1" applyProtection="1">
      <alignment horizontal="right"/>
      <protection locked="0"/>
    </xf>
    <xf numFmtId="169" fontId="43" fillId="0" borderId="0" xfId="2435" applyNumberFormat="1" applyFont="1" applyAlignment="1" applyProtection="1">
      <alignment horizontal="right"/>
      <protection locked="0"/>
    </xf>
    <xf numFmtId="3" fontId="43" fillId="0" borderId="22" xfId="2435" applyNumberFormat="1" applyFont="1" applyBorder="1" applyAlignment="1" applyProtection="1">
      <alignment horizontal="right"/>
      <protection locked="0"/>
    </xf>
    <xf numFmtId="169" fontId="43" fillId="0" borderId="22" xfId="2435" applyNumberFormat="1" applyFont="1" applyBorder="1" applyAlignment="1" applyProtection="1">
      <alignment horizontal="right"/>
      <protection locked="0"/>
    </xf>
    <xf numFmtId="169" fontId="44" fillId="0" borderId="17" xfId="2435" applyNumberFormat="1" applyFont="1" applyBorder="1" applyAlignment="1" applyProtection="1">
      <alignment horizontal="right"/>
      <protection locked="0"/>
    </xf>
    <xf numFmtId="3" fontId="44" fillId="0" borderId="28" xfId="2435" applyNumberFormat="1" applyFont="1" applyBorder="1" applyAlignment="1" applyProtection="1">
      <alignment horizontal="right"/>
      <protection locked="0"/>
    </xf>
    <xf numFmtId="3" fontId="49" fillId="0" borderId="0" xfId="2435" applyNumberFormat="1" applyFont="1" applyAlignment="1" applyProtection="1">
      <alignment horizontal="right"/>
      <protection locked="0"/>
    </xf>
    <xf numFmtId="3" fontId="43" fillId="0" borderId="17" xfId="2435" applyNumberFormat="1" applyFont="1" applyBorder="1" applyAlignment="1" applyProtection="1">
      <alignment horizontal="right"/>
      <protection locked="0"/>
    </xf>
    <xf numFmtId="3" fontId="44" fillId="0" borderId="17" xfId="2435" applyNumberFormat="1" applyFont="1" applyBorder="1" applyAlignment="1" applyProtection="1">
      <alignment horizontal="right"/>
      <protection locked="0"/>
    </xf>
    <xf numFmtId="3" fontId="44" fillId="0" borderId="20" xfId="2432" applyNumberFormat="1" applyFont="1" applyBorder="1" applyAlignment="1" applyProtection="1">
      <alignment horizontal="right"/>
      <protection locked="0"/>
    </xf>
    <xf numFmtId="3" fontId="43" fillId="0" borderId="0" xfId="2435" quotePrefix="1" applyNumberFormat="1" applyFont="1" applyAlignment="1" applyProtection="1">
      <alignment horizontal="right"/>
      <protection locked="0"/>
    </xf>
    <xf numFmtId="3" fontId="44" fillId="0" borderId="15" xfId="3019" applyNumberFormat="1" applyFont="1" applyFill="1" applyBorder="1" applyAlignment="1" applyProtection="1">
      <alignment horizontal="right"/>
      <protection locked="0"/>
    </xf>
    <xf numFmtId="0" fontId="43" fillId="35" borderId="15" xfId="2432" quotePrefix="1" applyFont="1" applyFill="1" applyBorder="1" applyAlignment="1" applyProtection="1">
      <alignment horizontal="right"/>
      <protection locked="0"/>
    </xf>
    <xf numFmtId="3" fontId="49" fillId="35" borderId="15" xfId="2435" applyNumberFormat="1" applyFont="1" applyFill="1" applyBorder="1" applyAlignment="1">
      <alignment horizontal="right"/>
    </xf>
    <xf numFmtId="0" fontId="43" fillId="0" borderId="20" xfId="2432" applyFont="1" applyBorder="1" applyAlignment="1">
      <alignment horizontal="right"/>
    </xf>
    <xf numFmtId="3" fontId="43" fillId="0" borderId="37" xfId="2435" quotePrefix="1" applyNumberFormat="1" applyFont="1" applyBorder="1" applyAlignment="1" applyProtection="1">
      <alignment horizontal="right"/>
      <protection locked="0"/>
    </xf>
    <xf numFmtId="3" fontId="43" fillId="0" borderId="19" xfId="2435" applyNumberFormat="1" applyFont="1" applyBorder="1" applyAlignment="1" applyProtection="1">
      <alignment horizontal="right"/>
      <protection locked="0"/>
    </xf>
    <xf numFmtId="3" fontId="44" fillId="0" borderId="27" xfId="2615" applyNumberFormat="1" applyFont="1" applyFill="1" applyBorder="1" applyAlignment="1" applyProtection="1">
      <alignment horizontal="right" vertical="center"/>
      <protection locked="0"/>
    </xf>
    <xf numFmtId="3" fontId="44" fillId="0" borderId="27" xfId="2432" applyNumberFormat="1" applyFont="1" applyBorder="1" applyAlignment="1" applyProtection="1">
      <alignment horizontal="right"/>
      <protection locked="0"/>
    </xf>
    <xf numFmtId="3" fontId="44" fillId="0" borderId="31" xfId="2615" applyNumberFormat="1" applyFont="1" applyFill="1" applyBorder="1" applyAlignment="1" applyProtection="1">
      <alignment horizontal="right" vertical="center"/>
      <protection locked="0"/>
    </xf>
    <xf numFmtId="3" fontId="43" fillId="0" borderId="27" xfId="2435" applyNumberFormat="1" applyFont="1" applyBorder="1" applyAlignment="1" applyProtection="1">
      <alignment horizontal="right"/>
      <protection locked="0"/>
    </xf>
    <xf numFmtId="3" fontId="43" fillId="0" borderId="18" xfId="2615" applyNumberFormat="1" applyFont="1" applyFill="1" applyBorder="1" applyAlignment="1" applyProtection="1">
      <alignment horizontal="right" vertical="center"/>
      <protection locked="0"/>
    </xf>
    <xf numFmtId="3" fontId="44" fillId="0" borderId="19" xfId="3019" applyNumberFormat="1" applyFont="1" applyFill="1" applyBorder="1" applyAlignment="1" applyProtection="1">
      <alignment horizontal="right"/>
      <protection locked="0"/>
    </xf>
    <xf numFmtId="172" fontId="44" fillId="0" borderId="27" xfId="2433" applyNumberFormat="1" applyFont="1" applyBorder="1" applyAlignment="1" applyProtection="1">
      <alignment horizontal="right"/>
      <protection locked="0"/>
    </xf>
    <xf numFmtId="3" fontId="44" fillId="0" borderId="40" xfId="3019" applyNumberFormat="1" applyFont="1" applyFill="1" applyBorder="1" applyAlignment="1" applyProtection="1">
      <alignment horizontal="right"/>
      <protection locked="0"/>
    </xf>
    <xf numFmtId="3" fontId="44" fillId="0" borderId="38" xfId="2437" applyNumberFormat="1" applyFont="1" applyBorder="1" applyAlignment="1" applyProtection="1">
      <alignment horizontal="right" vertical="center"/>
      <protection locked="0"/>
    </xf>
    <xf numFmtId="3" fontId="44" fillId="0" borderId="27" xfId="2437" applyNumberFormat="1" applyFont="1" applyBorder="1" applyAlignment="1" applyProtection="1">
      <alignment horizontal="right" vertical="center"/>
      <protection locked="0"/>
    </xf>
    <xf numFmtId="3" fontId="44" fillId="0" borderId="31" xfId="2437" applyNumberFormat="1" applyFont="1" applyBorder="1" applyAlignment="1" applyProtection="1">
      <alignment horizontal="right" vertical="center"/>
      <protection locked="0"/>
    </xf>
    <xf numFmtId="0" fontId="43" fillId="0" borderId="37" xfId="2435" applyFont="1" applyBorder="1" applyAlignment="1" applyProtection="1">
      <alignment horizontal="right"/>
      <protection locked="0"/>
    </xf>
    <xf numFmtId="3" fontId="43" fillId="0" borderId="34" xfId="2435" applyNumberFormat="1" applyFont="1" applyBorder="1" applyAlignment="1" applyProtection="1">
      <alignment horizontal="right"/>
      <protection locked="0"/>
    </xf>
    <xf numFmtId="3" fontId="44" fillId="0" borderId="27" xfId="2435" applyNumberFormat="1" applyFont="1" applyBorder="1" applyAlignment="1" applyProtection="1">
      <alignment horizontal="right"/>
      <protection locked="0"/>
    </xf>
    <xf numFmtId="169" fontId="43" fillId="0" borderId="27" xfId="2435" applyNumberFormat="1" applyFont="1" applyBorder="1" applyAlignment="1" applyProtection="1">
      <alignment horizontal="right"/>
      <protection locked="0"/>
    </xf>
    <xf numFmtId="3" fontId="43" fillId="0" borderId="31" xfId="2435" applyNumberFormat="1" applyFont="1" applyBorder="1" applyAlignment="1" applyProtection="1">
      <alignment horizontal="right"/>
      <protection locked="0"/>
    </xf>
    <xf numFmtId="3" fontId="43" fillId="0" borderId="38" xfId="2435" applyNumberFormat="1" applyFont="1" applyBorder="1" applyAlignment="1" applyProtection="1">
      <alignment horizontal="right"/>
      <protection locked="0"/>
    </xf>
    <xf numFmtId="3" fontId="44" fillId="0" borderId="27" xfId="0" applyNumberFormat="1" applyFont="1" applyBorder="1"/>
    <xf numFmtId="3" fontId="44" fillId="0" borderId="31" xfId="0" applyNumberFormat="1" applyFont="1" applyBorder="1"/>
    <xf numFmtId="169" fontId="43" fillId="0" borderId="38" xfId="2435" applyNumberFormat="1" applyFont="1" applyBorder="1" applyAlignment="1" applyProtection="1">
      <alignment horizontal="right"/>
      <protection locked="0"/>
    </xf>
    <xf numFmtId="169" fontId="44" fillId="0" borderId="27" xfId="0" applyNumberFormat="1" applyFont="1" applyBorder="1"/>
    <xf numFmtId="169" fontId="44" fillId="0" borderId="18" xfId="2435" applyNumberFormat="1" applyFont="1" applyBorder="1" applyAlignment="1" applyProtection="1">
      <alignment horizontal="right"/>
      <protection locked="0"/>
    </xf>
    <xf numFmtId="0" fontId="43" fillId="0" borderId="20" xfId="2435" applyFont="1" applyBorder="1" applyAlignment="1" applyProtection="1">
      <alignment horizontal="right"/>
      <protection locked="0"/>
    </xf>
    <xf numFmtId="0" fontId="43" fillId="0" borderId="37" xfId="2432" quotePrefix="1" applyFont="1" applyBorder="1" applyAlignment="1" applyProtection="1">
      <alignment horizontal="right"/>
      <protection locked="0"/>
    </xf>
    <xf numFmtId="3" fontId="49" fillId="0" borderId="19" xfId="2435" applyNumberFormat="1" applyFont="1" applyBorder="1" applyAlignment="1" applyProtection="1">
      <alignment horizontal="right"/>
      <protection locked="0"/>
    </xf>
    <xf numFmtId="3" fontId="44" fillId="0" borderId="26" xfId="2435" applyNumberFormat="1" applyFont="1" applyBorder="1" applyAlignment="1" applyProtection="1">
      <alignment horizontal="right"/>
      <protection locked="0"/>
    </xf>
    <xf numFmtId="3" fontId="44" fillId="0" borderId="31" xfId="2435" applyNumberFormat="1" applyFont="1" applyBorder="1" applyAlignment="1" applyProtection="1">
      <alignment horizontal="right"/>
      <protection locked="0"/>
    </xf>
    <xf numFmtId="3" fontId="49" fillId="0" borderId="27" xfId="2435" applyNumberFormat="1" applyFont="1" applyBorder="1" applyAlignment="1" applyProtection="1">
      <alignment horizontal="right"/>
      <protection locked="0"/>
    </xf>
    <xf numFmtId="3" fontId="43" fillId="0" borderId="18" xfId="2435" applyNumberFormat="1" applyFont="1" applyBorder="1" applyAlignment="1" applyProtection="1">
      <alignment horizontal="right"/>
      <protection locked="0"/>
    </xf>
    <xf numFmtId="3" fontId="44" fillId="0" borderId="19" xfId="2435" applyNumberFormat="1" applyFont="1" applyBorder="1" applyAlignment="1" applyProtection="1">
      <alignment horizontal="right"/>
      <protection locked="0"/>
    </xf>
    <xf numFmtId="3" fontId="44" fillId="0" borderId="18" xfId="2435" applyNumberFormat="1" applyFont="1" applyBorder="1" applyAlignment="1" applyProtection="1">
      <alignment horizontal="right"/>
      <protection locked="0"/>
    </xf>
    <xf numFmtId="3" fontId="49" fillId="0" borderId="15" xfId="2435" applyNumberFormat="1" applyFont="1" applyBorder="1" applyAlignment="1">
      <alignment horizontal="right"/>
    </xf>
    <xf numFmtId="0" fontId="43" fillId="0" borderId="37" xfId="2434" quotePrefix="1" applyFont="1" applyBorder="1" applyAlignment="1" applyProtection="1">
      <alignment horizontal="right" vertical="top" wrapText="1"/>
      <protection locked="0"/>
    </xf>
    <xf numFmtId="3" fontId="44" fillId="0" borderId="19" xfId="2615" applyNumberFormat="1" applyFont="1" applyFill="1" applyBorder="1" applyAlignment="1" applyProtection="1">
      <alignment horizontal="right" vertical="center"/>
      <protection locked="0"/>
    </xf>
    <xf numFmtId="0" fontId="43" fillId="0" borderId="37" xfId="2432" quotePrefix="1" applyFont="1" applyBorder="1" applyAlignment="1">
      <alignment horizontal="right"/>
    </xf>
    <xf numFmtId="3" fontId="49" fillId="0" borderId="27" xfId="2435" applyNumberFormat="1" applyFont="1" applyBorder="1" applyAlignment="1">
      <alignment horizontal="right"/>
    </xf>
    <xf numFmtId="3" fontId="49" fillId="0" borderId="38" xfId="2435" applyNumberFormat="1" applyFont="1" applyBorder="1" applyAlignment="1">
      <alignment horizontal="right"/>
    </xf>
    <xf numFmtId="3" fontId="44" fillId="0" borderId="27" xfId="2435" applyNumberFormat="1" applyFont="1" applyBorder="1" applyAlignment="1">
      <alignment horizontal="right"/>
    </xf>
    <xf numFmtId="3" fontId="49" fillId="0" borderId="19" xfId="2435" applyNumberFormat="1" applyFont="1" applyBorder="1" applyAlignment="1">
      <alignment horizontal="right"/>
    </xf>
    <xf numFmtId="170" fontId="44" fillId="0" borderId="27" xfId="3019" applyNumberFormat="1" applyFont="1" applyFill="1" applyBorder="1" applyAlignment="1" applyProtection="1">
      <alignment horizontal="right" vertical="center"/>
      <protection locked="0"/>
    </xf>
    <xf numFmtId="3" fontId="44" fillId="0" borderId="18" xfId="2437" applyNumberFormat="1" applyFont="1" applyBorder="1" applyAlignment="1" applyProtection="1">
      <alignment horizontal="right" vertical="center"/>
      <protection locked="0"/>
    </xf>
    <xf numFmtId="169" fontId="44" fillId="0" borderId="19" xfId="0" applyNumberFormat="1" applyFont="1" applyBorder="1"/>
    <xf numFmtId="3" fontId="44" fillId="0" borderId="18" xfId="0" applyNumberFormat="1" applyFont="1" applyBorder="1"/>
    <xf numFmtId="3" fontId="44" fillId="0" borderId="15" xfId="2435" applyNumberFormat="1" applyFont="1" applyBorder="1" applyAlignment="1">
      <alignment horizontal="right"/>
    </xf>
    <xf numFmtId="3" fontId="44" fillId="0" borderId="17" xfId="2435" applyNumberFormat="1" applyFont="1" applyBorder="1" applyAlignment="1">
      <alignment horizontal="right"/>
    </xf>
    <xf numFmtId="170" fontId="44" fillId="0" borderId="0" xfId="3019" applyNumberFormat="1" applyFont="1" applyFill="1" applyBorder="1" applyAlignment="1">
      <alignment horizontal="right"/>
    </xf>
    <xf numFmtId="3" fontId="49" fillId="0" borderId="30" xfId="2435" applyNumberFormat="1" applyFont="1" applyBorder="1" applyAlignment="1">
      <alignment horizontal="right"/>
    </xf>
    <xf numFmtId="3" fontId="49" fillId="0" borderId="23" xfId="2435" applyNumberFormat="1" applyFont="1" applyBorder="1" applyAlignment="1">
      <alignment horizontal="right"/>
    </xf>
    <xf numFmtId="3" fontId="49" fillId="0" borderId="29" xfId="2435" applyNumberFormat="1" applyFont="1" applyBorder="1" applyAlignment="1">
      <alignment horizontal="right"/>
    </xf>
    <xf numFmtId="184" fontId="295" fillId="35" borderId="0" xfId="2615" applyNumberFormat="1" applyFont="1" applyFill="1" applyAlignment="1" applyProtection="1">
      <alignment horizontal="right"/>
      <protection locked="0"/>
    </xf>
    <xf numFmtId="184" fontId="49" fillId="35" borderId="0" xfId="2615" applyNumberFormat="1" applyFont="1" applyFill="1" applyAlignment="1" applyProtection="1">
      <alignment horizontal="right"/>
      <protection locked="0"/>
    </xf>
    <xf numFmtId="3" fontId="49" fillId="0" borderId="21" xfId="2435" applyNumberFormat="1" applyFont="1" applyBorder="1" applyAlignment="1">
      <alignment horizontal="right"/>
    </xf>
    <xf numFmtId="3" fontId="295" fillId="0" borderId="15" xfId="2615" applyNumberFormat="1" applyFont="1" applyFill="1" applyBorder="1" applyAlignment="1" applyProtection="1">
      <alignment horizontal="right" vertical="center"/>
      <protection locked="0"/>
    </xf>
    <xf numFmtId="3" fontId="295" fillId="0" borderId="0" xfId="2615" applyNumberFormat="1" applyFont="1" applyFill="1" applyBorder="1" applyAlignment="1" applyProtection="1">
      <alignment horizontal="right" vertical="center"/>
      <protection locked="0"/>
    </xf>
    <xf numFmtId="3" fontId="48" fillId="0" borderId="0" xfId="2435" applyNumberFormat="1" applyFont="1" applyAlignment="1" applyProtection="1">
      <alignment horizontal="right"/>
      <protection locked="0"/>
    </xf>
    <xf numFmtId="14" fontId="295" fillId="0" borderId="0" xfId="3019" applyNumberFormat="1" applyFont="1" applyFill="1" applyBorder="1" applyAlignment="1" applyProtection="1">
      <alignment horizontal="right"/>
      <protection locked="0"/>
    </xf>
    <xf numFmtId="0" fontId="43" fillId="0" borderId="20" xfId="2434" quotePrefix="1" applyFont="1" applyBorder="1" applyAlignment="1" applyProtection="1">
      <alignment horizontal="right" vertical="top" wrapText="1"/>
      <protection locked="0"/>
    </xf>
    <xf numFmtId="169" fontId="44" fillId="27" borderId="27" xfId="2435" applyNumberFormat="1" applyFont="1" applyFill="1" applyBorder="1" applyAlignment="1" applyProtection="1">
      <alignment horizontal="right"/>
      <protection locked="0"/>
    </xf>
    <xf numFmtId="0" fontId="43" fillId="35" borderId="18" xfId="2432" quotePrefix="1" applyFont="1" applyFill="1" applyBorder="1" applyAlignment="1" applyProtection="1">
      <alignment horizontal="right"/>
      <protection locked="0"/>
    </xf>
    <xf numFmtId="3" fontId="46" fillId="27" borderId="22" xfId="2615" applyNumberFormat="1" applyFont="1" applyFill="1" applyBorder="1" applyAlignment="1" applyProtection="1">
      <alignment horizontal="right" vertical="center"/>
      <protection locked="0"/>
    </xf>
    <xf numFmtId="3" fontId="49" fillId="27" borderId="27" xfId="2435" applyNumberFormat="1" applyFont="1" applyFill="1" applyBorder="1" applyAlignment="1">
      <alignment horizontal="right"/>
    </xf>
    <xf numFmtId="184" fontId="44" fillId="0" borderId="0" xfId="2615" applyNumberFormat="1" applyFont="1"/>
    <xf numFmtId="184" fontId="47" fillId="27" borderId="0" xfId="2615" applyNumberFormat="1" applyFont="1" applyFill="1"/>
    <xf numFmtId="3" fontId="43" fillId="0" borderId="19" xfId="2435" quotePrefix="1" applyNumberFormat="1" applyFont="1" applyBorder="1" applyAlignment="1" applyProtection="1">
      <alignment horizontal="right"/>
      <protection locked="0"/>
    </xf>
    <xf numFmtId="168" fontId="44" fillId="35" borderId="0" xfId="2615" applyFont="1" applyFill="1"/>
    <xf numFmtId="3" fontId="295" fillId="0" borderId="19" xfId="2615" applyNumberFormat="1" applyFont="1" applyFill="1" applyBorder="1" applyAlignment="1" applyProtection="1">
      <alignment horizontal="right" vertical="center"/>
      <protection locked="0"/>
    </xf>
    <xf numFmtId="3" fontId="295" fillId="0" borderId="27" xfId="2615" applyNumberFormat="1" applyFont="1" applyFill="1" applyBorder="1" applyAlignment="1" applyProtection="1">
      <alignment horizontal="right" vertical="center"/>
      <protection locked="0"/>
    </xf>
    <xf numFmtId="3" fontId="44" fillId="27" borderId="18" xfId="2615" applyNumberFormat="1" applyFont="1" applyFill="1" applyBorder="1" applyAlignment="1" applyProtection="1">
      <alignment horizontal="right" vertical="center"/>
      <protection locked="0"/>
    </xf>
    <xf numFmtId="184" fontId="44" fillId="35" borderId="0" xfId="2615" applyNumberFormat="1" applyFont="1" applyFill="1" applyBorder="1" applyAlignment="1" applyProtection="1">
      <alignment horizontal="left" vertical="center"/>
      <protection locked="0"/>
    </xf>
    <xf numFmtId="184" fontId="44" fillId="35" borderId="0" xfId="2615" applyNumberFormat="1" applyFont="1" applyFill="1" applyAlignment="1" applyProtection="1">
      <alignment horizontal="left"/>
      <protection locked="0"/>
    </xf>
    <xf numFmtId="184" fontId="47" fillId="27" borderId="0" xfId="2615" applyNumberFormat="1" applyFont="1" applyFill="1" applyAlignment="1">
      <alignment horizontal="left"/>
    </xf>
    <xf numFmtId="184" fontId="43" fillId="27" borderId="0" xfId="2615" applyNumberFormat="1" applyFont="1" applyFill="1" applyAlignment="1">
      <alignment horizontal="left"/>
    </xf>
    <xf numFmtId="0" fontId="43" fillId="27" borderId="0" xfId="0" applyFont="1" applyFill="1" applyAlignment="1">
      <alignment horizontal="left"/>
    </xf>
    <xf numFmtId="10" fontId="44" fillId="27" borderId="0" xfId="3019" applyNumberFormat="1" applyFont="1" applyFill="1"/>
    <xf numFmtId="3" fontId="43" fillId="35" borderId="20" xfId="2432" applyNumberFormat="1" applyFont="1" applyFill="1" applyBorder="1" applyAlignment="1">
      <alignment horizontal="right"/>
    </xf>
    <xf numFmtId="3" fontId="43" fillId="35" borderId="37" xfId="2432" applyNumberFormat="1" applyFont="1" applyFill="1" applyBorder="1" applyAlignment="1">
      <alignment horizontal="right"/>
    </xf>
    <xf numFmtId="3" fontId="44" fillId="0" borderId="19" xfId="0" applyNumberFormat="1" applyFont="1" applyBorder="1"/>
    <xf numFmtId="3" fontId="49" fillId="35" borderId="19" xfId="2435" applyNumberFormat="1" applyFont="1" applyFill="1" applyBorder="1" applyAlignment="1">
      <alignment horizontal="right"/>
    </xf>
    <xf numFmtId="3" fontId="44" fillId="35" borderId="19" xfId="2435" applyNumberFormat="1" applyFont="1" applyFill="1" applyBorder="1" applyAlignment="1">
      <alignment horizontal="right"/>
    </xf>
    <xf numFmtId="170" fontId="44" fillId="35" borderId="27" xfId="3019" applyNumberFormat="1" applyFont="1" applyFill="1" applyBorder="1" applyAlignment="1">
      <alignment horizontal="right"/>
    </xf>
    <xf numFmtId="3" fontId="44" fillId="35" borderId="18" xfId="2435" applyNumberFormat="1" applyFont="1" applyFill="1" applyBorder="1" applyAlignment="1">
      <alignment horizontal="right"/>
    </xf>
    <xf numFmtId="3" fontId="44" fillId="108" borderId="0" xfId="2435" applyNumberFormat="1" applyFont="1" applyFill="1" applyAlignment="1" applyProtection="1">
      <alignment horizontal="right"/>
      <protection locked="0"/>
    </xf>
    <xf numFmtId="3" fontId="49" fillId="108" borderId="0" xfId="2435" applyNumberFormat="1" applyFont="1" applyFill="1" applyAlignment="1">
      <alignment horizontal="right"/>
    </xf>
    <xf numFmtId="0" fontId="43" fillId="27" borderId="0" xfId="2435" applyFont="1" applyFill="1" applyAlignment="1">
      <alignment horizontal="left" indent="2"/>
    </xf>
    <xf numFmtId="0" fontId="44" fillId="27" borderId="0" xfId="2435" applyFont="1" applyFill="1" applyAlignment="1">
      <alignment horizontal="left" indent="2"/>
    </xf>
    <xf numFmtId="3" fontId="291" fillId="27" borderId="0" xfId="2435" applyNumberFormat="1" applyFont="1" applyFill="1" applyAlignment="1">
      <alignment horizontal="right"/>
    </xf>
    <xf numFmtId="184" fontId="44" fillId="27" borderId="0" xfId="0" applyNumberFormat="1" applyFont="1" applyFill="1"/>
    <xf numFmtId="3" fontId="49" fillId="0" borderId="31" xfId="2435" applyNumberFormat="1" applyFont="1" applyBorder="1" applyAlignment="1">
      <alignment horizontal="right"/>
    </xf>
    <xf numFmtId="3" fontId="49" fillId="0" borderId="18" xfId="2435" applyNumberFormat="1" applyFont="1" applyBorder="1" applyAlignment="1">
      <alignment horizontal="right"/>
    </xf>
    <xf numFmtId="3" fontId="44" fillId="0" borderId="15" xfId="2615" applyNumberFormat="1" applyFont="1" applyFill="1" applyBorder="1" applyAlignment="1" applyProtection="1">
      <alignment horizontal="right" vertical="center"/>
      <protection locked="0"/>
    </xf>
    <xf numFmtId="3" fontId="44" fillId="0" borderId="19" xfId="2435" applyNumberFormat="1" applyFont="1" applyBorder="1" applyAlignment="1">
      <alignment horizontal="right"/>
    </xf>
    <xf numFmtId="170" fontId="44" fillId="0" borderId="27" xfId="3019" applyNumberFormat="1" applyFont="1" applyFill="1" applyBorder="1" applyAlignment="1">
      <alignment horizontal="right"/>
    </xf>
    <xf numFmtId="3" fontId="44" fillId="0" borderId="18" xfId="2435" applyNumberFormat="1" applyFont="1" applyBorder="1" applyAlignment="1">
      <alignment horizontal="right"/>
    </xf>
    <xf numFmtId="3" fontId="44" fillId="108" borderId="0" xfId="0" applyNumberFormat="1" applyFont="1" applyFill="1"/>
    <xf numFmtId="3" fontId="43" fillId="108" borderId="17" xfId="2435" applyNumberFormat="1" applyFont="1" applyFill="1" applyBorder="1" applyAlignment="1" applyProtection="1">
      <alignment horizontal="right"/>
      <protection locked="0"/>
    </xf>
    <xf numFmtId="3" fontId="49" fillId="108" borderId="22" xfId="2435" applyNumberFormat="1" applyFont="1" applyFill="1" applyBorder="1" applyAlignment="1">
      <alignment horizontal="right"/>
    </xf>
    <xf numFmtId="3" fontId="49" fillId="108" borderId="21" xfId="2435" applyNumberFormat="1" applyFont="1" applyFill="1" applyBorder="1" applyAlignment="1">
      <alignment horizontal="right"/>
    </xf>
    <xf numFmtId="170" fontId="44" fillId="0" borderId="0" xfId="3019" applyNumberFormat="1" applyFont="1" applyFill="1"/>
    <xf numFmtId="3" fontId="44" fillId="108" borderId="15" xfId="2435" applyNumberFormat="1" applyFont="1" applyFill="1" applyBorder="1" applyAlignment="1">
      <alignment horizontal="right"/>
    </xf>
    <xf numFmtId="170" fontId="44" fillId="108" borderId="0" xfId="3019" applyNumberFormat="1" applyFont="1" applyFill="1" applyBorder="1" applyAlignment="1">
      <alignment horizontal="right"/>
    </xf>
    <xf numFmtId="3" fontId="44" fillId="108" borderId="17" xfId="2435" applyNumberFormat="1" applyFont="1" applyFill="1" applyBorder="1" applyAlignment="1">
      <alignment horizontal="right"/>
    </xf>
    <xf numFmtId="3" fontId="49" fillId="108" borderId="17" xfId="2435" applyNumberFormat="1" applyFont="1" applyFill="1" applyBorder="1" applyAlignment="1">
      <alignment horizontal="right"/>
    </xf>
    <xf numFmtId="3" fontId="44" fillId="0" borderId="0" xfId="2031" applyNumberFormat="1" applyFont="1"/>
    <xf numFmtId="3" fontId="43" fillId="0" borderId="24" xfId="0" applyNumberFormat="1" applyFont="1" applyBorder="1"/>
    <xf numFmtId="3" fontId="44" fillId="0" borderId="23" xfId="0" applyNumberFormat="1" applyFont="1" applyBorder="1"/>
    <xf numFmtId="3" fontId="43" fillId="0" borderId="23" xfId="0" applyNumberFormat="1" applyFont="1" applyBorder="1"/>
    <xf numFmtId="3" fontId="43" fillId="0" borderId="16" xfId="0" applyNumberFormat="1" applyFont="1" applyBorder="1"/>
    <xf numFmtId="184" fontId="295" fillId="27" borderId="0" xfId="2615" applyNumberFormat="1" applyFont="1" applyFill="1"/>
    <xf numFmtId="3" fontId="44" fillId="0" borderId="22" xfId="2435" applyNumberFormat="1" applyFont="1" applyBorder="1" applyAlignment="1">
      <alignment horizontal="right"/>
    </xf>
    <xf numFmtId="3" fontId="44" fillId="0" borderId="21" xfId="2435" applyNumberFormat="1" applyFont="1" applyBorder="1" applyAlignment="1">
      <alignment horizontal="right"/>
    </xf>
    <xf numFmtId="0" fontId="43" fillId="0" borderId="0" xfId="0" applyFont="1"/>
    <xf numFmtId="0" fontId="29" fillId="27" borderId="24" xfId="2435" applyFont="1" applyFill="1" applyBorder="1" applyAlignment="1" applyProtection="1">
      <alignment horizontal="center"/>
      <protection locked="0"/>
    </xf>
    <xf numFmtId="0" fontId="29" fillId="27" borderId="15" xfId="2435" applyFont="1" applyFill="1" applyBorder="1" applyAlignment="1" applyProtection="1">
      <alignment horizontal="center"/>
      <protection locked="0"/>
    </xf>
    <xf numFmtId="0" fontId="29" fillId="27" borderId="19" xfId="2435" applyFont="1" applyFill="1" applyBorder="1" applyAlignment="1" applyProtection="1">
      <alignment horizontal="center"/>
      <protection locked="0"/>
    </xf>
    <xf numFmtId="0" fontId="29" fillId="27" borderId="16" xfId="2435" applyFont="1" applyFill="1" applyBorder="1" applyAlignment="1" applyProtection="1">
      <alignment horizontal="center"/>
      <protection locked="0"/>
    </xf>
    <xf numFmtId="0" fontId="29" fillId="27" borderId="17" xfId="2435" applyFont="1" applyFill="1" applyBorder="1" applyAlignment="1" applyProtection="1">
      <alignment horizontal="center"/>
      <protection locked="0"/>
    </xf>
    <xf numFmtId="0" fontId="29" fillId="27" borderId="18" xfId="2435" applyFont="1" applyFill="1" applyBorder="1" applyAlignment="1" applyProtection="1">
      <alignment horizontal="center"/>
      <protection locked="0"/>
    </xf>
  </cellXfs>
  <cellStyles count="52386">
    <cellStyle name="%20 - Vurgu1" xfId="24692" builtinId="30" customBuiltin="1"/>
    <cellStyle name="%20 - Vurgu1 10" xfId="3731" xr:uid="{D1C30AC0-E07F-4AC2-AFCF-4E628D04C758}"/>
    <cellStyle name="%20 - Vurgu1 10 10" xfId="29386" xr:uid="{BA2F45E2-E39A-489B-AA36-AF1057CB46BC}"/>
    <cellStyle name="%20 - Vurgu1 10 2" xfId="5419" xr:uid="{83AEDB8C-31D8-499D-AAC1-D0C1938AD724}"/>
    <cellStyle name="%20 - Vurgu1 10 2 2" xfId="7906" xr:uid="{95780F93-58B2-4EB4-9AE0-3EA3D8CBFA96}"/>
    <cellStyle name="%20 - Vurgu1 10 2 2 2" xfId="14078" xr:uid="{88603F3F-735F-4D56-B791-FE4A353E7776}"/>
    <cellStyle name="%20 - Vurgu1 10 2 2 2 2" xfId="38311" xr:uid="{3D035B8E-D058-49DE-A971-D0DE98CA5F24}"/>
    <cellStyle name="%20 - Vurgu1 10 2 2 3" xfId="17791" xr:uid="{89F01909-2681-4E17-B126-04B7CBABC0E3}"/>
    <cellStyle name="%20 - Vurgu1 10 2 2 3 2" xfId="42022" xr:uid="{2D20D079-6C0A-4AD9-A33D-95DEB56F2569}"/>
    <cellStyle name="%20 - Vurgu1 10 2 2 4" xfId="21530" xr:uid="{87B31FDD-948E-4593-A302-91CEF98E2B56}"/>
    <cellStyle name="%20 - Vurgu1 10 2 2 4 2" xfId="45753" xr:uid="{1CB5E8B9-A8C7-43BF-83E5-BE6132378D4B}"/>
    <cellStyle name="%20 - Vurgu1 10 2 2 5" xfId="27510" xr:uid="{03E5A59E-CD85-499C-8122-C31B8EA3D571}"/>
    <cellStyle name="%20 - Vurgu1 10 2 2 5 2" xfId="51627" xr:uid="{38F65FF2-62EE-40AD-AC31-7D74730369EF}"/>
    <cellStyle name="%20 - Vurgu1 10 2 2 6" xfId="32745" xr:uid="{7BD83A9D-E8C7-4FAB-82F8-F21A6F61A9D2}"/>
    <cellStyle name="%20 - Vurgu1 10 2 3" xfId="9358" xr:uid="{F407A9CC-1A88-4228-B4A0-09D22FD5096A}"/>
    <cellStyle name="%20 - Vurgu1 10 2 3 2" xfId="12898" xr:uid="{1CBC4BB7-6B2F-41F0-8F1D-11B3DCB95253}"/>
    <cellStyle name="%20 - Vurgu1 10 2 3 2 2" xfId="37131" xr:uid="{C932B4FA-3602-4407-85B4-B00C797B0B7D}"/>
    <cellStyle name="%20 - Vurgu1 10 2 3 3" xfId="16611" xr:uid="{8E444A09-AD84-468D-B40C-359CDB8CEEED}"/>
    <cellStyle name="%20 - Vurgu1 10 2 3 3 2" xfId="40842" xr:uid="{14507A0D-B028-45AF-9633-41D5289C8ABA}"/>
    <cellStyle name="%20 - Vurgu1 10 2 3 4" xfId="20350" xr:uid="{8B8C8D61-45FB-472D-9F67-A6EA4D0381B4}"/>
    <cellStyle name="%20 - Vurgu1 10 2 3 4 2" xfId="44573" xr:uid="{F5B87E62-B801-4740-BE53-8CD535D88639}"/>
    <cellStyle name="%20 - Vurgu1 10 2 3 5" xfId="26328" xr:uid="{3AE83BDB-C5ED-44B2-8421-DB20A85B430A}"/>
    <cellStyle name="%20 - Vurgu1 10 2 3 5 2" xfId="50447" xr:uid="{C8B1080D-1E78-4D1D-8E1F-06FA5C18097F}"/>
    <cellStyle name="%20 - Vurgu1 10 2 3 6" xfId="33984" xr:uid="{F56A9720-AA81-4B79-969B-7270F27C2183}"/>
    <cellStyle name="%20 - Vurgu1 10 2 4" xfId="11497" xr:uid="{04C79477-67B5-494D-ADD4-06CE195C6976}"/>
    <cellStyle name="%20 - Vurgu1 10 2 4 2" xfId="24913" xr:uid="{6403F10E-2E78-42CD-B334-50A8605E6BA0}"/>
    <cellStyle name="%20 - Vurgu1 10 2 4 2 2" xfId="49047" xr:uid="{E21A0270-2941-47A5-86CF-C9862C6943A0}"/>
    <cellStyle name="%20 - Vurgu1 10 2 4 3" xfId="35731" xr:uid="{812704EB-7D83-4ED1-8970-F759615B987F}"/>
    <cellStyle name="%20 - Vurgu1 10 2 5" xfId="15210" xr:uid="{0D890659-505B-414D-8CC1-29444A011B58}"/>
    <cellStyle name="%20 - Vurgu1 10 2 5 2" xfId="39442" xr:uid="{AC936978-8799-4C2B-868F-4432E37E0277}"/>
    <cellStyle name="%20 - Vurgu1 10 2 6" xfId="18947" xr:uid="{F8E49B56-C48B-42A1-B43A-39CD3F7009D1}"/>
    <cellStyle name="%20 - Vurgu1 10 2 6 2" xfId="43173" xr:uid="{0726B097-4074-4756-B177-4EECA72660DF}"/>
    <cellStyle name="%20 - Vurgu1 10 2 7" xfId="23550" xr:uid="{D1B9F8D3-14D6-47B9-8F23-0A963D8BC8A2}"/>
    <cellStyle name="%20 - Vurgu1 10 2 7 2" xfId="47752" xr:uid="{493AAA21-DEF3-4556-938C-5A4C6555ADDB}"/>
    <cellStyle name="%20 - Vurgu1 10 2 8" xfId="30425" xr:uid="{2B4CA984-188D-4E4B-80EA-73B9EA4F5A94}"/>
    <cellStyle name="%20 - Vurgu1 10 3" xfId="7633" xr:uid="{415DBD09-9C7E-4B30-8C79-16215DE82731}"/>
    <cellStyle name="%20 - Vurgu1 10 3 2" xfId="12703" xr:uid="{02F8B514-D89C-4F08-AA58-578AFCBE04F0}"/>
    <cellStyle name="%20 - Vurgu1 10 3 2 2" xfId="26131" xr:uid="{E154C3C2-FDBB-4C8F-8F7D-2132C9491A81}"/>
    <cellStyle name="%20 - Vurgu1 10 3 2 2 2" xfId="50252" xr:uid="{8BDCF97D-38C7-48E8-967D-FAAEF8C22976}"/>
    <cellStyle name="%20 - Vurgu1 10 3 2 3" xfId="36936" xr:uid="{81310160-9A12-4177-8C1D-9A711C4EB222}"/>
    <cellStyle name="%20 - Vurgu1 10 3 3" xfId="16416" xr:uid="{62C9B24C-23BE-4527-9AF6-09B83C325E54}"/>
    <cellStyle name="%20 - Vurgu1 10 3 3 2" xfId="40647" xr:uid="{4A073B65-267B-4008-8839-18A84F060E57}"/>
    <cellStyle name="%20 - Vurgu1 10 3 4" xfId="20155" xr:uid="{1618A0DC-B87B-49CF-9ED9-25DE0B22F03C}"/>
    <cellStyle name="%20 - Vurgu1 10 3 4 2" xfId="44378" xr:uid="{85E17342-683A-4B32-85F4-9F765BAD4EB5}"/>
    <cellStyle name="%20 - Vurgu1 10 3 5" xfId="23347" xr:uid="{E65C36F3-C662-44BD-9923-5EAAA6BB714B}"/>
    <cellStyle name="%20 - Vurgu1 10 3 5 2" xfId="47549" xr:uid="{D8A8A95E-8884-4150-9CD8-F07C8EE415A2}"/>
    <cellStyle name="%20 - Vurgu1 10 3 6" xfId="32544" xr:uid="{EA9871B7-4F1A-4B7D-A501-D5419AEF0E70}"/>
    <cellStyle name="%20 - Vurgu1 10 4" xfId="6759" xr:uid="{290E4C14-94E9-4E56-927F-CA33D2011C29}"/>
    <cellStyle name="%20 - Vurgu1 10 4 2" xfId="13880" xr:uid="{45F3B9D5-817E-4C34-B586-DBBD78FC6AA7}"/>
    <cellStyle name="%20 - Vurgu1 10 4 2 2" xfId="38113" xr:uid="{A81A7805-DF1C-4385-BE91-4C38EC3481E4}"/>
    <cellStyle name="%20 - Vurgu1 10 4 3" xfId="17593" xr:uid="{C18321BC-A6C8-43FD-92AB-47E805C2FDD2}"/>
    <cellStyle name="%20 - Vurgu1 10 4 3 2" xfId="41824" xr:uid="{5FEEF069-CC81-4B3D-BF64-D996FE07619D}"/>
    <cellStyle name="%20 - Vurgu1 10 4 4" xfId="21332" xr:uid="{50634E42-2B43-4A34-A527-E5FB9C13BAA2}"/>
    <cellStyle name="%20 - Vurgu1 10 4 4 2" xfId="45555" xr:uid="{2643C502-9840-416B-8706-E10BC7967DF6}"/>
    <cellStyle name="%20 - Vurgu1 10 4 5" xfId="27312" xr:uid="{BDD7F9C9-B758-4E0C-9B96-FDA5BE4EAD60}"/>
    <cellStyle name="%20 - Vurgu1 10 4 5 2" xfId="51429" xr:uid="{7DADA254-98B9-49DC-A959-CE864875E640}"/>
    <cellStyle name="%20 - Vurgu1 10 4 6" xfId="31697" xr:uid="{0D3B7E4A-B6C2-42EA-9572-38431996EDD8}"/>
    <cellStyle name="%20 - Vurgu1 10 5" xfId="9141" xr:uid="{73A14D66-6345-4AD8-9661-F6D8B4301615}"/>
    <cellStyle name="%20 - Vurgu1 10 5 2" xfId="12531" xr:uid="{DB50794D-5258-4DF1-99E4-8ED9E5405745}"/>
    <cellStyle name="%20 - Vurgu1 10 5 2 2" xfId="36764" xr:uid="{AB405DCE-0B96-4C1D-A015-17D8E8834C22}"/>
    <cellStyle name="%20 - Vurgu1 10 5 3" xfId="16244" xr:uid="{641B1EF8-AC74-472E-8B8E-76041B45177F}"/>
    <cellStyle name="%20 - Vurgu1 10 5 3 2" xfId="40475" xr:uid="{646174D9-7990-4BC1-B571-B096D8B10D2B}"/>
    <cellStyle name="%20 - Vurgu1 10 5 4" xfId="19983" xr:uid="{42EB0C80-DDF6-44BF-B97D-0A48F38CA09C}"/>
    <cellStyle name="%20 - Vurgu1 10 5 4 2" xfId="44206" xr:uid="{A4C23BF1-BF36-404E-BCA7-F621CF076BDA}"/>
    <cellStyle name="%20 - Vurgu1 10 5 5" xfId="25959" xr:uid="{63B85AA0-FA94-4C99-86E3-B78138A17427}"/>
    <cellStyle name="%20 - Vurgu1 10 5 5 2" xfId="50080" xr:uid="{09DB2C4A-DF2B-44F7-9B06-0807C92C7B5F}"/>
    <cellStyle name="%20 - Vurgu1 10 5 6" xfId="33806" xr:uid="{10374F39-631C-4D38-95FB-4D8B14D9483B}"/>
    <cellStyle name="%20 - Vurgu1 10 6" xfId="11290" xr:uid="{6F306433-E445-41F9-8219-436754E8E0A4}"/>
    <cellStyle name="%20 - Vurgu1 10 6 2" xfId="24671" xr:uid="{CE181398-C074-439A-A0BE-84CAD603336B}"/>
    <cellStyle name="%20 - Vurgu1 10 6 2 2" xfId="48845" xr:uid="{88C40255-135A-41AC-9BDA-7CA0AFBFD7DA}"/>
    <cellStyle name="%20 - Vurgu1 10 6 3" xfId="35524" xr:uid="{4C056DD2-1F92-4D78-83E4-948B502B68A1}"/>
    <cellStyle name="%20 - Vurgu1 10 7" xfId="15003" xr:uid="{A9857915-A1B0-4AA4-9680-2D6DA03A8FB9}"/>
    <cellStyle name="%20 - Vurgu1 10 7 2" xfId="39235" xr:uid="{92D8EF5A-2A70-4B39-84DF-BF4F12957835}"/>
    <cellStyle name="%20 - Vurgu1 10 8" xfId="18736" xr:uid="{5FA93F13-961E-4AB5-8917-81CE302E5A01}"/>
    <cellStyle name="%20 - Vurgu1 10 8 2" xfId="42962" xr:uid="{0EEE120A-AF3F-4F0A-9F23-BF4BC59FBC19}"/>
    <cellStyle name="%20 - Vurgu1 10 9" xfId="22500" xr:uid="{35949652-91B2-4B62-B407-17164BA01270}"/>
    <cellStyle name="%20 - Vurgu1 10 9 2" xfId="46702" xr:uid="{57649595-2F36-4C96-8F74-9DBC293108B7}"/>
    <cellStyle name="%20 - Vurgu1 11" xfId="3732" xr:uid="{EFEB1806-6184-47A3-AE4C-54EFF3A97C08}"/>
    <cellStyle name="%20 - Vurgu1 11 2" xfId="7973" xr:uid="{B173B310-9355-4C71-9D35-F8A078CC20E6}"/>
    <cellStyle name="%20 - Vurgu1 11 2 2" xfId="14142" xr:uid="{AE08FD0E-C7BA-4446-A940-694A28AAEDE5}"/>
    <cellStyle name="%20 - Vurgu1 11 2 2 2" xfId="27574" xr:uid="{25FA9FB7-55B9-4A34-A7FC-3C981667E5B7}"/>
    <cellStyle name="%20 - Vurgu1 11 2 2 2 2" xfId="51691" xr:uid="{4EFE4F77-2CBD-4ED2-B060-2CC289E6BDCA}"/>
    <cellStyle name="%20 - Vurgu1 11 2 2 3" xfId="38375" xr:uid="{80368668-FEA6-43F3-B9E9-692760BE9665}"/>
    <cellStyle name="%20 - Vurgu1 11 2 3" xfId="17855" xr:uid="{B96AB5DB-CB3C-47B2-9D40-A4ACC2AB400C}"/>
    <cellStyle name="%20 - Vurgu1 11 2 3 2" xfId="42086" xr:uid="{41067ACC-5C62-4414-88B1-05D7D52AD37E}"/>
    <cellStyle name="%20 - Vurgu1 11 2 4" xfId="21594" xr:uid="{2F258086-8DE7-4925-B002-B3F7C48439E1}"/>
    <cellStyle name="%20 - Vurgu1 11 2 4 2" xfId="45817" xr:uid="{1B530619-4AF8-4287-B30B-B8AF4D443689}"/>
    <cellStyle name="%20 - Vurgu1 11 2 5" xfId="23614" xr:uid="{865CC3D0-9F88-4DB7-905A-B66D62AC3988}"/>
    <cellStyle name="%20 - Vurgu1 11 2 5 2" xfId="47816" xr:uid="{2BC4E87E-A322-46CC-8AA8-D08778642A14}"/>
    <cellStyle name="%20 - Vurgu1 11 2 6" xfId="32809" xr:uid="{7994B7CC-0338-4EA2-B8C0-FB81FE22CF25}"/>
    <cellStyle name="%20 - Vurgu1 11 3" xfId="6826" xr:uid="{048B736B-A8E1-45D9-B9AD-97FC59F63FAB}"/>
    <cellStyle name="%20 - Vurgu1 11 3 2" xfId="12550" xr:uid="{61542776-16D4-4514-B91C-E5E00BF27283}"/>
    <cellStyle name="%20 - Vurgu1 11 3 2 2" xfId="36783" xr:uid="{3F1D8962-5FEB-4F64-9B94-1BE31B8E7813}"/>
    <cellStyle name="%20 - Vurgu1 11 3 3" xfId="16263" xr:uid="{99E9DB74-63B3-4B8E-9054-55B2EF056457}"/>
    <cellStyle name="%20 - Vurgu1 11 3 3 2" xfId="40494" xr:uid="{B8AC8A38-70F7-4794-9998-1BC46B8C02BA}"/>
    <cellStyle name="%20 - Vurgu1 11 3 4" xfId="20002" xr:uid="{52CA4EA0-F983-4512-ABF0-9B439AB7DFD5}"/>
    <cellStyle name="%20 - Vurgu1 11 3 4 2" xfId="44225" xr:uid="{CA04D0DD-5D62-4C59-87EC-575F6F0901C6}"/>
    <cellStyle name="%20 - Vurgu1 11 3 5" xfId="25978" xr:uid="{A1618928-B42C-4FDA-824B-5EA831D3CE57}"/>
    <cellStyle name="%20 - Vurgu1 11 3 5 2" xfId="50099" xr:uid="{E3A0B48F-BA87-4C4F-BCC7-2B04AE56D2AF}"/>
    <cellStyle name="%20 - Vurgu1 11 3 6" xfId="31761" xr:uid="{6CB340B2-C25F-4B4E-906B-5B45BD04A642}"/>
    <cellStyle name="%20 - Vurgu1 11 4" xfId="11561" xr:uid="{B7ADF6A9-E255-4B07-A95E-0B87ECBD42F4}"/>
    <cellStyle name="%20 - Vurgu1 11 4 2" xfId="24977" xr:uid="{ECD797FA-508E-472A-BC04-344F70CB32C9}"/>
    <cellStyle name="%20 - Vurgu1 11 4 2 2" xfId="49111" xr:uid="{94ECE657-A5D6-44D2-957E-9690BAB635DF}"/>
    <cellStyle name="%20 - Vurgu1 11 4 3" xfId="35795" xr:uid="{567F42D8-9707-4E7E-9A63-E37D24BCA3DF}"/>
    <cellStyle name="%20 - Vurgu1 11 5" xfId="15274" xr:uid="{34D0D257-9565-4D3A-94CB-3B5FD141029E}"/>
    <cellStyle name="%20 - Vurgu1 11 5 2" xfId="39506" xr:uid="{4F30E0B0-20E8-49B8-B3E9-8C40A96DC355}"/>
    <cellStyle name="%20 - Vurgu1 11 6" xfId="19011" xr:uid="{B908AC41-A4D5-4FB0-BA29-E127B3BD0389}"/>
    <cellStyle name="%20 - Vurgu1 11 6 2" xfId="43237" xr:uid="{AF27E762-65AB-4401-84D0-7AC322AA9741}"/>
    <cellStyle name="%20 - Vurgu1 11 7" xfId="22564" xr:uid="{2820E7F6-5DF2-49B7-8E49-2D4DFB9C743C}"/>
    <cellStyle name="%20 - Vurgu1 11 7 2" xfId="46766" xr:uid="{F3370658-DEB0-4749-B015-AA8B4A79A8F9}"/>
    <cellStyle name="%20 - Vurgu1 12" xfId="3733" xr:uid="{189A790F-E796-494B-9A62-42AEFED90C8B}"/>
    <cellStyle name="%20 - Vurgu1 12 2" xfId="7989" xr:uid="{F566079A-86BA-47B1-B0F7-FFBFD6FD1BEF}"/>
    <cellStyle name="%20 - Vurgu1 12 2 2" xfId="14156" xr:uid="{268E1B87-574F-4900-8B1A-86A6F1DC0619}"/>
    <cellStyle name="%20 - Vurgu1 12 2 2 2" xfId="27588" xr:uid="{6831F23A-11CB-430C-B404-BB358F4DCF2B}"/>
    <cellStyle name="%20 - Vurgu1 12 2 2 2 2" xfId="51705" xr:uid="{1224257A-2E5C-4928-9B9A-2E6B20C285AA}"/>
    <cellStyle name="%20 - Vurgu1 12 2 2 3" xfId="38389" xr:uid="{7F00994C-9C13-40E6-A8AA-1B9C11C64A2A}"/>
    <cellStyle name="%20 - Vurgu1 12 2 3" xfId="17869" xr:uid="{940F3152-EF44-4724-B863-0F6FBFCE0DA9}"/>
    <cellStyle name="%20 - Vurgu1 12 2 3 2" xfId="42100" xr:uid="{FD4A5D1D-5A08-4931-994F-649BFFE18BA5}"/>
    <cellStyle name="%20 - Vurgu1 12 2 4" xfId="21608" xr:uid="{6B5EC028-0891-44DE-9161-05D4767DCA8A}"/>
    <cellStyle name="%20 - Vurgu1 12 2 4 2" xfId="45831" xr:uid="{115FC4F6-CBDF-471B-BA55-91E6C73C644D}"/>
    <cellStyle name="%20 - Vurgu1 12 2 5" xfId="23628" xr:uid="{47DFAD48-010A-4BCF-B2FB-A18A63FCC893}"/>
    <cellStyle name="%20 - Vurgu1 12 2 5 2" xfId="47830" xr:uid="{55461C92-C0CC-4326-87A0-6F5816A3932D}"/>
    <cellStyle name="%20 - Vurgu1 12 2 6" xfId="32823" xr:uid="{877B6355-1E26-4041-A426-19335256072F}"/>
    <cellStyle name="%20 - Vurgu1 12 3" xfId="6842" xr:uid="{EC3FDED5-3D7D-474A-B05C-A166D41DBDE8}"/>
    <cellStyle name="%20 - Vurgu1 12 3 2" xfId="12964" xr:uid="{EBCBD47C-7B43-4298-8384-435CB76AB89F}"/>
    <cellStyle name="%20 - Vurgu1 12 3 2 2" xfId="37197" xr:uid="{1E6C79DB-95CD-4726-8B0C-F60E77E0988E}"/>
    <cellStyle name="%20 - Vurgu1 12 3 3" xfId="16677" xr:uid="{4465755D-234A-4DBF-8753-8C0D5408BD36}"/>
    <cellStyle name="%20 - Vurgu1 12 3 3 2" xfId="40908" xr:uid="{91D5C607-F528-4EA3-A523-59FB2944E7BB}"/>
    <cellStyle name="%20 - Vurgu1 12 3 4" xfId="20416" xr:uid="{92561DE4-8730-4595-99B7-50957AC7CFA9}"/>
    <cellStyle name="%20 - Vurgu1 12 3 4 2" xfId="44639" xr:uid="{7629D997-637F-44BD-8AA4-0313672C75C0}"/>
    <cellStyle name="%20 - Vurgu1 12 3 5" xfId="26394" xr:uid="{DE0EFD66-01C4-45C1-8BF7-A008F29BFFF4}"/>
    <cellStyle name="%20 - Vurgu1 12 3 5 2" xfId="50513" xr:uid="{F55807EF-D720-46E6-B3B5-1DA8521B0D6C}"/>
    <cellStyle name="%20 - Vurgu1 12 3 6" xfId="31775" xr:uid="{A2E6E8F4-99FD-4131-A1BF-CC25BBFD388F}"/>
    <cellStyle name="%20 - Vurgu1 12 4" xfId="11575" xr:uid="{B9E76A30-02C6-4CD7-B09B-82ADAC2BD909}"/>
    <cellStyle name="%20 - Vurgu1 12 4 2" xfId="24991" xr:uid="{D0FB2647-6B1E-49DB-AF90-CF1C1CEE8593}"/>
    <cellStyle name="%20 - Vurgu1 12 4 2 2" xfId="49125" xr:uid="{42CDCC5B-11A1-41F8-848E-EB3640FB7C7C}"/>
    <cellStyle name="%20 - Vurgu1 12 4 3" xfId="35809" xr:uid="{316C7438-2EEF-4AF1-B0FA-E23F80D020A1}"/>
    <cellStyle name="%20 - Vurgu1 12 5" xfId="15288" xr:uid="{2EC77D12-B78E-4AD3-8AF1-4110922835CA}"/>
    <cellStyle name="%20 - Vurgu1 12 5 2" xfId="39520" xr:uid="{2E9BC96C-1170-479A-85B7-642DB4C7EEE5}"/>
    <cellStyle name="%20 - Vurgu1 12 6" xfId="19025" xr:uid="{3C966CFA-6AF6-49E4-B365-824A92A3701E}"/>
    <cellStyle name="%20 - Vurgu1 12 6 2" xfId="43251" xr:uid="{178D4A9D-5C5A-4F1B-B9A2-1CDE52E372DC}"/>
    <cellStyle name="%20 - Vurgu1 12 7" xfId="22578" xr:uid="{75E77070-1431-4043-AEF5-8C16E9864DD7}"/>
    <cellStyle name="%20 - Vurgu1 12 7 2" xfId="46780" xr:uid="{B25612FF-AF7C-45CC-8C9C-54475411AED7}"/>
    <cellStyle name="%20 - Vurgu1 13" xfId="3734" xr:uid="{758959C8-D19F-45E2-83C8-0255BC884989}"/>
    <cellStyle name="%20 - Vurgu1 13 2" xfId="5420" xr:uid="{451FB2FC-0B38-4ECD-B43A-8DB6B776827B}"/>
    <cellStyle name="%20 - Vurgu1 13 2 2" xfId="8007" xr:uid="{AA209A32-4630-47D0-8C71-43B48551B4D3}"/>
    <cellStyle name="%20 - Vurgu1 13 2 2 2" xfId="27604" xr:uid="{C7ED9E98-25F1-4D5D-89F3-B5A04F78A1CE}"/>
    <cellStyle name="%20 - Vurgu1 13 2 2 2 2" xfId="51721" xr:uid="{167366C0-8FA6-45B9-8BC8-7FBB8773B500}"/>
    <cellStyle name="%20 - Vurgu1 13 2 2 3" xfId="32839" xr:uid="{B81B2F54-38F8-400B-814C-DE6E366A027E}"/>
    <cellStyle name="%20 - Vurgu1 13 2 3" xfId="14172" xr:uid="{B031B558-9F2D-44D1-9A88-AEA2EAB38FD3}"/>
    <cellStyle name="%20 - Vurgu1 13 2 3 2" xfId="38405" xr:uid="{1AEF672F-5429-4C2E-BFD1-47788142A0B8}"/>
    <cellStyle name="%20 - Vurgu1 13 2 4" xfId="17885" xr:uid="{899876AE-5285-43D0-B754-465B5751763E}"/>
    <cellStyle name="%20 - Vurgu1 13 2 4 2" xfId="42116" xr:uid="{EF10CEBB-9461-406A-9017-178F429A7930}"/>
    <cellStyle name="%20 - Vurgu1 13 2 5" xfId="21624" xr:uid="{30B21C77-6115-4DA0-BDBA-62EE3A31B9B1}"/>
    <cellStyle name="%20 - Vurgu1 13 2 5 2" xfId="45847" xr:uid="{D00804B6-C8F3-4E76-AEB5-44AEE08360B4}"/>
    <cellStyle name="%20 - Vurgu1 13 2 6" xfId="23644" xr:uid="{51C31D43-ADD8-4007-92B0-89C305F8EC78}"/>
    <cellStyle name="%20 - Vurgu1 13 2 6 2" xfId="47846" xr:uid="{2E7CD73C-1875-4BD6-AB3D-E20B458268CD}"/>
    <cellStyle name="%20 - Vurgu1 13 2 7" xfId="30426" xr:uid="{EEE2AA89-EF0A-45D5-91F4-541DF80E4B1F}"/>
    <cellStyle name="%20 - Vurgu1 13 3" xfId="6858" xr:uid="{7EB88392-9FA8-4107-BFF4-1082DEF40677}"/>
    <cellStyle name="%20 - Vurgu1 13 3 2" xfId="12980" xr:uid="{C896D43E-22A4-4AD2-AFE8-864621CD5682}"/>
    <cellStyle name="%20 - Vurgu1 13 3 2 2" xfId="37213" xr:uid="{10D10744-A3FA-499A-B629-7CCC17586C35}"/>
    <cellStyle name="%20 - Vurgu1 13 3 3" xfId="16693" xr:uid="{063092A4-B35F-49BB-87C3-67CB422E79F8}"/>
    <cellStyle name="%20 - Vurgu1 13 3 3 2" xfId="40924" xr:uid="{3457E570-736D-4ECA-B681-F88F412CC2BE}"/>
    <cellStyle name="%20 - Vurgu1 13 3 4" xfId="20432" xr:uid="{4EA22276-E1A5-4AA6-9C61-A0D907B1CCBD}"/>
    <cellStyle name="%20 - Vurgu1 13 3 4 2" xfId="44655" xr:uid="{0C3E30D6-7482-418F-9C1A-46C7505B463C}"/>
    <cellStyle name="%20 - Vurgu1 13 3 5" xfId="26410" xr:uid="{DD14A26D-B22E-400A-99A7-F4F6A3DA6531}"/>
    <cellStyle name="%20 - Vurgu1 13 3 5 2" xfId="50529" xr:uid="{D2C6894E-0F3F-414E-B1DF-97D86B523494}"/>
    <cellStyle name="%20 - Vurgu1 13 3 6" xfId="31791" xr:uid="{A4E4C896-3471-47CE-8930-C5748B826E32}"/>
    <cellStyle name="%20 - Vurgu1 13 4" xfId="11591" xr:uid="{9909627A-4D63-4063-B6C2-DAD3227FC4EE}"/>
    <cellStyle name="%20 - Vurgu1 13 4 2" xfId="25007" xr:uid="{CCCF8C66-E63E-4BC1-8094-5381BE5489B0}"/>
    <cellStyle name="%20 - Vurgu1 13 4 2 2" xfId="49141" xr:uid="{353E603C-26AC-463D-97EA-A37EA3DED317}"/>
    <cellStyle name="%20 - Vurgu1 13 4 3" xfId="35825" xr:uid="{68067385-4567-448E-A5B6-B754C55FD45A}"/>
    <cellStyle name="%20 - Vurgu1 13 5" xfId="15304" xr:uid="{E3AAE8D8-2325-41AC-95A5-3B524B9F9256}"/>
    <cellStyle name="%20 - Vurgu1 13 5 2" xfId="39536" xr:uid="{2A490B7B-2F29-4A73-80D1-8AD9BC278A0A}"/>
    <cellStyle name="%20 - Vurgu1 13 6" xfId="19041" xr:uid="{A4F9A8BF-65C7-4186-AF88-B58D8136A646}"/>
    <cellStyle name="%20 - Vurgu1 13 6 2" xfId="43267" xr:uid="{477CEFC6-EA1A-4015-B46D-9C6A1B953821}"/>
    <cellStyle name="%20 - Vurgu1 13 7" xfId="22594" xr:uid="{85015A07-8F84-4FA3-86DF-F918715049C3}"/>
    <cellStyle name="%20 - Vurgu1 13 7 2" xfId="46796" xr:uid="{305C9366-7D8A-4FA3-B192-8120614F4060}"/>
    <cellStyle name="%20 - Vurgu1 13 8" xfId="29387" xr:uid="{E0CBB538-CEAA-4126-85FE-CADD96E03089}"/>
    <cellStyle name="%20 - Vurgu1 14" xfId="3730" xr:uid="{B837C09E-72CB-4E59-B026-6038142A693E}"/>
    <cellStyle name="%20 - Vurgu1 14 2" xfId="8025" xr:uid="{7696EF6C-99E9-4BD4-BF9A-7C7AE14DD4F0}"/>
    <cellStyle name="%20 - Vurgu1 14 2 2" xfId="14189" xr:uid="{E75A28E2-29CC-42B8-9530-7D79E953B029}"/>
    <cellStyle name="%20 - Vurgu1 14 2 2 2" xfId="27621" xr:uid="{677C90E0-483A-470D-8B60-9E8ED71C85D4}"/>
    <cellStyle name="%20 - Vurgu1 14 2 2 2 2" xfId="51738" xr:uid="{C34291F0-5620-4347-85A6-23561601DE8F}"/>
    <cellStyle name="%20 - Vurgu1 14 2 2 3" xfId="38422" xr:uid="{B7C05ADA-3DEF-4342-BE87-6228780D1D7E}"/>
    <cellStyle name="%20 - Vurgu1 14 2 3" xfId="17902" xr:uid="{06A1BDAF-8734-4457-911A-1B756026F4B1}"/>
    <cellStyle name="%20 - Vurgu1 14 2 3 2" xfId="42133" xr:uid="{F9FF20CE-889B-4E64-81E9-85E0BBDE12BE}"/>
    <cellStyle name="%20 - Vurgu1 14 2 4" xfId="21641" xr:uid="{8AE58089-F5FA-45A5-A78A-1A9FDB81246C}"/>
    <cellStyle name="%20 - Vurgu1 14 2 4 2" xfId="45864" xr:uid="{C49E646A-1AB5-4EB2-B4FD-219AB7709098}"/>
    <cellStyle name="%20 - Vurgu1 14 2 5" xfId="23661" xr:uid="{4E29FADA-DE61-4EC8-AD1B-54460979DF6A}"/>
    <cellStyle name="%20 - Vurgu1 14 2 5 2" xfId="47863" xr:uid="{45745C3F-8D6E-4F81-A1FF-A741B995A87A}"/>
    <cellStyle name="%20 - Vurgu1 14 2 6" xfId="32856" xr:uid="{CD458C87-6E5E-4161-BBD9-388CB22BEE4A}"/>
    <cellStyle name="%20 - Vurgu1 14 3" xfId="6875" xr:uid="{2786B01C-6D57-4701-ABD2-9C01BA05ADD6}"/>
    <cellStyle name="%20 - Vurgu1 14 3 2" xfId="12997" xr:uid="{66BD3799-E6C2-4E42-8E3F-E573C04A43AF}"/>
    <cellStyle name="%20 - Vurgu1 14 3 2 2" xfId="37230" xr:uid="{5C350D6A-47E2-4678-8964-F78E431C07D8}"/>
    <cellStyle name="%20 - Vurgu1 14 3 3" xfId="16710" xr:uid="{1E7A3F2B-9906-431D-9DE0-42B277FA70E8}"/>
    <cellStyle name="%20 - Vurgu1 14 3 3 2" xfId="40941" xr:uid="{028D00FF-4FC0-4B7B-8D11-BAE85D63E681}"/>
    <cellStyle name="%20 - Vurgu1 14 3 4" xfId="20449" xr:uid="{FC09425F-733D-44C9-BBDB-51AF4E123AA7}"/>
    <cellStyle name="%20 - Vurgu1 14 3 4 2" xfId="44672" xr:uid="{1BF5A9D8-790B-4F8E-A710-7AB56A2CD51A}"/>
    <cellStyle name="%20 - Vurgu1 14 3 5" xfId="26427" xr:uid="{B15A7DBC-BF6D-4EE0-A34C-6DFF521EA7A7}"/>
    <cellStyle name="%20 - Vurgu1 14 3 5 2" xfId="50546" xr:uid="{AD39B637-5F48-49F1-90C8-5B9235379DAF}"/>
    <cellStyle name="%20 - Vurgu1 14 3 6" xfId="31808" xr:uid="{38946E88-0345-4630-84F2-6A32C38AE86F}"/>
    <cellStyle name="%20 - Vurgu1 14 4" xfId="11608" xr:uid="{838F9FBD-1D4F-4CF2-B22C-83F7A9FA387D}"/>
    <cellStyle name="%20 - Vurgu1 14 4 2" xfId="25024" xr:uid="{907795A2-CE73-4CAE-9716-CCE606AD53EA}"/>
    <cellStyle name="%20 - Vurgu1 14 4 2 2" xfId="49158" xr:uid="{D6325E20-C435-4460-B717-CBEA130AE1FB}"/>
    <cellStyle name="%20 - Vurgu1 14 4 3" xfId="35842" xr:uid="{E27FDA92-2DFE-471F-AAF6-6C3B671ACAF0}"/>
    <cellStyle name="%20 - Vurgu1 14 5" xfId="15321" xr:uid="{1466CF43-9795-4C5E-8FC0-2C20BE82A95C}"/>
    <cellStyle name="%20 - Vurgu1 14 5 2" xfId="39553" xr:uid="{00407CFD-CDE5-4E0D-B884-AD58836123C9}"/>
    <cellStyle name="%20 - Vurgu1 14 6" xfId="19058" xr:uid="{1A38CB69-38C9-411E-99E9-58D851A3BEA6}"/>
    <cellStyle name="%20 - Vurgu1 14 6 2" xfId="43284" xr:uid="{F251C61D-0488-4CE4-BCE3-B12D03580825}"/>
    <cellStyle name="%20 - Vurgu1 14 7" xfId="22611" xr:uid="{71768418-3B14-4A13-8CAE-C332B3CAC08D}"/>
    <cellStyle name="%20 - Vurgu1 14 7 2" xfId="46813" xr:uid="{CBBAC291-CB4F-43FE-9B52-E7F95D9FE7C3}"/>
    <cellStyle name="%20 - Vurgu1 15" xfId="5385" xr:uid="{A9EC17FE-A433-478F-830C-708240CC505C}"/>
    <cellStyle name="%20 - Vurgu1 15 2" xfId="8041" xr:uid="{2DDFA568-F3FE-449B-8F3C-AE70FEF349CC}"/>
    <cellStyle name="%20 - Vurgu1 15 2 2" xfId="14202" xr:uid="{19C0BBB5-6E04-4FA2-9AC4-39BACDF0A6CB}"/>
    <cellStyle name="%20 - Vurgu1 15 2 2 2" xfId="27634" xr:uid="{9184C083-75C2-4D6B-AC22-E00770B7307D}"/>
    <cellStyle name="%20 - Vurgu1 15 2 2 2 2" xfId="51751" xr:uid="{501474E4-CDE0-49F2-AC82-485BD9B6A01D}"/>
    <cellStyle name="%20 - Vurgu1 15 2 2 3" xfId="38435" xr:uid="{6A708C37-76DA-4B30-A0CB-4B13415E8221}"/>
    <cellStyle name="%20 - Vurgu1 15 2 3" xfId="17915" xr:uid="{AA07C3EF-84D0-43BA-A2C3-42E9E435E45C}"/>
    <cellStyle name="%20 - Vurgu1 15 2 3 2" xfId="42146" xr:uid="{D595696D-2EF9-4351-A509-C7774F1FD1DA}"/>
    <cellStyle name="%20 - Vurgu1 15 2 4" xfId="21654" xr:uid="{F1198A31-2158-4305-A689-F8C0816CE607}"/>
    <cellStyle name="%20 - Vurgu1 15 2 4 2" xfId="45877" xr:uid="{E4228D58-ED43-438D-BE61-D16B2BEDA6B3}"/>
    <cellStyle name="%20 - Vurgu1 15 2 5" xfId="23674" xr:uid="{9873EEE4-7070-4BE8-9317-9574A8A292C8}"/>
    <cellStyle name="%20 - Vurgu1 15 2 5 2" xfId="47876" xr:uid="{07D87A79-AF3D-4574-86F2-79FCDB017DD6}"/>
    <cellStyle name="%20 - Vurgu1 15 2 6" xfId="32869" xr:uid="{0A46D4AB-A570-417E-BC4A-A84CBD683CB5}"/>
    <cellStyle name="%20 - Vurgu1 15 3" xfId="6888" xr:uid="{6927F423-7202-48E0-8A47-3A61F74194DC}"/>
    <cellStyle name="%20 - Vurgu1 15 3 2" xfId="13010" xr:uid="{592B119C-F5DF-471D-9159-514FFFF9D00A}"/>
    <cellStyle name="%20 - Vurgu1 15 3 2 2" xfId="37243" xr:uid="{BBCCFE51-E99E-4FF0-8965-8F5096345441}"/>
    <cellStyle name="%20 - Vurgu1 15 3 3" xfId="16723" xr:uid="{ADE592DB-F7EB-48C7-838C-7227D3CF219C}"/>
    <cellStyle name="%20 - Vurgu1 15 3 3 2" xfId="40954" xr:uid="{CC4893B8-882C-4D93-AA93-AED7D8907AB1}"/>
    <cellStyle name="%20 - Vurgu1 15 3 4" xfId="20462" xr:uid="{7BA2D589-CA2C-42BE-A6EA-8D4342417D94}"/>
    <cellStyle name="%20 - Vurgu1 15 3 4 2" xfId="44685" xr:uid="{344D6AF6-DBFD-4910-A7D4-E73E53AF97C3}"/>
    <cellStyle name="%20 - Vurgu1 15 3 5" xfId="26440" xr:uid="{166E5FE2-8BB3-443B-AF08-75F587E4CABE}"/>
    <cellStyle name="%20 - Vurgu1 15 3 5 2" xfId="50559" xr:uid="{5AA8F56D-0C31-4F7B-81D5-354634941107}"/>
    <cellStyle name="%20 - Vurgu1 15 3 6" xfId="31821" xr:uid="{FB70AA2D-1DC4-4C7A-90EA-A5807D4F3BA2}"/>
    <cellStyle name="%20 - Vurgu1 15 4" xfId="11621" xr:uid="{B7C9B321-799C-4153-85AC-9F4814D7AFBE}"/>
    <cellStyle name="%20 - Vurgu1 15 4 2" xfId="25037" xr:uid="{1009678F-C9A7-435A-8240-29696F4C25AA}"/>
    <cellStyle name="%20 - Vurgu1 15 4 2 2" xfId="49171" xr:uid="{56A29111-C1C0-43A4-85E3-A596D56BFA01}"/>
    <cellStyle name="%20 - Vurgu1 15 4 3" xfId="35855" xr:uid="{C32B92D7-E963-4EA7-9BAD-38809E5D6DA1}"/>
    <cellStyle name="%20 - Vurgu1 15 5" xfId="15334" xr:uid="{E2413A07-8086-4F78-8C44-E24B0C38F3CD}"/>
    <cellStyle name="%20 - Vurgu1 15 5 2" xfId="39566" xr:uid="{054F6FE2-7349-4D1F-A7DB-05C5FE3085F9}"/>
    <cellStyle name="%20 - Vurgu1 15 6" xfId="19071" xr:uid="{83C306EE-50F9-4AA8-A3DE-E77B34A66D04}"/>
    <cellStyle name="%20 - Vurgu1 15 6 2" xfId="43297" xr:uid="{44D721F5-F6EB-4D7B-9DC6-946BD861ECA4}"/>
    <cellStyle name="%20 - Vurgu1 15 7" xfId="22624" xr:uid="{B9923118-063D-4529-967A-55BBEC1E962F}"/>
    <cellStyle name="%20 - Vurgu1 15 7 2" xfId="46826" xr:uid="{C2B2AF6E-E241-428E-84EF-BD6097444143}"/>
    <cellStyle name="%20 - Vurgu1 15 8" xfId="30393" xr:uid="{24EF35A8-53B5-4A80-B658-85DC2388FAF2}"/>
    <cellStyle name="%20 - Vurgu1 16" xfId="6402" xr:uid="{27F1DB97-D116-49D4-A790-5F77A30B14AB}"/>
    <cellStyle name="%20 - Vurgu1 16 2" xfId="8167" xr:uid="{19A98E7D-B721-42C7-9AC0-68034F9777E8}"/>
    <cellStyle name="%20 - Vurgu1 16 2 2" xfId="14325" xr:uid="{3DC107D5-DB31-4E5E-90CC-83D0B18C9ECB}"/>
    <cellStyle name="%20 - Vurgu1 16 2 2 2" xfId="27757" xr:uid="{1420E3B4-C372-4F44-9454-7BD4E674F473}"/>
    <cellStyle name="%20 - Vurgu1 16 2 2 2 2" xfId="51874" xr:uid="{9B6DB928-AC31-4516-A5E2-32C515FBFDCB}"/>
    <cellStyle name="%20 - Vurgu1 16 2 2 3" xfId="38558" xr:uid="{8279F989-A1FA-48C5-BCA5-607793BA591A}"/>
    <cellStyle name="%20 - Vurgu1 16 2 3" xfId="18038" xr:uid="{16FAF903-8DF8-4F03-A67A-9AB2DA3879D9}"/>
    <cellStyle name="%20 - Vurgu1 16 2 3 2" xfId="42269" xr:uid="{26B43AFD-F0A2-4E52-B9E3-EE24B3F27CC0}"/>
    <cellStyle name="%20 - Vurgu1 16 2 4" xfId="21777" xr:uid="{91D0BECB-3104-47DA-ACEC-E94F93158B6D}"/>
    <cellStyle name="%20 - Vurgu1 16 2 4 2" xfId="46000" xr:uid="{6367D948-5AB7-45B0-853C-68CD7FA6283B}"/>
    <cellStyle name="%20 - Vurgu1 16 2 5" xfId="23797" xr:uid="{24E25954-EA42-42D7-AA4A-16BE37151D00}"/>
    <cellStyle name="%20 - Vurgu1 16 2 5 2" xfId="47999" xr:uid="{24AC9411-20BC-45E8-9DA9-A6119C660F9C}"/>
    <cellStyle name="%20 - Vurgu1 16 2 6" xfId="32992" xr:uid="{F1C0E07D-1BC1-4D24-B568-658720C291DB}"/>
    <cellStyle name="%20 - Vurgu1 16 3" xfId="7019" xr:uid="{255A6A7A-62B8-4A36-BD95-056F3F189FBF}"/>
    <cellStyle name="%20 - Vurgu1 16 3 2" xfId="13133" xr:uid="{1856ADD1-E416-4694-BA17-26C1B921DB15}"/>
    <cellStyle name="%20 - Vurgu1 16 3 2 2" xfId="37366" xr:uid="{4B888E5B-9DD2-4587-9B73-F6DE02EAA32B}"/>
    <cellStyle name="%20 - Vurgu1 16 3 3" xfId="16846" xr:uid="{A70710B5-58DB-4320-9B67-8E6EF9AFE53F}"/>
    <cellStyle name="%20 - Vurgu1 16 3 3 2" xfId="41077" xr:uid="{E7524F13-E057-4579-9937-75A2F9966DFE}"/>
    <cellStyle name="%20 - Vurgu1 16 3 4" xfId="20585" xr:uid="{F8E7D481-0CA6-4BDD-A1E9-39DB9DCF198A}"/>
    <cellStyle name="%20 - Vurgu1 16 3 4 2" xfId="44808" xr:uid="{940A7098-5464-4ACC-909A-9674462D37A3}"/>
    <cellStyle name="%20 - Vurgu1 16 3 5" xfId="26563" xr:uid="{B88FE711-08A6-44FA-AB59-CD88FE153889}"/>
    <cellStyle name="%20 - Vurgu1 16 3 5 2" xfId="50682" xr:uid="{F3471BCA-D697-432F-8597-747BF428BF31}"/>
    <cellStyle name="%20 - Vurgu1 16 3 6" xfId="31944" xr:uid="{A06CF9E5-D806-4AB6-A9C0-1F5829F65D93}"/>
    <cellStyle name="%20 - Vurgu1 16 4" xfId="11744" xr:uid="{DD99DF3C-D9B9-49F9-8330-D6FE95E4B868}"/>
    <cellStyle name="%20 - Vurgu1 16 4 2" xfId="25160" xr:uid="{F47266C7-112C-448B-816E-17366F9656C3}"/>
    <cellStyle name="%20 - Vurgu1 16 4 2 2" xfId="49294" xr:uid="{AEEFFBD6-88DE-4725-8127-972A3C0FBEC2}"/>
    <cellStyle name="%20 - Vurgu1 16 4 3" xfId="35978" xr:uid="{37BAF58A-1989-41FD-BF0E-64AC61A06317}"/>
    <cellStyle name="%20 - Vurgu1 16 5" xfId="15457" xr:uid="{E84AD7EB-C7C5-41FB-AF4E-0B5CADD73EDB}"/>
    <cellStyle name="%20 - Vurgu1 16 5 2" xfId="39689" xr:uid="{AFDB4E7A-CD83-4906-95D4-CC4C0D948366}"/>
    <cellStyle name="%20 - Vurgu1 16 6" xfId="19194" xr:uid="{9E2B320F-51C9-46B2-B035-031DF48E0FE9}"/>
    <cellStyle name="%20 - Vurgu1 16 6 2" xfId="43420" xr:uid="{E9EBE8DD-D044-4B77-8608-21B60F896128}"/>
    <cellStyle name="%20 - Vurgu1 16 7" xfId="22747" xr:uid="{28A78B6F-1954-493D-AEBB-2CCAA1160FE3}"/>
    <cellStyle name="%20 - Vurgu1 16 7 2" xfId="46949" xr:uid="{7904DF38-4F8C-40ED-A8FA-AD9CEBAB1EDE}"/>
    <cellStyle name="%20 - Vurgu1 16 8" xfId="31407" xr:uid="{A00E73A2-C914-4A1F-ACD8-C75FE342D052}"/>
    <cellStyle name="%20 - Vurgu1 17" xfId="6490" xr:uid="{EE56F784-EBE8-4A2B-96A9-F94F5707FBE6}"/>
    <cellStyle name="%20 - Vurgu1 17 2" xfId="8296" xr:uid="{71BC244F-4EF5-4720-9F9B-3A1E541AC14B}"/>
    <cellStyle name="%20 - Vurgu1 17 2 2" xfId="14452" xr:uid="{7FB5E0C2-21B3-401E-8FA5-37816FA9AFE7}"/>
    <cellStyle name="%20 - Vurgu1 17 2 2 2" xfId="27884" xr:uid="{B2BE9DCE-F5CB-4030-94EE-D800994CA319}"/>
    <cellStyle name="%20 - Vurgu1 17 2 2 2 2" xfId="52001" xr:uid="{7775B1C1-54F1-4840-A39C-4B30F2B0EFD5}"/>
    <cellStyle name="%20 - Vurgu1 17 2 2 3" xfId="38685" xr:uid="{CC3755BB-C752-40D0-96E1-E706D9DF21AE}"/>
    <cellStyle name="%20 - Vurgu1 17 2 3" xfId="18165" xr:uid="{56587D7B-88E2-43AC-8562-F9FFE044B291}"/>
    <cellStyle name="%20 - Vurgu1 17 2 3 2" xfId="42396" xr:uid="{E487AED7-89A4-49A9-B75D-B65A8F67FD3C}"/>
    <cellStyle name="%20 - Vurgu1 17 2 4" xfId="21904" xr:uid="{1257A9C4-BD52-4810-89A0-69A3C349D51C}"/>
    <cellStyle name="%20 - Vurgu1 17 2 4 2" xfId="46127" xr:uid="{299A59F5-BFD8-4CC1-8BDC-C98A2B6D0AD4}"/>
    <cellStyle name="%20 - Vurgu1 17 2 5" xfId="23924" xr:uid="{8C41B269-6A6F-4EDF-B2E7-192874556222}"/>
    <cellStyle name="%20 - Vurgu1 17 2 5 2" xfId="48126" xr:uid="{61ED7B34-27E3-4BF4-BE53-4C610C28BDF5}"/>
    <cellStyle name="%20 - Vurgu1 17 2 6" xfId="33119" xr:uid="{D2BD202F-5D5B-4F27-BFAA-F6C85E075F27}"/>
    <cellStyle name="%20 - Vurgu1 17 3" xfId="7148" xr:uid="{0EBE5DFF-E99C-4357-9D02-6F2DD3BC3F84}"/>
    <cellStyle name="%20 - Vurgu1 17 3 2" xfId="13260" xr:uid="{1A5A95C8-72D4-4694-A4D1-4D05B22B4186}"/>
    <cellStyle name="%20 - Vurgu1 17 3 2 2" xfId="37493" xr:uid="{3FE3B310-074A-4415-8006-372CD548B262}"/>
    <cellStyle name="%20 - Vurgu1 17 3 3" xfId="16973" xr:uid="{160F8722-0C7C-41C6-B85F-F7DBA4FAA2CC}"/>
    <cellStyle name="%20 - Vurgu1 17 3 3 2" xfId="41204" xr:uid="{A98B98DD-8076-42CB-87A1-9AFC8FA1E02D}"/>
    <cellStyle name="%20 - Vurgu1 17 3 4" xfId="20712" xr:uid="{C0A56CF2-8063-4DAA-8775-5FB27C936F62}"/>
    <cellStyle name="%20 - Vurgu1 17 3 4 2" xfId="44935" xr:uid="{9400DECF-6FE0-410B-A06E-E8BC9DF0AB87}"/>
    <cellStyle name="%20 - Vurgu1 17 3 5" xfId="26690" xr:uid="{66432536-E05D-43DF-8298-F9B19C1021D7}"/>
    <cellStyle name="%20 - Vurgu1 17 3 5 2" xfId="50809" xr:uid="{EC07A9C2-0263-40AF-8F07-CF29003DDEC7}"/>
    <cellStyle name="%20 - Vurgu1 17 3 6" xfId="32071" xr:uid="{4266ADBD-5F41-4A04-8AD7-B3C14B465C31}"/>
    <cellStyle name="%20 - Vurgu1 17 4" xfId="11871" xr:uid="{CDB606C5-9149-4534-B862-865B6EACE1A4}"/>
    <cellStyle name="%20 - Vurgu1 17 4 2" xfId="25287" xr:uid="{EACBEAD3-756C-47D6-A16F-50D3D661E73A}"/>
    <cellStyle name="%20 - Vurgu1 17 4 2 2" xfId="49421" xr:uid="{F592E61F-5EC3-4270-8BC9-1B18189728BC}"/>
    <cellStyle name="%20 - Vurgu1 17 4 3" xfId="36105" xr:uid="{2FCB8B53-59E4-4230-9578-2F48C8DA788E}"/>
    <cellStyle name="%20 - Vurgu1 17 5" xfId="15584" xr:uid="{BF71D85A-4E76-4ADB-959D-F42D2B5F269F}"/>
    <cellStyle name="%20 - Vurgu1 17 5 2" xfId="39816" xr:uid="{55DA7922-19A4-4D21-A085-4E541463BF5A}"/>
    <cellStyle name="%20 - Vurgu1 17 6" xfId="19321" xr:uid="{F91AF109-D02B-4B9B-BCE9-3D351859306F}"/>
    <cellStyle name="%20 - Vurgu1 17 6 2" xfId="43547" xr:uid="{42A0B7C9-8650-459A-8195-1E45639BA66D}"/>
    <cellStyle name="%20 - Vurgu1 17 7" xfId="22874" xr:uid="{25BD37C9-5297-4724-AD93-C2036F4169AA}"/>
    <cellStyle name="%20 - Vurgu1 17 7 2" xfId="47076" xr:uid="{CFB02DF1-FF68-44C3-95E6-D1B0CB19831D}"/>
    <cellStyle name="%20 - Vurgu1 17 8" xfId="31495" xr:uid="{E04205D9-0240-44E8-88BB-7468EAA9CEE6}"/>
    <cellStyle name="%20 - Vurgu1 18" xfId="7282" xr:uid="{2F8AFBA5-9FF5-4E51-814A-14A6E79C1910}"/>
    <cellStyle name="%20 - Vurgu1 18 2" xfId="8430" xr:uid="{D1FEA72F-1087-4923-B6CF-3263E184992C}"/>
    <cellStyle name="%20 - Vurgu1 18 2 2" xfId="14579" xr:uid="{4C4E257B-E028-49DC-B772-9CC472747EEA}"/>
    <cellStyle name="%20 - Vurgu1 18 2 2 2" xfId="28011" xr:uid="{6E13A3BD-FDAF-4936-A0F1-84F431033EFE}"/>
    <cellStyle name="%20 - Vurgu1 18 2 2 2 2" xfId="52128" xr:uid="{43701B18-4BCC-435D-84AC-F18DB4E562B2}"/>
    <cellStyle name="%20 - Vurgu1 18 2 2 3" xfId="38812" xr:uid="{CDC62A87-D7D9-4360-A9E5-742E5D9D43B9}"/>
    <cellStyle name="%20 - Vurgu1 18 2 3" xfId="18292" xr:uid="{33AD4972-0ECE-41A8-BCC1-2C65F07D6E75}"/>
    <cellStyle name="%20 - Vurgu1 18 2 3 2" xfId="42523" xr:uid="{971DA8E5-CAD4-4B86-AE80-9C6562B5E05A}"/>
    <cellStyle name="%20 - Vurgu1 18 2 4" xfId="22031" xr:uid="{860DB0B8-0D9F-42D4-985A-5FCEA69082CF}"/>
    <cellStyle name="%20 - Vurgu1 18 2 4 2" xfId="46254" xr:uid="{DEB118D3-227E-4984-8DB4-42D45A7D9748}"/>
    <cellStyle name="%20 - Vurgu1 18 2 5" xfId="24051" xr:uid="{5AB14683-983C-4B32-9386-372B214AD6F7}"/>
    <cellStyle name="%20 - Vurgu1 18 2 5 2" xfId="48253" xr:uid="{9D342CD2-FEB2-4F03-8611-BDB82A0F35C2}"/>
    <cellStyle name="%20 - Vurgu1 18 2 6" xfId="33246" xr:uid="{F9E807D7-5120-4654-9BD4-CEB6F03F0963}"/>
    <cellStyle name="%20 - Vurgu1 18 3" xfId="9576" xr:uid="{B962010C-110E-41A5-A383-6B0A30834BD2}"/>
    <cellStyle name="%20 - Vurgu1 18 3 2" xfId="13387" xr:uid="{FE487A73-F44B-4B71-A914-36F25373EA17}"/>
    <cellStyle name="%20 - Vurgu1 18 3 2 2" xfId="37620" xr:uid="{299F058B-EA64-455C-AEDD-9603A1345622}"/>
    <cellStyle name="%20 - Vurgu1 18 3 3" xfId="17100" xr:uid="{52B8880C-0B28-4D3D-A8AD-953CF9BD53AC}"/>
    <cellStyle name="%20 - Vurgu1 18 3 3 2" xfId="41331" xr:uid="{3DD91A57-8345-4471-835D-91E3E152CFB7}"/>
    <cellStyle name="%20 - Vurgu1 18 3 4" xfId="20839" xr:uid="{64120352-B171-4CA0-A0DF-2CADD2B5713A}"/>
    <cellStyle name="%20 - Vurgu1 18 3 4 2" xfId="45062" xr:uid="{E7A207A2-4B6D-430A-A59A-AED4773EE364}"/>
    <cellStyle name="%20 - Vurgu1 18 3 5" xfId="26817" xr:uid="{D66CC043-791A-4D15-AADA-2FA727AE846D}"/>
    <cellStyle name="%20 - Vurgu1 18 3 5 2" xfId="50936" xr:uid="{62AF1A6F-E0DC-463A-AEE7-46B62D78BE8A}"/>
    <cellStyle name="%20 - Vurgu1 18 3 6" xfId="34201" xr:uid="{0D8BE8D7-CC9F-4DD7-8698-B7E9DE19ED90}"/>
    <cellStyle name="%20 - Vurgu1 18 4" xfId="11998" xr:uid="{3AD6D6EA-ED3F-415C-A384-CE34177A6D7A}"/>
    <cellStyle name="%20 - Vurgu1 18 4 2" xfId="25414" xr:uid="{90A95D65-295B-4F54-BEFC-36A5BAC6B39B}"/>
    <cellStyle name="%20 - Vurgu1 18 4 2 2" xfId="49548" xr:uid="{9F0E4D89-36EE-4975-A202-B4F8FA49E806}"/>
    <cellStyle name="%20 - Vurgu1 18 4 3" xfId="36232" xr:uid="{CAD9D77D-4803-4B5F-97CB-642AA6CC1658}"/>
    <cellStyle name="%20 - Vurgu1 18 5" xfId="15711" xr:uid="{8C258993-A378-4068-A1CF-9380526F3674}"/>
    <cellStyle name="%20 - Vurgu1 18 5 2" xfId="39943" xr:uid="{C0292DAB-0C4A-4057-85B0-4B32D932DC81}"/>
    <cellStyle name="%20 - Vurgu1 18 6" xfId="19448" xr:uid="{BBC5052D-32DD-4775-B5E2-39B82CC6031D}"/>
    <cellStyle name="%20 - Vurgu1 18 6 2" xfId="43674" xr:uid="{6D80E2E1-9FBB-4698-9E45-CE593E4C1E50}"/>
    <cellStyle name="%20 - Vurgu1 18 7" xfId="23001" xr:uid="{7E983936-8258-493C-9340-75827A2587E9}"/>
    <cellStyle name="%20 - Vurgu1 18 7 2" xfId="47203" xr:uid="{CC9F2C73-1318-4917-8EE7-F4C0D980987D}"/>
    <cellStyle name="%20 - Vurgu1 18 8" xfId="32198" xr:uid="{758DB762-A39A-4174-B724-DE32B1519931}"/>
    <cellStyle name="%20 - Vurgu1 19" xfId="7413" xr:uid="{9A344447-8548-40B7-81F9-BB8238D53407}"/>
    <cellStyle name="%20 - Vurgu1 19 2" xfId="8559" xr:uid="{0680A178-6022-499C-9502-E08C467FF3AD}"/>
    <cellStyle name="%20 - Vurgu1 19 2 2" xfId="14708" xr:uid="{A628D37D-6522-4E40-9C0B-122DA96CFBA6}"/>
    <cellStyle name="%20 - Vurgu1 19 2 2 2" xfId="28140" xr:uid="{E7EE30E6-B63A-402D-89B8-9CA6B09F17F5}"/>
    <cellStyle name="%20 - Vurgu1 19 2 2 2 2" xfId="52257" xr:uid="{FAF8ACD6-5E19-45E3-BF9D-2BA44F7D1482}"/>
    <cellStyle name="%20 - Vurgu1 19 2 2 3" xfId="38941" xr:uid="{E72D653E-61D6-4F54-8EEA-4C92B20B23D9}"/>
    <cellStyle name="%20 - Vurgu1 19 2 3" xfId="18421" xr:uid="{E0A80FFC-BF7F-4E32-A26D-8A31C467AC54}"/>
    <cellStyle name="%20 - Vurgu1 19 2 3 2" xfId="42652" xr:uid="{A50EF7B3-29A2-44B1-8CA0-DADED8628726}"/>
    <cellStyle name="%20 - Vurgu1 19 2 4" xfId="22160" xr:uid="{DDAE3B2F-3529-4368-88B4-47966E52D2AC}"/>
    <cellStyle name="%20 - Vurgu1 19 2 4 2" xfId="46383" xr:uid="{F02B4BAB-1615-4BD9-B81F-8CE0ABFE8D35}"/>
    <cellStyle name="%20 - Vurgu1 19 2 5" xfId="24180" xr:uid="{63A4B88C-AFFE-408D-8EA5-F6C51EF1DDD4}"/>
    <cellStyle name="%20 - Vurgu1 19 2 5 2" xfId="48382" xr:uid="{5648ABD9-503A-4A69-BB94-BD27C83F9782}"/>
    <cellStyle name="%20 - Vurgu1 19 2 6" xfId="33375" xr:uid="{E43B7848-9C61-43A6-AB44-23FBE3F684EB}"/>
    <cellStyle name="%20 - Vurgu1 19 3" xfId="9658" xr:uid="{BF5D8AE2-5E84-47B0-A576-2B7F4FEC1731}"/>
    <cellStyle name="%20 - Vurgu1 19 3 2" xfId="13516" xr:uid="{8577E1BB-A95F-45FB-8F5A-07EA6B37796A}"/>
    <cellStyle name="%20 - Vurgu1 19 3 2 2" xfId="37749" xr:uid="{D3A2873D-4150-4C55-8BAA-1BF8B317C460}"/>
    <cellStyle name="%20 - Vurgu1 19 3 3" xfId="17229" xr:uid="{845A63C8-E7CB-4CF3-B2F2-508DD10FC897}"/>
    <cellStyle name="%20 - Vurgu1 19 3 3 2" xfId="41460" xr:uid="{94DC79B9-1FF1-4B46-913B-09AD730BB3EC}"/>
    <cellStyle name="%20 - Vurgu1 19 3 4" xfId="20968" xr:uid="{4C477003-F63A-4B17-93BA-0EBC9BEDAC18}"/>
    <cellStyle name="%20 - Vurgu1 19 3 4 2" xfId="45191" xr:uid="{BB501679-E0A4-4CBA-9AD3-775BA7D1464B}"/>
    <cellStyle name="%20 - Vurgu1 19 3 5" xfId="26946" xr:uid="{0E3C6B48-8030-4140-A313-160D61D25A52}"/>
    <cellStyle name="%20 - Vurgu1 19 3 5 2" xfId="51065" xr:uid="{ACA2D01E-5E7A-4403-BC99-C44CCD310809}"/>
    <cellStyle name="%20 - Vurgu1 19 3 6" xfId="34283" xr:uid="{E224340F-FD48-4337-87B5-FF3E780706E1}"/>
    <cellStyle name="%20 - Vurgu1 19 4" xfId="12127" xr:uid="{0C7DB844-C168-4C48-A055-EAE512892CCD}"/>
    <cellStyle name="%20 - Vurgu1 19 4 2" xfId="25543" xr:uid="{7B519857-4978-4B04-9F40-4166B561A308}"/>
    <cellStyle name="%20 - Vurgu1 19 4 2 2" xfId="49677" xr:uid="{2C6824FC-F683-4974-8333-336F9BF534D6}"/>
    <cellStyle name="%20 - Vurgu1 19 4 3" xfId="36361" xr:uid="{517DA3DC-4996-49CB-999C-BEAF045EDC1C}"/>
    <cellStyle name="%20 - Vurgu1 19 5" xfId="15840" xr:uid="{2BB8A0EB-9A57-45F3-AD48-06AAFC885FD6}"/>
    <cellStyle name="%20 - Vurgu1 19 5 2" xfId="40072" xr:uid="{4F217AD8-5620-4833-BBC2-744D1BEB33EB}"/>
    <cellStyle name="%20 - Vurgu1 19 6" xfId="19577" xr:uid="{CA15E7DE-A394-4ED8-8A4D-4FFC948A85ED}"/>
    <cellStyle name="%20 - Vurgu1 19 6 2" xfId="43803" xr:uid="{234DFD5D-AB5F-44FB-B6F6-F7F6E8FC14EF}"/>
    <cellStyle name="%20 - Vurgu1 19 7" xfId="23130" xr:uid="{C5D92498-B5B3-4C71-B65E-BDB92C26ABEE}"/>
    <cellStyle name="%20 - Vurgu1 19 7 2" xfId="47332" xr:uid="{596A8857-4145-41D4-ADE5-D75A8972CE6E}"/>
    <cellStyle name="%20 - Vurgu1 19 8" xfId="32327" xr:uid="{442C3016-E8FC-4E2B-935F-01B3C36ADA37}"/>
    <cellStyle name="%20 - Vurgu1 2" xfId="1" xr:uid="{00000000-0005-0000-0000-000001000000}"/>
    <cellStyle name="%20 - Vurgu1 2 10" xfId="2" xr:uid="{00000000-0005-0000-0000-000002000000}"/>
    <cellStyle name="%20 - Vurgu1 2 10 2" xfId="7721" xr:uid="{8CFC9F82-66E7-44F3-86A9-7456730109B2}"/>
    <cellStyle name="%20 - Vurgu1 2 10 2 2" xfId="13933" xr:uid="{038D7722-2DB2-4A45-81CA-95D46001EA1F}"/>
    <cellStyle name="%20 - Vurgu1 2 10 2 2 2" xfId="38166" xr:uid="{8CC4926A-6D57-41AE-B0FC-4589334BC697}"/>
    <cellStyle name="%20 - Vurgu1 2 10 2 3" xfId="17646" xr:uid="{83DD9F24-22AD-4BCC-AE9A-965B8AAD82FB}"/>
    <cellStyle name="%20 - Vurgu1 2 10 2 3 2" xfId="41877" xr:uid="{025608EB-652B-4C64-AC8F-60B608740DDD}"/>
    <cellStyle name="%20 - Vurgu1 2 10 2 4" xfId="21385" xr:uid="{1FF835F4-2B94-43B6-B601-79E0695923A3}"/>
    <cellStyle name="%20 - Vurgu1 2 10 2 4 2" xfId="45608" xr:uid="{8A4A5D24-0C4A-4C58-BCA6-647BA7BCB385}"/>
    <cellStyle name="%20 - Vurgu1 2 10 2 5" xfId="27365" xr:uid="{7121E93D-7162-4258-B93B-44DA322FCEE1}"/>
    <cellStyle name="%20 - Vurgu1 2 10 2 5 2" xfId="51482" xr:uid="{FBB4548A-9210-48C8-BB85-DD7ECC8D5D1A}"/>
    <cellStyle name="%20 - Vurgu1 2 10 2 6" xfId="32600" xr:uid="{C1D254AD-CBD8-4B2A-8968-C07495D989B7}"/>
    <cellStyle name="%20 - Vurgu1 2 10 3" xfId="9240" xr:uid="{4F8B02DC-2539-475F-9CE9-2452A5DCF688}"/>
    <cellStyle name="%20 - Vurgu1 2 10 3 2" xfId="12760" xr:uid="{E64C3E20-4D21-4D99-98D5-E9EBE24CD5D7}"/>
    <cellStyle name="%20 - Vurgu1 2 10 3 2 2" xfId="36993" xr:uid="{06C17158-F5F8-4002-A25D-FAA29F436856}"/>
    <cellStyle name="%20 - Vurgu1 2 10 3 3" xfId="16473" xr:uid="{071DEC71-C8FA-42BC-863C-0F4A39EF4E49}"/>
    <cellStyle name="%20 - Vurgu1 2 10 3 3 2" xfId="40704" xr:uid="{A59A8387-082B-4CD7-8CB2-43AA9A7C2999}"/>
    <cellStyle name="%20 - Vurgu1 2 10 3 4" xfId="20212" xr:uid="{9829ADD9-F75C-45E1-94A1-E61A3E7557CF}"/>
    <cellStyle name="%20 - Vurgu1 2 10 3 4 2" xfId="44435" xr:uid="{7CB4D6EF-E8FB-4CB9-A2D3-5B818F038319}"/>
    <cellStyle name="%20 - Vurgu1 2 10 3 5" xfId="26189" xr:uid="{3B4107D7-A99E-4025-83E7-45F837A13EED}"/>
    <cellStyle name="%20 - Vurgu1 2 10 3 5 2" xfId="50309" xr:uid="{481339D7-6EF6-4591-81DC-DBF0F4A557E0}"/>
    <cellStyle name="%20 - Vurgu1 2 10 3 6" xfId="33879" xr:uid="{B4BC9B36-5D13-423F-B7C6-98B604D7F349}"/>
    <cellStyle name="%20 - Vurgu1 2 10 4" xfId="11347" xr:uid="{429933F0-1F26-4D50-8F7F-38F44125D3D5}"/>
    <cellStyle name="%20 - Vurgu1 2 10 4 2" xfId="24766" xr:uid="{6A804985-B3E8-4720-9933-0658360EFC59}"/>
    <cellStyle name="%20 - Vurgu1 2 10 4 2 2" xfId="48900" xr:uid="{D21EFED3-B3BB-4403-A246-58BA9AFE703B}"/>
    <cellStyle name="%20 - Vurgu1 2 10 4 3" xfId="35581" xr:uid="{BEFCED04-6805-4F96-A066-522FEB9394FD}"/>
    <cellStyle name="%20 - Vurgu1 2 10 5" xfId="15060" xr:uid="{110D4A7C-73DE-4BA2-8593-88D68E23E3BF}"/>
    <cellStyle name="%20 - Vurgu1 2 10 5 2" xfId="39292" xr:uid="{E0D080FC-9BC1-4F54-A9EB-EAAEE7C5F8B2}"/>
    <cellStyle name="%20 - Vurgu1 2 10 6" xfId="18795" xr:uid="{0297BDCB-30F8-4A74-991D-F7149F4831D9}"/>
    <cellStyle name="%20 - Vurgu1 2 10 6 2" xfId="43021" xr:uid="{7BBB66E9-EF4B-4373-A5EC-ECE9F87DD724}"/>
    <cellStyle name="%20 - Vurgu1 2 10 7" xfId="23404" xr:uid="{13336778-8863-474D-9E2A-A87C61B88729}"/>
    <cellStyle name="%20 - Vurgu1 2 10 7 2" xfId="47606" xr:uid="{AC920395-A1E4-47F5-96AE-54EB4E4FFEA8}"/>
    <cellStyle name="%20 - Vurgu1 2 11" xfId="3" xr:uid="{00000000-0005-0000-0000-000003000000}"/>
    <cellStyle name="%20 - Vurgu1 2 11 2" xfId="7485" xr:uid="{2152477A-6760-4F93-8DD9-1ABFE2AA6211}"/>
    <cellStyle name="%20 - Vurgu1 2 11 2 2" xfId="25652" xr:uid="{C8A8F0C6-1032-4941-B389-D2E7B355B866}"/>
    <cellStyle name="%20 - Vurgu1 2 11 2 2 2" xfId="49781" xr:uid="{74D14E06-9888-43F5-BA6C-F19E66B56D0D}"/>
    <cellStyle name="%20 - Vurgu1 2 11 2 3" xfId="32396" xr:uid="{439CFEDB-C355-45D1-B4EF-B19549B13843}"/>
    <cellStyle name="%20 - Vurgu1 2 11 3" xfId="12231" xr:uid="{500AD968-6D94-4176-9CE9-6F651ABBC65B}"/>
    <cellStyle name="%20 - Vurgu1 2 11 3 2" xfId="36465" xr:uid="{36DE801B-22B7-4C7F-8808-70A87F593776}"/>
    <cellStyle name="%20 - Vurgu1 2 11 4" xfId="15944" xr:uid="{967FB7D9-BCCB-4277-A056-7A1AE4D69232}"/>
    <cellStyle name="%20 - Vurgu1 2 11 4 2" xfId="40176" xr:uid="{E3293144-BBBF-4F42-A98F-884F2F766690}"/>
    <cellStyle name="%20 - Vurgu1 2 11 5" xfId="19681" xr:uid="{76F1C09B-D74D-40BB-8645-CAD395CDE794}"/>
    <cellStyle name="%20 - Vurgu1 2 11 5 2" xfId="43907" xr:uid="{F7830503-9CDB-4A5B-B180-6E50ADDDA099}"/>
    <cellStyle name="%20 - Vurgu1 2 11 6" xfId="23199" xr:uid="{C92FD4C4-B641-4A7F-80A0-AC6DB9D950D3}"/>
    <cellStyle name="%20 - Vurgu1 2 11 6 2" xfId="47401" xr:uid="{76C2E397-3FBF-4109-BAB9-E360B65A2948}"/>
    <cellStyle name="%20 - Vurgu1 2 12" xfId="4" xr:uid="{00000000-0005-0000-0000-000004000000}"/>
    <cellStyle name="%20 - Vurgu1 2 12 2" xfId="8636" xr:uid="{53E83569-D9E8-45FC-8423-0040C90FF674}"/>
    <cellStyle name="%20 - Vurgu1 2 12 2 2" xfId="27164" xr:uid="{04024726-BC95-42A4-BE34-D25009BD9610}"/>
    <cellStyle name="%20 - Vurgu1 2 12 2 2 2" xfId="51281" xr:uid="{B32632E9-9529-427E-866F-40CB0A254096}"/>
    <cellStyle name="%20 - Vurgu1 2 12 2 3" xfId="33446" xr:uid="{11FF40F9-3320-4628-8330-47FD636AD61C}"/>
    <cellStyle name="%20 - Vurgu1 2 12 3" xfId="13732" xr:uid="{E76207DC-337F-4508-967B-34F2BFEAFF19}"/>
    <cellStyle name="%20 - Vurgu1 2 12 3 2" xfId="37965" xr:uid="{D4DC8BB4-B965-48F5-B376-95E2B284B614}"/>
    <cellStyle name="%20 - Vurgu1 2 12 4" xfId="17445" xr:uid="{EB0DE971-C01E-4F8D-AE25-AE7F4CBAF17B}"/>
    <cellStyle name="%20 - Vurgu1 2 12 4 2" xfId="41676" xr:uid="{62EC8F4F-D780-4F8C-AD4E-884ED4B22CD1}"/>
    <cellStyle name="%20 - Vurgu1 2 12 5" xfId="21184" xr:uid="{8E788F64-C6BA-4918-AA05-62AFB1F16784}"/>
    <cellStyle name="%20 - Vurgu1 2 12 5 2" xfId="45407" xr:uid="{EEB86738-F9E2-4864-A449-B81496B7D8D0}"/>
    <cellStyle name="%20 - Vurgu1 2 12 6" xfId="24251" xr:uid="{A5396F70-AB0E-4D6A-9CD6-D2C62B047E21}"/>
    <cellStyle name="%20 - Vurgu1 2 12 6 2" xfId="48453" xr:uid="{878F9D68-EF9F-4FCD-969A-74B633890FB9}"/>
    <cellStyle name="%20 - Vurgu1 2 13" xfId="5" xr:uid="{00000000-0005-0000-0000-000005000000}"/>
    <cellStyle name="%20 - Vurgu1 2 13 2" xfId="24428" xr:uid="{F5CB9389-C611-4B98-ACB7-193200E3D176}"/>
    <cellStyle name="%20 - Vurgu1 2 13 2 2" xfId="48613" xr:uid="{2B2FF810-6DC0-4A06-B9E3-674F775CB5BF}"/>
    <cellStyle name="%20 - Vurgu1 2 14" xfId="6" xr:uid="{00000000-0005-0000-0000-000006000000}"/>
    <cellStyle name="%20 - Vurgu1 2 14 2" xfId="24523" xr:uid="{FAB4B6BD-5A3D-472D-855E-DF5E76310357}"/>
    <cellStyle name="%20 - Vurgu1 2 14 2 2" xfId="48697" xr:uid="{348A39E6-F558-4F3A-8A8A-35BB3BA818BB}"/>
    <cellStyle name="%20 - Vurgu1 2 15" xfId="7" xr:uid="{00000000-0005-0000-0000-000007000000}"/>
    <cellStyle name="%20 - Vurgu1 2 15 2" xfId="3736" xr:uid="{A6C7D911-1BD9-456B-8C42-0701C2F4101F}"/>
    <cellStyle name="%20 - Vurgu1 2 15 2 2" xfId="29389" xr:uid="{A1FD3028-9675-43A0-927A-40436AFD080E}"/>
    <cellStyle name="%20 - Vurgu1 2 15 3" xfId="5422" xr:uid="{D8FCF716-5D95-49A4-8341-ED7E31BED40D}"/>
    <cellStyle name="%20 - Vurgu1 2 15 3 2" xfId="30428" xr:uid="{40D51954-28BF-498D-9F00-41CD74912E56}"/>
    <cellStyle name="%20 - Vurgu1 2 15 4" xfId="10183" xr:uid="{26148272-9B36-4F46-AE33-B44AA237F05F}"/>
    <cellStyle name="%20 - Vurgu1 2 15 4 2" xfId="34744" xr:uid="{5C1DF8DF-F663-47EA-835A-44F25D695D45}"/>
    <cellStyle name="%20 - Vurgu1 2 15 5" xfId="28256" xr:uid="{0FF5AAA0-8CFA-4B9C-99BD-E2B705881F8E}"/>
    <cellStyle name="%20 - Vurgu1 2 16" xfId="8" xr:uid="{00000000-0005-0000-0000-000008000000}"/>
    <cellStyle name="%20 - Vurgu1 2 16 2" xfId="10184" xr:uid="{01BA2E90-928D-46FE-B011-A197109616BB}"/>
    <cellStyle name="%20 - Vurgu1 2 16 2 2" xfId="34745" xr:uid="{04D0639A-249D-4416-8AE7-3437E300AA78}"/>
    <cellStyle name="%20 - Vurgu1 2 17" xfId="9" xr:uid="{00000000-0005-0000-0000-000009000000}"/>
    <cellStyle name="%20 - Vurgu1 2 17 2" xfId="3737" xr:uid="{876419EC-4FFE-4B04-B4C2-F3D90CE9ED4A}"/>
    <cellStyle name="%20 - Vurgu1 2 17 2 2" xfId="29390" xr:uid="{927AB4DE-1963-4C4F-9272-98C7A04C51B3}"/>
    <cellStyle name="%20 - Vurgu1 2 17 3" xfId="5423" xr:uid="{88370210-D463-4B2C-93E1-E1C157B61C27}"/>
    <cellStyle name="%20 - Vurgu1 2 17 3 2" xfId="30429" xr:uid="{F2E74E3E-EE4B-4C61-9E33-95ECB2091FD8}"/>
    <cellStyle name="%20 - Vurgu1 2 17 4" xfId="28257" xr:uid="{1EFDD49A-381B-455E-BFA8-DAB4C28071CD}"/>
    <cellStyle name="%20 - Vurgu1 2 18" xfId="10" xr:uid="{00000000-0005-0000-0000-00000A000000}"/>
    <cellStyle name="%20 - Vurgu1 2 18 2" xfId="3738" xr:uid="{B2C8D75C-43D0-4576-A657-996F6D23FBE7}"/>
    <cellStyle name="%20 - Vurgu1 2 18 2 2" xfId="29391" xr:uid="{D5CE159A-1F32-4C3B-927F-AD520743DB11}"/>
    <cellStyle name="%20 - Vurgu1 2 18 3" xfId="5424" xr:uid="{898FD2CA-31F9-4ED9-B195-F3B317A0A8F2}"/>
    <cellStyle name="%20 - Vurgu1 2 18 3 2" xfId="30430" xr:uid="{9106A406-207B-4C1F-AD55-99B133A7F203}"/>
    <cellStyle name="%20 - Vurgu1 2 18 4" xfId="28258" xr:uid="{F5970FA3-2F91-4476-AC0F-7E74990E7C0C}"/>
    <cellStyle name="%20 - Vurgu1 2 19" xfId="11" xr:uid="{00000000-0005-0000-0000-00000B000000}"/>
    <cellStyle name="%20 - Vurgu1 2 2" xfId="12" xr:uid="{00000000-0005-0000-0000-00000C000000}"/>
    <cellStyle name="%20 - Vurgu1 2 2 10" xfId="6450" xr:uid="{5A7FD96B-234B-40D8-A6C6-1E35777D14D7}"/>
    <cellStyle name="%20 - Vurgu1 2 2 10 2" xfId="31455" xr:uid="{F2CE4890-92F4-40E4-9F27-6CB89CFE1D1D}"/>
    <cellStyle name="%20 - Vurgu1 2 2 11" xfId="6561" xr:uid="{D8DEDF53-B286-4C35-8F35-3C2BE7B345E0}"/>
    <cellStyle name="%20 - Vurgu1 2 2 11 2" xfId="31565" xr:uid="{2C510583-70A8-4ECB-B174-6F82F29E75CC}"/>
    <cellStyle name="%20 - Vurgu1 2 2 12" xfId="11365" xr:uid="{E4303883-D499-470B-A67D-EA3CCF044E5C}"/>
    <cellStyle name="%20 - Vurgu1 2 2 12 2" xfId="35599" xr:uid="{F8BE3D03-A65A-4A99-94B8-46BF2FFB4F9A}"/>
    <cellStyle name="%20 - Vurgu1 2 2 13" xfId="15078" xr:uid="{4C037623-32B6-42D3-A0B3-B233F899B718}"/>
    <cellStyle name="%20 - Vurgu1 2 2 13 2" xfId="39310" xr:uid="{1A12DF54-D76E-4F66-849C-21846684E167}"/>
    <cellStyle name="%20 - Vurgu1 2 2 14" xfId="18813" xr:uid="{796CF569-58E2-4382-A504-403CF2B47C61}"/>
    <cellStyle name="%20 - Vurgu1 2 2 14 2" xfId="43039" xr:uid="{FCA8F05D-DEBA-41DB-A1E6-366546182F87}"/>
    <cellStyle name="%20 - Vurgu1 2 2 15" xfId="22366" xr:uid="{6E332FA6-D64A-4D5A-9607-5156DF36A904}"/>
    <cellStyle name="%20 - Vurgu1 2 2 15 2" xfId="46568" xr:uid="{3BAB9D00-3829-4EFD-BCF6-00D5437D6806}"/>
    <cellStyle name="%20 - Vurgu1 2 2 16" xfId="28259" xr:uid="{8E7E523C-D8AD-4B84-85F8-F788FB53DBB3}"/>
    <cellStyle name="%20 - Vurgu1 2 2 2" xfId="13" xr:uid="{00000000-0005-0000-0000-00000D000000}"/>
    <cellStyle name="%20 - Vurgu1 2 2 2 10" xfId="23421" xr:uid="{5B0853AF-D156-4E02-90B6-EC5B4ADB5DCF}"/>
    <cellStyle name="%20 - Vurgu1 2 2 2 10 2" xfId="47623" xr:uid="{74CBDBFC-74D0-4B92-AF58-EEAC40788655}"/>
    <cellStyle name="%20 - Vurgu1 2 2 2 11" xfId="28260" xr:uid="{DF55E314-46D6-4DAC-B743-5BDB7DD6E073}"/>
    <cellStyle name="%20 - Vurgu1 2 2 2 2" xfId="14" xr:uid="{00000000-0005-0000-0000-00000E000000}"/>
    <cellStyle name="%20 - Vurgu1 2 2 2 2 2" xfId="3741" xr:uid="{38391DA0-A9AD-4C1A-9F15-35D723DA025D}"/>
    <cellStyle name="%20 - Vurgu1 2 2 2 2 2 2" xfId="29394" xr:uid="{4E9DA381-7F44-4F05-B636-7E7216C24826}"/>
    <cellStyle name="%20 - Vurgu1 2 2 2 2 3" xfId="5427" xr:uid="{9CF5FB22-DCA9-4CB7-A538-A880BAB0AB1B}"/>
    <cellStyle name="%20 - Vurgu1 2 2 2 2 3 2" xfId="30433" xr:uid="{0DFDEB1A-3466-4D9C-B4EE-6D43BE2141FF}"/>
    <cellStyle name="%20 - Vurgu1 2 2 2 2 4" xfId="25685" xr:uid="{34B929E9-EF52-456E-A3BD-EE0FB1E59D65}"/>
    <cellStyle name="%20 - Vurgu1 2 2 2 2 4 2" xfId="49813" xr:uid="{40948B5A-E93D-4182-A8C5-1A693BF5A2D0}"/>
    <cellStyle name="%20 - Vurgu1 2 2 2 2 5" xfId="28261" xr:uid="{63D16A1B-DE1F-44A9-A3DD-20AC45A4F228}"/>
    <cellStyle name="%20 - Vurgu1 2 2 2 3" xfId="3740" xr:uid="{C29E66E3-7A03-4841-B0B6-268A2D552258}"/>
    <cellStyle name="%20 - Vurgu1 2 2 2 3 2" xfId="29393" xr:uid="{2181B03D-6DDB-4904-82C4-8C25C03DBDCB}"/>
    <cellStyle name="%20 - Vurgu1 2 2 2 4" xfId="5426" xr:uid="{71DF6256-EAC7-480B-823A-869AA582B1F7}"/>
    <cellStyle name="%20 - Vurgu1 2 2 2 4 2" xfId="30432" xr:uid="{24D5C41B-EE98-48EB-823B-2D4E283774F8}"/>
    <cellStyle name="%20 - Vurgu1 2 2 2 5" xfId="7742" xr:uid="{3D0805FC-2F7C-4EFD-A04E-27869ADBB7F7}"/>
    <cellStyle name="%20 - Vurgu1 2 2 2 5 2" xfId="32617" xr:uid="{70BA2E40-D5CA-45DF-88EA-9DEC560D7EEA}"/>
    <cellStyle name="%20 - Vurgu1 2 2 2 6" xfId="10185" xr:uid="{2960803E-07A8-4E77-A14B-1193FD411D1F}"/>
    <cellStyle name="%20 - Vurgu1 2 2 2 6 2" xfId="34746" xr:uid="{1FAB365B-4C6C-4D3E-B88D-EE0627072C25}"/>
    <cellStyle name="%20 - Vurgu1 2 2 2 7" xfId="12263" xr:uid="{46F0353A-1090-4217-9ADD-CECEFADC43D6}"/>
    <cellStyle name="%20 - Vurgu1 2 2 2 7 2" xfId="36497" xr:uid="{03CD03CB-AE8B-4843-96F4-030E90B6AE6E}"/>
    <cellStyle name="%20 - Vurgu1 2 2 2 8" xfId="15976" xr:uid="{0001CA3B-08EC-4DCD-86E3-A6FC68EA8610}"/>
    <cellStyle name="%20 - Vurgu1 2 2 2 8 2" xfId="40208" xr:uid="{B551F7A0-88C3-4D08-B8B7-4270F7F3B6C8}"/>
    <cellStyle name="%20 - Vurgu1 2 2 2 9" xfId="19714" xr:uid="{31160CFB-F280-499D-8FB8-DA46B2988844}"/>
    <cellStyle name="%20 - Vurgu1 2 2 2 9 2" xfId="43939" xr:uid="{CF8D2AA0-6D63-4DBF-8D45-57A0F566F599}"/>
    <cellStyle name="%20 - Vurgu1 2 2 3" xfId="15" xr:uid="{00000000-0005-0000-0000-00000F000000}"/>
    <cellStyle name="%20 - Vurgu1 2 2 3 2" xfId="9977" xr:uid="{64FC0BBA-3990-4C21-BFE6-B73185EFAAA5}"/>
    <cellStyle name="%20 - Vurgu1 2 2 3 2 2" xfId="34571" xr:uid="{D86DD5F6-7242-4F32-8919-24A9F94F13E3}"/>
    <cellStyle name="%20 - Vurgu1 2 2 3 3" xfId="13950" xr:uid="{3C9982A4-8133-4DAB-B2CD-F4647560D9CF}"/>
    <cellStyle name="%20 - Vurgu1 2 2 3 3 2" xfId="38183" xr:uid="{19B4E560-70CB-4959-8CA3-930E00816EAF}"/>
    <cellStyle name="%20 - Vurgu1 2 2 3 4" xfId="17663" xr:uid="{E29BD5E2-A37E-433C-9FC3-12E258C42499}"/>
    <cellStyle name="%20 - Vurgu1 2 2 3 4 2" xfId="41894" xr:uid="{32A37BC0-5ADD-43D7-B5B8-864B59DD6293}"/>
    <cellStyle name="%20 - Vurgu1 2 2 3 5" xfId="21402" xr:uid="{0E1E8CDC-823C-4FAB-8941-EF613C930A5E}"/>
    <cellStyle name="%20 - Vurgu1 2 2 3 5 2" xfId="45625" xr:uid="{EDB5B1C8-71FF-4641-A82D-48BD6C1C030E}"/>
    <cellStyle name="%20 - Vurgu1 2 2 3 6" xfId="27382" xr:uid="{7EE51684-1F18-4819-B425-ED8F0B1BF19C}"/>
    <cellStyle name="%20 - Vurgu1 2 2 3 6 2" xfId="51499" xr:uid="{61F68078-E80C-47FF-8BBC-75D45EF00035}"/>
    <cellStyle name="%20 - Vurgu1 2 2 4" xfId="16" xr:uid="{00000000-0005-0000-0000-000010000000}"/>
    <cellStyle name="%20 - Vurgu1 2 2 4 2" xfId="3742" xr:uid="{8822E1D6-18BB-413F-922B-62A3824E89A4}"/>
    <cellStyle name="%20 - Vurgu1 2 2 4 2 2" xfId="29395" xr:uid="{2B8D79A8-0C33-4F5D-B12C-69D9D69FCF1F}"/>
    <cellStyle name="%20 - Vurgu1 2 2 4 3" xfId="5428" xr:uid="{858023E2-E5D3-421F-A283-84A6B3FAE9A3}"/>
    <cellStyle name="%20 - Vurgu1 2 2 4 3 2" xfId="30434" xr:uid="{BD2F1216-7D19-4F94-BE78-88C0DCD84B40}"/>
    <cellStyle name="%20 - Vurgu1 2 2 4 4" xfId="10186" xr:uid="{19D99D5B-1F28-4557-A3EF-674AD2BF0D94}"/>
    <cellStyle name="%20 - Vurgu1 2 2 4 4 2" xfId="34747" xr:uid="{0A93FD3F-5637-4F08-959E-DCBD4F9A0D28}"/>
    <cellStyle name="%20 - Vurgu1 2 2 4 5" xfId="24783" xr:uid="{5FD3A02C-3BB8-4AF9-8582-B493F80CB7B0}"/>
    <cellStyle name="%20 - Vurgu1 2 2 4 5 2" xfId="48917" xr:uid="{976709E2-DFEB-454B-A2BB-BD6D22637228}"/>
    <cellStyle name="%20 - Vurgu1 2 2 4 6" xfId="28262" xr:uid="{7E501C80-6497-4BD3-8694-6D799EDABD2D}"/>
    <cellStyle name="%20 - Vurgu1 2 2 5" xfId="17" xr:uid="{00000000-0005-0000-0000-000011000000}"/>
    <cellStyle name="%20 - Vurgu1 2 2 5 2" xfId="3743" xr:uid="{20A13FC3-815A-43CC-9DB3-AE8B92A54C60}"/>
    <cellStyle name="%20 - Vurgu1 2 2 5 2 2" xfId="29396" xr:uid="{FDC5D4CB-4E3F-4040-B572-1D78D4229756}"/>
    <cellStyle name="%20 - Vurgu1 2 2 5 3" xfId="5429" xr:uid="{A9509410-AD54-4251-B7EE-A2FF9CC4C48F}"/>
    <cellStyle name="%20 - Vurgu1 2 2 5 3 2" xfId="30435" xr:uid="{27CB7B1A-C4B3-4957-84F6-F7D3360C5D61}"/>
    <cellStyle name="%20 - Vurgu1 2 2 5 4" xfId="10187" xr:uid="{DD4EAEEE-DB92-40BB-B928-F341A5777179}"/>
    <cellStyle name="%20 - Vurgu1 2 2 5 4 2" xfId="34748" xr:uid="{10D97870-B2D5-4024-A629-A84082E59100}"/>
    <cellStyle name="%20 - Vurgu1 2 2 5 5" xfId="28263" xr:uid="{8A2678E3-A71B-4601-ACF8-F3DA6DA5A95D}"/>
    <cellStyle name="%20 - Vurgu1 2 2 6" xfId="18" xr:uid="{00000000-0005-0000-0000-000012000000}"/>
    <cellStyle name="%20 - Vurgu1 2 2 6 2" xfId="3744" xr:uid="{37478530-AB30-40F9-90FA-7A8647AC5689}"/>
    <cellStyle name="%20 - Vurgu1 2 2 6 2 2" xfId="29397" xr:uid="{193D62A6-028C-4FC3-8A62-D2C69ED376FF}"/>
    <cellStyle name="%20 - Vurgu1 2 2 6 3" xfId="5430" xr:uid="{B482783D-37B9-44D7-A356-E5805AE1744D}"/>
    <cellStyle name="%20 - Vurgu1 2 2 6 3 2" xfId="30436" xr:uid="{1331E2A6-E4E5-4119-8277-272706825BD3}"/>
    <cellStyle name="%20 - Vurgu1 2 2 6 4" xfId="28264" xr:uid="{A82F34E4-D0E1-4EB7-87F3-BCC457CD7B04}"/>
    <cellStyle name="%20 - Vurgu1 2 2 7" xfId="3569" xr:uid="{00000000-0005-0000-0000-000013000000}"/>
    <cellStyle name="%20 - Vurgu1 2 2 7 2" xfId="29338" xr:uid="{B1D9BEF5-D73F-44EA-B2E5-119B97B1C058}"/>
    <cellStyle name="%20 - Vurgu1 2 2 8" xfId="3739" xr:uid="{F0FB1ABC-BC56-48BA-BF27-B4755D143E29}"/>
    <cellStyle name="%20 - Vurgu1 2 2 8 2" xfId="29392" xr:uid="{C820F884-E48A-4F40-939D-34FC852D77E3}"/>
    <cellStyle name="%20 - Vurgu1 2 2 9" xfId="5425" xr:uid="{275AA30B-F2C5-40BF-92F8-1AF7A1EC5C45}"/>
    <cellStyle name="%20 - Vurgu1 2 2 9 2" xfId="30431" xr:uid="{CA8CFD59-1012-4FE9-8944-3A03DC4BD631}"/>
    <cellStyle name="%20 - Vurgu1 2 20" xfId="19" xr:uid="{00000000-0005-0000-0000-000014000000}"/>
    <cellStyle name="%20 - Vurgu1 2 20 2" xfId="3745" xr:uid="{E21D07D3-0127-4BE3-B683-AD12C36FF762}"/>
    <cellStyle name="%20 - Vurgu1 2 20 2 2" xfId="29398" xr:uid="{ADCD232D-8F63-4AF6-81B6-DF2CE8A905C3}"/>
    <cellStyle name="%20 - Vurgu1 2 20 3" xfId="5431" xr:uid="{B84FC92B-5D57-4F04-956A-7DDBAF86B562}"/>
    <cellStyle name="%20 - Vurgu1 2 20 3 2" xfId="30437" xr:uid="{B103FA67-A26F-42E3-A826-444B7055FC60}"/>
    <cellStyle name="%20 - Vurgu1 2 20 4" xfId="28265" xr:uid="{7DD79A85-FAB0-4E21-B9A5-CF08106CD6F3}"/>
    <cellStyle name="%20 - Vurgu1 2 21" xfId="20" xr:uid="{00000000-0005-0000-0000-000015000000}"/>
    <cellStyle name="%20 - Vurgu1 2 21 2" xfId="3746" xr:uid="{556CADE1-B660-419E-89C8-A89D7602F9DD}"/>
    <cellStyle name="%20 - Vurgu1 2 21 2 2" xfId="29399" xr:uid="{E388BAFC-AD67-4045-84B9-EBC88B739C11}"/>
    <cellStyle name="%20 - Vurgu1 2 21 3" xfId="5432" xr:uid="{CA4A9682-DFE7-4E7B-8FCB-8A3F0BA8DF6D}"/>
    <cellStyle name="%20 - Vurgu1 2 21 3 2" xfId="30438" xr:uid="{E183794E-0F67-4CC7-83AC-869047A33455}"/>
    <cellStyle name="%20 - Vurgu1 2 21 4" xfId="28266" xr:uid="{BA103E45-73FB-4436-A32F-75D4CC18FCF5}"/>
    <cellStyle name="%20 - Vurgu1 2 22" xfId="3155" xr:uid="{00000000-0005-0000-0000-000016000000}"/>
    <cellStyle name="%20 - Vurgu1 2 22 2" xfId="3747" xr:uid="{1D8E35E8-1365-4457-984C-644ED14DB54D}"/>
    <cellStyle name="%20 - Vurgu1 2 22 2 2" xfId="29400" xr:uid="{1A9F0F66-848A-46EB-AB44-22B9271582B1}"/>
    <cellStyle name="%20 - Vurgu1 2 22 3" xfId="5433" xr:uid="{DB4F7652-E652-44EB-8B79-C965C8D06904}"/>
    <cellStyle name="%20 - Vurgu1 2 22 3 2" xfId="30439" xr:uid="{ECE7B106-E017-45BF-BC90-CFBB739BD368}"/>
    <cellStyle name="%20 - Vurgu1 2 22 4" xfId="29197" xr:uid="{9FD9BAD7-F573-4FC4-B123-D1DE22990842}"/>
    <cellStyle name="%20 - Vurgu1 2 23" xfId="3534" xr:uid="{00000000-0005-0000-0000-000017000000}"/>
    <cellStyle name="%20 - Vurgu1 2 23 2" xfId="29306" xr:uid="{D6D8ECF9-EE85-4F06-9558-41AE6A4EC667}"/>
    <cellStyle name="%20 - Vurgu1 2 24" xfId="3735" xr:uid="{4D61BB83-397A-4F59-B200-601FC4281D0A}"/>
    <cellStyle name="%20 - Vurgu1 2 24 2" xfId="29388" xr:uid="{44F096E3-1047-4C67-B3F2-3CFCE76773D2}"/>
    <cellStyle name="%20 - Vurgu1 2 25" xfId="5421" xr:uid="{766E194E-4A07-4C3D-8DB2-EDA1ACEA2425}"/>
    <cellStyle name="%20 - Vurgu1 2 25 2" xfId="30427" xr:uid="{74C9FC35-1D6C-43C1-807E-AC097EF84D3E}"/>
    <cellStyle name="%20 - Vurgu1 2 26" xfId="6418" xr:uid="{52863E8A-92FE-4BE9-A2EF-A92BC3601DB8}"/>
    <cellStyle name="%20 - Vurgu1 2 26 2" xfId="31423" xr:uid="{F0B1E771-20D5-4D61-B883-1548CB763933}"/>
    <cellStyle name="%20 - Vurgu1 2 27" xfId="6543" xr:uid="{09B7AD15-8BB3-4872-B0C1-EEC81AFCDF33}"/>
    <cellStyle name="%20 - Vurgu1 2 27 2" xfId="31547" xr:uid="{DF2EAE20-2DD7-4E6B-B3AF-33F53B1D9867}"/>
    <cellStyle name="%20 - Vurgu1 2 28" xfId="10182" xr:uid="{BFFD6EF2-719B-46F2-9401-3D7719920E7E}"/>
    <cellStyle name="%20 - Vurgu1 2 28 2" xfId="34743" xr:uid="{649435D0-532C-42ED-9BCA-A36C461E6D2A}"/>
    <cellStyle name="%20 - Vurgu1 2 29" xfId="11142" xr:uid="{A6CC1E73-D43B-4DD1-BD49-9BFDB98722A6}"/>
    <cellStyle name="%20 - Vurgu1 2 29 2" xfId="35376" xr:uid="{C15D4D56-D642-4B28-803B-D935046D050C}"/>
    <cellStyle name="%20 - Vurgu1 2 3" xfId="21" xr:uid="{00000000-0005-0000-0000-000018000000}"/>
    <cellStyle name="%20 - Vurgu1 2 3 10" xfId="22" xr:uid="{00000000-0005-0000-0000-000019000000}"/>
    <cellStyle name="%20 - Vurgu1 2 3 10 2" xfId="3749" xr:uid="{137F2D1F-9813-4666-9446-540EF889BE1D}"/>
    <cellStyle name="%20 - Vurgu1 2 3 10 2 2" xfId="29401" xr:uid="{D2993A58-A669-4D3F-9CC7-FF6F29725E08}"/>
    <cellStyle name="%20 - Vurgu1 2 3 10 3" xfId="5434" xr:uid="{9164500E-934D-40FB-80FB-790317617217}"/>
    <cellStyle name="%20 - Vurgu1 2 3 10 3 2" xfId="30440" xr:uid="{5C68FBBF-2DB8-4986-876B-6349E1A9A0D4}"/>
    <cellStyle name="%20 - Vurgu1 2 3 10 4" xfId="28268" xr:uid="{B0ED3556-7229-45EE-94ED-E117DB9D9A67}"/>
    <cellStyle name="%20 - Vurgu1 2 3 11" xfId="3748" xr:uid="{7BCE6826-93CF-447D-AF24-F3A93B682D76}"/>
    <cellStyle name="%20 - Vurgu1 2 3 12" xfId="6595" xr:uid="{BF42E341-1BCD-475E-87FC-8539F5CB40D7}"/>
    <cellStyle name="%20 - Vurgu1 2 3 12 2" xfId="31599" xr:uid="{9B2E7229-2939-4AC8-9253-2038838330DE}"/>
    <cellStyle name="%20 - Vurgu1 2 3 13" xfId="10188" xr:uid="{AB40646D-BE62-4A5E-9A1E-96E28D03CDA9}"/>
    <cellStyle name="%20 - Vurgu1 2 3 13 2" xfId="34749" xr:uid="{6C7A005D-8E0E-4523-9CDE-93E259F72C40}"/>
    <cellStyle name="%20 - Vurgu1 2 3 14" xfId="11399" xr:uid="{EB67F01B-9A26-4E6E-860B-3115662D3C54}"/>
    <cellStyle name="%20 - Vurgu1 2 3 14 2" xfId="35633" xr:uid="{6D414BED-54B1-4A16-A903-07FF846471B8}"/>
    <cellStyle name="%20 - Vurgu1 2 3 15" xfId="15112" xr:uid="{A4A92374-85D7-4457-B0FB-45C223654689}"/>
    <cellStyle name="%20 - Vurgu1 2 3 15 2" xfId="39344" xr:uid="{40BB5D89-6B26-4F06-88A8-CDEDE16B71AD}"/>
    <cellStyle name="%20 - Vurgu1 2 3 16" xfId="18848" xr:uid="{2C7A0F32-94A4-46BB-9C37-A0087C43E413}"/>
    <cellStyle name="%20 - Vurgu1 2 3 16 2" xfId="43074" xr:uid="{F36D9ED3-4B7B-4CB2-9AA9-3A9A5C11EDD4}"/>
    <cellStyle name="%20 - Vurgu1 2 3 17" xfId="22401" xr:uid="{1982495B-A432-4E18-9D46-1333041066CE}"/>
    <cellStyle name="%20 - Vurgu1 2 3 17 2" xfId="46603" xr:uid="{77654CAF-7490-4BED-98BF-EDB7AA85867F}"/>
    <cellStyle name="%20 - Vurgu1 2 3 18" xfId="28267" xr:uid="{2E6E489F-CE0F-4271-9DB2-B85D3226EA1E}"/>
    <cellStyle name="%20 - Vurgu1 2 3 2" xfId="23" xr:uid="{00000000-0005-0000-0000-00001A000000}"/>
    <cellStyle name="%20 - Vurgu1 2 3 2 10" xfId="23455" xr:uid="{A220F272-2AAC-4EFC-9633-8164B131E56B}"/>
    <cellStyle name="%20 - Vurgu1 2 3 2 10 2" xfId="47657" xr:uid="{0FCE2BF6-26B3-4D8A-BCD4-B1A5753A2AAD}"/>
    <cellStyle name="%20 - Vurgu1 2 3 2 11" xfId="28269" xr:uid="{573C0FD6-B7F1-4070-A50A-18E9C30B3A2B}"/>
    <cellStyle name="%20 - Vurgu1 2 3 2 2" xfId="24" xr:uid="{00000000-0005-0000-0000-00001B000000}"/>
    <cellStyle name="%20 - Vurgu1 2 3 2 2 2" xfId="3751" xr:uid="{C8DBE2C8-A720-4AF1-B328-E8C027D67E8E}"/>
    <cellStyle name="%20 - Vurgu1 2 3 2 2 2 2" xfId="29403" xr:uid="{9EBCC5BC-A74A-427C-805C-F7F1F4C2E4FB}"/>
    <cellStyle name="%20 - Vurgu1 2 3 2 2 3" xfId="5436" xr:uid="{48943D0B-D398-48D1-A711-D376F7941FA9}"/>
    <cellStyle name="%20 - Vurgu1 2 3 2 2 3 2" xfId="30442" xr:uid="{0459A620-BC40-4624-9321-816E8C799692}"/>
    <cellStyle name="%20 - Vurgu1 2 3 2 2 4" xfId="26231" xr:uid="{D7B3DA31-71A3-45B9-A41D-5A7C974E92B3}"/>
    <cellStyle name="%20 - Vurgu1 2 3 2 2 4 2" xfId="50351" xr:uid="{FF807917-BB7B-47E5-984B-5871324F74D9}"/>
    <cellStyle name="%20 - Vurgu1 2 3 2 2 5" xfId="28270" xr:uid="{8E7007E3-FBCB-41D8-BCB9-DEEE61816C1C}"/>
    <cellStyle name="%20 - Vurgu1 2 3 2 3" xfId="3750" xr:uid="{F16B59D4-AB11-42A1-812F-1DA86AE1E152}"/>
    <cellStyle name="%20 - Vurgu1 2 3 2 3 2" xfId="29402" xr:uid="{E2E7BF2F-0AB4-4914-963C-FD62DBC715DE}"/>
    <cellStyle name="%20 - Vurgu1 2 3 2 4" xfId="5435" xr:uid="{73B48347-95F9-44C8-B7D9-285DD108E259}"/>
    <cellStyle name="%20 - Vurgu1 2 3 2 4 2" xfId="30441" xr:uid="{56FB70C1-C0D9-4FBC-A45B-66D5F7A766FD}"/>
    <cellStyle name="%20 - Vurgu1 2 3 2 5" xfId="7786" xr:uid="{91817F19-B6A6-4D77-8323-FAA18B09F956}"/>
    <cellStyle name="%20 - Vurgu1 2 3 2 5 2" xfId="32651" xr:uid="{65894086-FEFB-466C-84EC-93978A920B98}"/>
    <cellStyle name="%20 - Vurgu1 2 3 2 6" xfId="10189" xr:uid="{F0B7E1CC-3393-4428-8B4D-B06ACC341DED}"/>
    <cellStyle name="%20 - Vurgu1 2 3 2 6 2" xfId="34750" xr:uid="{275638E0-6FB7-4D7F-9A09-64BD88BE2353}"/>
    <cellStyle name="%20 - Vurgu1 2 3 2 7" xfId="12802" xr:uid="{D1EA7E52-1459-468E-B20E-0334136F3523}"/>
    <cellStyle name="%20 - Vurgu1 2 3 2 7 2" xfId="37035" xr:uid="{2A523C0C-66B8-44B9-B04C-3F95760B0E92}"/>
    <cellStyle name="%20 - Vurgu1 2 3 2 8" xfId="16515" xr:uid="{95833E66-4150-4701-B805-C5281BF98E01}"/>
    <cellStyle name="%20 - Vurgu1 2 3 2 8 2" xfId="40746" xr:uid="{646E6F05-789F-4DC2-903D-0801CC520931}"/>
    <cellStyle name="%20 - Vurgu1 2 3 2 9" xfId="20254" xr:uid="{92911FBC-12B3-43AB-899E-1A10A57EC9B8}"/>
    <cellStyle name="%20 - Vurgu1 2 3 2 9 2" xfId="44477" xr:uid="{33BBF190-CCC2-4CA4-A84E-F9BDD07E00BA}"/>
    <cellStyle name="%20 - Vurgu1 2 3 3" xfId="25" xr:uid="{00000000-0005-0000-0000-00001C000000}"/>
    <cellStyle name="%20 - Vurgu1 2 3 3 10" xfId="27416" xr:uid="{89F06B30-41FD-4A60-8C0A-A53140C909B1}"/>
    <cellStyle name="%20 - Vurgu1 2 3 3 10 2" xfId="51533" xr:uid="{C46EC1CA-8A94-4794-A6D9-F01A5FA4CE97}"/>
    <cellStyle name="%20 - Vurgu1 2 3 3 11" xfId="28271" xr:uid="{648AE24F-8988-4B17-AB1A-903A32DA8404}"/>
    <cellStyle name="%20 - Vurgu1 2 3 3 2" xfId="26" xr:uid="{00000000-0005-0000-0000-00001D000000}"/>
    <cellStyle name="%20 - Vurgu1 2 3 3 2 2" xfId="3753" xr:uid="{A13F8ED5-8C74-46B3-B326-9453E8ADB37E}"/>
    <cellStyle name="%20 - Vurgu1 2 3 3 2 2 2" xfId="29405" xr:uid="{58AE3909-4823-4684-93F0-3460FB5CA61D}"/>
    <cellStyle name="%20 - Vurgu1 2 3 3 2 3" xfId="5438" xr:uid="{1DF12DF3-62B0-4202-89DA-D4ED415638A5}"/>
    <cellStyle name="%20 - Vurgu1 2 3 3 2 3 2" xfId="30444" xr:uid="{79BE4E61-D284-4C6D-8140-EA538674854D}"/>
    <cellStyle name="%20 - Vurgu1 2 3 3 2 4" xfId="28272" xr:uid="{015392BD-5970-4AEF-B9D0-A99DDCA529AA}"/>
    <cellStyle name="%20 - Vurgu1 2 3 3 3" xfId="3752" xr:uid="{A2929701-9EE9-4C2F-A707-1FD1088A7B25}"/>
    <cellStyle name="%20 - Vurgu1 2 3 3 3 2" xfId="29404" xr:uid="{1D2022AF-11F2-4DAC-8B41-3B96A12716A3}"/>
    <cellStyle name="%20 - Vurgu1 2 3 3 4" xfId="5437" xr:uid="{75BF631C-EF0E-49AF-B030-458677E4628F}"/>
    <cellStyle name="%20 - Vurgu1 2 3 3 4 2" xfId="30443" xr:uid="{05749183-ED9A-4C58-AF55-01DD40E26CA2}"/>
    <cellStyle name="%20 - Vurgu1 2 3 3 5" xfId="10006" xr:uid="{5AE87289-666C-4849-BAA3-329358FA097C}"/>
    <cellStyle name="%20 - Vurgu1 2 3 3 5 2" xfId="34600" xr:uid="{7059A46B-5452-4CC3-9784-4BE34C9F2F8E}"/>
    <cellStyle name="%20 - Vurgu1 2 3 3 6" xfId="10190" xr:uid="{2EE26675-D6E8-40CE-9308-460777D09315}"/>
    <cellStyle name="%20 - Vurgu1 2 3 3 6 2" xfId="34751" xr:uid="{6F8AB6DA-DE72-4722-8920-0AE8139D37C8}"/>
    <cellStyle name="%20 - Vurgu1 2 3 3 7" xfId="13984" xr:uid="{F783D1E7-6B84-44E9-9C77-139F9D1B5F6E}"/>
    <cellStyle name="%20 - Vurgu1 2 3 3 7 2" xfId="38217" xr:uid="{43FEBBAA-9BDD-4B18-BD4B-0F2CD83F34D0}"/>
    <cellStyle name="%20 - Vurgu1 2 3 3 8" xfId="17697" xr:uid="{4D909FE7-6D55-44B5-9DC2-4DFB45FE9D81}"/>
    <cellStyle name="%20 - Vurgu1 2 3 3 8 2" xfId="41928" xr:uid="{B5124754-FBC6-480C-A30E-C8D024E575B2}"/>
    <cellStyle name="%20 - Vurgu1 2 3 3 9" xfId="21436" xr:uid="{1A50F1AA-7629-4E4A-877A-6C95B0241350}"/>
    <cellStyle name="%20 - Vurgu1 2 3 3 9 2" xfId="45659" xr:uid="{F3E2C76C-3F77-48A7-8C88-A876BE6D0226}"/>
    <cellStyle name="%20 - Vurgu1 2 3 4" xfId="27" xr:uid="{00000000-0005-0000-0000-00001E000000}"/>
    <cellStyle name="%20 - Vurgu1 2 3 4 10" xfId="25812" xr:uid="{4609BB53-5C9A-4462-A3CF-A46C734ECE8D}"/>
    <cellStyle name="%20 - Vurgu1 2 3 4 10 2" xfId="49936" xr:uid="{5CF1C8E0-423A-4061-AA83-E7E63086158D}"/>
    <cellStyle name="%20 - Vurgu1 2 3 4 11" xfId="28273" xr:uid="{AD949508-49F5-4367-A255-D2B4578E5136}"/>
    <cellStyle name="%20 - Vurgu1 2 3 4 2" xfId="28" xr:uid="{00000000-0005-0000-0000-00001F000000}"/>
    <cellStyle name="%20 - Vurgu1 2 3 4 2 2" xfId="3755" xr:uid="{7737178A-C1AA-49E0-94AC-E08438243584}"/>
    <cellStyle name="%20 - Vurgu1 2 3 4 2 2 2" xfId="29407" xr:uid="{5EB094FB-CDC7-4DFF-A452-0938411730F5}"/>
    <cellStyle name="%20 - Vurgu1 2 3 4 2 3" xfId="5440" xr:uid="{9D2D56C1-DD77-4105-BE9A-BA25990FE733}"/>
    <cellStyle name="%20 - Vurgu1 2 3 4 2 3 2" xfId="30446" xr:uid="{D8C9D3BB-D759-40AD-9D8B-76D0C2121731}"/>
    <cellStyle name="%20 - Vurgu1 2 3 4 2 4" xfId="28274" xr:uid="{C77911C4-7A6E-40E8-A4A2-A54E060087FC}"/>
    <cellStyle name="%20 - Vurgu1 2 3 4 3" xfId="3754" xr:uid="{F5D52B95-1BEF-4368-8609-797F7B394095}"/>
    <cellStyle name="%20 - Vurgu1 2 3 4 3 2" xfId="29406" xr:uid="{9D42A375-C677-4911-8338-2B50C544CC7A}"/>
    <cellStyle name="%20 - Vurgu1 2 3 4 4" xfId="5439" xr:uid="{2C8FF0C2-4996-4F9F-B847-D857CF1EF069}"/>
    <cellStyle name="%20 - Vurgu1 2 3 4 4 2" xfId="30445" xr:uid="{C867C5DF-BAF8-489B-8B63-3FBB95C20865}"/>
    <cellStyle name="%20 - Vurgu1 2 3 4 5" xfId="8993" xr:uid="{0CE9E323-D80A-4EF1-8781-39D55D405826}"/>
    <cellStyle name="%20 - Vurgu1 2 3 4 5 2" xfId="33687" xr:uid="{7D16016F-07EB-47F8-AB91-261B5B608D17}"/>
    <cellStyle name="%20 - Vurgu1 2 3 4 6" xfId="10191" xr:uid="{AA15B5FF-2A7E-4E90-A2E0-8DD70445EA02}"/>
    <cellStyle name="%20 - Vurgu1 2 3 4 6 2" xfId="34752" xr:uid="{65A67129-744E-4CB1-820F-47B0A9E06B7E}"/>
    <cellStyle name="%20 - Vurgu1 2 3 4 7" xfId="12386" xr:uid="{98DAF62C-5F7B-4A41-9EBD-F6CEE6A89ABB}"/>
    <cellStyle name="%20 - Vurgu1 2 3 4 7 2" xfId="36620" xr:uid="{6A6C6F5D-1588-4653-8434-069384335832}"/>
    <cellStyle name="%20 - Vurgu1 2 3 4 8" xfId="16099" xr:uid="{8E8C5A92-E888-4D49-B550-564D9FFAE122}"/>
    <cellStyle name="%20 - Vurgu1 2 3 4 8 2" xfId="40331" xr:uid="{1B8BCB64-2F68-478B-B8C9-DFDC56F5E75B}"/>
    <cellStyle name="%20 - Vurgu1 2 3 4 9" xfId="19837" xr:uid="{C585AC78-1327-493C-BF11-3CC5A38A1DC1}"/>
    <cellStyle name="%20 - Vurgu1 2 3 4 9 2" xfId="44062" xr:uid="{1B0C4C28-339E-4BA9-8CF6-BF04817DDD98}"/>
    <cellStyle name="%20 - Vurgu1 2 3 5" xfId="29" xr:uid="{00000000-0005-0000-0000-000020000000}"/>
    <cellStyle name="%20 - Vurgu1 2 3 5 2" xfId="30" xr:uid="{00000000-0005-0000-0000-000021000000}"/>
    <cellStyle name="%20 - Vurgu1 2 3 5 2 2" xfId="3757" xr:uid="{C5C28A3E-3288-4BA5-A278-8942F2ED0711}"/>
    <cellStyle name="%20 - Vurgu1 2 3 5 2 2 2" xfId="29409" xr:uid="{7FDCA5DB-EE05-4AB5-85E0-FE4427945ECA}"/>
    <cellStyle name="%20 - Vurgu1 2 3 5 2 3" xfId="5442" xr:uid="{AD368776-3BCE-447B-9D4B-2E46328F7AE0}"/>
    <cellStyle name="%20 - Vurgu1 2 3 5 2 3 2" xfId="30448" xr:uid="{5E4AF592-2450-43A2-8280-7F4216BB0735}"/>
    <cellStyle name="%20 - Vurgu1 2 3 5 2 4" xfId="28276" xr:uid="{1FDA1E46-5230-45B1-862B-D558C1AFEE80}"/>
    <cellStyle name="%20 - Vurgu1 2 3 5 3" xfId="3756" xr:uid="{5FC30407-96A5-4D61-905E-63E8D0199478}"/>
    <cellStyle name="%20 - Vurgu1 2 3 5 3 2" xfId="29408" xr:uid="{819D5ABF-146B-45A0-B30C-1BCFD537CAA8}"/>
    <cellStyle name="%20 - Vurgu1 2 3 5 4" xfId="5441" xr:uid="{869C5738-04E3-4A39-B044-0F680422CC0B}"/>
    <cellStyle name="%20 - Vurgu1 2 3 5 4 2" xfId="30447" xr:uid="{6184693F-CC4A-4FAE-8910-086970009496}"/>
    <cellStyle name="%20 - Vurgu1 2 3 5 5" xfId="10192" xr:uid="{AFFE9B2F-F6C7-4DA1-81E7-F9665EFDCCF3}"/>
    <cellStyle name="%20 - Vurgu1 2 3 5 5 2" xfId="34753" xr:uid="{0286F59E-968E-42BB-AC66-EB5F9C1C4715}"/>
    <cellStyle name="%20 - Vurgu1 2 3 5 6" xfId="24818" xr:uid="{4B0F01CF-15BE-4403-A1FA-2AA08BC82489}"/>
    <cellStyle name="%20 - Vurgu1 2 3 5 6 2" xfId="48952" xr:uid="{AABEA12E-35AC-46C8-A208-CA9E20F130EB}"/>
    <cellStyle name="%20 - Vurgu1 2 3 5 7" xfId="28275" xr:uid="{C5C684EB-3E2B-4A23-93F9-6825DD797D54}"/>
    <cellStyle name="%20 - Vurgu1 2 3 6" xfId="31" xr:uid="{00000000-0005-0000-0000-000022000000}"/>
    <cellStyle name="%20 - Vurgu1 2 3 6 2" xfId="32" xr:uid="{00000000-0005-0000-0000-000023000000}"/>
    <cellStyle name="%20 - Vurgu1 2 3 6 2 2" xfId="3759" xr:uid="{F2CB6B15-0D8B-4341-BA98-1A6FD432DE8F}"/>
    <cellStyle name="%20 - Vurgu1 2 3 6 2 2 2" xfId="29411" xr:uid="{41D39B2C-E850-4EF6-87DE-A03B4F52F361}"/>
    <cellStyle name="%20 - Vurgu1 2 3 6 2 3" xfId="5444" xr:uid="{F0ECF05C-D34D-4E44-B715-7523CE2403B9}"/>
    <cellStyle name="%20 - Vurgu1 2 3 6 2 3 2" xfId="30450" xr:uid="{D519BD11-40A2-404C-9EFA-0A6908198741}"/>
    <cellStyle name="%20 - Vurgu1 2 3 6 2 4" xfId="28278" xr:uid="{1CDFC1F8-B342-4D2D-B664-BB9ADDEAEC74}"/>
    <cellStyle name="%20 - Vurgu1 2 3 6 3" xfId="3758" xr:uid="{0884582C-78F6-4A5F-94A7-4AFA9EF93FB0}"/>
    <cellStyle name="%20 - Vurgu1 2 3 6 3 2" xfId="29410" xr:uid="{9468A65C-8B64-4F90-AFF0-0E45ACE60AE9}"/>
    <cellStyle name="%20 - Vurgu1 2 3 6 4" xfId="5443" xr:uid="{085DF77A-FB8E-4F1C-ADBF-A6EB5D5A26CA}"/>
    <cellStyle name="%20 - Vurgu1 2 3 6 4 2" xfId="30449" xr:uid="{9B5313F1-D79C-410E-A6EB-B2BDBE785BE0}"/>
    <cellStyle name="%20 - Vurgu1 2 3 6 5" xfId="10193" xr:uid="{87F9D7D0-8AD2-468C-8CE3-7022A8714DF7}"/>
    <cellStyle name="%20 - Vurgu1 2 3 6 5 2" xfId="34754" xr:uid="{68958E65-F0E9-4DBB-82B4-90A2B6D08C0E}"/>
    <cellStyle name="%20 - Vurgu1 2 3 6 6" xfId="28277" xr:uid="{A34A736A-697A-4703-A5C4-3D6328177571}"/>
    <cellStyle name="%20 - Vurgu1 2 3 7" xfId="33" xr:uid="{00000000-0005-0000-0000-000024000000}"/>
    <cellStyle name="%20 - Vurgu1 2 3 7 2" xfId="34" xr:uid="{00000000-0005-0000-0000-000025000000}"/>
    <cellStyle name="%20 - Vurgu1 2 3 7 2 2" xfId="3761" xr:uid="{CB7CAE02-0B0C-4298-985B-443B074D814A}"/>
    <cellStyle name="%20 - Vurgu1 2 3 7 2 2 2" xfId="29413" xr:uid="{8598A5AF-DA29-4BB6-9527-72BA33D9780A}"/>
    <cellStyle name="%20 - Vurgu1 2 3 7 2 3" xfId="5446" xr:uid="{6C667704-8432-4254-AB6C-E63F5D79D13E}"/>
    <cellStyle name="%20 - Vurgu1 2 3 7 2 3 2" xfId="30452" xr:uid="{751B4867-9138-4AB8-9016-DFDD1166E717}"/>
    <cellStyle name="%20 - Vurgu1 2 3 7 2 4" xfId="28280" xr:uid="{5ED17CFE-29E1-4B71-AAB9-B26DD01BA110}"/>
    <cellStyle name="%20 - Vurgu1 2 3 7 3" xfId="3760" xr:uid="{1185FCAA-5611-4EA0-896A-02816A1D882A}"/>
    <cellStyle name="%20 - Vurgu1 2 3 7 3 2" xfId="29412" xr:uid="{3F738B01-A6F7-446C-8C08-00511DDEB0AB}"/>
    <cellStyle name="%20 - Vurgu1 2 3 7 4" xfId="5445" xr:uid="{207AF4CD-3B87-4142-AFA8-41724EA4B484}"/>
    <cellStyle name="%20 - Vurgu1 2 3 7 4 2" xfId="30451" xr:uid="{3DD8D239-32A3-4F96-9A02-B7A955CD5EE9}"/>
    <cellStyle name="%20 - Vurgu1 2 3 7 5" xfId="10194" xr:uid="{9A1DA5B4-FCB7-409C-862C-D89C714F42B3}"/>
    <cellStyle name="%20 - Vurgu1 2 3 7 5 2" xfId="34755" xr:uid="{059395CD-B455-4981-A6AB-68C7C18DBAF5}"/>
    <cellStyle name="%20 - Vurgu1 2 3 7 6" xfId="28279" xr:uid="{96601493-D2FA-4E7E-B57D-88673DAFB276}"/>
    <cellStyle name="%20 - Vurgu1 2 3 8" xfId="35" xr:uid="{00000000-0005-0000-0000-000026000000}"/>
    <cellStyle name="%20 - Vurgu1 2 3 8 2" xfId="3762" xr:uid="{78FE20DB-13E2-4DF1-B451-E61F055825C3}"/>
    <cellStyle name="%20 - Vurgu1 2 3 8 2 2" xfId="29414" xr:uid="{40ED606C-C6E4-4273-BE1F-4592428A1638}"/>
    <cellStyle name="%20 - Vurgu1 2 3 8 3" xfId="5447" xr:uid="{7374B87B-684B-4B13-A151-773065832457}"/>
    <cellStyle name="%20 - Vurgu1 2 3 8 3 2" xfId="30453" xr:uid="{7F986215-8BC8-4F6D-AD04-B68C23E7805D}"/>
    <cellStyle name="%20 - Vurgu1 2 3 8 4" xfId="10195" xr:uid="{7A7058B3-C286-4A39-85C1-BE366D7D7838}"/>
    <cellStyle name="%20 - Vurgu1 2 3 8 4 2" xfId="34756" xr:uid="{6FEB39F3-E02E-4162-8B0B-3CC5C0D7625B}"/>
    <cellStyle name="%20 - Vurgu1 2 3 8 5" xfId="28281" xr:uid="{3F5D73FB-9A4C-4EFA-AC4B-4B34DABACABC}"/>
    <cellStyle name="%20 - Vurgu1 2 3 9" xfId="36" xr:uid="{00000000-0005-0000-0000-000027000000}"/>
    <cellStyle name="%20 - Vurgu1 2 3 9 2" xfId="3763" xr:uid="{64984601-ADC4-48FE-9CB4-F31537D94BE4}"/>
    <cellStyle name="%20 - Vurgu1 2 3 9 2 2" xfId="29415" xr:uid="{61F62F52-CEC9-4A20-9D4A-732C3447D86E}"/>
    <cellStyle name="%20 - Vurgu1 2 3 9 3" xfId="5448" xr:uid="{4EDD1260-C95B-4D6F-A2B0-A805C79EC351}"/>
    <cellStyle name="%20 - Vurgu1 2 3 9 3 2" xfId="30454" xr:uid="{7DA9F922-4E6E-48F1-B19B-93115DAF3E54}"/>
    <cellStyle name="%20 - Vurgu1 2 3 9 4" xfId="28282" xr:uid="{5AA67858-94E5-4875-ABDC-DF9E3FAAA214}"/>
    <cellStyle name="%20 - Vurgu1 2 30" xfId="14855" xr:uid="{4F5F80C9-A98B-48E5-BFBD-709EFD9BB6A1}"/>
    <cellStyle name="%20 - Vurgu1 2 30 2" xfId="39087" xr:uid="{30585B54-9C68-4494-927A-C7D380EF673F}"/>
    <cellStyle name="%20 - Vurgu1 2 31" xfId="18588" xr:uid="{984DF180-7850-4776-BC73-D5612CFD6649}"/>
    <cellStyle name="%20 - Vurgu1 2 31 2" xfId="42814" xr:uid="{D3CEF95D-BA7D-45BF-B371-495F68E008C2}"/>
    <cellStyle name="%20 - Vurgu1 2 32" xfId="22348" xr:uid="{BDFE3DD2-B9FB-4ACB-B7C6-3221905DAAD6}"/>
    <cellStyle name="%20 - Vurgu1 2 32 2" xfId="46550" xr:uid="{5F239DBC-5699-48C8-9178-9D6DB289D48D}"/>
    <cellStyle name="%20 - Vurgu1 2 33" xfId="28255" xr:uid="{AA44F02B-0860-4455-9ADB-36926C7B07A2}"/>
    <cellStyle name="%20 - Vurgu1 2 4" xfId="37" xr:uid="{00000000-0005-0000-0000-000028000000}"/>
    <cellStyle name="%20 - Vurgu1 2 4 2" xfId="38" xr:uid="{00000000-0005-0000-0000-000029000000}"/>
    <cellStyle name="%20 - Vurgu1 2 4 3" xfId="3764" xr:uid="{577C3C80-C522-4CA0-BBE2-8DA3348AB627}"/>
    <cellStyle name="%20 - Vurgu1 2 4 3 2" xfId="29416" xr:uid="{34C2FA00-12EA-412C-86F4-A92A56EB1035}"/>
    <cellStyle name="%20 - Vurgu1 2 4 4" xfId="5449" xr:uid="{77EEBEE6-377C-4128-A468-F34567680E73}"/>
    <cellStyle name="%20 - Vurgu1 2 4 4 2" xfId="30455" xr:uid="{2ACDEF44-2F05-4562-BFFB-D2B90C4F8DC5}"/>
    <cellStyle name="%20 - Vurgu1 2 4 5" xfId="6642" xr:uid="{D8822611-DA21-48AB-9D1D-13E6ABC85EFC}"/>
    <cellStyle name="%20 - Vurgu1 2 5" xfId="39" xr:uid="{00000000-0005-0000-0000-00002A000000}"/>
    <cellStyle name="%20 - Vurgu1 2 5 10" xfId="22534" xr:uid="{8A97AF5A-F73E-4026-AA68-D368A21AECCC}"/>
    <cellStyle name="%20 - Vurgu1 2 5 10 2" xfId="46736" xr:uid="{5D69E83C-92A4-4BA1-8098-8D2111F20138}"/>
    <cellStyle name="%20 - Vurgu1 2 5 11" xfId="28283" xr:uid="{29F87042-D175-45D2-87BD-F69B6A708AA5}"/>
    <cellStyle name="%20 - Vurgu1 2 5 2" xfId="40" xr:uid="{00000000-0005-0000-0000-00002B000000}"/>
    <cellStyle name="%20 - Vurgu1 2 5 2 2" xfId="3766" xr:uid="{215F3EA8-52E7-448D-93AC-C47AF548783F}"/>
    <cellStyle name="%20 - Vurgu1 2 5 2 2 2" xfId="27544" xr:uid="{F8CD2150-BFEA-4F77-8999-DEAA4784DE79}"/>
    <cellStyle name="%20 - Vurgu1 2 5 2 2 2 2" xfId="51661" xr:uid="{A651210F-D48C-4221-B948-CC8C94B6B8C7}"/>
    <cellStyle name="%20 - Vurgu1 2 5 2 2 3" xfId="29418" xr:uid="{7D935C49-AEDD-4AE0-AEDF-366308AB0DCD}"/>
    <cellStyle name="%20 - Vurgu1 2 5 2 3" xfId="5451" xr:uid="{CFC2887B-F8F7-407E-980F-EE49C9534894}"/>
    <cellStyle name="%20 - Vurgu1 2 5 2 3 2" xfId="30457" xr:uid="{60A379BC-E0CA-477F-9263-B10175B2E3D5}"/>
    <cellStyle name="%20 - Vurgu1 2 5 2 4" xfId="7941" xr:uid="{A12D309D-AAC5-4AAC-9FA3-531B8B18124A}"/>
    <cellStyle name="%20 - Vurgu1 2 5 2 4 2" xfId="32779" xr:uid="{DFAA04B5-19BA-4D5B-8DA4-EDEB07DF1406}"/>
    <cellStyle name="%20 - Vurgu1 2 5 2 5" xfId="14112" xr:uid="{EA78BCB6-CBA2-4560-8915-58CE8D52CFAD}"/>
    <cellStyle name="%20 - Vurgu1 2 5 2 5 2" xfId="38345" xr:uid="{11DD9629-A2A4-4D70-A09D-F7EC469C88EC}"/>
    <cellStyle name="%20 - Vurgu1 2 5 2 6" xfId="17825" xr:uid="{AB164C62-5464-4101-B1BD-BDBE57D5196F}"/>
    <cellStyle name="%20 - Vurgu1 2 5 2 6 2" xfId="42056" xr:uid="{9842FCED-DC85-4C87-B63B-51838AAEBDE1}"/>
    <cellStyle name="%20 - Vurgu1 2 5 2 7" xfId="21564" xr:uid="{DBF6C620-26C6-408C-99E7-806452B34A7A}"/>
    <cellStyle name="%20 - Vurgu1 2 5 2 7 2" xfId="45787" xr:uid="{00309FAA-7198-465E-B020-C612C48C6CC6}"/>
    <cellStyle name="%20 - Vurgu1 2 5 2 8" xfId="23584" xr:uid="{B4EDA9C5-513A-45ED-9C75-7D2DFE417F8A}"/>
    <cellStyle name="%20 - Vurgu1 2 5 2 8 2" xfId="47786" xr:uid="{CF561381-B26D-4F92-82D9-AF2EEAC23EE0}"/>
    <cellStyle name="%20 - Vurgu1 2 5 2 9" xfId="28284" xr:uid="{238A1094-26E9-4FE4-97BD-164844653823}"/>
    <cellStyle name="%20 - Vurgu1 2 5 3" xfId="3765" xr:uid="{254EA12B-5C41-40CE-A97A-C0B5B1C7E36F}"/>
    <cellStyle name="%20 - Vurgu1 2 5 3 2" xfId="9371" xr:uid="{3BFF6508-6801-423E-B55D-54F0EF40582F}"/>
    <cellStyle name="%20 - Vurgu1 2 5 3 2 2" xfId="33997" xr:uid="{2A3E9E53-E4E5-4967-A7A6-64F6BB61BFD2}"/>
    <cellStyle name="%20 - Vurgu1 2 5 3 3" xfId="12932" xr:uid="{B59C9265-00FA-49BF-85CD-BDFE2D8CDBC9}"/>
    <cellStyle name="%20 - Vurgu1 2 5 3 3 2" xfId="37165" xr:uid="{2BF708EC-2E42-4E91-BA22-A0A4A6EACC4E}"/>
    <cellStyle name="%20 - Vurgu1 2 5 3 4" xfId="16645" xr:uid="{7A1AA075-5486-4588-9192-E38BABF4345B}"/>
    <cellStyle name="%20 - Vurgu1 2 5 3 4 2" xfId="40876" xr:uid="{2885AD75-F0E9-4797-B0F7-EBAB9A48B8D5}"/>
    <cellStyle name="%20 - Vurgu1 2 5 3 5" xfId="20384" xr:uid="{CA7D8C43-6019-4F67-ADB3-CF166630E3A3}"/>
    <cellStyle name="%20 - Vurgu1 2 5 3 5 2" xfId="44607" xr:uid="{FEFF2F9B-77DB-4DF8-9E7A-090AB7FF3E2B}"/>
    <cellStyle name="%20 - Vurgu1 2 5 3 6" xfId="26362" xr:uid="{8DE5B8E6-E324-405E-90F1-A1D63B926F03}"/>
    <cellStyle name="%20 - Vurgu1 2 5 3 6 2" xfId="50481" xr:uid="{D840988B-2858-42A6-A7E7-A8ACD8833883}"/>
    <cellStyle name="%20 - Vurgu1 2 5 3 7" xfId="29417" xr:uid="{DD396DC0-B233-4359-9161-A555DE415230}"/>
    <cellStyle name="%20 - Vurgu1 2 5 4" xfId="5450" xr:uid="{FD121E52-F7D3-417A-B79A-B07E4A40BA5F}"/>
    <cellStyle name="%20 - Vurgu1 2 5 4 2" xfId="24947" xr:uid="{1042AD18-7632-4A1A-BE9C-A45279D69449}"/>
    <cellStyle name="%20 - Vurgu1 2 5 4 2 2" xfId="49081" xr:uid="{94CE549F-95C3-4AA5-900B-CAB3F8148E50}"/>
    <cellStyle name="%20 - Vurgu1 2 5 4 3" xfId="30456" xr:uid="{A3E1E579-C048-4164-9E44-4B14F5BA015B}"/>
    <cellStyle name="%20 - Vurgu1 2 5 5" xfId="6794" xr:uid="{1EB0431B-7938-47AB-9799-E79EF9C93438}"/>
    <cellStyle name="%20 - Vurgu1 2 5 5 2" xfId="31731" xr:uid="{79305BFC-1BEF-4809-B16D-210E571E4824}"/>
    <cellStyle name="%20 - Vurgu1 2 5 6" xfId="10196" xr:uid="{D5562F0F-03B9-478E-84C6-0C96AF73A3C0}"/>
    <cellStyle name="%20 - Vurgu1 2 5 6 2" xfId="34757" xr:uid="{19DFCAFF-A31A-41C3-A2F0-F0ED97E2C2DC}"/>
    <cellStyle name="%20 - Vurgu1 2 5 7" xfId="11531" xr:uid="{93E0DEF4-2C20-4F49-B5F1-B0ADA2082609}"/>
    <cellStyle name="%20 - Vurgu1 2 5 7 2" xfId="35765" xr:uid="{2EAFA6BF-2202-40CE-9F24-584BD66A0A56}"/>
    <cellStyle name="%20 - Vurgu1 2 5 8" xfId="15244" xr:uid="{4BF7D816-61A4-4D8D-A184-B325DB3E7340}"/>
    <cellStyle name="%20 - Vurgu1 2 5 8 2" xfId="39476" xr:uid="{6F9A0089-2C22-49EF-9225-2C26B7880439}"/>
    <cellStyle name="%20 - Vurgu1 2 5 9" xfId="18981" xr:uid="{3176476B-274A-45F0-96CD-0328B0D43DEA}"/>
    <cellStyle name="%20 - Vurgu1 2 5 9 2" xfId="43207" xr:uid="{7E816949-5D36-49FF-AFD6-058A110B4995}"/>
    <cellStyle name="%20 - Vurgu1 2 6" xfId="41" xr:uid="{00000000-0005-0000-0000-00002C000000}"/>
    <cellStyle name="%20 - Vurgu1 2 6 2" xfId="8075" xr:uid="{ADCB6DDB-E440-4C6B-BC44-5F427D00DA3E}"/>
    <cellStyle name="%20 - Vurgu1 2 6 2 2" xfId="14236" xr:uid="{38007063-DD57-44A1-9FFF-3B3AA6FA74B0}"/>
    <cellStyle name="%20 - Vurgu1 2 6 2 2 2" xfId="27668" xr:uid="{6D524C04-7F89-48C0-9BFD-E73D064C3749}"/>
    <cellStyle name="%20 - Vurgu1 2 6 2 2 2 2" xfId="51785" xr:uid="{62047F23-4543-4B6E-8B09-3C6EF2299C77}"/>
    <cellStyle name="%20 - Vurgu1 2 6 2 2 3" xfId="38469" xr:uid="{48956584-3727-4B6D-9F4B-0DC461BF8E86}"/>
    <cellStyle name="%20 - Vurgu1 2 6 2 3" xfId="17949" xr:uid="{0C46FEC9-C588-4CCB-B093-F15356CBA1F4}"/>
    <cellStyle name="%20 - Vurgu1 2 6 2 3 2" xfId="42180" xr:uid="{E70464DD-7B3E-4F0A-8339-0891821AE424}"/>
    <cellStyle name="%20 - Vurgu1 2 6 2 4" xfId="21688" xr:uid="{C752E9ED-1A8B-49A4-8CA6-BA7E2C942310}"/>
    <cellStyle name="%20 - Vurgu1 2 6 2 4 2" xfId="45911" xr:uid="{E19205ED-8165-4821-BE32-7818E2CE337E}"/>
    <cellStyle name="%20 - Vurgu1 2 6 2 5" xfId="23708" xr:uid="{3B2DB0A7-026A-4C4D-B32E-156331CB95C2}"/>
    <cellStyle name="%20 - Vurgu1 2 6 2 5 2" xfId="47910" xr:uid="{B3EBB1B6-7882-4DB8-B553-18100AB5FF98}"/>
    <cellStyle name="%20 - Vurgu1 2 6 2 6" xfId="32903" xr:uid="{46440E37-9096-4827-8055-6F6A389501CD}"/>
    <cellStyle name="%20 - Vurgu1 2 6 3" xfId="6922" xr:uid="{7B9D9BE1-0A46-41CB-A8B8-FA28CD378275}"/>
    <cellStyle name="%20 - Vurgu1 2 6 3 2" xfId="13044" xr:uid="{DA22A526-2C83-43A4-9D04-79F50249EEA1}"/>
    <cellStyle name="%20 - Vurgu1 2 6 3 2 2" xfId="37277" xr:uid="{293DB392-8EFB-464C-994C-048F776EE2A5}"/>
    <cellStyle name="%20 - Vurgu1 2 6 3 3" xfId="16757" xr:uid="{4509E6CF-4376-4850-BBAD-A92FEDE3FBB4}"/>
    <cellStyle name="%20 - Vurgu1 2 6 3 3 2" xfId="40988" xr:uid="{85A8CC77-FB4F-4B86-9944-43CB4EE3E6E0}"/>
    <cellStyle name="%20 - Vurgu1 2 6 3 4" xfId="20496" xr:uid="{17AC3710-BA00-4BB9-8EC6-0F03A5A99BA9}"/>
    <cellStyle name="%20 - Vurgu1 2 6 3 4 2" xfId="44719" xr:uid="{FFDBD681-FAF2-4B70-88BC-92626D68A894}"/>
    <cellStyle name="%20 - Vurgu1 2 6 3 5" xfId="26474" xr:uid="{A763ACAB-168F-4961-BF2A-16C3AECAC9DD}"/>
    <cellStyle name="%20 - Vurgu1 2 6 3 5 2" xfId="50593" xr:uid="{1B99563F-54DF-4FD7-AC39-EA5FD422494F}"/>
    <cellStyle name="%20 - Vurgu1 2 6 3 6" xfId="31855" xr:uid="{DF6A8D87-6C62-4034-961F-37160B0BC902}"/>
    <cellStyle name="%20 - Vurgu1 2 6 4" xfId="11655" xr:uid="{AFF338FA-D13E-49CC-9100-D2D25A56CD6B}"/>
    <cellStyle name="%20 - Vurgu1 2 6 4 2" xfId="25071" xr:uid="{02C7D841-DBD9-4F2C-9A03-0D4CC1AF4749}"/>
    <cellStyle name="%20 - Vurgu1 2 6 4 2 2" xfId="49205" xr:uid="{6F213EDC-92C8-4128-9495-3476E08D27FE}"/>
    <cellStyle name="%20 - Vurgu1 2 6 4 3" xfId="35889" xr:uid="{D060B51A-970E-4502-8571-ABE37CF98997}"/>
    <cellStyle name="%20 - Vurgu1 2 6 5" xfId="15368" xr:uid="{3E56D5EE-E5B4-4B7E-8C3D-173298DCF7F6}"/>
    <cellStyle name="%20 - Vurgu1 2 6 5 2" xfId="39600" xr:uid="{E063FC34-CDA1-4AE8-87F2-893577794982}"/>
    <cellStyle name="%20 - Vurgu1 2 6 6" xfId="19105" xr:uid="{C2E13317-F7CA-4049-A45D-8FDD0ACE5E5E}"/>
    <cellStyle name="%20 - Vurgu1 2 6 6 2" xfId="43331" xr:uid="{0F36BC65-C82B-4F3F-959F-C39F8DF8BA99}"/>
    <cellStyle name="%20 - Vurgu1 2 6 7" xfId="22658" xr:uid="{39E770EA-1FE6-41A5-A46F-267CE1458AC0}"/>
    <cellStyle name="%20 - Vurgu1 2 6 7 2" xfId="46860" xr:uid="{907D6FBF-4A5F-427C-9567-E8DBED308B16}"/>
    <cellStyle name="%20 - Vurgu1 2 7" xfId="42" xr:uid="{00000000-0005-0000-0000-00002D000000}"/>
    <cellStyle name="%20 - Vurgu1 2 7 10" xfId="22785" xr:uid="{2E3DA92E-6212-463D-9CAA-2ADB3BADD1B6}"/>
    <cellStyle name="%20 - Vurgu1 2 7 10 2" xfId="46987" xr:uid="{D9439EE6-CDA1-48ED-9AFC-F46A0C66DFED}"/>
    <cellStyle name="%20 - Vurgu1 2 7 11" xfId="28285" xr:uid="{77F84DC8-B831-49E5-A9D8-FF18B020457D}"/>
    <cellStyle name="%20 - Vurgu1 2 7 2" xfId="43" xr:uid="{00000000-0005-0000-0000-00002E000000}"/>
    <cellStyle name="%20 - Vurgu1 2 7 2 2" xfId="3768" xr:uid="{3400B807-0C8A-4073-85EE-CA32BADBFBD6}"/>
    <cellStyle name="%20 - Vurgu1 2 7 2 2 2" xfId="27795" xr:uid="{CB9A08D8-A398-4B6C-8C1E-E5F9ACD40B1C}"/>
    <cellStyle name="%20 - Vurgu1 2 7 2 2 2 2" xfId="51912" xr:uid="{9914D0C3-3BE7-4BDC-9EC6-C7FCDFD41677}"/>
    <cellStyle name="%20 - Vurgu1 2 7 2 2 3" xfId="29420" xr:uid="{8DF34457-F795-4CBC-817F-DBDAAFFEFF6B}"/>
    <cellStyle name="%20 - Vurgu1 2 7 2 3" xfId="5453" xr:uid="{E0261CE5-B6AF-4F48-A7E7-926A1BEDD3C1}"/>
    <cellStyle name="%20 - Vurgu1 2 7 2 3 2" xfId="30459" xr:uid="{0689BEAC-6226-4D32-9008-E0A7A5BB89FB}"/>
    <cellStyle name="%20 - Vurgu1 2 7 2 4" xfId="8206" xr:uid="{1FE3B407-7A27-4E3C-9062-AF71C1C38AFF}"/>
    <cellStyle name="%20 - Vurgu1 2 7 2 4 2" xfId="33030" xr:uid="{23936BA7-304F-4EA0-BC09-F4DEF1BCA47C}"/>
    <cellStyle name="%20 - Vurgu1 2 7 2 5" xfId="14363" xr:uid="{F8269D48-2257-4F27-8F3A-D3C0342B7E2B}"/>
    <cellStyle name="%20 - Vurgu1 2 7 2 5 2" xfId="38596" xr:uid="{B87ECFF2-1330-4CD1-B3B0-2FA62A893585}"/>
    <cellStyle name="%20 - Vurgu1 2 7 2 6" xfId="18076" xr:uid="{C5D449A3-867A-4FCD-9A64-FDBD234F13C7}"/>
    <cellStyle name="%20 - Vurgu1 2 7 2 6 2" xfId="42307" xr:uid="{524870B1-A445-4361-8628-63555970F60A}"/>
    <cellStyle name="%20 - Vurgu1 2 7 2 7" xfId="21815" xr:uid="{127D7F0D-3296-4054-B914-9AC168A1C030}"/>
    <cellStyle name="%20 - Vurgu1 2 7 2 7 2" xfId="46038" xr:uid="{BBEEFFD6-0926-43B9-AD7F-788C44CC86D1}"/>
    <cellStyle name="%20 - Vurgu1 2 7 2 8" xfId="23835" xr:uid="{103A137E-2F07-4D0C-A415-9A211E04FEC3}"/>
    <cellStyle name="%20 - Vurgu1 2 7 2 8 2" xfId="48037" xr:uid="{9B864FAF-9DF5-4871-BB06-35257635D8B9}"/>
    <cellStyle name="%20 - Vurgu1 2 7 2 9" xfId="28286" xr:uid="{C54AB1F6-BCE1-4EF6-8935-40236C1F6086}"/>
    <cellStyle name="%20 - Vurgu1 2 7 3" xfId="3767" xr:uid="{64A98B09-051E-40ED-BA58-211C8992FAA7}"/>
    <cellStyle name="%20 - Vurgu1 2 7 3 2" xfId="9438" xr:uid="{817D54C8-7A32-403E-A8D8-561D238F9616}"/>
    <cellStyle name="%20 - Vurgu1 2 7 3 2 2" xfId="34063" xr:uid="{61923ACC-8422-4A3F-BD25-598728342B0A}"/>
    <cellStyle name="%20 - Vurgu1 2 7 3 3" xfId="13171" xr:uid="{124A60AA-8922-46CB-9B2F-FD23EFDB711C}"/>
    <cellStyle name="%20 - Vurgu1 2 7 3 3 2" xfId="37404" xr:uid="{F62F5689-67B5-40A8-8448-807B4D0D277D}"/>
    <cellStyle name="%20 - Vurgu1 2 7 3 4" xfId="16884" xr:uid="{0A49EE1D-E7C9-4BAB-9EBE-E9D3EE8A8A1D}"/>
    <cellStyle name="%20 - Vurgu1 2 7 3 4 2" xfId="41115" xr:uid="{FEC2458D-35E9-4AA2-94E8-5DDD5603EA89}"/>
    <cellStyle name="%20 - Vurgu1 2 7 3 5" xfId="20623" xr:uid="{A2983AD3-7CDF-4CFD-A460-8C9D747957D6}"/>
    <cellStyle name="%20 - Vurgu1 2 7 3 5 2" xfId="44846" xr:uid="{C6E21416-26CC-409E-809D-5E70D5691C88}"/>
    <cellStyle name="%20 - Vurgu1 2 7 3 6" xfId="26601" xr:uid="{0A2F94AF-E56A-4C14-BD40-5DF52B049AC4}"/>
    <cellStyle name="%20 - Vurgu1 2 7 3 6 2" xfId="50720" xr:uid="{CDC9ED05-C5C1-463A-ACE1-51FE1D1EBD47}"/>
    <cellStyle name="%20 - Vurgu1 2 7 3 7" xfId="29419" xr:uid="{50AFDB0F-0115-42CC-8FA2-7D7A65692D99}"/>
    <cellStyle name="%20 - Vurgu1 2 7 4" xfId="5452" xr:uid="{F40773CF-73E7-40EB-B823-AFE5846261AF}"/>
    <cellStyle name="%20 - Vurgu1 2 7 4 2" xfId="25198" xr:uid="{8EFEC905-7597-492D-A75E-118933DBA976}"/>
    <cellStyle name="%20 - Vurgu1 2 7 4 2 2" xfId="49332" xr:uid="{269EAA8E-2C68-4FA9-A0FE-A4E978307849}"/>
    <cellStyle name="%20 - Vurgu1 2 7 4 3" xfId="30458" xr:uid="{D1BED296-2987-4320-B958-F17308637388}"/>
    <cellStyle name="%20 - Vurgu1 2 7 5" xfId="7058" xr:uid="{531CCF65-B446-4628-A4D4-5500FF18621F}"/>
    <cellStyle name="%20 - Vurgu1 2 7 5 2" xfId="31982" xr:uid="{53A66B58-ECB8-45DA-834F-77B16B3CF458}"/>
    <cellStyle name="%20 - Vurgu1 2 7 6" xfId="10197" xr:uid="{32A8EF7F-2F28-4DC2-BF72-264AE8014B25}"/>
    <cellStyle name="%20 - Vurgu1 2 7 6 2" xfId="34758" xr:uid="{A1EBF9CA-AF31-4E62-AA39-02B2538FA0CC}"/>
    <cellStyle name="%20 - Vurgu1 2 7 7" xfId="11782" xr:uid="{C5C6D345-EB5F-440A-B411-731055E8237D}"/>
    <cellStyle name="%20 - Vurgu1 2 7 7 2" xfId="36016" xr:uid="{BC8AB0F9-FC96-4A17-90A0-F4EE83EDC34D}"/>
    <cellStyle name="%20 - Vurgu1 2 7 8" xfId="15495" xr:uid="{CED405ED-44C7-41DA-BB96-C77AF69EE7B6}"/>
    <cellStyle name="%20 - Vurgu1 2 7 8 2" xfId="39727" xr:uid="{BF091EA0-1849-4618-ACEA-BDCC30FF83DB}"/>
    <cellStyle name="%20 - Vurgu1 2 7 9" xfId="19232" xr:uid="{3078D9B6-1230-4B02-8934-E2D05BA38AB7}"/>
    <cellStyle name="%20 - Vurgu1 2 7 9 2" xfId="43458" xr:uid="{C150E117-4650-4A45-A3A2-6CC909B952F5}"/>
    <cellStyle name="%20 - Vurgu1 2 8" xfId="44" xr:uid="{00000000-0005-0000-0000-00002F000000}"/>
    <cellStyle name="%20 - Vurgu1 2 8 10" xfId="22912" xr:uid="{519B1DD1-17EB-428D-8D4A-7EA7A090FD6A}"/>
    <cellStyle name="%20 - Vurgu1 2 8 10 2" xfId="47114" xr:uid="{2466D09A-39FC-46F2-BDC3-A458D3A3575C}"/>
    <cellStyle name="%20 - Vurgu1 2 8 11" xfId="28287" xr:uid="{2EC16CE0-8A15-4303-A4CF-2A16BD1CB4A5}"/>
    <cellStyle name="%20 - Vurgu1 2 8 2" xfId="45" xr:uid="{00000000-0005-0000-0000-000030000000}"/>
    <cellStyle name="%20 - Vurgu1 2 8 2 2" xfId="3770" xr:uid="{11BED18F-877E-400A-B44F-81FDFD8F14F5}"/>
    <cellStyle name="%20 - Vurgu1 2 8 2 2 2" xfId="27922" xr:uid="{90B3C7A7-699C-4F60-A685-6F6EE611D99B}"/>
    <cellStyle name="%20 - Vurgu1 2 8 2 2 2 2" xfId="52039" xr:uid="{66B20D1F-430A-4A42-AB77-7A2AD8142B4E}"/>
    <cellStyle name="%20 - Vurgu1 2 8 2 2 3" xfId="29422" xr:uid="{66D4B857-B77C-476F-9E02-86FF99140E7B}"/>
    <cellStyle name="%20 - Vurgu1 2 8 2 3" xfId="5455" xr:uid="{E3080BCF-1E72-4F47-BF9D-CD9D1D98A3E0}"/>
    <cellStyle name="%20 - Vurgu1 2 8 2 3 2" xfId="30461" xr:uid="{CCB8B66B-AEC5-44A0-99A6-6F5CAF64FD74}"/>
    <cellStyle name="%20 - Vurgu1 2 8 2 4" xfId="8336" xr:uid="{24471BEA-6EB5-4768-B920-17EB5D588973}"/>
    <cellStyle name="%20 - Vurgu1 2 8 2 4 2" xfId="33157" xr:uid="{57F80C3B-AAED-4CF2-84DB-66182E755E23}"/>
    <cellStyle name="%20 - Vurgu1 2 8 2 5" xfId="14490" xr:uid="{AE9AC3B4-067C-4B41-AF6A-AC70B8591DF1}"/>
    <cellStyle name="%20 - Vurgu1 2 8 2 5 2" xfId="38723" xr:uid="{BEC81DC0-E813-4CDE-B794-7F2B32507540}"/>
    <cellStyle name="%20 - Vurgu1 2 8 2 6" xfId="18203" xr:uid="{4FEC48DB-1C81-42C8-AEB1-4976DA04F0A9}"/>
    <cellStyle name="%20 - Vurgu1 2 8 2 6 2" xfId="42434" xr:uid="{CB348CF1-1F70-4F66-AC60-1846B0A6B894}"/>
    <cellStyle name="%20 - Vurgu1 2 8 2 7" xfId="21942" xr:uid="{B8FE870C-8153-46D5-B27A-E69533D10D72}"/>
    <cellStyle name="%20 - Vurgu1 2 8 2 7 2" xfId="46165" xr:uid="{C331C3A0-0445-4D40-BEEF-C47A3531C1DF}"/>
    <cellStyle name="%20 - Vurgu1 2 8 2 8" xfId="23962" xr:uid="{18EA51ED-379E-441E-8ED3-2ED340DF5993}"/>
    <cellStyle name="%20 - Vurgu1 2 8 2 8 2" xfId="48164" xr:uid="{2EEEDF2A-3CDC-4555-A799-1518960204BA}"/>
    <cellStyle name="%20 - Vurgu1 2 8 2 9" xfId="28288" xr:uid="{E5CC02C1-8720-4F97-9455-BE370CD22B65}"/>
    <cellStyle name="%20 - Vurgu1 2 8 3" xfId="3769" xr:uid="{4F1EBFA0-56C1-4725-BFE0-EE464CD6AAE3}"/>
    <cellStyle name="%20 - Vurgu1 2 8 3 2" xfId="9516" xr:uid="{7A4069DC-AE4F-4523-8BF1-19CB27439099}"/>
    <cellStyle name="%20 - Vurgu1 2 8 3 2 2" xfId="34141" xr:uid="{09A7F3D5-B89A-4D10-9373-D493253654E9}"/>
    <cellStyle name="%20 - Vurgu1 2 8 3 3" xfId="13298" xr:uid="{729C8C4F-430F-496F-9584-6AAA9C197F44}"/>
    <cellStyle name="%20 - Vurgu1 2 8 3 3 2" xfId="37531" xr:uid="{E95B54AE-72E7-4D45-AEEC-DA8C19C4574A}"/>
    <cellStyle name="%20 - Vurgu1 2 8 3 4" xfId="17011" xr:uid="{7AC17744-61EB-42D6-8DAD-D63B35757BB8}"/>
    <cellStyle name="%20 - Vurgu1 2 8 3 4 2" xfId="41242" xr:uid="{0DA16057-1553-46EC-A6A6-3C6D58E26784}"/>
    <cellStyle name="%20 - Vurgu1 2 8 3 5" xfId="20750" xr:uid="{2BCEC454-35A9-4E6B-B110-B52F2C94D3C1}"/>
    <cellStyle name="%20 - Vurgu1 2 8 3 5 2" xfId="44973" xr:uid="{C85089A5-274F-4FAD-BA64-79BB15375330}"/>
    <cellStyle name="%20 - Vurgu1 2 8 3 6" xfId="26728" xr:uid="{06A400D3-FEFA-47A7-B6F0-A7B4F0746272}"/>
    <cellStyle name="%20 - Vurgu1 2 8 3 6 2" xfId="50847" xr:uid="{7114D453-BF5C-4C4E-8AAF-141863F37FD7}"/>
    <cellStyle name="%20 - Vurgu1 2 8 3 7" xfId="29421" xr:uid="{F71A7AC9-4EB3-44D0-AC19-CE71988C0407}"/>
    <cellStyle name="%20 - Vurgu1 2 8 4" xfId="5454" xr:uid="{A4F739F0-8F96-4CFF-9B49-12121EB56851}"/>
    <cellStyle name="%20 - Vurgu1 2 8 4 2" xfId="25325" xr:uid="{9BCEA281-680F-4766-A9C8-76EC173D279B}"/>
    <cellStyle name="%20 - Vurgu1 2 8 4 2 2" xfId="49459" xr:uid="{36CA0CA3-BD96-4DFC-A774-4403CC276F87}"/>
    <cellStyle name="%20 - Vurgu1 2 8 4 3" xfId="30460" xr:uid="{3C5A01F5-BE40-4197-9E31-B9239E051612}"/>
    <cellStyle name="%20 - Vurgu1 2 8 5" xfId="7186" xr:uid="{7EF3C45E-823E-4388-AAA5-ABA0E2C89218}"/>
    <cellStyle name="%20 - Vurgu1 2 8 5 2" xfId="32109" xr:uid="{5531EFE8-B9D2-4773-84A4-958A678A7812}"/>
    <cellStyle name="%20 - Vurgu1 2 8 6" xfId="10198" xr:uid="{A5A45948-1D41-4A6D-9223-B881C5222100}"/>
    <cellStyle name="%20 - Vurgu1 2 8 6 2" xfId="34759" xr:uid="{799B37D8-D25C-4D03-86FD-2F881D6FCDDF}"/>
    <cellStyle name="%20 - Vurgu1 2 8 7" xfId="11909" xr:uid="{7C8B55C7-01D1-452E-B30E-0EB35E524097}"/>
    <cellStyle name="%20 - Vurgu1 2 8 7 2" xfId="36143" xr:uid="{644B6AAB-6A11-4355-AF3B-087189B45647}"/>
    <cellStyle name="%20 - Vurgu1 2 8 8" xfId="15622" xr:uid="{24DC86F8-412D-449D-AF07-37258B8FD5CF}"/>
    <cellStyle name="%20 - Vurgu1 2 8 8 2" xfId="39854" xr:uid="{D8BE540D-4B36-421D-ADA4-C23831981583}"/>
    <cellStyle name="%20 - Vurgu1 2 8 9" xfId="19359" xr:uid="{1F086029-6F3E-48F0-999C-E088D5416DB4}"/>
    <cellStyle name="%20 - Vurgu1 2 8 9 2" xfId="43585" xr:uid="{D3B539AC-542D-4974-B56C-6BFA3FF10719}"/>
    <cellStyle name="%20 - Vurgu1 2 9" xfId="46" xr:uid="{00000000-0005-0000-0000-000031000000}"/>
    <cellStyle name="%20 - Vurgu1 2 9 2" xfId="8468" xr:uid="{80065939-BD58-476B-A61B-E8E274921EF9}"/>
    <cellStyle name="%20 - Vurgu1 2 9 2 2" xfId="14617" xr:uid="{34B0BA8F-BB3E-444B-8D31-0061515D5E2A}"/>
    <cellStyle name="%20 - Vurgu1 2 9 2 2 2" xfId="28049" xr:uid="{E1A951F3-2A04-4F79-8195-C49CD4592E9E}"/>
    <cellStyle name="%20 - Vurgu1 2 9 2 2 2 2" xfId="52166" xr:uid="{24BDFDF3-E920-4BCC-928E-2CF5F10A2254}"/>
    <cellStyle name="%20 - Vurgu1 2 9 2 2 3" xfId="38850" xr:uid="{5903BC29-1671-4FBE-AAEF-72039FA2E57F}"/>
    <cellStyle name="%20 - Vurgu1 2 9 2 3" xfId="18330" xr:uid="{AE17CF1A-AFEB-4359-B4E6-20CA95906273}"/>
    <cellStyle name="%20 - Vurgu1 2 9 2 3 2" xfId="42561" xr:uid="{692C4C01-F3CF-4CE5-B71E-A135B0D2DF66}"/>
    <cellStyle name="%20 - Vurgu1 2 9 2 4" xfId="22069" xr:uid="{B5D5D9FF-AE24-4A74-89CD-72E9149C4D3B}"/>
    <cellStyle name="%20 - Vurgu1 2 9 2 4 2" xfId="46292" xr:uid="{94D32BE4-29CD-47A4-B7B1-4F86547F2994}"/>
    <cellStyle name="%20 - Vurgu1 2 9 2 5" xfId="24089" xr:uid="{91CF9A37-5649-4F98-AAF4-55DBDAE1987F}"/>
    <cellStyle name="%20 - Vurgu1 2 9 2 5 2" xfId="48291" xr:uid="{D5D13369-C156-4E55-ABF0-CA56176662E2}"/>
    <cellStyle name="%20 - Vurgu1 2 9 2 6" xfId="33284" xr:uid="{1BA401AE-8CF2-4E9B-864C-6D41F3A864F9}"/>
    <cellStyle name="%20 - Vurgu1 2 9 3" xfId="7320" xr:uid="{A3454372-8AA9-499A-8173-6BE135EBED14}"/>
    <cellStyle name="%20 - Vurgu1 2 9 3 2" xfId="13425" xr:uid="{9B4B39ED-66B7-453A-BFC0-1F55386F25C7}"/>
    <cellStyle name="%20 - Vurgu1 2 9 3 2 2" xfId="37658" xr:uid="{A7538728-A9E7-4BC6-8273-888C8DE0D3F1}"/>
    <cellStyle name="%20 - Vurgu1 2 9 3 3" xfId="17138" xr:uid="{19CF16B6-0D0F-4D6C-B156-C2E3FCAA783B}"/>
    <cellStyle name="%20 - Vurgu1 2 9 3 3 2" xfId="41369" xr:uid="{F6A9789D-6978-4B2E-8976-ED64BD6A03E5}"/>
    <cellStyle name="%20 - Vurgu1 2 9 3 4" xfId="20877" xr:uid="{D2121E00-9F2E-4CBC-A60E-5EF0EC432792}"/>
    <cellStyle name="%20 - Vurgu1 2 9 3 4 2" xfId="45100" xr:uid="{BFE73F4F-324D-4C3E-AF65-AB1AAEE32466}"/>
    <cellStyle name="%20 - Vurgu1 2 9 3 5" xfId="26855" xr:uid="{A3FF302B-8331-4F97-A8A1-6A3DBB870253}"/>
    <cellStyle name="%20 - Vurgu1 2 9 3 5 2" xfId="50974" xr:uid="{C8330073-EB07-4A78-98A5-480BDB497928}"/>
    <cellStyle name="%20 - Vurgu1 2 9 3 6" xfId="32236" xr:uid="{C32B5061-D92E-43E3-8FC4-3E647AC407D4}"/>
    <cellStyle name="%20 - Vurgu1 2 9 4" xfId="12036" xr:uid="{0F6B07E9-E98C-4AFD-BA7B-F2B0E1027DB6}"/>
    <cellStyle name="%20 - Vurgu1 2 9 4 2" xfId="25452" xr:uid="{E127FE94-E58A-47B7-89AD-6839DA8D0596}"/>
    <cellStyle name="%20 - Vurgu1 2 9 4 2 2" xfId="49586" xr:uid="{C3DA05FF-0DCE-4F1B-A78B-D8FBB61C3311}"/>
    <cellStyle name="%20 - Vurgu1 2 9 4 3" xfId="36270" xr:uid="{6C8FA66B-08F1-4FA4-848D-58DCE1CA255F}"/>
    <cellStyle name="%20 - Vurgu1 2 9 5" xfId="15749" xr:uid="{B327A3BA-8A74-4743-94D8-57B9B0CE2F70}"/>
    <cellStyle name="%20 - Vurgu1 2 9 5 2" xfId="39981" xr:uid="{B0F2DAE3-826A-44BB-A2B1-D2FD08941E47}"/>
    <cellStyle name="%20 - Vurgu1 2 9 6" xfId="19486" xr:uid="{E054E33D-9F3E-4C04-B98C-7C7FA6923771}"/>
    <cellStyle name="%20 - Vurgu1 2 9 6 2" xfId="43712" xr:uid="{4C9EEB77-0F32-4D5E-B688-5F8EEC6C5D02}"/>
    <cellStyle name="%20 - Vurgu1 2 9 7" xfId="23039" xr:uid="{5BC13054-D873-4074-8539-0DC44321AA45}"/>
    <cellStyle name="%20 - Vurgu1 2 9 7 2" xfId="47241" xr:uid="{FA801A76-F044-4619-9E1D-DF3DEE330633}"/>
    <cellStyle name="%20 - Vurgu1 20" xfId="7430" xr:uid="{046BEEB0-037F-47F2-8A0B-B65FE556D97D}"/>
    <cellStyle name="%20 - Vurgu1 20 2" xfId="8575" xr:uid="{9D0877C8-3D39-41B2-AE41-5D3697E67D75}"/>
    <cellStyle name="%20 - Vurgu1 20 2 2" xfId="14724" xr:uid="{BE1144F7-BC64-4E2F-9902-E788D3BE71E8}"/>
    <cellStyle name="%20 - Vurgu1 20 2 2 2" xfId="28156" xr:uid="{04EB3A47-ADE0-4FDC-BB0E-6538D6DCC436}"/>
    <cellStyle name="%20 - Vurgu1 20 2 2 2 2" xfId="52273" xr:uid="{C411467B-86C5-425A-AEB6-216EAC56FA03}"/>
    <cellStyle name="%20 - Vurgu1 20 2 2 3" xfId="38957" xr:uid="{EDAF71BF-0AAE-4F47-9B6F-665E079FC083}"/>
    <cellStyle name="%20 - Vurgu1 20 2 3" xfId="18437" xr:uid="{DE955284-139F-4C0C-B9D4-4281EEE02A0D}"/>
    <cellStyle name="%20 - Vurgu1 20 2 3 2" xfId="42668" xr:uid="{C960B8B8-13C5-4D35-9B75-1DF542400BD3}"/>
    <cellStyle name="%20 - Vurgu1 20 2 4" xfId="22176" xr:uid="{D9CCBD76-C3D8-43A4-9334-A1807A4ED1B7}"/>
    <cellStyle name="%20 - Vurgu1 20 2 4 2" xfId="46399" xr:uid="{F184B619-D850-42FD-B58B-727D227C7DE1}"/>
    <cellStyle name="%20 - Vurgu1 20 2 5" xfId="24196" xr:uid="{7A29EDE0-23A3-45E7-8C8A-4683F3673F9F}"/>
    <cellStyle name="%20 - Vurgu1 20 2 5 2" xfId="48398" xr:uid="{AB9D0064-DDD8-44F8-8AEF-8AAA1224192F}"/>
    <cellStyle name="%20 - Vurgu1 20 2 6" xfId="33391" xr:uid="{6273A1EE-B8C5-4486-8BDD-E37AC9A1F49C}"/>
    <cellStyle name="%20 - Vurgu1 20 3" xfId="9671" xr:uid="{80420723-68E1-4679-8CB6-E9221B39BD59}"/>
    <cellStyle name="%20 - Vurgu1 20 3 2" xfId="13532" xr:uid="{62ECE526-B85B-4BB1-8E42-FF1548499CD2}"/>
    <cellStyle name="%20 - Vurgu1 20 3 2 2" xfId="37765" xr:uid="{3C8C4F53-BF0C-4CAE-90E6-0CEA420AE3DE}"/>
    <cellStyle name="%20 - Vurgu1 20 3 3" xfId="17245" xr:uid="{9F294420-AEFA-4D33-AB4E-12242652F6A5}"/>
    <cellStyle name="%20 - Vurgu1 20 3 3 2" xfId="41476" xr:uid="{F03B3FE2-7F12-4E13-8B76-7BFFC87EC9A9}"/>
    <cellStyle name="%20 - Vurgu1 20 3 4" xfId="20984" xr:uid="{06EC173E-D067-4CB1-BA7E-36578B9AD30F}"/>
    <cellStyle name="%20 - Vurgu1 20 3 4 2" xfId="45207" xr:uid="{A3B17F17-BD6C-44BA-A0E3-D1699582381C}"/>
    <cellStyle name="%20 - Vurgu1 20 3 5" xfId="26962" xr:uid="{683DA359-0A52-4FDF-A2D5-0F3D4166CDED}"/>
    <cellStyle name="%20 - Vurgu1 20 3 5 2" xfId="51081" xr:uid="{EC8A3515-B21E-4282-BC1B-9A2EAC83CF49}"/>
    <cellStyle name="%20 - Vurgu1 20 3 6" xfId="34296" xr:uid="{66EB80DD-003C-489A-93D6-32FB680BD433}"/>
    <cellStyle name="%20 - Vurgu1 20 4" xfId="12143" xr:uid="{F1356654-9BA4-4F24-961F-01662DDD88AB}"/>
    <cellStyle name="%20 - Vurgu1 20 4 2" xfId="25559" xr:uid="{B29FB719-0B46-4727-A61C-3F5C3AA4F00B}"/>
    <cellStyle name="%20 - Vurgu1 20 4 2 2" xfId="49693" xr:uid="{00C2D40B-544C-4FD8-BE9F-D7DC4F994B84}"/>
    <cellStyle name="%20 - Vurgu1 20 4 3" xfId="36377" xr:uid="{9D327425-C0DF-44D9-BFB9-D662F8A0BCF3}"/>
    <cellStyle name="%20 - Vurgu1 20 5" xfId="15856" xr:uid="{21937013-8BCF-4AA4-BA55-079B5F625C86}"/>
    <cellStyle name="%20 - Vurgu1 20 5 2" xfId="40088" xr:uid="{BCAA72A1-C8C4-40CC-AC45-40D489A9C089}"/>
    <cellStyle name="%20 - Vurgu1 20 6" xfId="19593" xr:uid="{D412AEA5-2E63-4D0F-AC3B-F5BC587C264A}"/>
    <cellStyle name="%20 - Vurgu1 20 6 2" xfId="43819" xr:uid="{63BD3ADE-DDDF-4919-9EDB-647C2EFB113D}"/>
    <cellStyle name="%20 - Vurgu1 20 7" xfId="23146" xr:uid="{D5F7AEAC-59B0-4E71-A7E0-08EEC37A944C}"/>
    <cellStyle name="%20 - Vurgu1 20 7 2" xfId="47348" xr:uid="{B922C653-1246-4AE7-BC86-11BE96D3804F}"/>
    <cellStyle name="%20 - Vurgu1 20 8" xfId="32343" xr:uid="{29A03BBA-6A60-4FAA-800C-3221C914758B}"/>
    <cellStyle name="%20 - Vurgu1 21" xfId="7688" xr:uid="{AB39DBE5-557B-4A18-B76E-35E952797B8E}"/>
    <cellStyle name="%20 - Vurgu1 21 2" xfId="9944" xr:uid="{2ACB9954-F763-4AFC-93D4-BDA29A5E438A}"/>
    <cellStyle name="%20 - Vurgu1 21 2 2" xfId="13904" xr:uid="{A468411B-E481-411B-AA30-AF6A3F750F49}"/>
    <cellStyle name="%20 - Vurgu1 21 2 2 2" xfId="38137" xr:uid="{38F0E96D-3276-4AA3-97D5-A8EBDE088ADB}"/>
    <cellStyle name="%20 - Vurgu1 21 2 3" xfId="17617" xr:uid="{DE964E71-8C82-4992-92F1-118B8E7BFA6C}"/>
    <cellStyle name="%20 - Vurgu1 21 2 3 2" xfId="41848" xr:uid="{BADC763E-55A2-4C1E-BCC3-BA5294B6CFBD}"/>
    <cellStyle name="%20 - Vurgu1 21 2 4" xfId="21356" xr:uid="{53261A0E-C46F-41F9-BB43-741FB85E26AD}"/>
    <cellStyle name="%20 - Vurgu1 21 2 4 2" xfId="45579" xr:uid="{C6191EBF-210C-4D5B-BD6B-508BB655E130}"/>
    <cellStyle name="%20 - Vurgu1 21 2 5" xfId="27336" xr:uid="{014AF30B-DD7D-40C9-95A6-1FB818AF62FA}"/>
    <cellStyle name="%20 - Vurgu1 21 2 5 2" xfId="51453" xr:uid="{3BD12FDA-9400-4525-82EC-44EBFBB7457C}"/>
    <cellStyle name="%20 - Vurgu1 21 2 6" xfId="34538" xr:uid="{1E9A25AB-3E0B-4458-8A87-ECBFDBD5D8A7}"/>
    <cellStyle name="%20 - Vurgu1 21 3" xfId="9213" xr:uid="{2B5AEFC7-CA64-48F6-B053-33361444F8A0}"/>
    <cellStyle name="%20 - Vurgu1 21 3 2" xfId="12731" xr:uid="{6F26FF28-7841-431E-A3EE-07125515A0F0}"/>
    <cellStyle name="%20 - Vurgu1 21 3 2 2" xfId="36964" xr:uid="{7C2BF136-D4B8-4742-B1FD-094551013C4D}"/>
    <cellStyle name="%20 - Vurgu1 21 3 3" xfId="16444" xr:uid="{F12398D3-C1A1-4234-B337-49C5597A11DA}"/>
    <cellStyle name="%20 - Vurgu1 21 3 3 2" xfId="40675" xr:uid="{A5F89655-045C-403E-8117-64427E2AE462}"/>
    <cellStyle name="%20 - Vurgu1 21 3 4" xfId="20183" xr:uid="{CFBD803C-50B4-4CB9-BE5C-FF97CBA2E1A3}"/>
    <cellStyle name="%20 - Vurgu1 21 3 4 2" xfId="44406" xr:uid="{C98A5457-39C1-4A09-9814-E89F98F61D1C}"/>
    <cellStyle name="%20 - Vurgu1 21 3 5" xfId="26160" xr:uid="{77F2D844-E75E-47EE-836F-B809DC98CE72}"/>
    <cellStyle name="%20 - Vurgu1 21 3 5 2" xfId="50280" xr:uid="{7A6DB5FD-2E12-4EA3-8F75-5498D7177027}"/>
    <cellStyle name="%20 - Vurgu1 21 3 6" xfId="33852" xr:uid="{E416DE11-9A4F-4EE1-83EA-0303B518FCE9}"/>
    <cellStyle name="%20 - Vurgu1 21 4" xfId="11318" xr:uid="{BB9D50D7-FD6E-48D6-87D8-6C75EC290980}"/>
    <cellStyle name="%20 - Vurgu1 21 4 2" xfId="24737" xr:uid="{31EA6FB1-DB91-4ABE-A6BE-858CF497E07A}"/>
    <cellStyle name="%20 - Vurgu1 21 4 2 2" xfId="48871" xr:uid="{E27206E4-5AB8-40F4-BA33-E919AB744E7F}"/>
    <cellStyle name="%20 - Vurgu1 21 4 3" xfId="35552" xr:uid="{C3F27406-799B-48DF-BF6D-D409CE99A951}"/>
    <cellStyle name="%20 - Vurgu1 21 5" xfId="15031" xr:uid="{50DE3838-8F32-4C28-8531-9C4DBB80C89C}"/>
    <cellStyle name="%20 - Vurgu1 21 5 2" xfId="39263" xr:uid="{1E62FA11-09C2-47FB-9163-54FBFA57D13E}"/>
    <cellStyle name="%20 - Vurgu1 21 6" xfId="18766" xr:uid="{D05F6AAE-5007-46A6-8A2B-44DCCB78C869}"/>
    <cellStyle name="%20 - Vurgu1 21 6 2" xfId="42992" xr:uid="{D6F62D28-5CB2-4428-B810-DB0927B97592}"/>
    <cellStyle name="%20 - Vurgu1 21 7" xfId="23375" xr:uid="{3A28911E-A4AD-49A6-B151-A7FEBB2275C8}"/>
    <cellStyle name="%20 - Vurgu1 21 7 2" xfId="47577" xr:uid="{4FB437E3-D60F-4DDC-BD51-02867F68A565}"/>
    <cellStyle name="%20 - Vurgu1 21 8" xfId="32571" xr:uid="{CEAA3586-A5F8-4CB2-A4A1-D8BBCE7BF8F2}"/>
    <cellStyle name="%20 - Vurgu1 22" xfId="7451" xr:uid="{A87616F2-FCF8-40D5-BCB7-35BEC14B0456}"/>
    <cellStyle name="%20 - Vurgu1 22 2" xfId="10101" xr:uid="{BF9FCF86-F196-4B57-944A-5C1A508BCFBF}"/>
    <cellStyle name="%20 - Vurgu1 22 2 2" xfId="14745" xr:uid="{EC4FC9CD-6B58-4546-B964-7803F72633DF}"/>
    <cellStyle name="%20 - Vurgu1 22 2 2 2" xfId="38978" xr:uid="{BFE26031-E909-499E-BC31-CE937C5DAAB3}"/>
    <cellStyle name="%20 - Vurgu1 22 2 3" xfId="18458" xr:uid="{454DC810-B8F6-4CB2-8E2F-4371D05346CE}"/>
    <cellStyle name="%20 - Vurgu1 22 2 3 2" xfId="42689" xr:uid="{84FBC206-8452-4F8D-8DDB-C4B0C7C19749}"/>
    <cellStyle name="%20 - Vurgu1 22 2 4" xfId="22197" xr:uid="{06853AA8-A517-4195-A90F-0819CC8F634C}"/>
    <cellStyle name="%20 - Vurgu1 22 2 4 2" xfId="46420" xr:uid="{C854E4C0-BE18-4894-A570-ACD4EE772BB5}"/>
    <cellStyle name="%20 - Vurgu1 22 2 5" xfId="28177" xr:uid="{04006306-FAD4-4720-A5A7-7F913A256CA0}"/>
    <cellStyle name="%20 - Vurgu1 22 2 5 2" xfId="52294" xr:uid="{F348FE4A-32B4-4A0A-8336-81EE3BE76B9E}"/>
    <cellStyle name="%20 - Vurgu1 22 2 6" xfId="34695" xr:uid="{11B64E64-7336-4DEE-A3D5-992761E35B09}"/>
    <cellStyle name="%20 - Vurgu1 22 3" xfId="9688" xr:uid="{5EFE774E-781A-4B96-A8C0-6F709A5D69C1}"/>
    <cellStyle name="%20 - Vurgu1 22 3 2" xfId="13551" xr:uid="{A20BDE36-FC5E-4E34-BDFA-181FBBC7A293}"/>
    <cellStyle name="%20 - Vurgu1 22 3 2 2" xfId="37784" xr:uid="{6633E8DD-7C8C-4CE5-90C3-607BB27FDE41}"/>
    <cellStyle name="%20 - Vurgu1 22 3 3" xfId="17264" xr:uid="{DFA0F0BA-B7BB-4151-B4CB-6B5D00B64181}"/>
    <cellStyle name="%20 - Vurgu1 22 3 3 2" xfId="41495" xr:uid="{51C188D1-654F-487B-B558-8CE8F5BFAF58}"/>
    <cellStyle name="%20 - Vurgu1 22 3 4" xfId="21003" xr:uid="{2827972B-A1DE-4B12-9B34-777A5B471953}"/>
    <cellStyle name="%20 - Vurgu1 22 3 4 2" xfId="45226" xr:uid="{1D2639AB-F842-4B26-94BC-3FF1B589C687}"/>
    <cellStyle name="%20 - Vurgu1 22 3 5" xfId="26981" xr:uid="{AF181C80-EE19-4600-9F2B-1CD6F252DF8C}"/>
    <cellStyle name="%20 - Vurgu1 22 3 5 2" xfId="51100" xr:uid="{A63E9DA2-AE27-4751-BD12-B8FE3F8E7280}"/>
    <cellStyle name="%20 - Vurgu1 22 3 6" xfId="34312" xr:uid="{B903DDA0-55DE-458F-B555-F14286C59235}"/>
    <cellStyle name="%20 - Vurgu1 22 4" xfId="12164" xr:uid="{FF867A1B-BB3F-43D2-AFB4-105F50587D94}"/>
    <cellStyle name="%20 - Vurgu1 22 4 2" xfId="25580" xr:uid="{F42A0750-36F5-41A8-BBA2-6241B35DBF9D}"/>
    <cellStyle name="%20 - Vurgu1 22 4 2 2" xfId="49714" xr:uid="{47B41DEF-F8FC-440D-B8BF-48246A996EA2}"/>
    <cellStyle name="%20 - Vurgu1 22 4 3" xfId="36398" xr:uid="{A2C9F951-5BF6-49DD-BAB0-B52EECFD0DAA}"/>
    <cellStyle name="%20 - Vurgu1 22 5" xfId="15877" xr:uid="{285B7019-83FF-4F88-92F9-135C7F0F39D7}"/>
    <cellStyle name="%20 - Vurgu1 22 5 2" xfId="40109" xr:uid="{8FE71B69-C330-4B81-9252-3531A8EB4C90}"/>
    <cellStyle name="%20 - Vurgu1 22 6" xfId="19614" xr:uid="{ACB6FA6E-CA02-4C01-A2D2-CAA5F8ADD6B3}"/>
    <cellStyle name="%20 - Vurgu1 22 6 2" xfId="43840" xr:uid="{9878EC46-BD79-4C93-95DE-7C5677CE01A0}"/>
    <cellStyle name="%20 - Vurgu1 22 7" xfId="23165" xr:uid="{FBF30D91-FACE-4E61-9D5E-7DF41FC94B9F}"/>
    <cellStyle name="%20 - Vurgu1 22 7 2" xfId="47367" xr:uid="{25E72925-6109-4126-8A99-08035687528E}"/>
    <cellStyle name="%20 - Vurgu1 22 8" xfId="32362" xr:uid="{C6629C65-910F-4839-8A55-3C65E2580BE5}"/>
    <cellStyle name="%20 - Vurgu1 23" xfId="8594" xr:uid="{9E8E1CD4-7C6E-463D-AFA6-267BE2EE691D}"/>
    <cellStyle name="%20 - Vurgu1 23 2" xfId="10118" xr:uid="{B1DBE1D6-261E-4A3A-8186-BDFFF59343F0}"/>
    <cellStyle name="%20 - Vurgu1 23 2 2" xfId="14762" xr:uid="{D36E42B7-EDD7-4177-AB8D-38A8F417B638}"/>
    <cellStyle name="%20 - Vurgu1 23 2 2 2" xfId="38995" xr:uid="{FA593B3C-2E07-4502-9BD6-5C97AE71D068}"/>
    <cellStyle name="%20 - Vurgu1 23 2 3" xfId="18475" xr:uid="{83D42626-0B5F-4276-BDA3-3BEAE052E985}"/>
    <cellStyle name="%20 - Vurgu1 23 2 3 2" xfId="42706" xr:uid="{16662F8B-38E8-43E2-B542-5EE7589AEB7B}"/>
    <cellStyle name="%20 - Vurgu1 23 2 4" xfId="22214" xr:uid="{482A1A0D-8D5F-44D4-A469-DABF09AE3664}"/>
    <cellStyle name="%20 - Vurgu1 23 2 4 2" xfId="46437" xr:uid="{3EFAFD03-82B6-463A-ACAB-71730DA7D767}"/>
    <cellStyle name="%20 - Vurgu1 23 2 5" xfId="28194" xr:uid="{5A8902F6-C2F6-42D1-A4DB-E3F34CCD9CD8}"/>
    <cellStyle name="%20 - Vurgu1 23 2 5 2" xfId="52311" xr:uid="{EAAECCE7-ED80-41A6-932E-F9E0CB793828}"/>
    <cellStyle name="%20 - Vurgu1 23 2 6" xfId="34712" xr:uid="{48C2B55A-DAD9-470B-9717-F0E35E6DAB11}"/>
    <cellStyle name="%20 - Vurgu1 23 3" xfId="9703" xr:uid="{0B8E4C1C-8327-45C4-91B7-3CD6F504AE44}"/>
    <cellStyle name="%20 - Vurgu1 23 3 2" xfId="13567" xr:uid="{D3FAD126-F428-4A2A-95E2-2A2D5454EC63}"/>
    <cellStyle name="%20 - Vurgu1 23 3 2 2" xfId="37800" xr:uid="{639D9114-A4AD-4BCD-BE58-655BBD962FF0}"/>
    <cellStyle name="%20 - Vurgu1 23 3 3" xfId="17280" xr:uid="{2C3E736B-75B1-462E-A36D-8A5F30D22F55}"/>
    <cellStyle name="%20 - Vurgu1 23 3 3 2" xfId="41511" xr:uid="{A715D057-F312-46F4-BF34-51C688D44E41}"/>
    <cellStyle name="%20 - Vurgu1 23 3 4" xfId="21019" xr:uid="{70538358-165E-44D2-959E-F5C89882E38E}"/>
    <cellStyle name="%20 - Vurgu1 23 3 4 2" xfId="45242" xr:uid="{8D3C5513-D500-4FE5-AC46-C62B25F9149E}"/>
    <cellStyle name="%20 - Vurgu1 23 3 5" xfId="26997" xr:uid="{1D92BE24-3FCD-4176-8E22-0A7B31E3B7D6}"/>
    <cellStyle name="%20 - Vurgu1 23 3 5 2" xfId="51116" xr:uid="{560055E4-B695-459A-817F-2AE9D53E0CB5}"/>
    <cellStyle name="%20 - Vurgu1 23 3 6" xfId="34327" xr:uid="{46ACF02A-BA39-4C31-9571-E2141BE86452}"/>
    <cellStyle name="%20 - Vurgu1 23 4" xfId="12181" xr:uid="{8B075034-B6E1-4371-9F6D-341D81660C6B}"/>
    <cellStyle name="%20 - Vurgu1 23 4 2" xfId="25597" xr:uid="{0B3BCE16-586E-4A4E-8EAC-756EA6F84ADF}"/>
    <cellStyle name="%20 - Vurgu1 23 4 2 2" xfId="49731" xr:uid="{5BD8C704-F88C-40C6-87B8-0DB7E4F3852E}"/>
    <cellStyle name="%20 - Vurgu1 23 4 3" xfId="36415" xr:uid="{B0BF1474-9E29-4FB5-A804-12F6666B791B}"/>
    <cellStyle name="%20 - Vurgu1 23 5" xfId="15894" xr:uid="{4E2B51F3-D89B-4F69-A041-E6D324628430}"/>
    <cellStyle name="%20 - Vurgu1 23 5 2" xfId="40126" xr:uid="{6F9523B8-4539-4B48-8343-ADA92E372D24}"/>
    <cellStyle name="%20 - Vurgu1 23 6" xfId="19631" xr:uid="{12853B48-8381-41D9-B12F-AEABB280C49F}"/>
    <cellStyle name="%20 - Vurgu1 23 6 2" xfId="43857" xr:uid="{D0E01DC3-49DD-4131-8FC1-A242167C56C6}"/>
    <cellStyle name="%20 - Vurgu1 23 7" xfId="24214" xr:uid="{B25B1E55-F7E0-4F45-82F8-6E46142C29F5}"/>
    <cellStyle name="%20 - Vurgu1 23 7 2" xfId="48416" xr:uid="{62A801D1-5658-4AFB-8959-7DAFEAEB2BD0}"/>
    <cellStyle name="%20 - Vurgu1 23 8" xfId="33409" xr:uid="{499E2D87-5F85-468B-A0A5-7B475534C76A}"/>
    <cellStyle name="%20 - Vurgu1 24" xfId="8615" xr:uid="{15A6F4DE-3D6F-4499-B127-C86438314283}"/>
    <cellStyle name="%20 - Vurgu1 24 2" xfId="10134" xr:uid="{5590617B-CAFF-40D5-AB66-384E77064E4C}"/>
    <cellStyle name="%20 - Vurgu1 24 2 2" xfId="14778" xr:uid="{DCB88C59-1474-4C81-9A78-024225179F16}"/>
    <cellStyle name="%20 - Vurgu1 24 2 2 2" xfId="39011" xr:uid="{DAD884E5-F918-468A-941F-C382C5EAED84}"/>
    <cellStyle name="%20 - Vurgu1 24 2 3" xfId="18491" xr:uid="{943164D9-82D3-4322-82FC-0E0478DC1378}"/>
    <cellStyle name="%20 - Vurgu1 24 2 3 2" xfId="42722" xr:uid="{E607C5BD-2458-4B6B-BB5D-66C39C163B02}"/>
    <cellStyle name="%20 - Vurgu1 24 2 4" xfId="22230" xr:uid="{45FF5406-E25E-4F57-9536-3685FD032226}"/>
    <cellStyle name="%20 - Vurgu1 24 2 4 2" xfId="46453" xr:uid="{B2777547-9D70-4D68-AC41-F433E445FC17}"/>
    <cellStyle name="%20 - Vurgu1 24 2 5" xfId="28210" xr:uid="{4DBD340F-A660-4D94-9E8F-F76C090F0A76}"/>
    <cellStyle name="%20 - Vurgu1 24 2 5 2" xfId="52327" xr:uid="{6A7498B8-7121-48F7-B878-2C1B629E5F92}"/>
    <cellStyle name="%20 - Vurgu1 24 2 6" xfId="34728" xr:uid="{5E5AE083-B680-4DB5-8C8E-D4C3D12A2027}"/>
    <cellStyle name="%20 - Vurgu1 24 3" xfId="9721" xr:uid="{4CB5B6FC-044E-4ED6-B818-0825B3B65634}"/>
    <cellStyle name="%20 - Vurgu1 24 3 2" xfId="13586" xr:uid="{F5554F2F-6224-400D-BA6F-CBF109EE341D}"/>
    <cellStyle name="%20 - Vurgu1 24 3 2 2" xfId="37819" xr:uid="{8421C54B-0344-49B2-AD3C-7CC5C5DDB070}"/>
    <cellStyle name="%20 - Vurgu1 24 3 3" xfId="17299" xr:uid="{F3D69481-DD16-4DB5-9864-CCE0E60D7B8F}"/>
    <cellStyle name="%20 - Vurgu1 24 3 3 2" xfId="41530" xr:uid="{951BBB9A-55D2-4E70-A9BA-FB44678ED5DF}"/>
    <cellStyle name="%20 - Vurgu1 24 3 4" xfId="21038" xr:uid="{075F5B85-9F35-41D7-99A2-2630F54F962A}"/>
    <cellStyle name="%20 - Vurgu1 24 3 4 2" xfId="45261" xr:uid="{32B05525-6768-4250-A394-FE28D0737BD1}"/>
    <cellStyle name="%20 - Vurgu1 24 3 5" xfId="27016" xr:uid="{26930D7B-6826-40BD-B071-EFE8B7F96214}"/>
    <cellStyle name="%20 - Vurgu1 24 3 5 2" xfId="51135" xr:uid="{B5EE21D6-5E4B-4660-9BF9-0036A38798E1}"/>
    <cellStyle name="%20 - Vurgu1 24 3 6" xfId="34345" xr:uid="{BF51D34F-C764-4EBA-B845-119E421DD624}"/>
    <cellStyle name="%20 - Vurgu1 24 4" xfId="12197" xr:uid="{00705EFD-41B8-460E-B79D-5B2A2B64CE25}"/>
    <cellStyle name="%20 - Vurgu1 24 4 2" xfId="25613" xr:uid="{CF5893B1-352B-4FF0-9521-E23D62D9B713}"/>
    <cellStyle name="%20 - Vurgu1 24 4 2 2" xfId="49747" xr:uid="{9C88CDD8-6DFA-42FF-9A0B-61AED443F7BF}"/>
    <cellStyle name="%20 - Vurgu1 24 4 3" xfId="36431" xr:uid="{DB616F07-C1C6-490E-9712-3C11A3C17082}"/>
    <cellStyle name="%20 - Vurgu1 24 5" xfId="15910" xr:uid="{5ECB3D6A-B44C-47D0-A48C-7DAA57412221}"/>
    <cellStyle name="%20 - Vurgu1 24 5 2" xfId="40142" xr:uid="{96DC17FA-016B-4705-A305-BC7EA04AEBB8}"/>
    <cellStyle name="%20 - Vurgu1 24 6" xfId="19647" xr:uid="{2BE3864D-6AF8-4158-A9C7-15BC3E824AFB}"/>
    <cellStyle name="%20 - Vurgu1 24 6 2" xfId="43873" xr:uid="{6517ECD5-ABEA-47F0-B947-E349264D5ED2}"/>
    <cellStyle name="%20 - Vurgu1 24 7" xfId="24230" xr:uid="{20BE0FE3-E074-46A1-B8A8-0AE3D3556DA0}"/>
    <cellStyle name="%20 - Vurgu1 24 7 2" xfId="48432" xr:uid="{6C5201DE-A3E6-4DAF-9B48-7F44754C23EE}"/>
    <cellStyle name="%20 - Vurgu1 24 8" xfId="33425" xr:uid="{8E8A78B5-BB56-484A-87FC-253E425522E5}"/>
    <cellStyle name="%20 - Vurgu1 25" xfId="8673" xr:uid="{B5624DFE-139A-4021-AB30-5E51AD212557}"/>
    <cellStyle name="%20 - Vurgu1 25 2" xfId="12215" xr:uid="{288AE72A-6DCC-4EB2-9D79-A7C5F056A9E4}"/>
    <cellStyle name="%20 - Vurgu1 25 2 2" xfId="25635" xr:uid="{49BEC931-CEC1-4B24-A0E2-C004C95AB4B8}"/>
    <cellStyle name="%20 - Vurgu1 25 2 2 2" xfId="49765" xr:uid="{EB7080E7-01EC-44BC-A83E-F502741073EE}"/>
    <cellStyle name="%20 - Vurgu1 25 2 3" xfId="36449" xr:uid="{C8027961-A92D-4734-AAD4-4836E7F50315}"/>
    <cellStyle name="%20 - Vurgu1 25 3" xfId="15928" xr:uid="{D09190F3-9AEF-4D9A-97C7-B5B7D9193DED}"/>
    <cellStyle name="%20 - Vurgu1 25 3 2" xfId="40160" xr:uid="{EC08641C-6C58-454D-AFDF-E7DFDF4A4195}"/>
    <cellStyle name="%20 - Vurgu1 25 4" xfId="19665" xr:uid="{9F09C034-71F4-4315-B011-B73A1D43BE1E}"/>
    <cellStyle name="%20 - Vurgu1 25 4 2" xfId="43891" xr:uid="{89921695-3320-428F-9247-2605B9226418}"/>
    <cellStyle name="%20 - Vurgu1 25 5" xfId="24267" xr:uid="{7AF7F48D-59C3-42C7-9691-6B596E30CA11}"/>
    <cellStyle name="%20 - Vurgu1 25 5 2" xfId="48469" xr:uid="{CD3BC4E3-7317-4FC9-A09F-206CBFEFC721}"/>
    <cellStyle name="%20 - Vurgu1 25 6" xfId="33462" xr:uid="{A3CFC698-8AC0-43C3-AD5C-101C5E8E2D3C}"/>
    <cellStyle name="%20 - Vurgu1 26" xfId="8696" xr:uid="{C662092F-6E9E-4279-907A-90D7EBEB854B}"/>
    <cellStyle name="%20 - Vurgu1 26 2" xfId="13682" xr:uid="{5B9CCEBF-B882-4F9C-B0B0-CAB59256E014}"/>
    <cellStyle name="%20 - Vurgu1 26 2 2" xfId="27113" xr:uid="{4522CC9D-7F28-4685-B6C2-F37552A50225}"/>
    <cellStyle name="%20 - Vurgu1 26 2 2 2" xfId="51231" xr:uid="{A97FFE73-5D68-4E7E-BC47-B7707E30138B}"/>
    <cellStyle name="%20 - Vurgu1 26 2 3" xfId="37915" xr:uid="{B99894FD-A0B8-4CB6-9273-5D3B75AF6765}"/>
    <cellStyle name="%20 - Vurgu1 26 3" xfId="17395" xr:uid="{D58A7ADF-16B5-45B5-999B-B241A28D9FC9}"/>
    <cellStyle name="%20 - Vurgu1 26 3 2" xfId="41626" xr:uid="{8318CB77-4430-42FB-9F48-9E1237F1E71B}"/>
    <cellStyle name="%20 - Vurgu1 26 4" xfId="21134" xr:uid="{0E0CD6FE-50EA-4167-9A80-25A19996DADC}"/>
    <cellStyle name="%20 - Vurgu1 26 4 2" xfId="45357" xr:uid="{5A5A7E8D-C2BD-42A6-872B-2B3CB6401C70}"/>
    <cellStyle name="%20 - Vurgu1 26 5" xfId="24285" xr:uid="{D7276703-6EF6-4FC3-B827-EB0E3F68D412}"/>
    <cellStyle name="%20 - Vurgu1 26 5 2" xfId="48487" xr:uid="{7C3D4C17-8BAC-480A-BFCD-35F22F008E7D}"/>
    <cellStyle name="%20 - Vurgu1 26 6" xfId="33480" xr:uid="{C742D5BF-0FD9-4F78-ABFE-714EF79DD17D}"/>
    <cellStyle name="%20 - Vurgu1 27" xfId="8715" xr:uid="{2E7AEA62-C406-4C01-A2EB-0EF7C1E5CC32}"/>
    <cellStyle name="%20 - Vurgu1 27 2" xfId="13698" xr:uid="{D8E59DBC-A9EB-4750-856A-6F367EED19E5}"/>
    <cellStyle name="%20 - Vurgu1 27 2 2" xfId="27130" xr:uid="{9D1C5F59-C75C-4568-A4B7-58557094E052}"/>
    <cellStyle name="%20 - Vurgu1 27 2 2 2" xfId="51247" xr:uid="{BF7619DC-68BE-4D32-B340-7604A30A4CB4}"/>
    <cellStyle name="%20 - Vurgu1 27 2 3" xfId="37931" xr:uid="{40B2E780-FA7F-46A7-8A90-4145C21695C4}"/>
    <cellStyle name="%20 - Vurgu1 27 3" xfId="17411" xr:uid="{AEBD0F70-6FF8-440A-A919-AD7C46B6600E}"/>
    <cellStyle name="%20 - Vurgu1 27 3 2" xfId="41642" xr:uid="{60A3DB1D-0423-438C-B4C1-8C2897C9FF04}"/>
    <cellStyle name="%20 - Vurgu1 27 4" xfId="21150" xr:uid="{51DDCD04-3183-4F50-AC43-8B87CF5D4B96}"/>
    <cellStyle name="%20 - Vurgu1 27 4 2" xfId="45373" xr:uid="{43399168-4007-464E-AC0E-53CC5E1C479A}"/>
    <cellStyle name="%20 - Vurgu1 27 5" xfId="24303" xr:uid="{2F2A2B85-EF24-4275-A6FD-DF77FF76904B}"/>
    <cellStyle name="%20 - Vurgu1 27 5 2" xfId="48505" xr:uid="{05CAF576-922C-48CD-A71B-0362E7339A47}"/>
    <cellStyle name="%20 - Vurgu1 27 6" xfId="33498" xr:uid="{5A795483-FE55-4462-80C1-ACFF8866886F}"/>
    <cellStyle name="%20 - Vurgu1 28" xfId="8734" xr:uid="{A27688F7-B3D0-4E21-B4B7-0135C695C112}"/>
    <cellStyle name="%20 - Vurgu1 28 2" xfId="14793" xr:uid="{D28F9588-D8E5-4D0B-A5BD-543FA7CE7104}"/>
    <cellStyle name="%20 - Vurgu1 28 2 2" xfId="28233" xr:uid="{43CC8FAD-631F-4E44-BC25-6C6D1DC4B3EB}"/>
    <cellStyle name="%20 - Vurgu1 28 2 2 2" xfId="52342" xr:uid="{63CBF989-805E-4B51-BC56-F8F6C8C96D03}"/>
    <cellStyle name="%20 - Vurgu1 28 2 3" xfId="39026" xr:uid="{9A83F907-18F9-4ABC-82FB-975549E45C5D}"/>
    <cellStyle name="%20 - Vurgu1 28 3" xfId="18506" xr:uid="{EB2FE318-F488-4692-9B5E-89FAF5872A2E}"/>
    <cellStyle name="%20 - Vurgu1 28 3 2" xfId="42737" xr:uid="{072A249F-40A7-48FF-8258-15467AF5519D}"/>
    <cellStyle name="%20 - Vurgu1 28 4" xfId="22245" xr:uid="{BA00403B-A803-48B1-901E-C54C52DE7A32}"/>
    <cellStyle name="%20 - Vurgu1 28 4 2" xfId="46468" xr:uid="{CA764272-A481-4F25-B2AD-7811F22EEB11}"/>
    <cellStyle name="%20 - Vurgu1 28 5" xfId="24321" xr:uid="{19536B2C-C4CC-4D2A-8D90-3E38C5D0E5C4}"/>
    <cellStyle name="%20 - Vurgu1 28 5 2" xfId="48523" xr:uid="{9598177B-D347-46BC-BD96-C40A7441B1DA}"/>
    <cellStyle name="%20 - Vurgu1 28 6" xfId="33516" xr:uid="{FABE4E2C-955A-4CAA-AC15-0BB0A45AF29E}"/>
    <cellStyle name="%20 - Vurgu1 29" xfId="8755" xr:uid="{3C35DCD5-7E30-4137-8A77-3C8B19911A0D}"/>
    <cellStyle name="%20 - Vurgu1 29 2" xfId="18523" xr:uid="{D048526E-18F9-4726-B87E-101B8D75D49E}"/>
    <cellStyle name="%20 - Vurgu1 29 2 2" xfId="42753" xr:uid="{D5E79C1D-D7F6-447E-889B-378212C4E051}"/>
    <cellStyle name="%20 - Vurgu1 29 3" xfId="22261" xr:uid="{40941565-2FBE-4E8D-84FC-A0B9221FDE3A}"/>
    <cellStyle name="%20 - Vurgu1 29 3 2" xfId="46484" xr:uid="{E0BC6CE6-9566-4274-AE04-4744DB9FF11A}"/>
    <cellStyle name="%20 - Vurgu1 29 4" xfId="24339" xr:uid="{6E9A4B98-3B15-45CE-81CE-31F4959B468A}"/>
    <cellStyle name="%20 - Vurgu1 29 4 2" xfId="48541" xr:uid="{D7B9A38D-541D-4BFF-89A1-9B08E9BDDCE3}"/>
    <cellStyle name="%20 - Vurgu1 29 5" xfId="33534" xr:uid="{37CE201B-1DAB-4A54-9EB8-98F29562A289}"/>
    <cellStyle name="%20 - Vurgu1 3" xfId="47" xr:uid="{00000000-0005-0000-0000-000032000000}"/>
    <cellStyle name="%20 - Vurgu1 3 10" xfId="6431" xr:uid="{F9BC76D9-7C5E-441E-B745-C7B1867597C2}"/>
    <cellStyle name="%20 - Vurgu1 3 10 2" xfId="24539" xr:uid="{726018A6-0EA5-4D66-B688-34B589484E79}"/>
    <cellStyle name="%20 - Vurgu1 3 10 2 2" xfId="48713" xr:uid="{15952EC0-2D2E-495D-A388-94C9597FBC9C}"/>
    <cellStyle name="%20 - Vurgu1 3 10 3" xfId="31436" xr:uid="{C0ACC615-0482-4CFD-A7AE-93E8DBF066FD}"/>
    <cellStyle name="%20 - Vurgu1 3 11" xfId="6558" xr:uid="{F8F48BF9-420D-4DF1-B30B-4AC8979194E0}"/>
    <cellStyle name="%20 - Vurgu1 3 11 2" xfId="31562" xr:uid="{2740759B-819A-41C7-A4E9-AFDF968378A9}"/>
    <cellStyle name="%20 - Vurgu1 3 12" xfId="10199" xr:uid="{5BEEA234-E20E-497F-9AF0-992A87FCB6AD}"/>
    <cellStyle name="%20 - Vurgu1 3 12 2" xfId="34760" xr:uid="{8AAEA080-D57D-4833-9577-B6A68F0BCBA2}"/>
    <cellStyle name="%20 - Vurgu1 3 13" xfId="11158" xr:uid="{C0F7BA3B-3331-4C6D-912A-FC1E90481689}"/>
    <cellStyle name="%20 - Vurgu1 3 13 2" xfId="35392" xr:uid="{ABE26402-6A07-4D99-8730-9DF1B720D258}"/>
    <cellStyle name="%20 - Vurgu1 3 14" xfId="14871" xr:uid="{192F9AC5-3400-429B-B7D5-3C7F18C3FE50}"/>
    <cellStyle name="%20 - Vurgu1 3 14 2" xfId="39103" xr:uid="{51019ACB-12A5-4696-90F9-728945D741F2}"/>
    <cellStyle name="%20 - Vurgu1 3 15" xfId="18604" xr:uid="{BD947D09-B945-476F-B844-8D660DEF1062}"/>
    <cellStyle name="%20 - Vurgu1 3 15 2" xfId="42830" xr:uid="{493032DC-6555-4530-BD53-46583999E6D3}"/>
    <cellStyle name="%20 - Vurgu1 3 16" xfId="22363" xr:uid="{5D301476-968B-419C-85C3-865642B7025D}"/>
    <cellStyle name="%20 - Vurgu1 3 16 2" xfId="46565" xr:uid="{15755921-302A-48CE-911C-848B71F4858F}"/>
    <cellStyle name="%20 - Vurgu1 3 17" xfId="28289" xr:uid="{082A4BDD-783A-447A-9E47-864D688F3D15}"/>
    <cellStyle name="%20 - Vurgu1 3 2" xfId="48" xr:uid="{00000000-0005-0000-0000-000033000000}"/>
    <cellStyle name="%20 - Vurgu1 3 2 10" xfId="22550" xr:uid="{8D56B204-C47B-40D7-AD9C-957312C22CD3}"/>
    <cellStyle name="%20 - Vurgu1 3 2 10 2" xfId="46752" xr:uid="{8E34D747-34D7-455E-882F-B779B1FAA028}"/>
    <cellStyle name="%20 - Vurgu1 3 2 11" xfId="28290" xr:uid="{04443DE1-4858-4FE2-A995-FB22617672B7}"/>
    <cellStyle name="%20 - Vurgu1 3 2 2" xfId="49" xr:uid="{00000000-0005-0000-0000-000034000000}"/>
    <cellStyle name="%20 - Vurgu1 3 2 2 2" xfId="3773" xr:uid="{3CF3AE00-6F8D-4240-B356-B0AB968B9690}"/>
    <cellStyle name="%20 - Vurgu1 3 2 2 2 2" xfId="26378" xr:uid="{1FF6FD5D-0347-41F8-9905-321957AC2950}"/>
    <cellStyle name="%20 - Vurgu1 3 2 2 2 2 2" xfId="50497" xr:uid="{F6DECCBD-3FA4-4EC3-8E00-2C9668179F0D}"/>
    <cellStyle name="%20 - Vurgu1 3 2 2 2 3" xfId="29425" xr:uid="{39168E4D-C9FD-40C5-83DE-28AE4942C805}"/>
    <cellStyle name="%20 - Vurgu1 3 2 2 3" xfId="5458" xr:uid="{3171A2A2-E176-4B25-A9B7-77771B3BF0C1}"/>
    <cellStyle name="%20 - Vurgu1 3 2 2 3 2" xfId="30464" xr:uid="{FF15E549-4AF9-4782-9B7B-9181A5E9E72A}"/>
    <cellStyle name="%20 - Vurgu1 3 2 2 4" xfId="7957" xr:uid="{2948BA5B-DDD9-46A2-AC03-075F89D1D3F2}"/>
    <cellStyle name="%20 - Vurgu1 3 2 2 4 2" xfId="32795" xr:uid="{BDB9BF69-B53F-40F2-81F3-A0EF1E8C9FC0}"/>
    <cellStyle name="%20 - Vurgu1 3 2 2 5" xfId="12948" xr:uid="{F1DAC089-1393-4588-B3DC-41961321005A}"/>
    <cellStyle name="%20 - Vurgu1 3 2 2 5 2" xfId="37181" xr:uid="{CFFE8CE3-A5F2-47BB-838D-D5F857EB7773}"/>
    <cellStyle name="%20 - Vurgu1 3 2 2 6" xfId="16661" xr:uid="{20998B92-7734-4987-99B9-515E93B2564A}"/>
    <cellStyle name="%20 - Vurgu1 3 2 2 6 2" xfId="40892" xr:uid="{BA33C2D9-1D10-4B4E-8853-9197800BC58A}"/>
    <cellStyle name="%20 - Vurgu1 3 2 2 7" xfId="20400" xr:uid="{787D317E-6786-4D1E-891C-574371F5E7E2}"/>
    <cellStyle name="%20 - Vurgu1 3 2 2 7 2" xfId="44623" xr:uid="{A6E38339-5FBB-48D2-8F5B-6BF792CA35D1}"/>
    <cellStyle name="%20 - Vurgu1 3 2 2 8" xfId="23600" xr:uid="{2188E5F1-53CE-454A-AB4A-1BB9578FA3FC}"/>
    <cellStyle name="%20 - Vurgu1 3 2 2 8 2" xfId="47802" xr:uid="{36F50487-B0F7-45B4-93E4-78F449617697}"/>
    <cellStyle name="%20 - Vurgu1 3 2 2 9" xfId="28291" xr:uid="{14291BCC-F583-426E-9DD6-5DB69DCB3D01}"/>
    <cellStyle name="%20 - Vurgu1 3 2 3" xfId="3772" xr:uid="{FCBC33DB-5E6E-4A00-9213-87753827C1AF}"/>
    <cellStyle name="%20 - Vurgu1 3 2 3 2" xfId="10053" xr:uid="{6C774450-4CC7-4F66-A673-5C75F29D0C8A}"/>
    <cellStyle name="%20 - Vurgu1 3 2 3 2 2" xfId="34647" xr:uid="{903E23BE-93EC-444E-879E-BA41449949CD}"/>
    <cellStyle name="%20 - Vurgu1 3 2 3 3" xfId="14128" xr:uid="{5C27D33F-3860-467A-85C6-4D2C03F5FF43}"/>
    <cellStyle name="%20 - Vurgu1 3 2 3 3 2" xfId="38361" xr:uid="{CDC58C7A-1290-4E80-B8C0-000344A2FD1E}"/>
    <cellStyle name="%20 - Vurgu1 3 2 3 4" xfId="17841" xr:uid="{ED22D41C-BB01-4A87-A8DD-EBA8BB148697}"/>
    <cellStyle name="%20 - Vurgu1 3 2 3 4 2" xfId="42072" xr:uid="{63A47709-7763-460F-AB3B-F7A08A54BBBA}"/>
    <cellStyle name="%20 - Vurgu1 3 2 3 5" xfId="21580" xr:uid="{EF04DC24-EC9B-4EFD-B67B-8E7668D38B26}"/>
    <cellStyle name="%20 - Vurgu1 3 2 3 5 2" xfId="45803" xr:uid="{49B33D7E-FAD4-41C0-B443-C7A240FC8EB3}"/>
    <cellStyle name="%20 - Vurgu1 3 2 3 6" xfId="27560" xr:uid="{90F83AC8-A190-4671-B9BB-FADFB8EE735B}"/>
    <cellStyle name="%20 - Vurgu1 3 2 3 6 2" xfId="51677" xr:uid="{FABDD1F0-AC7D-4DCB-AF9C-8ED616D2E890}"/>
    <cellStyle name="%20 - Vurgu1 3 2 3 7" xfId="29424" xr:uid="{38A7E19E-0F91-494A-BB55-B0C3A011B019}"/>
    <cellStyle name="%20 - Vurgu1 3 2 4" xfId="5457" xr:uid="{CC6EED71-2EC8-498F-9361-8E468074F2C1}"/>
    <cellStyle name="%20 - Vurgu1 3 2 4 2" xfId="9007" xr:uid="{08A600DF-A5A6-475F-BE2C-A6B07F2021DB}"/>
    <cellStyle name="%20 - Vurgu1 3 2 4 2 2" xfId="33701" xr:uid="{ED390DF3-CFDA-4EBB-ABF1-FCE8DEBA6365}"/>
    <cellStyle name="%20 - Vurgu1 3 2 4 3" xfId="12402" xr:uid="{F8EEA28C-0F11-4BA8-BAB3-3355A7AFF906}"/>
    <cellStyle name="%20 - Vurgu1 3 2 4 3 2" xfId="36636" xr:uid="{1D28C74A-678D-4142-9AF7-1616DEC40103}"/>
    <cellStyle name="%20 - Vurgu1 3 2 4 4" xfId="16115" xr:uid="{F342C9D7-9C9B-4997-9437-151A305B45B1}"/>
    <cellStyle name="%20 - Vurgu1 3 2 4 4 2" xfId="40347" xr:uid="{853146FD-8BBB-4FAC-89FC-4B9249CB7D3A}"/>
    <cellStyle name="%20 - Vurgu1 3 2 4 5" xfId="19853" xr:uid="{6B39C78C-2133-4235-875F-F0BEAB57D644}"/>
    <cellStyle name="%20 - Vurgu1 3 2 4 5 2" xfId="44078" xr:uid="{EB332C87-27F2-4000-ABD6-B5E1B0B8C3FB}"/>
    <cellStyle name="%20 - Vurgu1 3 2 4 6" xfId="25828" xr:uid="{CDF39AC9-2668-47D6-9604-D213A957F869}"/>
    <cellStyle name="%20 - Vurgu1 3 2 4 6 2" xfId="49952" xr:uid="{634334A4-047D-4184-B247-8B104BEE8954}"/>
    <cellStyle name="%20 - Vurgu1 3 2 4 7" xfId="30463" xr:uid="{CF918A23-80C8-4513-8426-4167FF5BFBD8}"/>
    <cellStyle name="%20 - Vurgu1 3 2 5" xfId="6810" xr:uid="{72B95137-C804-4591-9002-9D30B5E7284D}"/>
    <cellStyle name="%20 - Vurgu1 3 2 5 2" xfId="24963" xr:uid="{95F0851C-943C-4312-A19D-0444EA9D2B73}"/>
    <cellStyle name="%20 - Vurgu1 3 2 5 2 2" xfId="49097" xr:uid="{4EEEAA49-7C8F-49E9-8DEF-765DAFE4131B}"/>
    <cellStyle name="%20 - Vurgu1 3 2 5 3" xfId="31747" xr:uid="{1E64FFC6-F956-447C-B9E8-009E68AC81F6}"/>
    <cellStyle name="%20 - Vurgu1 3 2 6" xfId="10200" xr:uid="{846A6B55-87B1-4888-911C-C76BB60027A2}"/>
    <cellStyle name="%20 - Vurgu1 3 2 6 2" xfId="34761" xr:uid="{8CA8B4AF-42AD-42C5-8263-FE81E6778055}"/>
    <cellStyle name="%20 - Vurgu1 3 2 7" xfId="11547" xr:uid="{735DC345-2426-4C1B-ABFA-9B4C8B396022}"/>
    <cellStyle name="%20 - Vurgu1 3 2 7 2" xfId="35781" xr:uid="{43B47302-BCFA-47DA-933E-000D6048AF80}"/>
    <cellStyle name="%20 - Vurgu1 3 2 8" xfId="15260" xr:uid="{295F3AE4-57F7-4D49-8934-54E3C2D4A5D9}"/>
    <cellStyle name="%20 - Vurgu1 3 2 8 2" xfId="39492" xr:uid="{A06BF78E-2D6F-42F0-838A-5EB5044D371E}"/>
    <cellStyle name="%20 - Vurgu1 3 2 9" xfId="18997" xr:uid="{18AEDA75-211B-4116-A322-0CD3D23401E6}"/>
    <cellStyle name="%20 - Vurgu1 3 2 9 2" xfId="43223" xr:uid="{D2D57C1D-8B24-49A9-8FF1-CD8C7BADE709}"/>
    <cellStyle name="%20 - Vurgu1 3 3" xfId="50" xr:uid="{00000000-0005-0000-0000-000035000000}"/>
    <cellStyle name="%20 - Vurgu1 3 3 10" xfId="28292" xr:uid="{59FD802A-75BD-48C0-9E5E-90AF8118AD74}"/>
    <cellStyle name="%20 - Vurgu1 3 3 2" xfId="3774" xr:uid="{DD4BF065-01FE-46C8-BCCF-C44606F35430}"/>
    <cellStyle name="%20 - Vurgu1 3 3 2 2" xfId="8091" xr:uid="{06063F8C-2AAE-47CA-B472-1E8BC93F47B5}"/>
    <cellStyle name="%20 - Vurgu1 3 3 2 2 2" xfId="27684" xr:uid="{0ED9F643-DA89-4AFB-B3F4-CBD34E7C5F02}"/>
    <cellStyle name="%20 - Vurgu1 3 3 2 2 2 2" xfId="51801" xr:uid="{4F679DDF-5DC9-449F-9E40-1A4F9DBAD2BC}"/>
    <cellStyle name="%20 - Vurgu1 3 3 2 2 3" xfId="32919" xr:uid="{868B6EB7-54FA-499F-981B-D9ECD39DC594}"/>
    <cellStyle name="%20 - Vurgu1 3 3 2 3" xfId="14252" xr:uid="{64D46FAB-EC5D-44D4-A49D-D5006700E543}"/>
    <cellStyle name="%20 - Vurgu1 3 3 2 3 2" xfId="38485" xr:uid="{EDCB34E4-B1CA-4482-AE1F-005F5BDABE6F}"/>
    <cellStyle name="%20 - Vurgu1 3 3 2 4" xfId="17965" xr:uid="{518A0B0F-0F35-41F5-BF28-0719F20048F2}"/>
    <cellStyle name="%20 - Vurgu1 3 3 2 4 2" xfId="42196" xr:uid="{C49769C5-8C29-4479-A7CD-245339F5E377}"/>
    <cellStyle name="%20 - Vurgu1 3 3 2 5" xfId="21704" xr:uid="{1B5B7256-FBC0-4626-ACA7-0FA448E28E66}"/>
    <cellStyle name="%20 - Vurgu1 3 3 2 5 2" xfId="45927" xr:uid="{C19E6D57-3760-4146-84AA-1104730FDAD8}"/>
    <cellStyle name="%20 - Vurgu1 3 3 2 6" xfId="23724" xr:uid="{119E950E-B914-43F5-9284-6B642F8BC073}"/>
    <cellStyle name="%20 - Vurgu1 3 3 2 6 2" xfId="47926" xr:uid="{AD7D20E8-96F6-441C-869B-F2FABA4F27F9}"/>
    <cellStyle name="%20 - Vurgu1 3 3 2 7" xfId="29426" xr:uid="{9306BDDF-5D78-4460-B73C-18FECD68B0C9}"/>
    <cellStyle name="%20 - Vurgu1 3 3 3" xfId="5459" xr:uid="{87FB5D7D-9BA7-48F2-9D34-67602D549D5B}"/>
    <cellStyle name="%20 - Vurgu1 3 3 3 2" xfId="9399" xr:uid="{D663B489-F12E-44F1-8033-E700005AD259}"/>
    <cellStyle name="%20 - Vurgu1 3 3 3 2 2" xfId="34025" xr:uid="{869ED51A-285E-447A-84BC-B9908E1E0DA4}"/>
    <cellStyle name="%20 - Vurgu1 3 3 3 3" xfId="13060" xr:uid="{F6852E51-AA2B-4265-B540-635D9203B9C6}"/>
    <cellStyle name="%20 - Vurgu1 3 3 3 3 2" xfId="37293" xr:uid="{B5CF2A91-4275-4B92-B7A2-37E2586D9B73}"/>
    <cellStyle name="%20 - Vurgu1 3 3 3 4" xfId="16773" xr:uid="{B7DC8521-1CDC-4CF2-9417-76DF65C0AE04}"/>
    <cellStyle name="%20 - Vurgu1 3 3 3 4 2" xfId="41004" xr:uid="{7A831320-16C3-4A67-8996-3EDD98BD9D25}"/>
    <cellStyle name="%20 - Vurgu1 3 3 3 5" xfId="20512" xr:uid="{5E32260E-6BE4-44CC-8221-C37DFC9C62BA}"/>
    <cellStyle name="%20 - Vurgu1 3 3 3 5 2" xfId="44735" xr:uid="{17F9A30C-885F-4628-90E8-1DA0316160EC}"/>
    <cellStyle name="%20 - Vurgu1 3 3 3 6" xfId="26490" xr:uid="{BA81CB9F-BAA9-4D69-A9E7-ED35298E8D2D}"/>
    <cellStyle name="%20 - Vurgu1 3 3 3 6 2" xfId="50609" xr:uid="{687B74D1-FA29-4291-8126-32A0F020577D}"/>
    <cellStyle name="%20 - Vurgu1 3 3 3 7" xfId="30465" xr:uid="{8288AD6C-6638-437C-8681-64923CC09ABD}"/>
    <cellStyle name="%20 - Vurgu1 3 3 4" xfId="6938" xr:uid="{F472D3AD-3233-4A03-B90D-57859355C67F}"/>
    <cellStyle name="%20 - Vurgu1 3 3 4 2" xfId="25087" xr:uid="{F729FF7E-25A2-4357-8B70-FB567EA2E2DE}"/>
    <cellStyle name="%20 - Vurgu1 3 3 4 2 2" xfId="49221" xr:uid="{EA98BF5C-7EED-4478-84A6-2795CE51B6E2}"/>
    <cellStyle name="%20 - Vurgu1 3 3 4 3" xfId="31871" xr:uid="{8DD57DAD-DAD5-4FD1-9024-600F31A45144}"/>
    <cellStyle name="%20 - Vurgu1 3 3 5" xfId="10201" xr:uid="{7BE2E92C-1974-4F25-8C40-2FFB23D4ADEE}"/>
    <cellStyle name="%20 - Vurgu1 3 3 5 2" xfId="34762" xr:uid="{49F7779B-A6AC-4586-912F-6B01418AE3F6}"/>
    <cellStyle name="%20 - Vurgu1 3 3 6" xfId="11671" xr:uid="{227DC5D5-CA39-42C9-86F2-E04233E2F38E}"/>
    <cellStyle name="%20 - Vurgu1 3 3 6 2" xfId="35905" xr:uid="{A553432A-70B0-4005-BCB4-0B25162F6CCA}"/>
    <cellStyle name="%20 - Vurgu1 3 3 7" xfId="15384" xr:uid="{B7B9D271-89DB-4716-9233-80813051D1CB}"/>
    <cellStyle name="%20 - Vurgu1 3 3 7 2" xfId="39616" xr:uid="{08524DF8-E58E-4BEA-8B67-5172B4DF203F}"/>
    <cellStyle name="%20 - Vurgu1 3 3 8" xfId="19121" xr:uid="{823FB025-6951-41A4-9116-78D330783E04}"/>
    <cellStyle name="%20 - Vurgu1 3 3 8 2" xfId="43347" xr:uid="{F21B9125-3ECA-453E-8EAF-43A6675DCDFA}"/>
    <cellStyle name="%20 - Vurgu1 3 3 9" xfId="22674" xr:uid="{82103F17-3964-4957-8ACB-DD445AE5BCA7}"/>
    <cellStyle name="%20 - Vurgu1 3 3 9 2" xfId="46876" xr:uid="{D47CB1FE-CD5E-4CD5-8E9E-CB6222CCD80C}"/>
    <cellStyle name="%20 - Vurgu1 3 4" xfId="51" xr:uid="{00000000-0005-0000-0000-000036000000}"/>
    <cellStyle name="%20 - Vurgu1 3 4 10" xfId="28293" xr:uid="{448DB6D1-B1D8-4348-A4C9-A6C78FE0B898}"/>
    <cellStyle name="%20 - Vurgu1 3 4 2" xfId="3775" xr:uid="{8B992821-4242-4016-81A6-C8A8C5B42BDC}"/>
    <cellStyle name="%20 - Vurgu1 3 4 2 2" xfId="8222" xr:uid="{3E04737D-CA8F-4A1C-8096-9E8ADB69B409}"/>
    <cellStyle name="%20 - Vurgu1 3 4 2 2 2" xfId="27811" xr:uid="{123D2405-6CE3-4B78-8059-83A99FC60FC2}"/>
    <cellStyle name="%20 - Vurgu1 3 4 2 2 2 2" xfId="51928" xr:uid="{42F07DB9-B0C7-40FC-B6B2-00BEBD24D3F6}"/>
    <cellStyle name="%20 - Vurgu1 3 4 2 2 3" xfId="33046" xr:uid="{2D1C80BC-01DA-486D-8C35-787E0D268AB7}"/>
    <cellStyle name="%20 - Vurgu1 3 4 2 3" xfId="14379" xr:uid="{037204EA-4F7E-48BD-AD2B-9631D6D0B163}"/>
    <cellStyle name="%20 - Vurgu1 3 4 2 3 2" xfId="38612" xr:uid="{7E121EFF-A7C5-4FD7-ADBD-F06F7FFF97C3}"/>
    <cellStyle name="%20 - Vurgu1 3 4 2 4" xfId="18092" xr:uid="{65C6CA65-370C-49C5-B68E-C243BF5B6679}"/>
    <cellStyle name="%20 - Vurgu1 3 4 2 4 2" xfId="42323" xr:uid="{C32C9B07-1E9D-45A9-BB5A-BCBF9DEAB490}"/>
    <cellStyle name="%20 - Vurgu1 3 4 2 5" xfId="21831" xr:uid="{3669F3BA-9437-44DA-9C83-C76FC92D59BE}"/>
    <cellStyle name="%20 - Vurgu1 3 4 2 5 2" xfId="46054" xr:uid="{B12FBE95-1D4B-4FCB-968D-40C0451BBC80}"/>
    <cellStyle name="%20 - Vurgu1 3 4 2 6" xfId="23851" xr:uid="{641AA9D4-5DD8-4FB6-B0C4-28A6155BF0F1}"/>
    <cellStyle name="%20 - Vurgu1 3 4 2 6 2" xfId="48053" xr:uid="{8EFF92D1-24A0-47BD-BF56-F285AAC3DC06}"/>
    <cellStyle name="%20 - Vurgu1 3 4 2 7" xfId="29427" xr:uid="{BB752072-B675-43DD-8A16-A21479478C53}"/>
    <cellStyle name="%20 - Vurgu1 3 4 3" xfId="5460" xr:uid="{2936929F-64B1-476E-967A-59B45586F966}"/>
    <cellStyle name="%20 - Vurgu1 3 4 3 2" xfId="9448" xr:uid="{733D1B70-DDC9-4962-BAAC-B9EE632F9C53}"/>
    <cellStyle name="%20 - Vurgu1 3 4 3 2 2" xfId="34073" xr:uid="{AA9154E0-017E-449B-A3A8-68940B863F59}"/>
    <cellStyle name="%20 - Vurgu1 3 4 3 3" xfId="13187" xr:uid="{CC630928-3426-4400-B0E4-57B36D5904F1}"/>
    <cellStyle name="%20 - Vurgu1 3 4 3 3 2" xfId="37420" xr:uid="{89927896-DEB1-48C1-82C7-983463D9EA29}"/>
    <cellStyle name="%20 - Vurgu1 3 4 3 4" xfId="16900" xr:uid="{EFC3FB0D-98F4-461B-A2E1-347028E04C58}"/>
    <cellStyle name="%20 - Vurgu1 3 4 3 4 2" xfId="41131" xr:uid="{0A4211C6-D4B0-4D12-9E38-CE795CDF9533}"/>
    <cellStyle name="%20 - Vurgu1 3 4 3 5" xfId="20639" xr:uid="{4065680D-F8BA-4CDA-B74A-E1C05BB2B06D}"/>
    <cellStyle name="%20 - Vurgu1 3 4 3 5 2" xfId="44862" xr:uid="{E3709ED6-F4A3-46EC-A08F-AB78CD8D5D30}"/>
    <cellStyle name="%20 - Vurgu1 3 4 3 6" xfId="26617" xr:uid="{73399923-3F58-4D57-A6EC-7B39C76614C8}"/>
    <cellStyle name="%20 - Vurgu1 3 4 3 6 2" xfId="50736" xr:uid="{0D5C9EFF-0C13-4D41-B67F-5E8618E14EEA}"/>
    <cellStyle name="%20 - Vurgu1 3 4 3 7" xfId="30466" xr:uid="{13D85636-88CD-4772-8A2E-1CC34835C86A}"/>
    <cellStyle name="%20 - Vurgu1 3 4 4" xfId="7074" xr:uid="{F1366CE1-BDC4-4584-9982-D0BA4E52E445}"/>
    <cellStyle name="%20 - Vurgu1 3 4 4 2" xfId="25214" xr:uid="{B323C77A-54A0-4C65-9C98-4CCA3D02D82B}"/>
    <cellStyle name="%20 - Vurgu1 3 4 4 2 2" xfId="49348" xr:uid="{F1B450E5-76BC-423A-B015-E83A232B8DB5}"/>
    <cellStyle name="%20 - Vurgu1 3 4 4 3" xfId="31998" xr:uid="{05FE80A6-4B48-4E8F-B99E-F8B975B5DB0F}"/>
    <cellStyle name="%20 - Vurgu1 3 4 5" xfId="10202" xr:uid="{8C4C2CD0-456C-4486-8C1B-3058D1235FD1}"/>
    <cellStyle name="%20 - Vurgu1 3 4 5 2" xfId="34763" xr:uid="{1DDE60FA-EC5A-4198-8964-297B51A8F7A0}"/>
    <cellStyle name="%20 - Vurgu1 3 4 6" xfId="11798" xr:uid="{CA04930E-28C7-4F2C-86F9-B412E0E56B35}"/>
    <cellStyle name="%20 - Vurgu1 3 4 6 2" xfId="36032" xr:uid="{55411F2E-10D9-44A4-A0AF-33EE74AD9693}"/>
    <cellStyle name="%20 - Vurgu1 3 4 7" xfId="15511" xr:uid="{69A96D94-1BED-4326-84C7-36827DBB505E}"/>
    <cellStyle name="%20 - Vurgu1 3 4 7 2" xfId="39743" xr:uid="{4CDFEA0C-E667-44CC-A31C-29EBB37E7856}"/>
    <cellStyle name="%20 - Vurgu1 3 4 8" xfId="19248" xr:uid="{901A75C9-F8D4-4E3B-B028-422D9C31C723}"/>
    <cellStyle name="%20 - Vurgu1 3 4 8 2" xfId="43474" xr:uid="{10DE715D-2D89-4524-B2E2-8A9038A10829}"/>
    <cellStyle name="%20 - Vurgu1 3 4 9" xfId="22801" xr:uid="{1C0F7965-621C-4970-8000-9EBDFE6AE662}"/>
    <cellStyle name="%20 - Vurgu1 3 4 9 2" xfId="47003" xr:uid="{E1DA4227-FAD8-460C-8F57-14316D323690}"/>
    <cellStyle name="%20 - Vurgu1 3 5" xfId="52" xr:uid="{00000000-0005-0000-0000-000037000000}"/>
    <cellStyle name="%20 - Vurgu1 3 5 2" xfId="3776" xr:uid="{DBFFA19E-01E6-44CD-AEA2-54FB4E5961D8}"/>
    <cellStyle name="%20 - Vurgu1 3 5 2 2" xfId="8352" xr:uid="{5429314E-9044-4802-9538-2E6D250C0581}"/>
    <cellStyle name="%20 - Vurgu1 3 5 2 2 2" xfId="27938" xr:uid="{34881F56-9323-47EE-8697-0BDE6AD92799}"/>
    <cellStyle name="%20 - Vurgu1 3 5 2 2 2 2" xfId="52055" xr:uid="{57F02EC1-8072-43E9-9156-C279533D663F}"/>
    <cellStyle name="%20 - Vurgu1 3 5 2 2 3" xfId="33173" xr:uid="{3240F9B1-FF5E-4FA7-855B-FA55E5E22015}"/>
    <cellStyle name="%20 - Vurgu1 3 5 2 3" xfId="14506" xr:uid="{455DF2FF-8FD7-496F-A53B-E701949FA5B7}"/>
    <cellStyle name="%20 - Vurgu1 3 5 2 3 2" xfId="38739" xr:uid="{8565BC99-552B-42F4-888E-2FE17BCDEB41}"/>
    <cellStyle name="%20 - Vurgu1 3 5 2 4" xfId="18219" xr:uid="{66DD07FE-2DAC-4D26-A9D8-823AF62FD222}"/>
    <cellStyle name="%20 - Vurgu1 3 5 2 4 2" xfId="42450" xr:uid="{0ECC5615-5465-4997-9525-15A95AFEAAC4}"/>
    <cellStyle name="%20 - Vurgu1 3 5 2 5" xfId="21958" xr:uid="{7534C927-0324-418A-B72A-0FF68DDABE2F}"/>
    <cellStyle name="%20 - Vurgu1 3 5 2 5 2" xfId="46181" xr:uid="{5D4DE5CA-61BB-4CB2-8084-F66BA9073245}"/>
    <cellStyle name="%20 - Vurgu1 3 5 2 6" xfId="23978" xr:uid="{161754A2-83F0-4D38-AA3C-77C99AE6EF8E}"/>
    <cellStyle name="%20 - Vurgu1 3 5 2 6 2" xfId="48180" xr:uid="{C5FA7CB1-7F8A-451D-B115-ECD01E17EAB4}"/>
    <cellStyle name="%20 - Vurgu1 3 5 2 7" xfId="29428" xr:uid="{1896BABB-A1A2-4E7F-929A-305163C375B7}"/>
    <cellStyle name="%20 - Vurgu1 3 5 3" xfId="5461" xr:uid="{42842B62-C97C-434F-A2CD-1E41E5242527}"/>
    <cellStyle name="%20 - Vurgu1 3 5 3 2" xfId="9527" xr:uid="{D94FE35C-01CB-4499-BE71-7BF8AA5CD189}"/>
    <cellStyle name="%20 - Vurgu1 3 5 3 2 2" xfId="34152" xr:uid="{109FA4D6-8162-4A14-B23E-E9C4021C0CBF}"/>
    <cellStyle name="%20 - Vurgu1 3 5 3 3" xfId="13314" xr:uid="{1FA9C34D-3EF4-4C10-BD66-99496F5A612B}"/>
    <cellStyle name="%20 - Vurgu1 3 5 3 3 2" xfId="37547" xr:uid="{35A72AD8-0B11-477F-822F-C5C6D619D0DC}"/>
    <cellStyle name="%20 - Vurgu1 3 5 3 4" xfId="17027" xr:uid="{01E8881F-0D37-4CD3-A8C8-4F7305013168}"/>
    <cellStyle name="%20 - Vurgu1 3 5 3 4 2" xfId="41258" xr:uid="{4AEA35DE-26DB-4962-89EE-F9B112A5A089}"/>
    <cellStyle name="%20 - Vurgu1 3 5 3 5" xfId="20766" xr:uid="{633A0ED3-8513-4C2D-9206-D398C25F3DEF}"/>
    <cellStyle name="%20 - Vurgu1 3 5 3 5 2" xfId="44989" xr:uid="{2D9256D2-AD7B-4405-BC4F-0F73A206D312}"/>
    <cellStyle name="%20 - Vurgu1 3 5 3 6" xfId="26744" xr:uid="{901EC844-0CF6-4300-80F8-DE0DB6EF4D48}"/>
    <cellStyle name="%20 - Vurgu1 3 5 3 6 2" xfId="50863" xr:uid="{4F04CA55-3922-42CB-976F-989A2D9CA535}"/>
    <cellStyle name="%20 - Vurgu1 3 5 3 7" xfId="30467" xr:uid="{24207A2F-7BD8-49F8-B6D6-2431AD0FA87B}"/>
    <cellStyle name="%20 - Vurgu1 3 5 4" xfId="7202" xr:uid="{227AA6F6-E07C-4747-8402-FFF6E8ECC483}"/>
    <cellStyle name="%20 - Vurgu1 3 5 4 2" xfId="25341" xr:uid="{095CA7C1-D3E4-42A5-AE40-17A898EEFE47}"/>
    <cellStyle name="%20 - Vurgu1 3 5 4 2 2" xfId="49475" xr:uid="{6A555E2B-5E8B-4934-97AF-753C08B4311F}"/>
    <cellStyle name="%20 - Vurgu1 3 5 4 3" xfId="32125" xr:uid="{3066B723-9491-4A39-A1DF-7A592732A558}"/>
    <cellStyle name="%20 - Vurgu1 3 5 5" xfId="11925" xr:uid="{47257E8A-A202-497C-86FF-174F07BFA3C0}"/>
    <cellStyle name="%20 - Vurgu1 3 5 5 2" xfId="36159" xr:uid="{2B6CBFFB-4D2C-4896-B7E2-A69D9F32B5F5}"/>
    <cellStyle name="%20 - Vurgu1 3 5 6" xfId="15638" xr:uid="{EF2E0228-ECAA-47D7-8200-1C6FA60FAA5F}"/>
    <cellStyle name="%20 - Vurgu1 3 5 6 2" xfId="39870" xr:uid="{871A3DFD-B18A-4857-94B7-28E75A050234}"/>
    <cellStyle name="%20 - Vurgu1 3 5 7" xfId="19375" xr:uid="{8E820222-12B9-4297-82B1-8BD538E5A8FD}"/>
    <cellStyle name="%20 - Vurgu1 3 5 7 2" xfId="43601" xr:uid="{C9CDCCE2-1DCA-46E3-9FC2-3513DC1BDAA1}"/>
    <cellStyle name="%20 - Vurgu1 3 5 8" xfId="22928" xr:uid="{07C368D5-9295-41E5-A926-384B05BFA5BF}"/>
    <cellStyle name="%20 - Vurgu1 3 5 8 2" xfId="47130" xr:uid="{5E49D93D-A5E5-416C-B418-ADA97BFFB1A7}"/>
    <cellStyle name="%20 - Vurgu1 3 5 9" xfId="28294" xr:uid="{358BFCC1-1B9A-4981-AD76-5548200C0512}"/>
    <cellStyle name="%20 - Vurgu1 3 6" xfId="53" xr:uid="{00000000-0005-0000-0000-000038000000}"/>
    <cellStyle name="%20 - Vurgu1 3 6 2" xfId="3777" xr:uid="{B29F2AAC-1F04-49D7-98BA-804E52485750}"/>
    <cellStyle name="%20 - Vurgu1 3 6 2 2" xfId="8484" xr:uid="{2DDDDA2F-B363-427A-9DAF-984EDCA4633C}"/>
    <cellStyle name="%20 - Vurgu1 3 6 2 2 2" xfId="28065" xr:uid="{FEE50A27-5C74-448B-9586-4E2CDC717BF2}"/>
    <cellStyle name="%20 - Vurgu1 3 6 2 2 2 2" xfId="52182" xr:uid="{08600185-901C-4488-A87E-CD4F2D112126}"/>
    <cellStyle name="%20 - Vurgu1 3 6 2 2 3" xfId="33300" xr:uid="{F71EC800-EC79-447C-839D-D045DF7447DF}"/>
    <cellStyle name="%20 - Vurgu1 3 6 2 3" xfId="14633" xr:uid="{E56501F9-DCCF-4989-A691-48BEA3D97BC7}"/>
    <cellStyle name="%20 - Vurgu1 3 6 2 3 2" xfId="38866" xr:uid="{F93315EF-03B8-4110-BA2C-E40491DAD0AA}"/>
    <cellStyle name="%20 - Vurgu1 3 6 2 4" xfId="18346" xr:uid="{4E5170EE-62A4-4087-B897-524D0997626F}"/>
    <cellStyle name="%20 - Vurgu1 3 6 2 4 2" xfId="42577" xr:uid="{E6E623D1-2648-4AFD-A910-352A02E21973}"/>
    <cellStyle name="%20 - Vurgu1 3 6 2 5" xfId="22085" xr:uid="{9E1A3A2F-245F-45B8-9EA2-13D1DDF63C63}"/>
    <cellStyle name="%20 - Vurgu1 3 6 2 5 2" xfId="46308" xr:uid="{6AA8D6C2-6172-4B42-A13D-0CA0924FC8E0}"/>
    <cellStyle name="%20 - Vurgu1 3 6 2 6" xfId="24105" xr:uid="{3812E45F-8D7A-4E7A-881E-153127C4BC21}"/>
    <cellStyle name="%20 - Vurgu1 3 6 2 6 2" xfId="48307" xr:uid="{069E0B9C-EF49-463B-8B8B-FF80B5F235A9}"/>
    <cellStyle name="%20 - Vurgu1 3 6 2 7" xfId="29429" xr:uid="{DCCF1EF7-26A9-4EB4-8D55-5FF5375E1126}"/>
    <cellStyle name="%20 - Vurgu1 3 6 3" xfId="5462" xr:uid="{3FA95227-1C5D-42C3-94A6-7161FDF9778E}"/>
    <cellStyle name="%20 - Vurgu1 3 6 3 2" xfId="9607" xr:uid="{A5787C69-6B65-4E25-9A56-A4FF3EDB7EDA}"/>
    <cellStyle name="%20 - Vurgu1 3 6 3 2 2" xfId="34232" xr:uid="{8041D85A-67C8-43B8-93E0-72E59F5CDCFD}"/>
    <cellStyle name="%20 - Vurgu1 3 6 3 3" xfId="13441" xr:uid="{23C5EB26-F804-477B-9FCF-A4C917CD8040}"/>
    <cellStyle name="%20 - Vurgu1 3 6 3 3 2" xfId="37674" xr:uid="{90002364-05CB-4E16-ACC7-C84DE503C656}"/>
    <cellStyle name="%20 - Vurgu1 3 6 3 4" xfId="17154" xr:uid="{7FFF859C-BE40-4A6A-BA60-3BC8AA316916}"/>
    <cellStyle name="%20 - Vurgu1 3 6 3 4 2" xfId="41385" xr:uid="{2B0546A8-BCFB-4453-9A60-E220786AF6CB}"/>
    <cellStyle name="%20 - Vurgu1 3 6 3 5" xfId="20893" xr:uid="{DA8336F5-2848-463D-8B4C-603B0644E050}"/>
    <cellStyle name="%20 - Vurgu1 3 6 3 5 2" xfId="45116" xr:uid="{A139AFFF-865F-435A-821C-3863037D16DF}"/>
    <cellStyle name="%20 - Vurgu1 3 6 3 6" xfId="26871" xr:uid="{B0EDE82F-89C7-44F5-B3AA-39DABA8527D8}"/>
    <cellStyle name="%20 - Vurgu1 3 6 3 6 2" xfId="50990" xr:uid="{28544B93-C66E-4170-BDD8-616F390C0147}"/>
    <cellStyle name="%20 - Vurgu1 3 6 3 7" xfId="30468" xr:uid="{FDAC9C18-1655-46E2-9F9C-DD451634500E}"/>
    <cellStyle name="%20 - Vurgu1 3 6 4" xfId="7336" xr:uid="{F42EDF0F-FDE8-4FAB-8CC4-6FE9BD0F5882}"/>
    <cellStyle name="%20 - Vurgu1 3 6 4 2" xfId="25468" xr:uid="{3DBB5A94-F455-4B4F-AD3B-BBD6BF104384}"/>
    <cellStyle name="%20 - Vurgu1 3 6 4 2 2" xfId="49602" xr:uid="{696C13D5-D778-47FA-B6A0-B5139BCC96A4}"/>
    <cellStyle name="%20 - Vurgu1 3 6 4 3" xfId="32252" xr:uid="{6001DA0E-F2E8-4C04-852D-3E3B55D9EE21}"/>
    <cellStyle name="%20 - Vurgu1 3 6 5" xfId="12052" xr:uid="{5FBF44C0-AE66-4708-8E10-7080FF5E29AF}"/>
    <cellStyle name="%20 - Vurgu1 3 6 5 2" xfId="36286" xr:uid="{5CE82E4C-5440-47DF-8506-770E20120459}"/>
    <cellStyle name="%20 - Vurgu1 3 6 6" xfId="15765" xr:uid="{6C7052CA-B5BA-47C2-B11B-5A74C55C8257}"/>
    <cellStyle name="%20 - Vurgu1 3 6 6 2" xfId="39997" xr:uid="{34D06479-5EE9-4F98-8E0B-35753D5569F7}"/>
    <cellStyle name="%20 - Vurgu1 3 6 7" xfId="19502" xr:uid="{5C7AC279-F0CA-4EB0-8DAE-8C8452C16F49}"/>
    <cellStyle name="%20 - Vurgu1 3 6 7 2" xfId="43728" xr:uid="{A91B6E84-6F6C-4BC3-BF84-4C73AF697DF9}"/>
    <cellStyle name="%20 - Vurgu1 3 6 8" xfId="23055" xr:uid="{0129345B-D28A-4829-A90D-72993223180A}"/>
    <cellStyle name="%20 - Vurgu1 3 6 8 2" xfId="47257" xr:uid="{98E9D05C-26A5-46A0-BF80-B75DBC26FE85}"/>
    <cellStyle name="%20 - Vurgu1 3 6 9" xfId="28295" xr:uid="{61EC32F3-9440-4E3E-83B2-2D66A22EBB21}"/>
    <cellStyle name="%20 - Vurgu1 3 7" xfId="3547" xr:uid="{00000000-0005-0000-0000-000039000000}"/>
    <cellStyle name="%20 - Vurgu1 3 7 2" xfId="3778" xr:uid="{E5D1F71E-6730-40C5-9EA7-ED11FABA9C9D}"/>
    <cellStyle name="%20 - Vurgu1 3 7 2 2" xfId="9974" xr:uid="{BF357AF2-6ECE-48D8-9F1F-0F1B4FA982B0}"/>
    <cellStyle name="%20 - Vurgu1 3 7 2 2 2" xfId="34568" xr:uid="{28A42FAE-70A5-4E80-B8B4-08E6FDF4A487}"/>
    <cellStyle name="%20 - Vurgu1 3 7 2 3" xfId="13947" xr:uid="{5330C59A-8C2C-48C4-9053-37D60ACEC0D2}"/>
    <cellStyle name="%20 - Vurgu1 3 7 2 3 2" xfId="38180" xr:uid="{385F302C-58DC-4E41-913C-8529E499C8C8}"/>
    <cellStyle name="%20 - Vurgu1 3 7 2 4" xfId="17660" xr:uid="{8C73B605-79DD-4B69-AF2A-C7FDF19C78F2}"/>
    <cellStyle name="%20 - Vurgu1 3 7 2 4 2" xfId="41891" xr:uid="{F72A01B6-0689-43A3-B271-4EB4D2B43209}"/>
    <cellStyle name="%20 - Vurgu1 3 7 2 5" xfId="21399" xr:uid="{1EFE99C0-60B3-4995-B881-6D3357E9BA33}"/>
    <cellStyle name="%20 - Vurgu1 3 7 2 5 2" xfId="45622" xr:uid="{97729411-66AE-4C31-821E-83FB55FB8AAB}"/>
    <cellStyle name="%20 - Vurgu1 3 7 2 6" xfId="27379" xr:uid="{44B62F2A-9689-476A-915F-78323B45DA36}"/>
    <cellStyle name="%20 - Vurgu1 3 7 2 6 2" xfId="51496" xr:uid="{581AD6F7-C916-46CF-887D-E0520CDEA953}"/>
    <cellStyle name="%20 - Vurgu1 3 7 2 7" xfId="29430" xr:uid="{993C3013-70D2-4FB5-98B3-D9792506CA8D}"/>
    <cellStyle name="%20 - Vurgu1 3 7 3" xfId="5463" xr:uid="{A4B39BB7-8937-4C3B-A6D1-1EEEE9B1F23C}"/>
    <cellStyle name="%20 - Vurgu1 3 7 3 2" xfId="9255" xr:uid="{71555294-7506-4B3A-B644-A52030631E69}"/>
    <cellStyle name="%20 - Vurgu1 3 7 3 2 2" xfId="33894" xr:uid="{C4C9792F-F1EB-458B-B06E-FDF8129D66A7}"/>
    <cellStyle name="%20 - Vurgu1 3 7 3 3" xfId="12775" xr:uid="{1C56BC42-9191-4E52-A009-C4A1E6166EAA}"/>
    <cellStyle name="%20 - Vurgu1 3 7 3 3 2" xfId="37008" xr:uid="{F3DBC713-EF85-4FB2-8F4B-5F15C60DD1E3}"/>
    <cellStyle name="%20 - Vurgu1 3 7 3 4" xfId="16488" xr:uid="{27722387-D2A8-4C08-8601-02365DA88395}"/>
    <cellStyle name="%20 - Vurgu1 3 7 3 4 2" xfId="40719" xr:uid="{9D7E582D-F969-4923-8C45-80CA2F313316}"/>
    <cellStyle name="%20 - Vurgu1 3 7 3 5" xfId="20227" xr:uid="{4D3900C1-CC0F-4DC2-AFB6-E83D2BB56D20}"/>
    <cellStyle name="%20 - Vurgu1 3 7 3 5 2" xfId="44450" xr:uid="{2BD2DF3F-E2CA-4986-9CBF-4E7523D26800}"/>
    <cellStyle name="%20 - Vurgu1 3 7 3 6" xfId="26204" xr:uid="{AC23C96A-D9A5-4589-B5E5-6D7221610E5A}"/>
    <cellStyle name="%20 - Vurgu1 3 7 3 6 2" xfId="50324" xr:uid="{0C00744B-C774-40BE-A5AF-4E97FEED6673}"/>
    <cellStyle name="%20 - Vurgu1 3 7 3 7" xfId="30469" xr:uid="{9640D5AE-4D46-4D9A-96C9-0338801B8510}"/>
    <cellStyle name="%20 - Vurgu1 3 7 4" xfId="7738" xr:uid="{200D9C16-B558-4B68-80CB-532DABF59DF7}"/>
    <cellStyle name="%20 - Vurgu1 3 7 4 2" xfId="24780" xr:uid="{7E01B65A-A8B8-45CD-8C95-A03F89DBEED6}"/>
    <cellStyle name="%20 - Vurgu1 3 7 4 2 2" xfId="48914" xr:uid="{D228FD67-6D05-4BB2-94BF-0EF8B55121AB}"/>
    <cellStyle name="%20 - Vurgu1 3 7 4 3" xfId="32614" xr:uid="{59AF42DA-A9ED-442A-9BAC-4554175F0699}"/>
    <cellStyle name="%20 - Vurgu1 3 7 5" xfId="11362" xr:uid="{FF953202-F4AB-4A97-B539-28F9D27794D4}"/>
    <cellStyle name="%20 - Vurgu1 3 7 5 2" xfId="35596" xr:uid="{5B14B520-DCC3-4791-AA52-647AF135EE3A}"/>
    <cellStyle name="%20 - Vurgu1 3 7 6" xfId="15075" xr:uid="{662E607A-096C-428D-911D-3875CCBC030B}"/>
    <cellStyle name="%20 - Vurgu1 3 7 6 2" xfId="39307" xr:uid="{0383A49E-0F14-4A69-8E46-339325492191}"/>
    <cellStyle name="%20 - Vurgu1 3 7 7" xfId="18810" xr:uid="{4BDA1CFE-B6B2-47BB-8394-ED7B33FD959E}"/>
    <cellStyle name="%20 - Vurgu1 3 7 7 2" xfId="43036" xr:uid="{D4466BD9-88EA-4FED-B41E-4C9F2C362C7B}"/>
    <cellStyle name="%20 - Vurgu1 3 7 8" xfId="23418" xr:uid="{6BFEE873-8C87-42B0-ABAC-C10718406293}"/>
    <cellStyle name="%20 - Vurgu1 3 7 8 2" xfId="47620" xr:uid="{2FAC780C-9491-43E9-AE58-3695D8621EB4}"/>
    <cellStyle name="%20 - Vurgu1 3 7 9" xfId="29319" xr:uid="{92F8B4CD-BE03-445E-943A-4AD270E183C9}"/>
    <cellStyle name="%20 - Vurgu1 3 8" xfId="3771" xr:uid="{745BB928-E1DF-4A70-8905-0FBC517CCECC}"/>
    <cellStyle name="%20 - Vurgu1 3 8 2" xfId="7501" xr:uid="{B14A8C66-CC52-4C72-A168-A6D1CF5297FB}"/>
    <cellStyle name="%20 - Vurgu1 3 8 2 2" xfId="25665" xr:uid="{9412C76C-74D4-47EA-AA6C-5AB9A84C235F}"/>
    <cellStyle name="%20 - Vurgu1 3 8 2 2 2" xfId="49794" xr:uid="{B8514FD8-5B4D-41E1-AA7F-41DE8A663B1F}"/>
    <cellStyle name="%20 - Vurgu1 3 8 2 3" xfId="32412" xr:uid="{5F8E1A00-9E17-4C55-94B0-3C545E090E71}"/>
    <cellStyle name="%20 - Vurgu1 3 8 3" xfId="12244" xr:uid="{DA71493D-07C3-41CF-8872-66AE07DDEA7B}"/>
    <cellStyle name="%20 - Vurgu1 3 8 3 2" xfId="36478" xr:uid="{C152FE7F-CAF2-46C1-B127-7A8D38759452}"/>
    <cellStyle name="%20 - Vurgu1 3 8 4" xfId="15957" xr:uid="{CD8AF38E-534B-4FA5-BC4F-B523617F7E84}"/>
    <cellStyle name="%20 - Vurgu1 3 8 4 2" xfId="40189" xr:uid="{043F9802-659C-483D-95B7-994192635F81}"/>
    <cellStyle name="%20 - Vurgu1 3 8 5" xfId="19694" xr:uid="{A6E816F7-C873-4131-82C7-124508BE180C}"/>
    <cellStyle name="%20 - Vurgu1 3 8 5 2" xfId="43920" xr:uid="{3ABAF9C3-A880-432A-B8E9-3630A886DB6B}"/>
    <cellStyle name="%20 - Vurgu1 3 8 6" xfId="23215" xr:uid="{821B36B2-A6C0-447E-8B2B-D27CFA4FAAE4}"/>
    <cellStyle name="%20 - Vurgu1 3 8 6 2" xfId="47417" xr:uid="{1607B374-DBF2-4AEF-856C-F6FBB2979055}"/>
    <cellStyle name="%20 - Vurgu1 3 8 7" xfId="29423" xr:uid="{0F1061F8-BA7A-4973-A28E-8BBD7DF99F3E}"/>
    <cellStyle name="%20 - Vurgu1 3 9" xfId="5456" xr:uid="{D0217B91-0CCF-4E8F-A52B-4AF9CF9DDFB1}"/>
    <cellStyle name="%20 - Vurgu1 3 9 2" xfId="9862" xr:uid="{C59EA679-7BAF-4554-AA05-15FB16C9307E}"/>
    <cellStyle name="%20 - Vurgu1 3 9 2 2" xfId="34462" xr:uid="{05F16911-BE49-49C1-801D-2B4DB8105890}"/>
    <cellStyle name="%20 - Vurgu1 3 9 3" xfId="13748" xr:uid="{66B21746-5533-4C21-81FF-B81F412DD59E}"/>
    <cellStyle name="%20 - Vurgu1 3 9 3 2" xfId="37981" xr:uid="{C1E8C256-8BC7-4F1F-8A14-7C4DB2D4BCAF}"/>
    <cellStyle name="%20 - Vurgu1 3 9 4" xfId="17461" xr:uid="{8A0E95B1-C9D6-4F0B-87B6-987D875C4CCD}"/>
    <cellStyle name="%20 - Vurgu1 3 9 4 2" xfId="41692" xr:uid="{2C51A984-DDBE-4E64-AAF6-5BF80F5E109F}"/>
    <cellStyle name="%20 - Vurgu1 3 9 5" xfId="21200" xr:uid="{BD4E7B79-0F25-4C42-8C68-46559E6D80A4}"/>
    <cellStyle name="%20 - Vurgu1 3 9 5 2" xfId="45423" xr:uid="{12724358-1940-4668-AAB5-23C3B05E0891}"/>
    <cellStyle name="%20 - Vurgu1 3 9 6" xfId="27180" xr:uid="{12D5697F-B8E7-41E8-8C78-6282A9DEFA7C}"/>
    <cellStyle name="%20 - Vurgu1 3 9 6 2" xfId="51297" xr:uid="{6B2A1D86-4BDB-4022-BE8E-3A6F10B02B86}"/>
    <cellStyle name="%20 - Vurgu1 3 9 7" xfId="30462" xr:uid="{AA3C72A2-FFA3-4B49-84F7-0D687D6C4864}"/>
    <cellStyle name="%20 - Vurgu1 30" xfId="8779" xr:uid="{72F5C567-524B-4D95-BAB3-0D92304C094D}"/>
    <cellStyle name="%20 - Vurgu1 30 2" xfId="24360" xr:uid="{05F01BD6-642B-4E89-A5D4-5AF16BBA9242}"/>
    <cellStyle name="%20 - Vurgu1 30 2 2" xfId="48562" xr:uid="{4F91B4FC-7F97-4C3D-8CE3-1FC7AE58D66A}"/>
    <cellStyle name="%20 - Vurgu1 30 3" xfId="33555" xr:uid="{D060E9DC-0D94-459B-A66B-CF2F9C3B1EC4}"/>
    <cellStyle name="%20 - Vurgu1 31" xfId="6514" xr:uid="{BF0227AD-F3C7-470B-96EB-CFB7532B8D3A}"/>
    <cellStyle name="%20 - Vurgu1 31 2" xfId="24430" xr:uid="{126D06AB-EB1D-4CE5-B7B1-07FA59E21B80}"/>
    <cellStyle name="%20 - Vurgu1 31 2 2" xfId="48614" xr:uid="{23ECF893-69D5-48D6-A87B-A0D5CFE873DE}"/>
    <cellStyle name="%20 - Vurgu1 31 3" xfId="31518" xr:uid="{E7A94A36-3EBD-4A24-BDA2-8041F8D4AD58}"/>
    <cellStyle name="%20 - Vurgu1 32" xfId="11073" xr:uid="{EF79E3DF-4800-47DF-B053-511FFE426FE5}"/>
    <cellStyle name="%20 - Vurgu1 32 2" xfId="24453" xr:uid="{53CD8A23-5EDC-4C44-AE8F-142512753C82}"/>
    <cellStyle name="%20 - Vurgu1 32 2 2" xfId="48630" xr:uid="{E78A31D6-1700-4F15-91BF-6BB9F5726F6F}"/>
    <cellStyle name="%20 - Vurgu1 32 3" xfId="35314" xr:uid="{5B9F4503-0F20-40C5-8DF1-D37143A9D856}"/>
    <cellStyle name="%20 - Vurgu1 33" xfId="11108" xr:uid="{EC6D2EE6-DACB-4547-B3CD-F08787DAF678}"/>
    <cellStyle name="%20 - Vurgu1 33 2" xfId="24471" xr:uid="{03632F12-6980-4C59-AE20-156D333A562C}"/>
    <cellStyle name="%20 - Vurgu1 33 2 2" xfId="48646" xr:uid="{259DC84F-70D0-4409-A970-D1805B794F38}"/>
    <cellStyle name="%20 - Vurgu1 33 3" xfId="35342" xr:uid="{D1F6DD74-797B-4DDA-9C17-3A4CCD5BAD70}"/>
    <cellStyle name="%20 - Vurgu1 34" xfId="14821" xr:uid="{93A92608-3D7A-4785-B471-1608029D76DE}"/>
    <cellStyle name="%20 - Vurgu1 34 2" xfId="24489" xr:uid="{DE4C27E3-CEBF-4670-A0FC-03D6292FCC7C}"/>
    <cellStyle name="%20 - Vurgu1 34 2 2" xfId="48663" xr:uid="{90A23FB1-1AA6-4A84-975E-8BB5C14000CF}"/>
    <cellStyle name="%20 - Vurgu1 34 3" xfId="39053" xr:uid="{EFB18F7C-9C74-4AAD-810D-1CB55E356613}"/>
    <cellStyle name="%20 - Vurgu1 35" xfId="18554" xr:uid="{E51E5E2A-3621-41EA-B33B-8D51FE605ED5}"/>
    <cellStyle name="%20 - Vurgu1 35 2" xfId="42780" xr:uid="{64EEAB5D-E938-4C09-BFDF-ED796FDAD9BD}"/>
    <cellStyle name="%20 - Vurgu1 36" xfId="22288" xr:uid="{59F0D9F1-69D1-4713-BE57-5CAA164F2F6C}"/>
    <cellStyle name="%20 - Vurgu1 36 2" xfId="46506" xr:uid="{039EFB55-AEC0-4B3D-863D-8B9A4EA98761}"/>
    <cellStyle name="%20 - Vurgu1 37" xfId="52371" xr:uid="{BB3CBA31-7CA9-4A0B-ACB6-62B76D831B85}"/>
    <cellStyle name="%20 - Vurgu1 4" xfId="54" xr:uid="{00000000-0005-0000-0000-00003A000000}"/>
    <cellStyle name="%20 - Vurgu1 4 10" xfId="6579" xr:uid="{D17CCAE1-528C-4F4D-BAED-269444E1AA44}"/>
    <cellStyle name="%20 - Vurgu1 4 10 2" xfId="31583" xr:uid="{230C84CF-2202-49EF-B333-F13586B2A8B5}"/>
    <cellStyle name="%20 - Vurgu1 4 11" xfId="10203" xr:uid="{34D94243-06C8-428A-8F0A-7C1F0FAA6E1A}"/>
    <cellStyle name="%20 - Vurgu1 4 11 2" xfId="34764" xr:uid="{E78B4EDD-F5EC-4D01-97E5-7EB25E3251DB}"/>
    <cellStyle name="%20 - Vurgu1 4 12" xfId="11172" xr:uid="{5AD294FE-1275-4C12-867A-87A7B440D98D}"/>
    <cellStyle name="%20 - Vurgu1 4 12 2" xfId="35406" xr:uid="{4D6B21F4-2827-4194-8EEA-FFC292792415}"/>
    <cellStyle name="%20 - Vurgu1 4 13" xfId="14885" xr:uid="{43A62024-2BFF-4142-A0E1-5438C9AD0681}"/>
    <cellStyle name="%20 - Vurgu1 4 13 2" xfId="39117" xr:uid="{2B81B378-E64D-4C1B-94CB-4836CD1041F4}"/>
    <cellStyle name="%20 - Vurgu1 4 14" xfId="18618" xr:uid="{1BBB9927-352C-4C7D-880D-95ECB1F5E678}"/>
    <cellStyle name="%20 - Vurgu1 4 14 2" xfId="42844" xr:uid="{CF5722C5-3734-477B-9B4E-3E14ECB40723}"/>
    <cellStyle name="%20 - Vurgu1 4 15" xfId="22385" xr:uid="{483BF060-E563-4168-B5D5-287F73EFA2E0}"/>
    <cellStyle name="%20 - Vurgu1 4 15 2" xfId="46587" xr:uid="{3F95012E-F657-4BB8-AFA0-83AE7DB729D2}"/>
    <cellStyle name="%20 - Vurgu1 4 16" xfId="28296" xr:uid="{0ED4D415-2529-47CD-82B9-D727A5256855}"/>
    <cellStyle name="%20 - Vurgu1 4 2" xfId="55" xr:uid="{00000000-0005-0000-0000-00003B000000}"/>
    <cellStyle name="%20 - Vurgu1 4 2 10" xfId="22688" xr:uid="{231DC0CD-33A8-491D-9896-24E5322992FF}"/>
    <cellStyle name="%20 - Vurgu1 4 2 10 2" xfId="46890" xr:uid="{3EE5B667-409C-42F5-AE0E-9F0737D8FFEA}"/>
    <cellStyle name="%20 - Vurgu1 4 2 11" xfId="28297" xr:uid="{84FBD90E-F96D-4B75-8A6B-B5EA3A8D114E}"/>
    <cellStyle name="%20 - Vurgu1 4 2 2" xfId="56" xr:uid="{00000000-0005-0000-0000-00003C000000}"/>
    <cellStyle name="%20 - Vurgu1 4 2 2 2" xfId="3781" xr:uid="{08F64C80-5CB4-4CCB-A732-8E2D69FA9154}"/>
    <cellStyle name="%20 - Vurgu1 4 2 2 2 2" xfId="26504" xr:uid="{25BC4D6F-0D00-4DA9-A679-34866754C6AC}"/>
    <cellStyle name="%20 - Vurgu1 4 2 2 2 2 2" xfId="50623" xr:uid="{1E493C93-BDC8-4206-B0F5-0F1897556A33}"/>
    <cellStyle name="%20 - Vurgu1 4 2 2 2 3" xfId="29433" xr:uid="{4A570AD9-E515-4942-8AE8-F3433F3709B6}"/>
    <cellStyle name="%20 - Vurgu1 4 2 2 3" xfId="5466" xr:uid="{7529420A-F66D-474B-B34C-D4D7D73884FE}"/>
    <cellStyle name="%20 - Vurgu1 4 2 2 3 2" xfId="30472" xr:uid="{F4EF5D64-926F-4DAE-88CC-22E6D870812E}"/>
    <cellStyle name="%20 - Vurgu1 4 2 2 4" xfId="8105" xr:uid="{53DFC822-6D86-47E5-A9A2-A6F8E2C2C98F}"/>
    <cellStyle name="%20 - Vurgu1 4 2 2 4 2" xfId="32933" xr:uid="{8029C845-66B5-4F47-8299-22BDB45C7EA2}"/>
    <cellStyle name="%20 - Vurgu1 4 2 2 5" xfId="13074" xr:uid="{3921BB3B-0063-410F-92AF-6C27BAAF1B35}"/>
    <cellStyle name="%20 - Vurgu1 4 2 2 5 2" xfId="37307" xr:uid="{6FB777BA-A3A2-42D1-8CFF-ADF725772AA4}"/>
    <cellStyle name="%20 - Vurgu1 4 2 2 6" xfId="16787" xr:uid="{61EDA23C-999B-4423-AB77-D1F54A9817CC}"/>
    <cellStyle name="%20 - Vurgu1 4 2 2 6 2" xfId="41018" xr:uid="{3B41BA5F-A962-42E6-956D-4C477016A0C3}"/>
    <cellStyle name="%20 - Vurgu1 4 2 2 7" xfId="20526" xr:uid="{72D9EC73-3C60-4B9C-B272-64592D43C281}"/>
    <cellStyle name="%20 - Vurgu1 4 2 2 7 2" xfId="44749" xr:uid="{61D1ABE8-2079-47CB-894D-8D60F629F4F2}"/>
    <cellStyle name="%20 - Vurgu1 4 2 2 8" xfId="23738" xr:uid="{2CD2105A-97BB-427C-9F87-B4792716D37C}"/>
    <cellStyle name="%20 - Vurgu1 4 2 2 8 2" xfId="47940" xr:uid="{FD4D27BF-FE2D-464C-A3CE-0CBE660E6C6C}"/>
    <cellStyle name="%20 - Vurgu1 4 2 2 9" xfId="28298" xr:uid="{F21CB9FB-A2EB-4986-8E3B-35A9B694A2CF}"/>
    <cellStyle name="%20 - Vurgu1 4 2 3" xfId="3780" xr:uid="{DCF2CA33-CF86-47A0-B137-F389D1D8E9D2}"/>
    <cellStyle name="%20 - Vurgu1 4 2 3 2" xfId="10069" xr:uid="{3C51368E-DCF1-4AB3-AB23-26D750A0071E}"/>
    <cellStyle name="%20 - Vurgu1 4 2 3 2 2" xfId="34663" xr:uid="{55338F82-F983-41B7-8273-D0E3F9403153}"/>
    <cellStyle name="%20 - Vurgu1 4 2 3 3" xfId="14266" xr:uid="{367823DD-1422-4D5C-80F0-6A0BDED0972C}"/>
    <cellStyle name="%20 - Vurgu1 4 2 3 3 2" xfId="38499" xr:uid="{CF0D466E-E66E-498B-89BE-90C1685B2926}"/>
    <cellStyle name="%20 - Vurgu1 4 2 3 4" xfId="17979" xr:uid="{D5EACBD3-D55F-40DA-8E28-AECD89D1118D}"/>
    <cellStyle name="%20 - Vurgu1 4 2 3 4 2" xfId="42210" xr:uid="{AAD524F1-5190-46D6-93A1-9C3BB101E005}"/>
    <cellStyle name="%20 - Vurgu1 4 2 3 5" xfId="21718" xr:uid="{9FA77E43-30A9-4167-A3B3-872CE745D999}"/>
    <cellStyle name="%20 - Vurgu1 4 2 3 5 2" xfId="45941" xr:uid="{7A8552E2-6B8C-445A-B602-61B9DD550002}"/>
    <cellStyle name="%20 - Vurgu1 4 2 3 6" xfId="27698" xr:uid="{85E82EB9-7A71-470D-BCD8-2700B4030D6A}"/>
    <cellStyle name="%20 - Vurgu1 4 2 3 6 2" xfId="51815" xr:uid="{0FFF3E30-1C49-4058-B591-5F3521F5CB9A}"/>
    <cellStyle name="%20 - Vurgu1 4 2 3 7" xfId="29432" xr:uid="{D4B8FCC3-4733-4486-94AE-C3E7FBF1DF39}"/>
    <cellStyle name="%20 - Vurgu1 4 2 4" xfId="5465" xr:uid="{D7E5E6C5-0B79-49F6-94CA-56341143971F}"/>
    <cellStyle name="%20 - Vurgu1 4 2 4 2" xfId="9018" xr:uid="{B929BE3C-32EC-4213-B6D8-0C0C90C910AA}"/>
    <cellStyle name="%20 - Vurgu1 4 2 4 2 2" xfId="33712" xr:uid="{6A4403BC-FBFB-4C76-ABBF-6A33B8B6335B}"/>
    <cellStyle name="%20 - Vurgu1 4 2 4 3" xfId="12416" xr:uid="{BE3F508C-0948-4A8F-B668-FB44DBD09537}"/>
    <cellStyle name="%20 - Vurgu1 4 2 4 3 2" xfId="36650" xr:uid="{0A93F035-6C74-48CD-AF0E-3339B1E433AD}"/>
    <cellStyle name="%20 - Vurgu1 4 2 4 4" xfId="16129" xr:uid="{1E525DC0-A306-45BF-9DB5-B7803FB8C79F}"/>
    <cellStyle name="%20 - Vurgu1 4 2 4 4 2" xfId="40361" xr:uid="{F93559C0-7D0A-4B0F-B79E-C243DFCDAC37}"/>
    <cellStyle name="%20 - Vurgu1 4 2 4 5" xfId="19867" xr:uid="{A8D54CE9-EC0B-432C-A9AB-338D210D0B52}"/>
    <cellStyle name="%20 - Vurgu1 4 2 4 5 2" xfId="44092" xr:uid="{F29CC43D-1096-41CD-AC4B-60924DDA7297}"/>
    <cellStyle name="%20 - Vurgu1 4 2 4 6" xfId="25842" xr:uid="{E8102E62-DFA3-48A7-A631-93EB6332C9A7}"/>
    <cellStyle name="%20 - Vurgu1 4 2 4 6 2" xfId="49966" xr:uid="{4469B5BD-DBC4-4255-B91B-204D92FBFD79}"/>
    <cellStyle name="%20 - Vurgu1 4 2 4 7" xfId="30471" xr:uid="{C54F9793-EA1D-4656-A270-256A11B59180}"/>
    <cellStyle name="%20 - Vurgu1 4 2 5" xfId="6953" xr:uid="{25E20846-2FB3-4D9C-BA0F-C3EBA03E6052}"/>
    <cellStyle name="%20 - Vurgu1 4 2 5 2" xfId="25101" xr:uid="{CFEDC378-FD1A-4A71-A8D1-6568950B9F08}"/>
    <cellStyle name="%20 - Vurgu1 4 2 5 2 2" xfId="49235" xr:uid="{79AE2FA4-F8FE-4BC6-BBB7-0F53B15B9B12}"/>
    <cellStyle name="%20 - Vurgu1 4 2 5 3" xfId="31885" xr:uid="{31DC4B18-413C-4D5E-90B7-AA794E3A771C}"/>
    <cellStyle name="%20 - Vurgu1 4 2 6" xfId="10204" xr:uid="{246563E6-6754-452A-9101-7942586FBC6B}"/>
    <cellStyle name="%20 - Vurgu1 4 2 6 2" xfId="34765" xr:uid="{96F094D7-0F25-435F-87F3-137C29B3005B}"/>
    <cellStyle name="%20 - Vurgu1 4 2 7" xfId="11685" xr:uid="{5FCAD88E-8E07-48D3-97D7-075F3BFAF15E}"/>
    <cellStyle name="%20 - Vurgu1 4 2 7 2" xfId="35919" xr:uid="{7F4131C1-88E1-4DA4-849F-141ADCD71458}"/>
    <cellStyle name="%20 - Vurgu1 4 2 8" xfId="15398" xr:uid="{389C8094-1EF6-4DE5-8D80-18728B5E1EF2}"/>
    <cellStyle name="%20 - Vurgu1 4 2 8 2" xfId="39630" xr:uid="{BB3A3C1D-026D-4940-A6E3-34C7BACF0AA2}"/>
    <cellStyle name="%20 - Vurgu1 4 2 9" xfId="19135" xr:uid="{21947064-5ECC-42E6-AB5E-FE8A3A533CF5}"/>
    <cellStyle name="%20 - Vurgu1 4 2 9 2" xfId="43361" xr:uid="{5DC4B814-6D23-485A-A657-44A8E84C0249}"/>
    <cellStyle name="%20 - Vurgu1 4 3" xfId="57" xr:uid="{00000000-0005-0000-0000-00003D000000}"/>
    <cellStyle name="%20 - Vurgu1 4 3 10" xfId="28299" xr:uid="{9FDA4A1D-21FC-4FC7-9C8C-DD94FF7C2167}"/>
    <cellStyle name="%20 - Vurgu1 4 3 2" xfId="3782" xr:uid="{3D50F350-8537-4469-B471-ED959FD646D9}"/>
    <cellStyle name="%20 - Vurgu1 4 3 2 2" xfId="8236" xr:uid="{E1D98E34-68E4-4A67-85A4-278D432C68CD}"/>
    <cellStyle name="%20 - Vurgu1 4 3 2 2 2" xfId="27825" xr:uid="{6B7A9220-D202-4837-ABCF-F0D56C196B31}"/>
    <cellStyle name="%20 - Vurgu1 4 3 2 2 2 2" xfId="51942" xr:uid="{E626CC3D-44CB-4DB7-B188-5CE20609E197}"/>
    <cellStyle name="%20 - Vurgu1 4 3 2 2 3" xfId="33060" xr:uid="{80553CC7-9C20-4182-88C4-06AC886B5385}"/>
    <cellStyle name="%20 - Vurgu1 4 3 2 3" xfId="14393" xr:uid="{F090C66E-5FE3-4ACF-A97F-98CB4086BD17}"/>
    <cellStyle name="%20 - Vurgu1 4 3 2 3 2" xfId="38626" xr:uid="{6A060AC8-3DCD-48C6-99F8-576F41D5E21F}"/>
    <cellStyle name="%20 - Vurgu1 4 3 2 4" xfId="18106" xr:uid="{71CA1364-E909-460B-9080-EA60DB8A9231}"/>
    <cellStyle name="%20 - Vurgu1 4 3 2 4 2" xfId="42337" xr:uid="{E8DCCD93-DC3F-47AF-9215-60EBDBF77914}"/>
    <cellStyle name="%20 - Vurgu1 4 3 2 5" xfId="21845" xr:uid="{DAA0F00B-B31B-4E4E-8BB4-A56938798408}"/>
    <cellStyle name="%20 - Vurgu1 4 3 2 5 2" xfId="46068" xr:uid="{620C9298-BF80-41FF-8827-70574DDE01D1}"/>
    <cellStyle name="%20 - Vurgu1 4 3 2 6" xfId="23865" xr:uid="{6188A147-53A4-481B-A0B0-74491EEAAC1A}"/>
    <cellStyle name="%20 - Vurgu1 4 3 2 6 2" xfId="48067" xr:uid="{65477D6D-1688-4E31-B8A5-1014BE758621}"/>
    <cellStyle name="%20 - Vurgu1 4 3 2 7" xfId="29434" xr:uid="{2CC23298-8BC4-4633-A092-00A8C6E1CBD2}"/>
    <cellStyle name="%20 - Vurgu1 4 3 3" xfId="5467" xr:uid="{3A676941-5C4B-4AB5-98C8-60A9482E7188}"/>
    <cellStyle name="%20 - Vurgu1 4 3 3 2" xfId="9459" xr:uid="{A219A126-2558-4FE7-869F-97C3EB1DD6A0}"/>
    <cellStyle name="%20 - Vurgu1 4 3 3 2 2" xfId="34084" xr:uid="{9D2CE385-F4E9-4856-8A31-3063B59C628B}"/>
    <cellStyle name="%20 - Vurgu1 4 3 3 3" xfId="13201" xr:uid="{EBC3EF78-1570-4E8A-B295-2158693C4ABE}"/>
    <cellStyle name="%20 - Vurgu1 4 3 3 3 2" xfId="37434" xr:uid="{7946BA54-E947-4020-8040-795C692E5929}"/>
    <cellStyle name="%20 - Vurgu1 4 3 3 4" xfId="16914" xr:uid="{D8E9CFC0-E0E1-41F6-8C5D-69373A8C93DF}"/>
    <cellStyle name="%20 - Vurgu1 4 3 3 4 2" xfId="41145" xr:uid="{D2C5FCED-A593-4A91-A5D7-E7D4FC58F635}"/>
    <cellStyle name="%20 - Vurgu1 4 3 3 5" xfId="20653" xr:uid="{E4E87D59-1220-4360-A921-E72455E1C587}"/>
    <cellStyle name="%20 - Vurgu1 4 3 3 5 2" xfId="44876" xr:uid="{4A2B108B-72AF-460F-B90A-4CFE90ED816B}"/>
    <cellStyle name="%20 - Vurgu1 4 3 3 6" xfId="26631" xr:uid="{A4B28300-6542-479D-B3E3-BF0DDDDCBEB7}"/>
    <cellStyle name="%20 - Vurgu1 4 3 3 6 2" xfId="50750" xr:uid="{C6DCE91D-908A-4A15-8173-E679333B1A2C}"/>
    <cellStyle name="%20 - Vurgu1 4 3 3 7" xfId="30473" xr:uid="{23E77E08-D029-4CF4-8046-97E7ED939844}"/>
    <cellStyle name="%20 - Vurgu1 4 3 4" xfId="7088" xr:uid="{3CE6F73D-4B26-40F7-BDE8-D75373E2A272}"/>
    <cellStyle name="%20 - Vurgu1 4 3 4 2" xfId="25228" xr:uid="{38EB47E7-C810-4B48-8783-6FE65A0796D7}"/>
    <cellStyle name="%20 - Vurgu1 4 3 4 2 2" xfId="49362" xr:uid="{CF61CAE0-1C7A-4E4D-82EF-8BFA52DF604F}"/>
    <cellStyle name="%20 - Vurgu1 4 3 4 3" xfId="32012" xr:uid="{B8627C64-1341-4C0C-BB28-30AE853792C7}"/>
    <cellStyle name="%20 - Vurgu1 4 3 5" xfId="10205" xr:uid="{C19F1142-BFED-4899-B9BA-514C7196F4D6}"/>
    <cellStyle name="%20 - Vurgu1 4 3 5 2" xfId="34766" xr:uid="{BA4807D8-CC21-482E-B24C-C03B51C193DE}"/>
    <cellStyle name="%20 - Vurgu1 4 3 6" xfId="11812" xr:uid="{D485D267-73A0-4D58-9DD1-F5385C247ACA}"/>
    <cellStyle name="%20 - Vurgu1 4 3 6 2" xfId="36046" xr:uid="{020C5761-13B0-4E57-BA83-2C42C814DAA0}"/>
    <cellStyle name="%20 - Vurgu1 4 3 7" xfId="15525" xr:uid="{FB45F53C-D3A0-4E4C-A9E6-1AC5FBD7C800}"/>
    <cellStyle name="%20 - Vurgu1 4 3 7 2" xfId="39757" xr:uid="{86401DCA-4988-43C0-9C2A-619E21980D72}"/>
    <cellStyle name="%20 - Vurgu1 4 3 8" xfId="19262" xr:uid="{F0C7DF32-229E-4F90-8282-0AC81C3311F7}"/>
    <cellStyle name="%20 - Vurgu1 4 3 8 2" xfId="43488" xr:uid="{3599D3AC-13F4-47D7-9249-18E644500F2F}"/>
    <cellStyle name="%20 - Vurgu1 4 3 9" xfId="22815" xr:uid="{D3C7071C-95D7-49AE-AECC-EA8229D06C5A}"/>
    <cellStyle name="%20 - Vurgu1 4 3 9 2" xfId="47017" xr:uid="{68BAE213-D773-4BC8-A41C-2679AEC9E6AA}"/>
    <cellStyle name="%20 - Vurgu1 4 4" xfId="58" xr:uid="{00000000-0005-0000-0000-00003E000000}"/>
    <cellStyle name="%20 - Vurgu1 4 4 10" xfId="28300" xr:uid="{41DCE073-91F4-4C6F-975F-704ABDB8DF0C}"/>
    <cellStyle name="%20 - Vurgu1 4 4 2" xfId="3783" xr:uid="{C2B51B8B-0041-4F2E-AE21-71315FCA48B9}"/>
    <cellStyle name="%20 - Vurgu1 4 4 2 2" xfId="8366" xr:uid="{8EFC1C8A-3EDD-4863-9FF7-E04933804871}"/>
    <cellStyle name="%20 - Vurgu1 4 4 2 2 2" xfId="27952" xr:uid="{4B82B1E2-3B9C-4FB1-BC73-88A224C339D9}"/>
    <cellStyle name="%20 - Vurgu1 4 4 2 2 2 2" xfId="52069" xr:uid="{5C25AF7E-14D3-4C86-81EC-EEFD26F74068}"/>
    <cellStyle name="%20 - Vurgu1 4 4 2 2 3" xfId="33187" xr:uid="{77A73531-5D32-4E75-907C-EAF26B220430}"/>
    <cellStyle name="%20 - Vurgu1 4 4 2 3" xfId="14520" xr:uid="{078BC78B-B301-4F34-A799-8151072DA236}"/>
    <cellStyle name="%20 - Vurgu1 4 4 2 3 2" xfId="38753" xr:uid="{969AD80E-63E1-41C6-B788-4E35B1FDE70D}"/>
    <cellStyle name="%20 - Vurgu1 4 4 2 4" xfId="18233" xr:uid="{FD908336-93A2-4BB9-B279-229FB8CEDEC4}"/>
    <cellStyle name="%20 - Vurgu1 4 4 2 4 2" xfId="42464" xr:uid="{5E587055-44E5-4920-A9F2-B07A805D9FD3}"/>
    <cellStyle name="%20 - Vurgu1 4 4 2 5" xfId="21972" xr:uid="{4B232D6C-8B90-4BF1-8B39-F7A66E05665C}"/>
    <cellStyle name="%20 - Vurgu1 4 4 2 5 2" xfId="46195" xr:uid="{835C6C92-BE07-4468-9D49-20780B882C5B}"/>
    <cellStyle name="%20 - Vurgu1 4 4 2 6" xfId="23992" xr:uid="{E0277F53-3D0D-4EEF-BC44-41CB65944DAE}"/>
    <cellStyle name="%20 - Vurgu1 4 4 2 6 2" xfId="48194" xr:uid="{4AA0BCFB-D491-4C85-A169-11A557C8DEA8}"/>
    <cellStyle name="%20 - Vurgu1 4 4 2 7" xfId="29435" xr:uid="{B357D619-972D-47CB-A640-C6C6FF2DD50C}"/>
    <cellStyle name="%20 - Vurgu1 4 4 3" xfId="5468" xr:uid="{A72BDB97-0D75-4DBF-9393-2F8900F32F34}"/>
    <cellStyle name="%20 - Vurgu1 4 4 3 2" xfId="9538" xr:uid="{312193A6-1AE0-4F77-8330-15462AF3058B}"/>
    <cellStyle name="%20 - Vurgu1 4 4 3 2 2" xfId="34163" xr:uid="{E44AD61A-9CAD-4ED3-A623-2A1068E973CE}"/>
    <cellStyle name="%20 - Vurgu1 4 4 3 3" xfId="13328" xr:uid="{DC8A6F69-C8C7-4F9F-B0C9-1E0F2D94E3A7}"/>
    <cellStyle name="%20 - Vurgu1 4 4 3 3 2" xfId="37561" xr:uid="{6A267F88-BFBA-4587-8C7C-EE6BFEE07ACF}"/>
    <cellStyle name="%20 - Vurgu1 4 4 3 4" xfId="17041" xr:uid="{A750CA46-6AF0-4B8C-AF29-FB4BBC13FDD8}"/>
    <cellStyle name="%20 - Vurgu1 4 4 3 4 2" xfId="41272" xr:uid="{47E076B6-06F7-41C3-ABA3-EF1C1AE9A831}"/>
    <cellStyle name="%20 - Vurgu1 4 4 3 5" xfId="20780" xr:uid="{3B6151DA-DE7F-482F-9BD4-04E3334A8FBD}"/>
    <cellStyle name="%20 - Vurgu1 4 4 3 5 2" xfId="45003" xr:uid="{5D17A061-DC3D-4338-ADD4-76C9EA25306B}"/>
    <cellStyle name="%20 - Vurgu1 4 4 3 6" xfId="26758" xr:uid="{BFDF7DEE-A52E-47BC-A8A4-F1A557E3AADF}"/>
    <cellStyle name="%20 - Vurgu1 4 4 3 6 2" xfId="50877" xr:uid="{E4C87871-64FF-441C-8842-D6635896D5F3}"/>
    <cellStyle name="%20 - Vurgu1 4 4 3 7" xfId="30474" xr:uid="{75E50771-6267-4490-B75E-2A89AA21D075}"/>
    <cellStyle name="%20 - Vurgu1 4 4 4" xfId="7216" xr:uid="{ED9AC9FB-040B-4707-90B2-BABA58BD0A4B}"/>
    <cellStyle name="%20 - Vurgu1 4 4 4 2" xfId="25355" xr:uid="{27A1A9A3-F401-4383-9778-947B18A2DF05}"/>
    <cellStyle name="%20 - Vurgu1 4 4 4 2 2" xfId="49489" xr:uid="{213E2317-C4AA-4081-A850-04ED529E9E52}"/>
    <cellStyle name="%20 - Vurgu1 4 4 4 3" xfId="32139" xr:uid="{00B380E5-8704-45D3-B98C-952C0EA77CA0}"/>
    <cellStyle name="%20 - Vurgu1 4 4 5" xfId="10206" xr:uid="{3F777D44-0F74-4598-83B3-BA0AC80BD067}"/>
    <cellStyle name="%20 - Vurgu1 4 4 5 2" xfId="34767" xr:uid="{ED0BF83B-6A4E-402F-B7D0-E466FF4280FF}"/>
    <cellStyle name="%20 - Vurgu1 4 4 6" xfId="11939" xr:uid="{0C3C8AD6-43A5-408B-91AB-9494C6585B32}"/>
    <cellStyle name="%20 - Vurgu1 4 4 6 2" xfId="36173" xr:uid="{EDCF159D-0133-445A-BFB8-8C66450C23D4}"/>
    <cellStyle name="%20 - Vurgu1 4 4 7" xfId="15652" xr:uid="{69BC9417-EAC7-4624-9CE5-BA9E9E3316EF}"/>
    <cellStyle name="%20 - Vurgu1 4 4 7 2" xfId="39884" xr:uid="{87FD1DBB-29CC-4C12-9489-8499E17191CE}"/>
    <cellStyle name="%20 - Vurgu1 4 4 8" xfId="19389" xr:uid="{87ACA482-6EFF-43A8-ACB9-6818EA081C37}"/>
    <cellStyle name="%20 - Vurgu1 4 4 8 2" xfId="43615" xr:uid="{4CF218F6-CDBE-43E3-AB0A-03A7AE2F740E}"/>
    <cellStyle name="%20 - Vurgu1 4 4 9" xfId="22942" xr:uid="{6A6ABB1A-9D66-4738-BC84-8B82EDF696CB}"/>
    <cellStyle name="%20 - Vurgu1 4 4 9 2" xfId="47144" xr:uid="{5955A524-FD34-41A2-8DA2-DA01B0C29970}"/>
    <cellStyle name="%20 - Vurgu1 4 5" xfId="59" xr:uid="{00000000-0005-0000-0000-00003F000000}"/>
    <cellStyle name="%20 - Vurgu1 4 5 2" xfId="3784" xr:uid="{03415BF0-F71C-48BA-9D4A-19209EAE2F28}"/>
    <cellStyle name="%20 - Vurgu1 4 5 2 2" xfId="8498" xr:uid="{6A1DD045-F970-4C5B-BF68-0C2C78FC7883}"/>
    <cellStyle name="%20 - Vurgu1 4 5 2 2 2" xfId="28079" xr:uid="{7F6E4B03-4324-4156-9AC9-586A71F9E653}"/>
    <cellStyle name="%20 - Vurgu1 4 5 2 2 2 2" xfId="52196" xr:uid="{17A6B66C-EC43-46A1-AE50-EB43D4CA1D80}"/>
    <cellStyle name="%20 - Vurgu1 4 5 2 2 3" xfId="33314" xr:uid="{0C57A734-E4E3-4E44-9A9F-0693DB56D5FB}"/>
    <cellStyle name="%20 - Vurgu1 4 5 2 3" xfId="14647" xr:uid="{1AB5FEC9-E823-41B5-A6BA-C3B5D54E8CF8}"/>
    <cellStyle name="%20 - Vurgu1 4 5 2 3 2" xfId="38880" xr:uid="{E252366B-1103-4627-857D-E95BC331F0BC}"/>
    <cellStyle name="%20 - Vurgu1 4 5 2 4" xfId="18360" xr:uid="{C0032E58-9C44-407F-8E39-A97E6602FB3F}"/>
    <cellStyle name="%20 - Vurgu1 4 5 2 4 2" xfId="42591" xr:uid="{6DDA3A3B-4FFA-4D13-81C2-2AEB02E6DE47}"/>
    <cellStyle name="%20 - Vurgu1 4 5 2 5" xfId="22099" xr:uid="{6073BB2C-A177-4A3A-8F89-19F2EC1C35B0}"/>
    <cellStyle name="%20 - Vurgu1 4 5 2 5 2" xfId="46322" xr:uid="{7ABE0FE4-508C-42A8-A091-0247B73D91EF}"/>
    <cellStyle name="%20 - Vurgu1 4 5 2 6" xfId="24119" xr:uid="{D35C3737-ED8F-47B7-B7B5-EB902E1712BA}"/>
    <cellStyle name="%20 - Vurgu1 4 5 2 6 2" xfId="48321" xr:uid="{B6061468-B589-426B-B427-243F83C058A0}"/>
    <cellStyle name="%20 - Vurgu1 4 5 2 7" xfId="29436" xr:uid="{F3B23265-3CB5-482B-85C2-3AC84409FF5B}"/>
    <cellStyle name="%20 - Vurgu1 4 5 3" xfId="5469" xr:uid="{2DE1FA46-789F-4864-A2BE-AEDF46FC9F9A}"/>
    <cellStyle name="%20 - Vurgu1 4 5 3 2" xfId="9618" xr:uid="{B2DC330B-89C0-436C-989E-65D9D796F057}"/>
    <cellStyle name="%20 - Vurgu1 4 5 3 2 2" xfId="34243" xr:uid="{6B58E2D9-4C70-4A0A-A7C7-020125DE067B}"/>
    <cellStyle name="%20 - Vurgu1 4 5 3 3" xfId="13455" xr:uid="{397AA059-F5ED-4B03-901F-634D5B813193}"/>
    <cellStyle name="%20 - Vurgu1 4 5 3 3 2" xfId="37688" xr:uid="{E97978EF-9226-4A2F-A346-3138B05F941A}"/>
    <cellStyle name="%20 - Vurgu1 4 5 3 4" xfId="17168" xr:uid="{45C4B939-332F-4F57-BF27-81930E151449}"/>
    <cellStyle name="%20 - Vurgu1 4 5 3 4 2" xfId="41399" xr:uid="{F5080B92-193B-43F9-91F5-9C7F05CDDAC7}"/>
    <cellStyle name="%20 - Vurgu1 4 5 3 5" xfId="20907" xr:uid="{DF37D8C6-8755-4094-A05C-77626EE07F47}"/>
    <cellStyle name="%20 - Vurgu1 4 5 3 5 2" xfId="45130" xr:uid="{CE4BDB72-4D33-449E-8F6D-C98FBFFB1751}"/>
    <cellStyle name="%20 - Vurgu1 4 5 3 6" xfId="26885" xr:uid="{A489129E-D0D0-41B9-89B0-6191565462B0}"/>
    <cellStyle name="%20 - Vurgu1 4 5 3 6 2" xfId="51004" xr:uid="{BED85D5C-7C01-4D5B-BDC7-1F4EB7075686}"/>
    <cellStyle name="%20 - Vurgu1 4 5 3 7" xfId="30475" xr:uid="{2D56A9FC-A1DA-4DB1-B86F-D5340D636B33}"/>
    <cellStyle name="%20 - Vurgu1 4 5 4" xfId="7350" xr:uid="{86B80DA5-717F-4ED5-BFAC-A226D95F77CA}"/>
    <cellStyle name="%20 - Vurgu1 4 5 4 2" xfId="25482" xr:uid="{0A1E0248-A97B-4961-BB0A-3694963C1F03}"/>
    <cellStyle name="%20 - Vurgu1 4 5 4 2 2" xfId="49616" xr:uid="{282725A5-53EB-49F0-97A2-22613784846D}"/>
    <cellStyle name="%20 - Vurgu1 4 5 4 3" xfId="32266" xr:uid="{4B88CFE3-58CA-49B6-A9CE-0BF63D022854}"/>
    <cellStyle name="%20 - Vurgu1 4 5 5" xfId="12066" xr:uid="{313AC997-D1DD-42BD-9C55-60D450676E08}"/>
    <cellStyle name="%20 - Vurgu1 4 5 5 2" xfId="36300" xr:uid="{875935F4-3FCF-45B3-B2A5-062ABC1C9DB3}"/>
    <cellStyle name="%20 - Vurgu1 4 5 6" xfId="15779" xr:uid="{7DE995B0-E970-4584-86BD-8F4B6A5D3D1A}"/>
    <cellStyle name="%20 - Vurgu1 4 5 6 2" xfId="40011" xr:uid="{03FE7FA9-0415-4AD5-82FB-9AA5DE2A62D6}"/>
    <cellStyle name="%20 - Vurgu1 4 5 7" xfId="19516" xr:uid="{7526871E-C312-43CD-B15D-9FD48A751A7F}"/>
    <cellStyle name="%20 - Vurgu1 4 5 7 2" xfId="43742" xr:uid="{4F54A87C-4C08-43E9-8A55-3D487C39D096}"/>
    <cellStyle name="%20 - Vurgu1 4 5 8" xfId="23069" xr:uid="{838AF935-AB39-4ECA-BC5C-DD8635622037}"/>
    <cellStyle name="%20 - Vurgu1 4 5 8 2" xfId="47271" xr:uid="{B738DE5D-F3B0-4AA4-847E-369B158FABDC}"/>
    <cellStyle name="%20 - Vurgu1 4 5 9" xfId="28301" xr:uid="{5AA47DC3-0795-4D57-A520-1CEAF067F2CE}"/>
    <cellStyle name="%20 - Vurgu1 4 6" xfId="3589" xr:uid="{00000000-0005-0000-0000-000040000000}"/>
    <cellStyle name="%20 - Vurgu1 4 6 2" xfId="3785" xr:uid="{97B4ABA9-2E2C-49E1-8B3C-FC37E76F4716}"/>
    <cellStyle name="%20 - Vurgu1 4 6 2 2" xfId="9993" xr:uid="{46CC632D-7C2C-4831-A529-880802C854CE}"/>
    <cellStyle name="%20 - Vurgu1 4 6 2 2 2" xfId="34587" xr:uid="{60C6FDC6-5CCF-493B-9612-EF279E5C9789}"/>
    <cellStyle name="%20 - Vurgu1 4 6 2 3" xfId="13968" xr:uid="{6C08174B-5AF9-4BE3-8CD5-8AB05DEED146}"/>
    <cellStyle name="%20 - Vurgu1 4 6 2 3 2" xfId="38201" xr:uid="{F8481588-2457-43E0-8B76-A9A20F31288C}"/>
    <cellStyle name="%20 - Vurgu1 4 6 2 4" xfId="17681" xr:uid="{769BB708-EBA9-4F2B-8525-90DD9F37E261}"/>
    <cellStyle name="%20 - Vurgu1 4 6 2 4 2" xfId="41912" xr:uid="{B94FD6A4-5C2C-4D1B-9417-ADD34E8E6617}"/>
    <cellStyle name="%20 - Vurgu1 4 6 2 5" xfId="21420" xr:uid="{DDFED76C-0DD2-4A99-BB04-8A4D45ED961C}"/>
    <cellStyle name="%20 - Vurgu1 4 6 2 5 2" xfId="45643" xr:uid="{FAEC94A4-C256-4FAA-8C9A-5828BEDC25D5}"/>
    <cellStyle name="%20 - Vurgu1 4 6 2 6" xfId="27400" xr:uid="{AFB48D06-7351-47D8-9B85-67319C769678}"/>
    <cellStyle name="%20 - Vurgu1 4 6 2 6 2" xfId="51517" xr:uid="{BFC8D9BA-51A4-406F-B0F1-DC01E9403C71}"/>
    <cellStyle name="%20 - Vurgu1 4 6 2 7" xfId="29437" xr:uid="{92F73828-7843-4248-955F-AB75FD7EC16D}"/>
    <cellStyle name="%20 - Vurgu1 4 6 3" xfId="5470" xr:uid="{7CEFD7DF-0BFD-4C71-9A42-B962997DE9CA}"/>
    <cellStyle name="%20 - Vurgu1 4 6 3 2" xfId="9267" xr:uid="{28726108-8CF4-4200-B9DA-5D194473D62A}"/>
    <cellStyle name="%20 - Vurgu1 4 6 3 2 2" xfId="33901" xr:uid="{F1A940C3-B0E4-413E-AEB6-9AC614C819A4}"/>
    <cellStyle name="%20 - Vurgu1 4 6 3 3" xfId="12786" xr:uid="{B457FDCD-F654-4664-BC28-00A7AD3ABDF2}"/>
    <cellStyle name="%20 - Vurgu1 4 6 3 3 2" xfId="37019" xr:uid="{4E80642C-2D61-4BFA-99DD-D72544476225}"/>
    <cellStyle name="%20 - Vurgu1 4 6 3 4" xfId="16499" xr:uid="{F54CA92F-9371-4C16-B2A7-9EC56058AE03}"/>
    <cellStyle name="%20 - Vurgu1 4 6 3 4 2" xfId="40730" xr:uid="{D85434DC-DB74-45E3-9D86-5AFC5CF6F59E}"/>
    <cellStyle name="%20 - Vurgu1 4 6 3 5" xfId="20238" xr:uid="{BDAE9AB2-E662-4917-A05C-714E9D894237}"/>
    <cellStyle name="%20 - Vurgu1 4 6 3 5 2" xfId="44461" xr:uid="{B3EBBAA8-B189-4D63-A1C0-36A029C8D371}"/>
    <cellStyle name="%20 - Vurgu1 4 6 3 6" xfId="26215" xr:uid="{071A9644-E67E-4F3B-B9A9-22A5B6F0388E}"/>
    <cellStyle name="%20 - Vurgu1 4 6 3 6 2" xfId="50335" xr:uid="{A37AAD72-98AE-4DE2-B4ED-1B9DBAD9BD57}"/>
    <cellStyle name="%20 - Vurgu1 4 6 3 7" xfId="30476" xr:uid="{14DCFF85-ED40-4361-98A1-3AB441185004}"/>
    <cellStyle name="%20 - Vurgu1 4 6 4" xfId="7768" xr:uid="{0B12DD97-AC3A-4745-B4CE-56DD8609B576}"/>
    <cellStyle name="%20 - Vurgu1 4 6 4 2" xfId="24802" xr:uid="{D4A87E3A-0E6F-4FD7-A4C5-E288F0A0408C}"/>
    <cellStyle name="%20 - Vurgu1 4 6 4 2 2" xfId="48936" xr:uid="{250E466C-5C0E-42E4-9C1B-B13F617FDF78}"/>
    <cellStyle name="%20 - Vurgu1 4 6 4 3" xfId="32635" xr:uid="{4C07C0F2-E825-41E2-87D9-C6DDE5E11C0E}"/>
    <cellStyle name="%20 - Vurgu1 4 6 5" xfId="11383" xr:uid="{00277693-D845-4FA2-9897-0D54D2B75FCF}"/>
    <cellStyle name="%20 - Vurgu1 4 6 5 2" xfId="35617" xr:uid="{D3610A9E-008B-4C1E-BA78-4C46AC86221A}"/>
    <cellStyle name="%20 - Vurgu1 4 6 6" xfId="15096" xr:uid="{756B19B9-D5ED-45EB-B3AB-F0BE570BC1E6}"/>
    <cellStyle name="%20 - Vurgu1 4 6 6 2" xfId="39328" xr:uid="{A8B8642B-CA62-4218-A320-2D86CB8FEC0B}"/>
    <cellStyle name="%20 - Vurgu1 4 6 7" xfId="18832" xr:uid="{D36060BC-1F15-47A7-80D9-D454025EF969}"/>
    <cellStyle name="%20 - Vurgu1 4 6 7 2" xfId="43058" xr:uid="{27E56603-491A-4582-B56F-72C1174EB33F}"/>
    <cellStyle name="%20 - Vurgu1 4 6 8" xfId="23439" xr:uid="{6D008572-9565-4530-83EC-264E83E3847D}"/>
    <cellStyle name="%20 - Vurgu1 4 6 8 2" xfId="47641" xr:uid="{11998E41-A0B3-43A8-AA43-C2087A99434F}"/>
    <cellStyle name="%20 - Vurgu1 4 6 9" xfId="29358" xr:uid="{9F3A6C76-CDB2-440E-87D2-0DE6CC064935}"/>
    <cellStyle name="%20 - Vurgu1 4 7" xfId="3779" xr:uid="{46D7B70D-7623-4C33-BCD2-53E3211F7E30}"/>
    <cellStyle name="%20 - Vurgu1 4 7 2" xfId="7515" xr:uid="{FD30FD5B-1B7E-417A-8DFC-34146388DE35}"/>
    <cellStyle name="%20 - Vurgu1 4 7 2 2" xfId="25705" xr:uid="{314B6CD2-A8CF-4F41-A430-3FAAE59CAD6C}"/>
    <cellStyle name="%20 - Vurgu1 4 7 2 2 2" xfId="49833" xr:uid="{EE1CDEF7-B5B7-4EB6-BF35-9C17A3FAB3D3}"/>
    <cellStyle name="%20 - Vurgu1 4 7 2 3" xfId="32426" xr:uid="{30D17748-EF95-4767-9D00-F21C33819FE4}"/>
    <cellStyle name="%20 - Vurgu1 4 7 3" xfId="12283" xr:uid="{BFC2233F-89A9-47F7-BD37-E9A4E31C26DE}"/>
    <cellStyle name="%20 - Vurgu1 4 7 3 2" xfId="36517" xr:uid="{58951628-A5E9-4D21-B7C5-369301B9CA63}"/>
    <cellStyle name="%20 - Vurgu1 4 7 4" xfId="15996" xr:uid="{9B5C0813-2F73-4331-9AFD-82848216C0C6}"/>
    <cellStyle name="%20 - Vurgu1 4 7 4 2" xfId="40228" xr:uid="{0C2A01E9-D664-4C49-9981-72AE9A78B4C1}"/>
    <cellStyle name="%20 - Vurgu1 4 7 5" xfId="19734" xr:uid="{D04C8F7D-390D-49FB-A5FF-45A1B1E5C49D}"/>
    <cellStyle name="%20 - Vurgu1 4 7 5 2" xfId="43959" xr:uid="{D276D0F0-5724-4C53-8C90-9818571F3081}"/>
    <cellStyle name="%20 - Vurgu1 4 7 6" xfId="23229" xr:uid="{47F0FE7C-896B-40D5-ACAF-5B1A4A0BF2D2}"/>
    <cellStyle name="%20 - Vurgu1 4 7 6 2" xfId="47431" xr:uid="{EF25F30B-C37C-461E-99C1-50B05934C945}"/>
    <cellStyle name="%20 - Vurgu1 4 7 7" xfId="29431" xr:uid="{02FC0CAD-A6CE-42E4-B2D6-791B4AD64F40}"/>
    <cellStyle name="%20 - Vurgu1 4 8" xfId="5464" xr:uid="{4C624D2D-AF0C-4957-AE42-567EFA01869E}"/>
    <cellStyle name="%20 - Vurgu1 4 8 2" xfId="9874" xr:uid="{D22FC21E-CBE3-43D7-8827-997C4E932ABD}"/>
    <cellStyle name="%20 - Vurgu1 4 8 2 2" xfId="34474" xr:uid="{B25E4B32-4F94-41F6-AF84-0879D4B866E0}"/>
    <cellStyle name="%20 - Vurgu1 4 8 3" xfId="13762" xr:uid="{30748A62-2B13-4B76-B673-FBA530431C0A}"/>
    <cellStyle name="%20 - Vurgu1 4 8 3 2" xfId="37995" xr:uid="{4E92AC8C-D895-488A-8EC8-0ED165518763}"/>
    <cellStyle name="%20 - Vurgu1 4 8 4" xfId="17475" xr:uid="{2F51B637-0C14-4718-806E-FCF1D74003A6}"/>
    <cellStyle name="%20 - Vurgu1 4 8 4 2" xfId="41706" xr:uid="{7C08D0A7-C230-48F7-97DF-B4EDEA69FF48}"/>
    <cellStyle name="%20 - Vurgu1 4 8 5" xfId="21214" xr:uid="{0533CF3E-98FB-498C-BCB9-1E4666565C36}"/>
    <cellStyle name="%20 - Vurgu1 4 8 5 2" xfId="45437" xr:uid="{F4872581-C71B-401F-B5FB-2CFCE07677DD}"/>
    <cellStyle name="%20 - Vurgu1 4 8 6" xfId="27194" xr:uid="{5B702847-8F64-45A5-8D49-335E5FF6D111}"/>
    <cellStyle name="%20 - Vurgu1 4 8 6 2" xfId="51311" xr:uid="{5802A1CE-D7A9-4C81-9150-69524D87BC5F}"/>
    <cellStyle name="%20 - Vurgu1 4 8 7" xfId="30470" xr:uid="{029043CA-1A1B-46C1-88F0-E96FA5EB838E}"/>
    <cellStyle name="%20 - Vurgu1 4 9" xfId="6470" xr:uid="{329082CD-73A1-4440-AE46-D6F1EEDB6178}"/>
    <cellStyle name="%20 - Vurgu1 4 9 2" xfId="24553" xr:uid="{BFE5FD99-F5C4-41D0-8A1B-81E19FB74C2D}"/>
    <cellStyle name="%20 - Vurgu1 4 9 2 2" xfId="48727" xr:uid="{7FFF6E3F-8919-4F84-BC8B-E9F186696822}"/>
    <cellStyle name="%20 - Vurgu1 4 9 3" xfId="31475" xr:uid="{D34FA80B-F4F8-4FB0-BB19-5454E25C3213}"/>
    <cellStyle name="%20 - Vurgu1 5" xfId="60" xr:uid="{00000000-0005-0000-0000-000041000000}"/>
    <cellStyle name="%20 - Vurgu1 5 10" xfId="10207" xr:uid="{F97FB434-13AB-4E02-9745-E1066B7824CD}"/>
    <cellStyle name="%20 - Vurgu1 5 10 2" xfId="24570" xr:uid="{945C5636-1DC8-4A37-A16F-2976EB315FCF}"/>
    <cellStyle name="%20 - Vurgu1 5 10 2 2" xfId="48744" xr:uid="{49CB8E59-DEF1-4496-8EA1-6293740B80CB}"/>
    <cellStyle name="%20 - Vurgu1 5 10 3" xfId="34768" xr:uid="{D9B7C53F-C616-4DBC-AABC-8BAFE21A1CDB}"/>
    <cellStyle name="%20 - Vurgu1 5 11" xfId="11189" xr:uid="{42CAE87F-B15B-4DD1-B04F-DB281238561E}"/>
    <cellStyle name="%20 - Vurgu1 5 11 2" xfId="35423" xr:uid="{FA44E986-097B-493C-BDD6-6C2BAA7256A9}"/>
    <cellStyle name="%20 - Vurgu1 5 12" xfId="14902" xr:uid="{81922C41-D0C5-4C73-B3FA-E3CF7523FC98}"/>
    <cellStyle name="%20 - Vurgu1 5 12 2" xfId="39134" xr:uid="{3F6E5C35-9780-45D9-83C9-5A2696E47804}"/>
    <cellStyle name="%20 - Vurgu1 5 13" xfId="18635" xr:uid="{9DDE3430-978B-47F5-9F9F-F27336288E26}"/>
    <cellStyle name="%20 - Vurgu1 5 13 2" xfId="42861" xr:uid="{B8E49F1F-644C-4784-8F05-15281D34A901}"/>
    <cellStyle name="%20 - Vurgu1 5 14" xfId="22417" xr:uid="{1581B806-60B9-48FD-892F-7AA0533F7116}"/>
    <cellStyle name="%20 - Vurgu1 5 14 2" xfId="46619" xr:uid="{7A63C719-AAB1-41A7-B771-D27BBAE90DD2}"/>
    <cellStyle name="%20 - Vurgu1 5 15" xfId="28302" xr:uid="{0916DD93-6094-4158-9C76-AD816D34FB6D}"/>
    <cellStyle name="%20 - Vurgu1 5 2" xfId="61" xr:uid="{00000000-0005-0000-0000-000042000000}"/>
    <cellStyle name="%20 - Vurgu1 5 2 10" xfId="22705" xr:uid="{1D6C2879-EB35-4E90-AD65-932C09B5CE36}"/>
    <cellStyle name="%20 - Vurgu1 5 2 10 2" xfId="46907" xr:uid="{B89BC891-AB75-4270-BB7C-E7477EA25452}"/>
    <cellStyle name="%20 - Vurgu1 5 2 11" xfId="28303" xr:uid="{9A2F0834-E8D7-4F34-94F0-5D29B711B0AE}"/>
    <cellStyle name="%20 - Vurgu1 5 2 2" xfId="62" xr:uid="{00000000-0005-0000-0000-000043000000}"/>
    <cellStyle name="%20 - Vurgu1 5 2 2 2" xfId="3788" xr:uid="{1B7A0282-4A38-4FFB-A5F8-FD12A7BCB859}"/>
    <cellStyle name="%20 - Vurgu1 5 2 2 2 2" xfId="26521" xr:uid="{EDB612C2-0861-4FC6-AAE7-02D02D31204E}"/>
    <cellStyle name="%20 - Vurgu1 5 2 2 2 2 2" xfId="50640" xr:uid="{D3DD3CA1-62D6-4645-A6F3-30766A1B559C}"/>
    <cellStyle name="%20 - Vurgu1 5 2 2 2 3" xfId="29439" xr:uid="{B6ED66CB-480C-48EF-952C-8B401D14226D}"/>
    <cellStyle name="%20 - Vurgu1 5 2 2 3" xfId="5472" xr:uid="{C5631777-E80C-45ED-9599-4126D7E180BC}"/>
    <cellStyle name="%20 - Vurgu1 5 2 2 3 2" xfId="30478" xr:uid="{15253100-7D04-498E-92A9-3D9CF9E8AEC1}"/>
    <cellStyle name="%20 - Vurgu1 5 2 2 4" xfId="8122" xr:uid="{18F187A7-AB12-4F32-89A6-2F11B98909FA}"/>
    <cellStyle name="%20 - Vurgu1 5 2 2 4 2" xfId="32950" xr:uid="{AF39F2B9-04A9-4874-A3D0-9DD65D7C4F25}"/>
    <cellStyle name="%20 - Vurgu1 5 2 2 5" xfId="13091" xr:uid="{1288EEFB-9328-42B1-8FC1-96913289C446}"/>
    <cellStyle name="%20 - Vurgu1 5 2 2 5 2" xfId="37324" xr:uid="{637965EB-55DA-4669-B9AD-D32D7D09F6CB}"/>
    <cellStyle name="%20 - Vurgu1 5 2 2 6" xfId="16804" xr:uid="{F1D789B6-15CD-48ED-858A-622B1D15E41B}"/>
    <cellStyle name="%20 - Vurgu1 5 2 2 6 2" xfId="41035" xr:uid="{7AADA1D0-06C6-437A-9445-7DE60EB0B9FF}"/>
    <cellStyle name="%20 - Vurgu1 5 2 2 7" xfId="20543" xr:uid="{3BE79585-1CC5-4822-87A4-49A0D7691DD3}"/>
    <cellStyle name="%20 - Vurgu1 5 2 2 7 2" xfId="44766" xr:uid="{248F829E-53B3-4026-90A0-CC07FD25D4F0}"/>
    <cellStyle name="%20 - Vurgu1 5 2 2 8" xfId="23755" xr:uid="{4C140EB8-BAD7-4D1C-8017-ADD18DFE5EB2}"/>
    <cellStyle name="%20 - Vurgu1 5 2 2 8 2" xfId="47957" xr:uid="{628D9C30-C16B-483F-BFBD-7D0E186CCEB7}"/>
    <cellStyle name="%20 - Vurgu1 5 2 2 9" xfId="28304" xr:uid="{DF431FEC-4EC7-4F0E-A6F1-8F5622307F36}"/>
    <cellStyle name="%20 - Vurgu1 5 2 3" xfId="3787" xr:uid="{272883F1-2149-412D-B87C-EB03864BC56A}"/>
    <cellStyle name="%20 - Vurgu1 5 2 3 2" xfId="10082" xr:uid="{7FC346EC-C206-427F-A5A6-1C5CB82D3465}"/>
    <cellStyle name="%20 - Vurgu1 5 2 3 2 2" xfId="34676" xr:uid="{9EA86E17-3EE1-4F7A-8A07-4EFE7826B739}"/>
    <cellStyle name="%20 - Vurgu1 5 2 3 3" xfId="14283" xr:uid="{F6152D7E-EEF7-4894-8EF3-85A9FC2A3EA9}"/>
    <cellStyle name="%20 - Vurgu1 5 2 3 3 2" xfId="38516" xr:uid="{2B69887F-B5F5-4E81-86E5-10D75688A663}"/>
    <cellStyle name="%20 - Vurgu1 5 2 3 4" xfId="17996" xr:uid="{DB967D34-1FC8-40E3-A2D1-331689BE6934}"/>
    <cellStyle name="%20 - Vurgu1 5 2 3 4 2" xfId="42227" xr:uid="{BE3F5739-376E-4391-A6CF-AA86ADF12AC9}"/>
    <cellStyle name="%20 - Vurgu1 5 2 3 5" xfId="21735" xr:uid="{47019ACC-AA4E-4B85-B8E2-8DD0699DC443}"/>
    <cellStyle name="%20 - Vurgu1 5 2 3 5 2" xfId="45958" xr:uid="{6DC4EEF8-0E62-465F-928B-BA9018C4EECD}"/>
    <cellStyle name="%20 - Vurgu1 5 2 3 6" xfId="27715" xr:uid="{46F851CD-5775-4CA5-B480-FD7BBA9A8D13}"/>
    <cellStyle name="%20 - Vurgu1 5 2 3 6 2" xfId="51832" xr:uid="{FCC93595-A3E6-40FA-B836-9768F1D9CD5A}"/>
    <cellStyle name="%20 - Vurgu1 5 2 3 7" xfId="29438" xr:uid="{26DC1C37-0273-4729-8763-AA6CB5B40869}"/>
    <cellStyle name="%20 - Vurgu1 5 2 4" xfId="5471" xr:uid="{4BA746C1-87AE-465E-81CF-EEC1A065D20F}"/>
    <cellStyle name="%20 - Vurgu1 5 2 4 2" xfId="9031" xr:uid="{C9E69C6C-8755-4D00-AFF6-F7E380DE9ACB}"/>
    <cellStyle name="%20 - Vurgu1 5 2 4 2 2" xfId="33725" xr:uid="{5B7FAB8D-28C5-438D-BD2D-F99C96E1DB99}"/>
    <cellStyle name="%20 - Vurgu1 5 2 4 3" xfId="12432" xr:uid="{38B0FB75-D31F-477A-8575-7D5302C4F40A}"/>
    <cellStyle name="%20 - Vurgu1 5 2 4 3 2" xfId="36666" xr:uid="{CBF90505-2CFE-4FB0-AE9E-B97435DD38FA}"/>
    <cellStyle name="%20 - Vurgu1 5 2 4 4" xfId="16145" xr:uid="{9851AE9B-E622-458B-B29F-3E3E7F331D93}"/>
    <cellStyle name="%20 - Vurgu1 5 2 4 4 2" xfId="40377" xr:uid="{8B639937-7007-4A39-B4E8-318BBD6CAE61}"/>
    <cellStyle name="%20 - Vurgu1 5 2 4 5" xfId="19883" xr:uid="{FDEDF26F-0BFD-4500-96C2-27EF29E4027B}"/>
    <cellStyle name="%20 - Vurgu1 5 2 4 5 2" xfId="44108" xr:uid="{240CCCFC-F900-43D1-8A6D-3DFED45A4B66}"/>
    <cellStyle name="%20 - Vurgu1 5 2 4 6" xfId="25858" xr:uid="{9E5ED745-8619-48F5-9D17-2D3E7EF0CABD}"/>
    <cellStyle name="%20 - Vurgu1 5 2 4 6 2" xfId="49982" xr:uid="{DE0AF327-7172-4D9F-BC69-F8422C92E5D7}"/>
    <cellStyle name="%20 - Vurgu1 5 2 4 7" xfId="30477" xr:uid="{4E508DC4-6651-4553-A411-77DA1D9C7226}"/>
    <cellStyle name="%20 - Vurgu1 5 2 5" xfId="6970" xr:uid="{544380C9-9801-4491-B067-72A76729DAB6}"/>
    <cellStyle name="%20 - Vurgu1 5 2 5 2" xfId="25118" xr:uid="{453CA90C-3476-4DC1-A7E4-D37D33A5E542}"/>
    <cellStyle name="%20 - Vurgu1 5 2 5 2 2" xfId="49252" xr:uid="{9A163906-9435-409D-8953-C87D83AAF357}"/>
    <cellStyle name="%20 - Vurgu1 5 2 5 3" xfId="31902" xr:uid="{85827ED5-A208-4A6F-A359-3402D314A81A}"/>
    <cellStyle name="%20 - Vurgu1 5 2 6" xfId="10208" xr:uid="{A72AEAFD-32E3-4842-89BA-699C38759795}"/>
    <cellStyle name="%20 - Vurgu1 5 2 6 2" xfId="34769" xr:uid="{04C0826C-64E8-42ED-B216-0D3685F37ED3}"/>
    <cellStyle name="%20 - Vurgu1 5 2 7" xfId="11702" xr:uid="{5B5D5939-8433-4F1F-8558-AC398C355999}"/>
    <cellStyle name="%20 - Vurgu1 5 2 7 2" xfId="35936" xr:uid="{0C700E8A-6C00-4CB5-89C2-D36DACDB985F}"/>
    <cellStyle name="%20 - Vurgu1 5 2 8" xfId="15415" xr:uid="{FA09AB35-39FD-4D9B-AB01-8580DFB99FE9}"/>
    <cellStyle name="%20 - Vurgu1 5 2 8 2" xfId="39647" xr:uid="{474BE9A6-811F-42AF-BB8C-F714D5D9A932}"/>
    <cellStyle name="%20 - Vurgu1 5 2 9" xfId="19152" xr:uid="{DEDDE21B-DF32-4FAF-BD00-E9C7D051B49C}"/>
    <cellStyle name="%20 - Vurgu1 5 2 9 2" xfId="43378" xr:uid="{1F10AD2E-E411-460C-B0AD-76F38A47E83D}"/>
    <cellStyle name="%20 - Vurgu1 5 3" xfId="63" xr:uid="{00000000-0005-0000-0000-000044000000}"/>
    <cellStyle name="%20 - Vurgu1 5 3 10" xfId="28305" xr:uid="{A031B76F-F774-4AEA-A9E5-FAF41BB8679E}"/>
    <cellStyle name="%20 - Vurgu1 5 3 2" xfId="3789" xr:uid="{622C9678-DCED-46C6-BDB5-F7F9FA53B44A}"/>
    <cellStyle name="%20 - Vurgu1 5 3 2 2" xfId="8253" xr:uid="{8483124B-023C-4A1E-98D4-5492878FE155}"/>
    <cellStyle name="%20 - Vurgu1 5 3 2 2 2" xfId="27842" xr:uid="{3F3FD53E-FD41-4BDF-B322-86ED3A432921}"/>
    <cellStyle name="%20 - Vurgu1 5 3 2 2 2 2" xfId="51959" xr:uid="{6EF19DA2-F6F9-4C42-9D48-4746DDA474F4}"/>
    <cellStyle name="%20 - Vurgu1 5 3 2 2 3" xfId="33077" xr:uid="{D4C5B9CE-A4A4-4F40-8A46-53D9E0635461}"/>
    <cellStyle name="%20 - Vurgu1 5 3 2 3" xfId="14410" xr:uid="{0C1D7D56-1E6F-44C5-ABB7-F1D176C355DF}"/>
    <cellStyle name="%20 - Vurgu1 5 3 2 3 2" xfId="38643" xr:uid="{E6C781B8-96C8-40B1-ADD7-B310A3F0A1A3}"/>
    <cellStyle name="%20 - Vurgu1 5 3 2 4" xfId="18123" xr:uid="{33C5D3B1-A112-40C3-B211-2FE8866ED601}"/>
    <cellStyle name="%20 - Vurgu1 5 3 2 4 2" xfId="42354" xr:uid="{EB9F2453-39E0-4C6D-A15D-B1C1B8804BB2}"/>
    <cellStyle name="%20 - Vurgu1 5 3 2 5" xfId="21862" xr:uid="{49C1E842-E657-4000-B087-A729D2B1D459}"/>
    <cellStyle name="%20 - Vurgu1 5 3 2 5 2" xfId="46085" xr:uid="{6F6023B9-6763-4BAD-AB60-596BB0A9E22A}"/>
    <cellStyle name="%20 - Vurgu1 5 3 2 6" xfId="23882" xr:uid="{3444A0AF-A149-42B4-8982-C15E4BFE511D}"/>
    <cellStyle name="%20 - Vurgu1 5 3 2 6 2" xfId="48084" xr:uid="{C9B0E8A9-3D65-4D67-BDE0-6ED7338FB7D7}"/>
    <cellStyle name="%20 - Vurgu1 5 3 2 7" xfId="29440" xr:uid="{40945296-7E61-4CCC-A51A-BA446EEC5418}"/>
    <cellStyle name="%20 - Vurgu1 5 3 3" xfId="5473" xr:uid="{3CA85E95-C069-488B-BF6C-A076F801C046}"/>
    <cellStyle name="%20 - Vurgu1 5 3 3 2" xfId="9471" xr:uid="{EED81145-F262-44CF-A396-DCF54F7195DA}"/>
    <cellStyle name="%20 - Vurgu1 5 3 3 2 2" xfId="34096" xr:uid="{5E4FAA35-6C6E-42BC-BDF1-043768A55F51}"/>
    <cellStyle name="%20 - Vurgu1 5 3 3 3" xfId="13218" xr:uid="{EAB1C66C-221F-4CCD-B651-3B592CD66B60}"/>
    <cellStyle name="%20 - Vurgu1 5 3 3 3 2" xfId="37451" xr:uid="{43C537B9-5F25-4219-8B60-6D9CB94ABEE8}"/>
    <cellStyle name="%20 - Vurgu1 5 3 3 4" xfId="16931" xr:uid="{D5BF197E-E275-442A-84ED-A720BB8B6600}"/>
    <cellStyle name="%20 - Vurgu1 5 3 3 4 2" xfId="41162" xr:uid="{280BCFC7-0290-4BE8-98C6-1E2ACAA078D5}"/>
    <cellStyle name="%20 - Vurgu1 5 3 3 5" xfId="20670" xr:uid="{30AFEE4E-C0B3-4BE9-94C1-F314D7C773CF}"/>
    <cellStyle name="%20 - Vurgu1 5 3 3 5 2" xfId="44893" xr:uid="{61994FAA-6A39-4FEC-B35C-48132B9D4295}"/>
    <cellStyle name="%20 - Vurgu1 5 3 3 6" xfId="26648" xr:uid="{BB57E4E4-2A48-484B-9C54-AB5D2269E6DC}"/>
    <cellStyle name="%20 - Vurgu1 5 3 3 6 2" xfId="50767" xr:uid="{6A3A1BB3-BA7C-40E2-AA00-AEF2CE0CDC3D}"/>
    <cellStyle name="%20 - Vurgu1 5 3 3 7" xfId="30479" xr:uid="{6C247542-09B9-4504-86A1-E670340068C6}"/>
    <cellStyle name="%20 - Vurgu1 5 3 4" xfId="7105" xr:uid="{59DDB274-9C71-44F6-A99B-97C102873C6C}"/>
    <cellStyle name="%20 - Vurgu1 5 3 4 2" xfId="25245" xr:uid="{CCDC117C-7A81-40F6-8201-1ECADA5D34A9}"/>
    <cellStyle name="%20 - Vurgu1 5 3 4 2 2" xfId="49379" xr:uid="{D77933ED-C59F-4070-967B-9F0E58710E85}"/>
    <cellStyle name="%20 - Vurgu1 5 3 4 3" xfId="32029" xr:uid="{9A177BCF-0A75-4ED3-95AE-FCE860E548E1}"/>
    <cellStyle name="%20 - Vurgu1 5 3 5" xfId="10209" xr:uid="{1C0BD87A-E453-49BE-9DFE-FF5E87D1AE3B}"/>
    <cellStyle name="%20 - Vurgu1 5 3 5 2" xfId="34770" xr:uid="{D114383C-EF1A-4FED-BF0D-6C6695A7CC52}"/>
    <cellStyle name="%20 - Vurgu1 5 3 6" xfId="11829" xr:uid="{E8516862-DA63-429C-8CBC-B37DCF65DAE1}"/>
    <cellStyle name="%20 - Vurgu1 5 3 6 2" xfId="36063" xr:uid="{2E476A6A-8CFB-4D55-880B-EF1CF8B00018}"/>
    <cellStyle name="%20 - Vurgu1 5 3 7" xfId="15542" xr:uid="{E02E9D9F-9DA1-4B20-B83F-3C51B7347BD3}"/>
    <cellStyle name="%20 - Vurgu1 5 3 7 2" xfId="39774" xr:uid="{5230A0D3-4C0C-4193-9D0C-441ED5F62960}"/>
    <cellStyle name="%20 - Vurgu1 5 3 8" xfId="19279" xr:uid="{37CADDC7-84CA-483B-918B-0017EAD51118}"/>
    <cellStyle name="%20 - Vurgu1 5 3 8 2" xfId="43505" xr:uid="{2C7C0662-3313-492A-9704-D23A079DAD2A}"/>
    <cellStyle name="%20 - Vurgu1 5 3 9" xfId="22832" xr:uid="{AAF4A8B3-E1EB-44F9-81F7-444C5D0EC8B6}"/>
    <cellStyle name="%20 - Vurgu1 5 3 9 2" xfId="47034" xr:uid="{3A764A02-C13E-44F3-BD06-184CF43D6FCF}"/>
    <cellStyle name="%20 - Vurgu1 5 4" xfId="64" xr:uid="{00000000-0005-0000-0000-000045000000}"/>
    <cellStyle name="%20 - Vurgu1 5 4 2" xfId="3790" xr:uid="{5D7400ED-6D50-4906-84D2-348B74206A5D}"/>
    <cellStyle name="%20 - Vurgu1 5 4 2 2" xfId="8383" xr:uid="{96179E14-8788-4E56-8096-9789DF4327A2}"/>
    <cellStyle name="%20 - Vurgu1 5 4 2 2 2" xfId="27969" xr:uid="{17D290DA-421E-4639-BC45-F36C36A60944}"/>
    <cellStyle name="%20 - Vurgu1 5 4 2 2 2 2" xfId="52086" xr:uid="{63A3ED95-1B93-4093-B9EC-CC836C86A64C}"/>
    <cellStyle name="%20 - Vurgu1 5 4 2 2 3" xfId="33204" xr:uid="{B3D92973-5AF3-4847-BBAF-E2D5AFB33276}"/>
    <cellStyle name="%20 - Vurgu1 5 4 2 3" xfId="14537" xr:uid="{ADF4703B-EDDF-4835-895A-A11445E4F2D5}"/>
    <cellStyle name="%20 - Vurgu1 5 4 2 3 2" xfId="38770" xr:uid="{ECB9060A-AAFA-4334-82A1-B1A72C67F3F6}"/>
    <cellStyle name="%20 - Vurgu1 5 4 2 4" xfId="18250" xr:uid="{19BCE646-1F19-46E9-AD41-E210859CFA1A}"/>
    <cellStyle name="%20 - Vurgu1 5 4 2 4 2" xfId="42481" xr:uid="{8E6B8ABE-0D8A-49D0-B0C6-F7CC15EC907D}"/>
    <cellStyle name="%20 - Vurgu1 5 4 2 5" xfId="21989" xr:uid="{8B654CA9-C6D1-49A1-8E43-2628CC04ACEF}"/>
    <cellStyle name="%20 - Vurgu1 5 4 2 5 2" xfId="46212" xr:uid="{3C63E50F-734F-456A-ACCB-A70755CC1192}"/>
    <cellStyle name="%20 - Vurgu1 5 4 2 6" xfId="24009" xr:uid="{6F301363-0956-45AC-B3DA-B3AEF983CEB9}"/>
    <cellStyle name="%20 - Vurgu1 5 4 2 6 2" xfId="48211" xr:uid="{2313E308-FF6D-45D5-A0D8-1E8039195327}"/>
    <cellStyle name="%20 - Vurgu1 5 4 2 7" xfId="29441" xr:uid="{C4EF7508-5276-439E-B3B5-42B8C8129426}"/>
    <cellStyle name="%20 - Vurgu1 5 4 3" xfId="5474" xr:uid="{86B0B5F1-F485-4130-B1D2-54A35805336E}"/>
    <cellStyle name="%20 - Vurgu1 5 4 3 2" xfId="9550" xr:uid="{0D305B7F-DCE1-4D19-8C19-7AB94BC0F206}"/>
    <cellStyle name="%20 - Vurgu1 5 4 3 2 2" xfId="34175" xr:uid="{AB9AD75E-7A87-4321-A562-4E1B6A1D7DF9}"/>
    <cellStyle name="%20 - Vurgu1 5 4 3 3" xfId="13345" xr:uid="{856F42B9-8D2F-43F2-A2A3-DD67772A6C4A}"/>
    <cellStyle name="%20 - Vurgu1 5 4 3 3 2" xfId="37578" xr:uid="{E6765B7E-D2E7-4B87-A132-B5E06FEC8357}"/>
    <cellStyle name="%20 - Vurgu1 5 4 3 4" xfId="17058" xr:uid="{7F403A51-68E9-4E32-8A9E-38708A375A4A}"/>
    <cellStyle name="%20 - Vurgu1 5 4 3 4 2" xfId="41289" xr:uid="{320C70F8-441D-42CF-82D5-8A976042E087}"/>
    <cellStyle name="%20 - Vurgu1 5 4 3 5" xfId="20797" xr:uid="{E03D5863-ACF1-439D-B738-B5F2A9A074EA}"/>
    <cellStyle name="%20 - Vurgu1 5 4 3 5 2" xfId="45020" xr:uid="{FEB004BD-71F4-4D4D-AE5B-FCB9BE75CD5E}"/>
    <cellStyle name="%20 - Vurgu1 5 4 3 6" xfId="26775" xr:uid="{A8BAD4B5-B962-4D12-B8D2-CAFD4A11A1B6}"/>
    <cellStyle name="%20 - Vurgu1 5 4 3 6 2" xfId="50894" xr:uid="{B3F2BE00-0384-4C28-B859-D72FA1847BD7}"/>
    <cellStyle name="%20 - Vurgu1 5 4 3 7" xfId="30480" xr:uid="{4E16C2D8-41EA-4A39-8BD9-5149E2BCF84D}"/>
    <cellStyle name="%20 - Vurgu1 5 4 4" xfId="7233" xr:uid="{AB1456FF-5DCA-44A7-9833-B568B755A243}"/>
    <cellStyle name="%20 - Vurgu1 5 4 4 2" xfId="25372" xr:uid="{8AE69D61-A2CF-48DF-AD2D-265CD8792BD4}"/>
    <cellStyle name="%20 - Vurgu1 5 4 4 2 2" xfId="49506" xr:uid="{8E2015E7-2D75-4AB8-A4A7-DC389F15E8DA}"/>
    <cellStyle name="%20 - Vurgu1 5 4 4 3" xfId="32156" xr:uid="{410731B5-98D9-42C3-B30E-6A299157105C}"/>
    <cellStyle name="%20 - Vurgu1 5 4 5" xfId="11956" xr:uid="{BD0FD2D3-D0A1-4D08-96D2-917C0E556C88}"/>
    <cellStyle name="%20 - Vurgu1 5 4 5 2" xfId="36190" xr:uid="{BBB6AF2D-E2D8-4180-A5EA-5696966D35C8}"/>
    <cellStyle name="%20 - Vurgu1 5 4 6" xfId="15669" xr:uid="{5140CBCB-5011-4D50-A604-DA63EB09085C}"/>
    <cellStyle name="%20 - Vurgu1 5 4 6 2" xfId="39901" xr:uid="{31D103A0-1CDD-450F-B981-58545FA65056}"/>
    <cellStyle name="%20 - Vurgu1 5 4 7" xfId="19406" xr:uid="{D03D6827-0041-4183-92DA-1DD8F36C8140}"/>
    <cellStyle name="%20 - Vurgu1 5 4 7 2" xfId="43632" xr:uid="{988311AA-2F15-4191-A571-B96E3F211BAD}"/>
    <cellStyle name="%20 - Vurgu1 5 4 8" xfId="22959" xr:uid="{74FDF0C7-B60A-4AB1-BB05-FF8DAF737AEF}"/>
    <cellStyle name="%20 - Vurgu1 5 4 8 2" xfId="47161" xr:uid="{72523C6F-3F6D-49AA-A240-FEF74FBACDFF}"/>
    <cellStyle name="%20 - Vurgu1 5 4 9" xfId="28306" xr:uid="{859D5972-E20A-49C5-992D-EF83380A9FED}"/>
    <cellStyle name="%20 - Vurgu1 5 5" xfId="65" xr:uid="{00000000-0005-0000-0000-000046000000}"/>
    <cellStyle name="%20 - Vurgu1 5 5 2" xfId="3791" xr:uid="{E0B90C5E-9E73-44D2-9FF5-6F7CF10D73DE}"/>
    <cellStyle name="%20 - Vurgu1 5 5 2 2" xfId="8515" xr:uid="{4700F186-4671-4DE0-BA46-F2075536E178}"/>
    <cellStyle name="%20 - Vurgu1 5 5 2 2 2" xfId="28096" xr:uid="{07B844A0-C271-45CE-A44A-354BA9569564}"/>
    <cellStyle name="%20 - Vurgu1 5 5 2 2 2 2" xfId="52213" xr:uid="{E3762459-2070-42E1-8250-03B76C801C14}"/>
    <cellStyle name="%20 - Vurgu1 5 5 2 2 3" xfId="33331" xr:uid="{6782164C-F3C5-4604-991E-A5D699392031}"/>
    <cellStyle name="%20 - Vurgu1 5 5 2 3" xfId="14664" xr:uid="{4FD726AB-C851-47BA-91F3-CF1651CD3BB1}"/>
    <cellStyle name="%20 - Vurgu1 5 5 2 3 2" xfId="38897" xr:uid="{9DC85C97-32DC-4D5E-9D99-E254FB637665}"/>
    <cellStyle name="%20 - Vurgu1 5 5 2 4" xfId="18377" xr:uid="{594E32C3-8F46-4975-90A8-DA1643C6E051}"/>
    <cellStyle name="%20 - Vurgu1 5 5 2 4 2" xfId="42608" xr:uid="{94556FE5-FEC5-485F-BFB7-399CCE5310F1}"/>
    <cellStyle name="%20 - Vurgu1 5 5 2 5" xfId="22116" xr:uid="{A771022C-1F81-467D-AC1D-08FA5EFF188D}"/>
    <cellStyle name="%20 - Vurgu1 5 5 2 5 2" xfId="46339" xr:uid="{DE4A5E82-34D9-4832-A702-1B85BA308F2F}"/>
    <cellStyle name="%20 - Vurgu1 5 5 2 6" xfId="24136" xr:uid="{FDFD14BE-F37E-41FC-A08C-CF954720C1FD}"/>
    <cellStyle name="%20 - Vurgu1 5 5 2 6 2" xfId="48338" xr:uid="{7C4E347F-2715-49CB-BAE7-DF5EED06AE66}"/>
    <cellStyle name="%20 - Vurgu1 5 5 2 7" xfId="29442" xr:uid="{F1E20ECB-9AB9-4C7B-80AC-A2F7991AC9BD}"/>
    <cellStyle name="%20 - Vurgu1 5 5 3" xfId="5475" xr:uid="{CFA75E93-0255-437E-9FA0-47C23FEBFB89}"/>
    <cellStyle name="%20 - Vurgu1 5 5 3 2" xfId="9630" xr:uid="{5543F0A2-E0E8-4187-8D19-64CC4BBC59BD}"/>
    <cellStyle name="%20 - Vurgu1 5 5 3 2 2" xfId="34255" xr:uid="{B9D66229-190D-4A02-82D4-BA0260036FAD}"/>
    <cellStyle name="%20 - Vurgu1 5 5 3 3" xfId="13472" xr:uid="{10053353-E678-4FEA-BE46-ECDA144A29C6}"/>
    <cellStyle name="%20 - Vurgu1 5 5 3 3 2" xfId="37705" xr:uid="{76ADD516-5835-4A3B-A751-9A814DF50358}"/>
    <cellStyle name="%20 - Vurgu1 5 5 3 4" xfId="17185" xr:uid="{29908728-FCB5-4A44-B3A3-EC92F6C9FF11}"/>
    <cellStyle name="%20 - Vurgu1 5 5 3 4 2" xfId="41416" xr:uid="{1B5C6A88-5469-4131-A8E4-14A517321646}"/>
    <cellStyle name="%20 - Vurgu1 5 5 3 5" xfId="20924" xr:uid="{6E70666D-414D-4BE8-9928-BC117ACBCEE9}"/>
    <cellStyle name="%20 - Vurgu1 5 5 3 5 2" xfId="45147" xr:uid="{F21F47FC-C476-433A-A113-43DB32263527}"/>
    <cellStyle name="%20 - Vurgu1 5 5 3 6" xfId="26902" xr:uid="{2EC78C75-2B57-40DC-AD11-703B07057F2F}"/>
    <cellStyle name="%20 - Vurgu1 5 5 3 6 2" xfId="51021" xr:uid="{3B191893-3276-41D5-957D-68653167B408}"/>
    <cellStyle name="%20 - Vurgu1 5 5 3 7" xfId="30481" xr:uid="{20D6B86F-B103-4E27-8FF3-C813D2BD463B}"/>
    <cellStyle name="%20 - Vurgu1 5 5 4" xfId="7367" xr:uid="{DF4B3C37-7715-4AD0-9063-1F6C45C43258}"/>
    <cellStyle name="%20 - Vurgu1 5 5 4 2" xfId="25499" xr:uid="{386B9331-7130-48AB-9A19-B87F0FA4BA9B}"/>
    <cellStyle name="%20 - Vurgu1 5 5 4 2 2" xfId="49633" xr:uid="{965A2CF6-0D3B-4F55-A7FA-E67E8BA4E902}"/>
    <cellStyle name="%20 - Vurgu1 5 5 4 3" xfId="32283" xr:uid="{126E2421-368C-4F52-8F7A-866CDE597408}"/>
    <cellStyle name="%20 - Vurgu1 5 5 5" xfId="12083" xr:uid="{E36A5B6D-38FB-4228-8B3D-4EFA199A67B1}"/>
    <cellStyle name="%20 - Vurgu1 5 5 5 2" xfId="36317" xr:uid="{26631B39-ABF3-483F-853C-DB839BDF8358}"/>
    <cellStyle name="%20 - Vurgu1 5 5 6" xfId="15796" xr:uid="{BD989964-FA21-4C22-A7B2-86C24C7EEC71}"/>
    <cellStyle name="%20 - Vurgu1 5 5 6 2" xfId="40028" xr:uid="{32C0537E-689A-4805-9474-35F5CAB8F16C}"/>
    <cellStyle name="%20 - Vurgu1 5 5 7" xfId="19533" xr:uid="{C7C60529-EBF0-4445-B300-E5BF179D1CF9}"/>
    <cellStyle name="%20 - Vurgu1 5 5 7 2" xfId="43759" xr:uid="{B951E665-747D-4AF2-BDAA-B34B779A2EAB}"/>
    <cellStyle name="%20 - Vurgu1 5 5 8" xfId="23086" xr:uid="{AE7116DD-CE15-445E-B108-28D6CBF594BB}"/>
    <cellStyle name="%20 - Vurgu1 5 5 8 2" xfId="47288" xr:uid="{0E2657A0-285D-4F52-B932-5B85DE67DBAC}"/>
    <cellStyle name="%20 - Vurgu1 5 5 9" xfId="28307" xr:uid="{746BAA6A-7515-4D75-AB5C-D6798D83546C}"/>
    <cellStyle name="%20 - Vurgu1 5 6" xfId="3786" xr:uid="{89573E66-2E27-4589-BABB-D2B3A7DEF087}"/>
    <cellStyle name="%20 - Vurgu1 5 6 2" xfId="7806" xr:uid="{62421C6E-FE38-48B8-8E12-8AB0EFD801EF}"/>
    <cellStyle name="%20 - Vurgu1 5 6 2 2" xfId="14000" xr:uid="{2BC507DC-11EA-4FA9-86C8-2E3387C6F953}"/>
    <cellStyle name="%20 - Vurgu1 5 6 2 2 2" xfId="38233" xr:uid="{4466741F-C716-43F9-B1C8-2D5B02941E5D}"/>
    <cellStyle name="%20 - Vurgu1 5 6 2 3" xfId="17713" xr:uid="{6886159A-7FC0-45FD-BCFD-E4C98B49A0FF}"/>
    <cellStyle name="%20 - Vurgu1 5 6 2 3 2" xfId="41944" xr:uid="{56196D45-C357-46C4-B1C9-2325DEBBB720}"/>
    <cellStyle name="%20 - Vurgu1 5 6 2 4" xfId="21452" xr:uid="{617BCAA2-F200-4A15-A6D2-4CE0E5984E8B}"/>
    <cellStyle name="%20 - Vurgu1 5 6 2 4 2" xfId="45675" xr:uid="{B37611B8-3EA0-44CD-B798-8790BB7BC7D1}"/>
    <cellStyle name="%20 - Vurgu1 5 6 2 5" xfId="27432" xr:uid="{BE4FD275-7E6D-417F-A307-C709FB5AD2B5}"/>
    <cellStyle name="%20 - Vurgu1 5 6 2 5 2" xfId="51549" xr:uid="{5D3C8356-5B0D-48EC-AF6C-45B1FE91CFB6}"/>
    <cellStyle name="%20 - Vurgu1 5 6 2 6" xfId="32667" xr:uid="{1B03EDCB-BA47-4605-921F-B106472315BD}"/>
    <cellStyle name="%20 - Vurgu1 5 6 3" xfId="9285" xr:uid="{44681DDD-4CA5-48AD-9F7B-C88951B3DF56}"/>
    <cellStyle name="%20 - Vurgu1 5 6 3 2" xfId="12818" xr:uid="{434E21B2-5A4D-48A5-A5F0-C20363B5B194}"/>
    <cellStyle name="%20 - Vurgu1 5 6 3 2 2" xfId="37051" xr:uid="{D682E128-E5EE-445D-9118-5FD3EEDD71AF}"/>
    <cellStyle name="%20 - Vurgu1 5 6 3 3" xfId="16531" xr:uid="{A5783401-082B-458A-AE5E-191BED8A6701}"/>
    <cellStyle name="%20 - Vurgu1 5 6 3 3 2" xfId="40762" xr:uid="{1814EB33-E2ED-4EF8-BD8C-E05A6D1D044E}"/>
    <cellStyle name="%20 - Vurgu1 5 6 3 4" xfId="20270" xr:uid="{95B97BA2-4601-454D-9412-F0C9909A3227}"/>
    <cellStyle name="%20 - Vurgu1 5 6 3 4 2" xfId="44493" xr:uid="{4AAFBC2A-70C8-424C-BCAF-67863589A5EF}"/>
    <cellStyle name="%20 - Vurgu1 5 6 3 5" xfId="26247" xr:uid="{3E7CF26C-2031-4B23-86E3-147718E084A0}"/>
    <cellStyle name="%20 - Vurgu1 5 6 3 5 2" xfId="50367" xr:uid="{C347F382-4026-4FC0-B2DF-D0B7C316EF17}"/>
    <cellStyle name="%20 - Vurgu1 5 6 3 6" xfId="33919" xr:uid="{AA6F0203-7683-45A1-84E6-356BA3C573F6}"/>
    <cellStyle name="%20 - Vurgu1 5 6 4" xfId="11415" xr:uid="{D500A54A-78DD-42F4-A682-A2B04D377DE6}"/>
    <cellStyle name="%20 - Vurgu1 5 6 4 2" xfId="24834" xr:uid="{53CC79B2-A568-40E6-AA7D-5291024A4F2C}"/>
    <cellStyle name="%20 - Vurgu1 5 6 4 2 2" xfId="48968" xr:uid="{9CF2C0A9-D74D-4137-AD3B-8787E3484320}"/>
    <cellStyle name="%20 - Vurgu1 5 6 4 3" xfId="35649" xr:uid="{AF50912F-C208-4B73-A9F9-9B2C5539F7F3}"/>
    <cellStyle name="%20 - Vurgu1 5 6 5" xfId="15128" xr:uid="{60DF46A0-D7E6-41C4-B396-FA1BE5DA3DB1}"/>
    <cellStyle name="%20 - Vurgu1 5 6 5 2" xfId="39360" xr:uid="{AF91AD23-CF39-4A28-ACA4-B8B6689773AD}"/>
    <cellStyle name="%20 - Vurgu1 5 6 6" xfId="18864" xr:uid="{8AF24AB1-2ABE-48AC-B4A3-C329ADAE1EDE}"/>
    <cellStyle name="%20 - Vurgu1 5 6 6 2" xfId="43090" xr:uid="{78566822-5C1B-4F93-BCC9-6C4BB659A33F}"/>
    <cellStyle name="%20 - Vurgu1 5 6 7" xfId="23471" xr:uid="{088C6DAF-3AD3-4B94-AE41-E4D308E5A5F1}"/>
    <cellStyle name="%20 - Vurgu1 5 6 7 2" xfId="47673" xr:uid="{D0EF6420-991C-4290-A949-1F243412C64C}"/>
    <cellStyle name="%20 - Vurgu1 5 7" xfId="7532" xr:uid="{F30AB861-001F-40DA-8F65-7B2ACCD16A8C}"/>
    <cellStyle name="%20 - Vurgu1 5 7 2" xfId="12601" xr:uid="{31F5FE89-298D-4627-8E9D-14A7C0CBA74D}"/>
    <cellStyle name="%20 - Vurgu1 5 7 2 2" xfId="26029" xr:uid="{2545013E-DC0A-4C6E-B02A-447E1E011995}"/>
    <cellStyle name="%20 - Vurgu1 5 7 2 2 2" xfId="50150" xr:uid="{E421EBC2-F16A-4540-9130-9B29C66CF044}"/>
    <cellStyle name="%20 - Vurgu1 5 7 2 3" xfId="36834" xr:uid="{BEFA2245-028A-4CF3-9C58-148486E9CB74}"/>
    <cellStyle name="%20 - Vurgu1 5 7 3" xfId="16314" xr:uid="{1DE43CA2-2F5B-4644-8F0C-5799736B0FA6}"/>
    <cellStyle name="%20 - Vurgu1 5 7 3 2" xfId="40545" xr:uid="{402ED45C-BE7F-4FB4-8682-38A2BA94A2ED}"/>
    <cellStyle name="%20 - Vurgu1 5 7 4" xfId="20053" xr:uid="{C9414E42-766F-48A2-BCCF-B1F8E4BFF79D}"/>
    <cellStyle name="%20 - Vurgu1 5 7 4 2" xfId="44276" xr:uid="{62189231-861E-4F25-A4B5-08EA0AECFF90}"/>
    <cellStyle name="%20 - Vurgu1 5 7 5" xfId="23246" xr:uid="{FC5DCB74-50C4-48E7-983C-77646F258127}"/>
    <cellStyle name="%20 - Vurgu1 5 7 5 2" xfId="47448" xr:uid="{23FC26E5-50E9-4BA3-8A86-F792556571C5}"/>
    <cellStyle name="%20 - Vurgu1 5 7 6" xfId="32443" xr:uid="{298B026D-B36F-4AFA-9670-A8BC8BEA683D}"/>
    <cellStyle name="%20 - Vurgu1 5 8" xfId="6611" xr:uid="{B800EC65-B95D-4497-9F8F-E48AD7552BF8}"/>
    <cellStyle name="%20 - Vurgu1 5 8 2" xfId="13779" xr:uid="{78AE1EB9-57A4-40EC-BC36-9D544148DE1F}"/>
    <cellStyle name="%20 - Vurgu1 5 8 2 2" xfId="38012" xr:uid="{FD994EDF-CF95-453E-B142-B94ED2CF33D3}"/>
    <cellStyle name="%20 - Vurgu1 5 8 3" xfId="17492" xr:uid="{5D5CC704-366E-4792-A7E7-5E30493EDC29}"/>
    <cellStyle name="%20 - Vurgu1 5 8 3 2" xfId="41723" xr:uid="{8059584F-9661-481F-B822-DB5EBEAE3A8C}"/>
    <cellStyle name="%20 - Vurgu1 5 8 4" xfId="21231" xr:uid="{5DB27ECB-EE49-4247-887C-79A347124A39}"/>
    <cellStyle name="%20 - Vurgu1 5 8 4 2" xfId="45454" xr:uid="{FFCE47A0-6CAF-4A32-AE94-12998EB5F34D}"/>
    <cellStyle name="%20 - Vurgu1 5 8 5" xfId="27211" xr:uid="{9AA586DE-082D-4924-91C1-A810212A899C}"/>
    <cellStyle name="%20 - Vurgu1 5 8 5 2" xfId="51328" xr:uid="{611E1702-8BD8-40C0-8DB5-16365D8D8FE4}"/>
    <cellStyle name="%20 - Vurgu1 5 8 6" xfId="31615" xr:uid="{6D15BBD0-410B-4BD9-BD56-B9D2DFA9D451}"/>
    <cellStyle name="%20 - Vurgu1 5 9" xfId="8918" xr:uid="{B122BB25-E06D-4AB6-B716-9231EBED32D3}"/>
    <cellStyle name="%20 - Vurgu1 5 9 2" xfId="12329" xr:uid="{9F7623EF-180B-45D4-AF09-E8FFFFE2A3D4}"/>
    <cellStyle name="%20 - Vurgu1 5 9 2 2" xfId="36563" xr:uid="{B4236C21-156C-420C-8BBF-4333E1DBD291}"/>
    <cellStyle name="%20 - Vurgu1 5 9 3" xfId="16042" xr:uid="{28B88473-8722-4B95-A4F6-FFE5F2B06FFA}"/>
    <cellStyle name="%20 - Vurgu1 5 9 3 2" xfId="40274" xr:uid="{433B29F2-E9A9-4309-B382-68EFC9028C10}"/>
    <cellStyle name="%20 - Vurgu1 5 9 4" xfId="19780" xr:uid="{EF5FBD03-1C55-4888-9126-BACC956BFA8D}"/>
    <cellStyle name="%20 - Vurgu1 5 9 4 2" xfId="44005" xr:uid="{32917D1C-C0B9-4FF7-A489-9ED9F669AA88}"/>
    <cellStyle name="%20 - Vurgu1 5 9 5" xfId="25755" xr:uid="{D5F4B18B-4F28-4CC2-93A8-EC566B9E5C85}"/>
    <cellStyle name="%20 - Vurgu1 5 9 5 2" xfId="49879" xr:uid="{71F8C96C-3981-4097-B825-4BC5EBF1C7AA}"/>
    <cellStyle name="%20 - Vurgu1 5 9 6" xfId="33631" xr:uid="{2A7C82F9-5724-4AB2-8428-50974DFF07F4}"/>
    <cellStyle name="%20 - Vurgu1 6" xfId="66" xr:uid="{00000000-0005-0000-0000-000047000000}"/>
    <cellStyle name="%20 - Vurgu1 6 10" xfId="10210" xr:uid="{35B250EA-4169-41E8-9DCB-F2506F50ECD2}"/>
    <cellStyle name="%20 - Vurgu1 6 10 2" xfId="24598" xr:uid="{65EC372E-BE66-4C6E-ACA6-725603504F42}"/>
    <cellStyle name="%20 - Vurgu1 6 10 2 2" xfId="48772" xr:uid="{571F3DF3-15BC-4262-847A-73EA3433726B}"/>
    <cellStyle name="%20 - Vurgu1 6 10 3" xfId="34771" xr:uid="{6394DDA1-0716-4096-8899-E7F50AD472F7}"/>
    <cellStyle name="%20 - Vurgu1 6 11" xfId="11217" xr:uid="{991997E4-95EA-4084-8B37-3C363EC337F0}"/>
    <cellStyle name="%20 - Vurgu1 6 11 2" xfId="35451" xr:uid="{E4021D30-6597-444E-8851-0613CE52D009}"/>
    <cellStyle name="%20 - Vurgu1 6 12" xfId="14930" xr:uid="{828CA047-0B47-441F-B07A-6B880734680E}"/>
    <cellStyle name="%20 - Vurgu1 6 12 2" xfId="39162" xr:uid="{1019E6F8-110F-4FA9-86E9-A708CD204D97}"/>
    <cellStyle name="%20 - Vurgu1 6 13" xfId="18663" xr:uid="{96B8B364-95BD-496B-89AB-E81DF7C5A683}"/>
    <cellStyle name="%20 - Vurgu1 6 13 2" xfId="42889" xr:uid="{AE2A3A90-A431-45F3-B332-42E334D06F6E}"/>
    <cellStyle name="%20 - Vurgu1 6 14" xfId="22431" xr:uid="{0AEB79B4-2D35-455C-9260-A142430BEF6C}"/>
    <cellStyle name="%20 - Vurgu1 6 14 2" xfId="46633" xr:uid="{552602F0-915B-4D0C-9C6A-09B007DD477E}"/>
    <cellStyle name="%20 - Vurgu1 6 15" xfId="28308" xr:uid="{3B2F20F4-A9EC-45F8-83C1-7595BA81993C}"/>
    <cellStyle name="%20 - Vurgu1 6 2" xfId="67" xr:uid="{00000000-0005-0000-0000-000048000000}"/>
    <cellStyle name="%20 - Vurgu1 6 2 10" xfId="28309" xr:uid="{1910F506-5B6A-47A6-93D0-D2727E52FE27}"/>
    <cellStyle name="%20 - Vurgu1 6 2 2" xfId="3793" xr:uid="{BBD978F8-FA92-4216-9693-242FF32DB568}"/>
    <cellStyle name="%20 - Vurgu1 6 2 2 2" xfId="8150" xr:uid="{FA1EF3C4-BA4E-4C6E-A764-8FCFA8B066A6}"/>
    <cellStyle name="%20 - Vurgu1 6 2 2 2 2" xfId="27743" xr:uid="{157103E7-E6E1-4394-B1EA-FB3612D33C7D}"/>
    <cellStyle name="%20 - Vurgu1 6 2 2 2 2 2" xfId="51860" xr:uid="{40DCFDAA-954C-4CBE-9FE8-5802DBFE4E8B}"/>
    <cellStyle name="%20 - Vurgu1 6 2 2 2 3" xfId="32978" xr:uid="{8B96C8D3-F847-49D4-BAD8-24FFC4ACAAB6}"/>
    <cellStyle name="%20 - Vurgu1 6 2 2 3" xfId="14311" xr:uid="{4E8EA65C-F492-4678-A96A-36E65F69DB50}"/>
    <cellStyle name="%20 - Vurgu1 6 2 2 3 2" xfId="38544" xr:uid="{9D675795-1E98-47D3-BA89-A2AA7B38A367}"/>
    <cellStyle name="%20 - Vurgu1 6 2 2 4" xfId="18024" xr:uid="{1B71F57A-AA6D-4F1A-BFFF-15682B6E0235}"/>
    <cellStyle name="%20 - Vurgu1 6 2 2 4 2" xfId="42255" xr:uid="{F7D48AC3-4F82-4A4C-917E-0952DE294ADB}"/>
    <cellStyle name="%20 - Vurgu1 6 2 2 5" xfId="21763" xr:uid="{EFEDEF8F-E53B-4AA2-B1CF-18EBA5D5246E}"/>
    <cellStyle name="%20 - Vurgu1 6 2 2 5 2" xfId="45986" xr:uid="{FC6DCEF3-774E-4EC1-862E-F710A15C38B1}"/>
    <cellStyle name="%20 - Vurgu1 6 2 2 6" xfId="23783" xr:uid="{8B9AD30B-D8D2-431B-A860-1586A00F024C}"/>
    <cellStyle name="%20 - Vurgu1 6 2 2 6 2" xfId="47985" xr:uid="{6BC2A766-1452-48F4-8AA8-782464E8E219}"/>
    <cellStyle name="%20 - Vurgu1 6 2 2 7" xfId="29444" xr:uid="{1FBE7383-B1CB-4CE2-94C6-185074209460}"/>
    <cellStyle name="%20 - Vurgu1 6 2 3" xfId="5477" xr:uid="{A8A78DA2-F13E-46D3-80E0-CA58C2B534CA}"/>
    <cellStyle name="%20 - Vurgu1 6 2 3 2" xfId="9415" xr:uid="{4F65CAC7-7C15-4A3C-A0D7-CF20958BEE6E}"/>
    <cellStyle name="%20 - Vurgu1 6 2 3 2 2" xfId="34040" xr:uid="{F6D2630F-121E-4321-9F78-B642BFBFE8CC}"/>
    <cellStyle name="%20 - Vurgu1 6 2 3 3" xfId="13119" xr:uid="{BC49AE52-E66F-4CB2-AAE4-DCFAEE1ADFCE}"/>
    <cellStyle name="%20 - Vurgu1 6 2 3 3 2" xfId="37352" xr:uid="{1F308281-8084-4EFF-B8AB-EC6696E55A7C}"/>
    <cellStyle name="%20 - Vurgu1 6 2 3 4" xfId="16832" xr:uid="{58C42A52-19E5-4189-AF2E-39F5318B2DA1}"/>
    <cellStyle name="%20 - Vurgu1 6 2 3 4 2" xfId="41063" xr:uid="{842021B9-A3C1-4A15-B164-536D407D5B25}"/>
    <cellStyle name="%20 - Vurgu1 6 2 3 5" xfId="20571" xr:uid="{DD763217-E173-4683-A440-E7E855A4B0FB}"/>
    <cellStyle name="%20 - Vurgu1 6 2 3 5 2" xfId="44794" xr:uid="{A0D5487A-D163-46C4-A337-76B16D638055}"/>
    <cellStyle name="%20 - Vurgu1 6 2 3 6" xfId="26549" xr:uid="{34876062-1015-47AC-8B8E-08292D45A757}"/>
    <cellStyle name="%20 - Vurgu1 6 2 3 6 2" xfId="50668" xr:uid="{7F415B0C-8CAE-4419-9CF5-F1F5536E06FB}"/>
    <cellStyle name="%20 - Vurgu1 6 2 3 7" xfId="30483" xr:uid="{5523C220-C420-423E-ADF2-A597AEAB96E6}"/>
    <cellStyle name="%20 - Vurgu1 6 2 4" xfId="7003" xr:uid="{B8FF62F1-7BBE-4E1F-A3D6-33AC010926DF}"/>
    <cellStyle name="%20 - Vurgu1 6 2 4 2" xfId="25146" xr:uid="{F1FD7115-6442-46E2-AF22-45401BCC7CA3}"/>
    <cellStyle name="%20 - Vurgu1 6 2 4 2 2" xfId="49280" xr:uid="{187EAEFF-C3DA-4088-9534-96849CB8786D}"/>
    <cellStyle name="%20 - Vurgu1 6 2 4 3" xfId="31930" xr:uid="{1B22966D-4F22-4859-B66A-C2BAE5D7F59D}"/>
    <cellStyle name="%20 - Vurgu1 6 2 5" xfId="10211" xr:uid="{CEE5EB80-EA9E-4A44-B669-986569FCA2C9}"/>
    <cellStyle name="%20 - Vurgu1 6 2 5 2" xfId="34772" xr:uid="{1B984A84-6F1D-457B-B3C2-3A8EC8AC2901}"/>
    <cellStyle name="%20 - Vurgu1 6 2 6" xfId="11730" xr:uid="{A840A054-4989-4C3E-AB7C-0B0F26FF6D03}"/>
    <cellStyle name="%20 - Vurgu1 6 2 6 2" xfId="35964" xr:uid="{F90E7510-1C6D-4E93-96BC-64C8838AAE74}"/>
    <cellStyle name="%20 - Vurgu1 6 2 7" xfId="15443" xr:uid="{EE3AFA90-2659-4B50-95CC-6336584AB9E2}"/>
    <cellStyle name="%20 - Vurgu1 6 2 7 2" xfId="39675" xr:uid="{6F1D5C4B-42C3-4527-A45B-47B0C8186970}"/>
    <cellStyle name="%20 - Vurgu1 6 2 8" xfId="19180" xr:uid="{8FF8763C-DEBF-40A9-85AC-10458C1091D1}"/>
    <cellStyle name="%20 - Vurgu1 6 2 8 2" xfId="43406" xr:uid="{27EFD9EB-FBF8-4339-857C-C4679FDD48B9}"/>
    <cellStyle name="%20 - Vurgu1 6 2 9" xfId="22733" xr:uid="{F6DE1C06-4EC5-4409-9460-9C14BDB3D43A}"/>
    <cellStyle name="%20 - Vurgu1 6 2 9 2" xfId="46935" xr:uid="{EE037117-9DD1-4700-9BD3-510368A51DC6}"/>
    <cellStyle name="%20 - Vurgu1 6 3" xfId="68" xr:uid="{00000000-0005-0000-0000-000049000000}"/>
    <cellStyle name="%20 - Vurgu1 6 3 2" xfId="3794" xr:uid="{06625EAB-1AFE-40F4-86D5-3F463B32B9ED}"/>
    <cellStyle name="%20 - Vurgu1 6 3 2 2" xfId="8281" xr:uid="{490366D3-20CD-4E6E-838D-AF20BFFF5F42}"/>
    <cellStyle name="%20 - Vurgu1 6 3 2 2 2" xfId="27870" xr:uid="{2449B0F7-3C27-4693-B896-7CDFB37D946B}"/>
    <cellStyle name="%20 - Vurgu1 6 3 2 2 2 2" xfId="51987" xr:uid="{E4362F46-6935-45AD-87C3-34FD0A886E35}"/>
    <cellStyle name="%20 - Vurgu1 6 3 2 2 3" xfId="33105" xr:uid="{1EA81977-F54A-4EA9-8536-196090CDCBEC}"/>
    <cellStyle name="%20 - Vurgu1 6 3 2 3" xfId="14438" xr:uid="{EE6C3B19-F222-4CC6-A9CA-BFCF3A2349C9}"/>
    <cellStyle name="%20 - Vurgu1 6 3 2 3 2" xfId="38671" xr:uid="{4B132A20-1505-47AC-BD86-15871503CF98}"/>
    <cellStyle name="%20 - Vurgu1 6 3 2 4" xfId="18151" xr:uid="{A8FA9A15-99D9-4C1B-BF08-F7EC0F6E4D3E}"/>
    <cellStyle name="%20 - Vurgu1 6 3 2 4 2" xfId="42382" xr:uid="{9BA1C46F-FD99-4808-AC92-0023765559DB}"/>
    <cellStyle name="%20 - Vurgu1 6 3 2 5" xfId="21890" xr:uid="{957A30AB-D246-48A2-BB9D-F003F6C1EF19}"/>
    <cellStyle name="%20 - Vurgu1 6 3 2 5 2" xfId="46113" xr:uid="{97B64297-7C66-4C6C-8AC5-622F10FED634}"/>
    <cellStyle name="%20 - Vurgu1 6 3 2 6" xfId="23910" xr:uid="{ABFB3175-4275-4091-8EE1-16A617349A13}"/>
    <cellStyle name="%20 - Vurgu1 6 3 2 6 2" xfId="48112" xr:uid="{8D8FEF2F-8A27-435C-9471-265C9DF78AB4}"/>
    <cellStyle name="%20 - Vurgu1 6 3 2 7" xfId="29445" xr:uid="{44F0242D-C96A-489F-9803-8AA7197661CC}"/>
    <cellStyle name="%20 - Vurgu1 6 3 3" xfId="5478" xr:uid="{B97B0A03-6631-4945-9D43-88683360E188}"/>
    <cellStyle name="%20 - Vurgu1 6 3 3 2" xfId="9491" xr:uid="{F2D7BD9D-A144-4B41-9DFC-DA6C6593388B}"/>
    <cellStyle name="%20 - Vurgu1 6 3 3 2 2" xfId="34116" xr:uid="{A437413A-201A-476D-8FF9-8BB3D3A696A1}"/>
    <cellStyle name="%20 - Vurgu1 6 3 3 3" xfId="13246" xr:uid="{B38C6640-7E40-4499-8EAA-4D919C25F3BE}"/>
    <cellStyle name="%20 - Vurgu1 6 3 3 3 2" xfId="37479" xr:uid="{93C73000-1B2B-4E9D-A2A0-1EFA599B72D2}"/>
    <cellStyle name="%20 - Vurgu1 6 3 3 4" xfId="16959" xr:uid="{CF8137F9-D59E-4C7D-ACB2-E2C0C6158B0F}"/>
    <cellStyle name="%20 - Vurgu1 6 3 3 4 2" xfId="41190" xr:uid="{51FDB460-DF4A-4097-8FAD-B593F8EC4F56}"/>
    <cellStyle name="%20 - Vurgu1 6 3 3 5" xfId="20698" xr:uid="{DB78AF0B-85D9-4AF5-AF55-26128DC1FCD2}"/>
    <cellStyle name="%20 - Vurgu1 6 3 3 5 2" xfId="44921" xr:uid="{B2094294-912A-4E28-A509-FC46CC598B37}"/>
    <cellStyle name="%20 - Vurgu1 6 3 3 6" xfId="26676" xr:uid="{673A959F-586D-444B-BA75-0490656C01B2}"/>
    <cellStyle name="%20 - Vurgu1 6 3 3 6 2" xfId="50795" xr:uid="{5BAB1E56-4F37-4FB6-9A7C-814BE3E09872}"/>
    <cellStyle name="%20 - Vurgu1 6 3 3 7" xfId="30484" xr:uid="{6BC8B126-88F2-4401-9CCF-0EA0BF4E0916}"/>
    <cellStyle name="%20 - Vurgu1 6 3 4" xfId="7133" xr:uid="{CD00CC18-0111-40F0-8775-C978C4358EBD}"/>
    <cellStyle name="%20 - Vurgu1 6 3 4 2" xfId="25273" xr:uid="{072D6D0C-911B-4FD1-903A-5B8A89F9291D}"/>
    <cellStyle name="%20 - Vurgu1 6 3 4 2 2" xfId="49407" xr:uid="{3528D07E-D8E6-46FF-82D7-153582FFD780}"/>
    <cellStyle name="%20 - Vurgu1 6 3 4 3" xfId="32057" xr:uid="{46460D77-2E2F-4743-8C70-CA20EDA7145E}"/>
    <cellStyle name="%20 - Vurgu1 6 3 5" xfId="11857" xr:uid="{3F0D707C-3630-4CB4-A2E8-2CC0FC7C2015}"/>
    <cellStyle name="%20 - Vurgu1 6 3 5 2" xfId="36091" xr:uid="{4E20AB04-8D5C-49FD-93A6-50A0E3F0C9ED}"/>
    <cellStyle name="%20 - Vurgu1 6 3 6" xfId="15570" xr:uid="{B4F4FD0C-3A63-45C8-BA9C-3B41EF35BF6C}"/>
    <cellStyle name="%20 - Vurgu1 6 3 6 2" xfId="39802" xr:uid="{EB44F2ED-45A1-4DB8-B62E-FCAAA830F76F}"/>
    <cellStyle name="%20 - Vurgu1 6 3 7" xfId="19307" xr:uid="{48F14A7A-70A7-42FD-A6BA-4A5969226738}"/>
    <cellStyle name="%20 - Vurgu1 6 3 7 2" xfId="43533" xr:uid="{03A7D767-6B85-40FC-A59B-1843D35BC4CA}"/>
    <cellStyle name="%20 - Vurgu1 6 3 8" xfId="22860" xr:uid="{1D743E61-6F96-4BC9-8D6F-3B7A198864A7}"/>
    <cellStyle name="%20 - Vurgu1 6 3 8 2" xfId="47062" xr:uid="{0433AA2B-B306-46A2-83A3-F9A9AB9AC547}"/>
    <cellStyle name="%20 - Vurgu1 6 3 9" xfId="28310" xr:uid="{EFAE458F-F77E-43B7-8309-E7A1046281E4}"/>
    <cellStyle name="%20 - Vurgu1 6 4" xfId="3792" xr:uid="{1978F9D9-05DA-4AC4-9C42-983B700B5419}"/>
    <cellStyle name="%20 - Vurgu1 6 4 2" xfId="8411" xr:uid="{7A73B204-1668-4E0D-BE54-7DE1AA2EE6FA}"/>
    <cellStyle name="%20 - Vurgu1 6 4 2 2" xfId="14565" xr:uid="{3CCC2603-C1EF-4E82-A43C-64EA3211189D}"/>
    <cellStyle name="%20 - Vurgu1 6 4 2 2 2" xfId="27997" xr:uid="{96E459AC-BB6C-4217-816D-B0453B2268C7}"/>
    <cellStyle name="%20 - Vurgu1 6 4 2 2 2 2" xfId="52114" xr:uid="{3A21063B-74BA-4BC0-BDB4-2E13A2CC5762}"/>
    <cellStyle name="%20 - Vurgu1 6 4 2 2 3" xfId="38798" xr:uid="{73159789-8E9F-4F3E-B212-75E2BFA3B851}"/>
    <cellStyle name="%20 - Vurgu1 6 4 2 3" xfId="18278" xr:uid="{54C9A63B-8DAE-4254-9665-6057DFEF8D20}"/>
    <cellStyle name="%20 - Vurgu1 6 4 2 3 2" xfId="42509" xr:uid="{9AB067DF-7A9E-4B0E-9CF6-B27BF17987C6}"/>
    <cellStyle name="%20 - Vurgu1 6 4 2 4" xfId="22017" xr:uid="{983A5CF5-4C85-4C9C-9E2D-526D4AA8AD3E}"/>
    <cellStyle name="%20 - Vurgu1 6 4 2 4 2" xfId="46240" xr:uid="{D6914C42-D4D4-4E1A-B348-EB67208DEF54}"/>
    <cellStyle name="%20 - Vurgu1 6 4 2 5" xfId="24037" xr:uid="{4E176A9D-E4A2-400D-A62D-53E0CF49F02A}"/>
    <cellStyle name="%20 - Vurgu1 6 4 2 5 2" xfId="48239" xr:uid="{B528A63C-3CFE-4096-B1BC-D3D4167B0BAD}"/>
    <cellStyle name="%20 - Vurgu1 6 4 2 6" xfId="33232" xr:uid="{522C9AF5-7624-4D7A-BC8B-3F2EE48F8D92}"/>
    <cellStyle name="%20 - Vurgu1 6 4 3" xfId="7261" xr:uid="{0F1EF8C6-00B0-498A-9948-18D6B453F378}"/>
    <cellStyle name="%20 - Vurgu1 6 4 3 2" xfId="13373" xr:uid="{D587E7E7-288A-4502-9A65-567F7C0671B5}"/>
    <cellStyle name="%20 - Vurgu1 6 4 3 2 2" xfId="37606" xr:uid="{E939CD8B-F536-4E14-AE33-D7D0ABBDBC9E}"/>
    <cellStyle name="%20 - Vurgu1 6 4 3 3" xfId="17086" xr:uid="{C11C2B91-5723-45F6-82A7-8F4636E1E50A}"/>
    <cellStyle name="%20 - Vurgu1 6 4 3 3 2" xfId="41317" xr:uid="{A6222F4A-28E4-4ECC-9367-11BC94BF0413}"/>
    <cellStyle name="%20 - Vurgu1 6 4 3 4" xfId="20825" xr:uid="{8272FC94-6602-4B61-A399-C7C1B8CEE3AB}"/>
    <cellStyle name="%20 - Vurgu1 6 4 3 4 2" xfId="45048" xr:uid="{AC207D4B-8A05-4B23-ADE3-3447C5DA14DA}"/>
    <cellStyle name="%20 - Vurgu1 6 4 3 5" xfId="26803" xr:uid="{9AFEFA01-487F-40D6-A2C8-EC4DCFDC786B}"/>
    <cellStyle name="%20 - Vurgu1 6 4 3 5 2" xfId="50922" xr:uid="{75851A13-DB26-49AE-A5F4-47D75A6F81A9}"/>
    <cellStyle name="%20 - Vurgu1 6 4 3 6" xfId="32184" xr:uid="{0E80C045-F447-4E76-8D49-5717A54CB82B}"/>
    <cellStyle name="%20 - Vurgu1 6 4 4" xfId="11984" xr:uid="{B54DA56C-9E42-45D1-B6A7-5E76CD3DF2C2}"/>
    <cellStyle name="%20 - Vurgu1 6 4 4 2" xfId="25400" xr:uid="{9F7BB96C-06B2-4BA6-B15D-8D505265D1B9}"/>
    <cellStyle name="%20 - Vurgu1 6 4 4 2 2" xfId="49534" xr:uid="{3B01A3CB-D354-4B63-9EE6-B78F17785715}"/>
    <cellStyle name="%20 - Vurgu1 6 4 4 3" xfId="36218" xr:uid="{6E6AD957-3348-4E56-AE34-D6D71591EBED}"/>
    <cellStyle name="%20 - Vurgu1 6 4 5" xfId="15697" xr:uid="{70B9AE20-95CD-451A-AFEF-6436CA8DDCE8}"/>
    <cellStyle name="%20 - Vurgu1 6 4 5 2" xfId="39929" xr:uid="{78C67770-4522-4549-864F-48F378907277}"/>
    <cellStyle name="%20 - Vurgu1 6 4 6" xfId="19434" xr:uid="{A3315479-0EB9-49E9-8858-7B358B938F89}"/>
    <cellStyle name="%20 - Vurgu1 6 4 6 2" xfId="43660" xr:uid="{11E7124C-F912-4626-9BC8-1FB8216CEFD8}"/>
    <cellStyle name="%20 - Vurgu1 6 4 7" xfId="22987" xr:uid="{6E94A084-8C57-42FA-8299-DD696E0E78DB}"/>
    <cellStyle name="%20 - Vurgu1 6 4 7 2" xfId="47189" xr:uid="{B0B3079B-DAD7-4E48-AB2D-92DCC22FDB1C}"/>
    <cellStyle name="%20 - Vurgu1 6 4 8" xfId="29443" xr:uid="{9B733BAA-9626-409A-A225-E2942CF6C306}"/>
    <cellStyle name="%20 - Vurgu1 6 5" xfId="5476" xr:uid="{E775E283-F2E4-4FE4-BB00-5E6CAC73A338}"/>
    <cellStyle name="%20 - Vurgu1 6 5 2" xfId="8543" xr:uid="{0CCC4A83-3DBD-44E0-ACED-A18403A08653}"/>
    <cellStyle name="%20 - Vurgu1 6 5 2 2" xfId="14692" xr:uid="{EBF26C51-BF0C-4543-AF0D-7F89B877C113}"/>
    <cellStyle name="%20 - Vurgu1 6 5 2 2 2" xfId="28124" xr:uid="{31270736-15A6-48CD-8086-A40FE057DE64}"/>
    <cellStyle name="%20 - Vurgu1 6 5 2 2 2 2" xfId="52241" xr:uid="{9E12FCB3-A69F-482C-8E26-B4FF7197B7C0}"/>
    <cellStyle name="%20 - Vurgu1 6 5 2 2 3" xfId="38925" xr:uid="{8ABBCC3D-0466-41B4-8FF3-FBFFE1B16800}"/>
    <cellStyle name="%20 - Vurgu1 6 5 2 3" xfId="18405" xr:uid="{F88E70B4-7A6B-4E4D-B8B2-9FFB4016935A}"/>
    <cellStyle name="%20 - Vurgu1 6 5 2 3 2" xfId="42636" xr:uid="{DCB8B3C2-E19F-4D7C-9069-0BDF5F69AC30}"/>
    <cellStyle name="%20 - Vurgu1 6 5 2 4" xfId="22144" xr:uid="{3C63E919-8237-447C-BA03-62913DA2B0C5}"/>
    <cellStyle name="%20 - Vurgu1 6 5 2 4 2" xfId="46367" xr:uid="{BC6C871D-515F-4EF1-8134-573306DE8652}"/>
    <cellStyle name="%20 - Vurgu1 6 5 2 5" xfId="24164" xr:uid="{0D7B936F-24E4-407A-8837-78D5E96A55B9}"/>
    <cellStyle name="%20 - Vurgu1 6 5 2 5 2" xfId="48366" xr:uid="{24466A11-C7F9-4795-A915-96A609627846}"/>
    <cellStyle name="%20 - Vurgu1 6 5 2 6" xfId="33359" xr:uid="{CF793D5A-B85A-4EBB-8B94-F22E23D66FBE}"/>
    <cellStyle name="%20 - Vurgu1 6 5 3" xfId="7395" xr:uid="{31E3E7B2-0548-4E13-8D20-A2EE43DC5139}"/>
    <cellStyle name="%20 - Vurgu1 6 5 3 2" xfId="13500" xr:uid="{1E74B57A-BDD1-40D5-B1E6-8DEA87E1F14A}"/>
    <cellStyle name="%20 - Vurgu1 6 5 3 2 2" xfId="37733" xr:uid="{15287171-1FD2-4D1B-969D-3CB6FA50CA3F}"/>
    <cellStyle name="%20 - Vurgu1 6 5 3 3" xfId="17213" xr:uid="{C9390C60-3773-4994-811E-5676ED88880C}"/>
    <cellStyle name="%20 - Vurgu1 6 5 3 3 2" xfId="41444" xr:uid="{985C1FBB-AC49-4927-8A9A-E7FC03D6F6EB}"/>
    <cellStyle name="%20 - Vurgu1 6 5 3 4" xfId="20952" xr:uid="{292F0112-85CE-4D40-9CC0-ACE51412FC7E}"/>
    <cellStyle name="%20 - Vurgu1 6 5 3 4 2" xfId="45175" xr:uid="{1B571A48-C533-411C-87AD-8150AEA5E018}"/>
    <cellStyle name="%20 - Vurgu1 6 5 3 5" xfId="26930" xr:uid="{82C33560-925B-4555-9FA4-D7EA4BB88E10}"/>
    <cellStyle name="%20 - Vurgu1 6 5 3 5 2" xfId="51049" xr:uid="{52BF3FE7-4AEF-40DB-89FE-EE271DF14F6B}"/>
    <cellStyle name="%20 - Vurgu1 6 5 3 6" xfId="32311" xr:uid="{F3996DEC-2280-4D89-B353-431E7BB6E7C1}"/>
    <cellStyle name="%20 - Vurgu1 6 5 4" xfId="12111" xr:uid="{C2B23D5E-2FC1-4A32-AFDC-EB7F85862AA2}"/>
    <cellStyle name="%20 - Vurgu1 6 5 4 2" xfId="25527" xr:uid="{74ABF3C2-8125-4267-846D-4720EF5066D5}"/>
    <cellStyle name="%20 - Vurgu1 6 5 4 2 2" xfId="49661" xr:uid="{F997DB05-F9B4-42E3-9910-A8C9AFF1E276}"/>
    <cellStyle name="%20 - Vurgu1 6 5 4 3" xfId="36345" xr:uid="{B06CD7AE-1581-4FD8-A953-CC3BEB34F63B}"/>
    <cellStyle name="%20 - Vurgu1 6 5 5" xfId="15824" xr:uid="{0F82C09D-6AF5-4CF5-A229-F5F04CD8AB53}"/>
    <cellStyle name="%20 - Vurgu1 6 5 5 2" xfId="40056" xr:uid="{D43A42D5-FFFB-433D-9B62-7BFF188A1287}"/>
    <cellStyle name="%20 - Vurgu1 6 5 6" xfId="19561" xr:uid="{D1CF77F7-4530-441E-BCC9-561FF79DDE99}"/>
    <cellStyle name="%20 - Vurgu1 6 5 6 2" xfId="43787" xr:uid="{9CEDB18C-813A-4CAC-895F-B052C465EB97}"/>
    <cellStyle name="%20 - Vurgu1 6 5 7" xfId="23114" xr:uid="{4995AFBD-5E31-459B-AC4A-C41AD25F6B04}"/>
    <cellStyle name="%20 - Vurgu1 6 5 7 2" xfId="47316" xr:uid="{BDD37129-0CE5-4515-8BEA-265DC4DC7938}"/>
    <cellStyle name="%20 - Vurgu1 6 5 8" xfId="30482" xr:uid="{C6EAB3C4-EE75-4BF2-9015-9726EEA1D645}"/>
    <cellStyle name="%20 - Vurgu1 6 6" xfId="7822" xr:uid="{FF46E804-23CE-4CD5-B688-CB1EA4E61B8F}"/>
    <cellStyle name="%20 - Vurgu1 6 6 2" xfId="10022" xr:uid="{815E9D5A-D300-42EC-A5EF-3C3966E556CE}"/>
    <cellStyle name="%20 - Vurgu1 6 6 2 2" xfId="14014" xr:uid="{2BFFE8CF-44DE-4CA0-BC49-DFC0A079AC19}"/>
    <cellStyle name="%20 - Vurgu1 6 6 2 2 2" xfId="38247" xr:uid="{51295237-8F9A-4813-BB3D-D740305F8A43}"/>
    <cellStyle name="%20 - Vurgu1 6 6 2 3" xfId="17727" xr:uid="{FAA677F5-8BB0-446B-B736-F49FE29ED92A}"/>
    <cellStyle name="%20 - Vurgu1 6 6 2 3 2" xfId="41958" xr:uid="{021F2C6F-00D1-44F6-A726-62CBDF1EB2BE}"/>
    <cellStyle name="%20 - Vurgu1 6 6 2 4" xfId="21466" xr:uid="{D595BBEA-95C7-4673-83B2-D56B4AE6CA1A}"/>
    <cellStyle name="%20 - Vurgu1 6 6 2 4 2" xfId="45689" xr:uid="{737EDF34-8163-4830-A1AC-4B2FF03231D5}"/>
    <cellStyle name="%20 - Vurgu1 6 6 2 5" xfId="27446" xr:uid="{AB357180-4131-4D1D-A322-BFF539247869}"/>
    <cellStyle name="%20 - Vurgu1 6 6 2 5 2" xfId="51563" xr:uid="{034930D0-BEE7-4A77-AA40-BEBC6EE511AD}"/>
    <cellStyle name="%20 - Vurgu1 6 6 2 6" xfId="34616" xr:uid="{7D660CC2-8C95-4C52-9B93-AC0C8D41CF1D}"/>
    <cellStyle name="%20 - Vurgu1 6 6 3" xfId="9297" xr:uid="{CEF5B0FF-77B4-4812-8DD5-65CA7D322C7F}"/>
    <cellStyle name="%20 - Vurgu1 6 6 3 2" xfId="12832" xr:uid="{6AFFD894-984F-4A7C-96A7-C0B67324375B}"/>
    <cellStyle name="%20 - Vurgu1 6 6 3 2 2" xfId="37065" xr:uid="{006B849C-57DD-428C-91EB-3A46B54709D6}"/>
    <cellStyle name="%20 - Vurgu1 6 6 3 3" xfId="16545" xr:uid="{5932A598-7483-4651-A584-5A0CF6F906DF}"/>
    <cellStyle name="%20 - Vurgu1 6 6 3 3 2" xfId="40776" xr:uid="{7E36FD8D-4E6C-4BFC-B290-B2FBC8BA52DB}"/>
    <cellStyle name="%20 - Vurgu1 6 6 3 4" xfId="20284" xr:uid="{BCF54C70-2B85-4106-9D50-EBCBADEF232F}"/>
    <cellStyle name="%20 - Vurgu1 6 6 3 4 2" xfId="44507" xr:uid="{43387556-A867-4802-A237-8B6A4D73DCED}"/>
    <cellStyle name="%20 - Vurgu1 6 6 3 5" xfId="26261" xr:uid="{662F46B3-00BE-4ACF-AFB3-6A81656F416C}"/>
    <cellStyle name="%20 - Vurgu1 6 6 3 5 2" xfId="50381" xr:uid="{9D042746-571F-4DC5-B764-E585C338894F}"/>
    <cellStyle name="%20 - Vurgu1 6 6 3 6" xfId="33931" xr:uid="{D4B995FC-E4FB-4BB9-9869-FEC370E7B7A4}"/>
    <cellStyle name="%20 - Vurgu1 6 6 4" xfId="11429" xr:uid="{DE590E1A-F4F2-44F3-A95F-532705632271}"/>
    <cellStyle name="%20 - Vurgu1 6 6 4 2" xfId="24848" xr:uid="{D6662744-1129-455B-8975-7C762278D4FE}"/>
    <cellStyle name="%20 - Vurgu1 6 6 4 2 2" xfId="48982" xr:uid="{530A4955-26D8-4FC0-8709-DF8401C9BC0F}"/>
    <cellStyle name="%20 - Vurgu1 6 6 4 3" xfId="35663" xr:uid="{F0EE58C3-773A-4A4B-A52F-C6C33D09BA78}"/>
    <cellStyle name="%20 - Vurgu1 6 6 5" xfId="15142" xr:uid="{07D1E678-B413-49A7-B9BB-FD9C8C0707E4}"/>
    <cellStyle name="%20 - Vurgu1 6 6 5 2" xfId="39374" xr:uid="{9138CA28-5BFE-4947-82EC-5B697C3EFEEC}"/>
    <cellStyle name="%20 - Vurgu1 6 6 6" xfId="18878" xr:uid="{5536844D-FDDF-4E5E-BBE1-9C7D09719732}"/>
    <cellStyle name="%20 - Vurgu1 6 6 6 2" xfId="43104" xr:uid="{50135FA6-D44A-4BF4-82A5-0173553FBC98}"/>
    <cellStyle name="%20 - Vurgu1 6 6 7" xfId="23485" xr:uid="{21EDEDFC-FD50-412B-8B63-C7F364255508}"/>
    <cellStyle name="%20 - Vurgu1 6 6 7 2" xfId="47687" xr:uid="{CC9A704E-4EF5-48B4-B8DD-E18EBF956462}"/>
    <cellStyle name="%20 - Vurgu1 6 6 8" xfId="32681" xr:uid="{A36FC873-412F-441C-B751-B0CE0F3D6342}"/>
    <cellStyle name="%20 - Vurgu1 6 7" xfId="7560" xr:uid="{1CF4904A-031F-4FA6-89B2-D6FDD29F9107}"/>
    <cellStyle name="%20 - Vurgu1 6 7 2" xfId="12630" xr:uid="{E14C401C-31C0-4BBA-A1CA-FB816EA0772A}"/>
    <cellStyle name="%20 - Vurgu1 6 7 2 2" xfId="26058" xr:uid="{7C4BA53B-ABFB-494B-8275-3F8B8EC8FB39}"/>
    <cellStyle name="%20 - Vurgu1 6 7 2 2 2" xfId="50179" xr:uid="{DA608386-F38D-4156-9C0B-10BC052DDA1F}"/>
    <cellStyle name="%20 - Vurgu1 6 7 2 3" xfId="36863" xr:uid="{F126BD1C-0143-43C8-8A10-7E028F07EA73}"/>
    <cellStyle name="%20 - Vurgu1 6 7 3" xfId="16343" xr:uid="{B2E70455-0987-45C3-9494-17CC3DBD3A4F}"/>
    <cellStyle name="%20 - Vurgu1 6 7 3 2" xfId="40574" xr:uid="{5B5D112B-DE85-4C6C-B479-EF4DA86678D9}"/>
    <cellStyle name="%20 - Vurgu1 6 7 4" xfId="20082" xr:uid="{0CCC24BD-8A75-45EC-A615-F65FF6E66F3C}"/>
    <cellStyle name="%20 - Vurgu1 6 7 4 2" xfId="44305" xr:uid="{20C7AFDD-B0D1-4FA8-B1E8-6B8E95E8D939}"/>
    <cellStyle name="%20 - Vurgu1 6 7 5" xfId="23274" xr:uid="{2026883A-5286-4DC8-88B1-B3F9359108C2}"/>
    <cellStyle name="%20 - Vurgu1 6 7 5 2" xfId="47476" xr:uid="{EE4A71DA-6679-4083-A2A9-B1163B6D8E6B}"/>
    <cellStyle name="%20 - Vurgu1 6 7 6" xfId="32471" xr:uid="{B07544A2-709A-4B8D-9A77-8B92F217D9B5}"/>
    <cellStyle name="%20 - Vurgu1 6 8" xfId="6625" xr:uid="{1E044A06-447E-476D-97F4-D8958B922F82}"/>
    <cellStyle name="%20 - Vurgu1 6 8 2" xfId="13807" xr:uid="{381DF16F-CD38-4668-B97D-C1B75E60CC80}"/>
    <cellStyle name="%20 - Vurgu1 6 8 2 2" xfId="38040" xr:uid="{294CB6C4-0378-48D1-A566-288E069D5B45}"/>
    <cellStyle name="%20 - Vurgu1 6 8 3" xfId="17520" xr:uid="{4237F5A3-D9CB-473F-B964-EC5EBBCD8C50}"/>
    <cellStyle name="%20 - Vurgu1 6 8 3 2" xfId="41751" xr:uid="{9880A3A5-4059-4593-913A-C0FC4593F6AB}"/>
    <cellStyle name="%20 - Vurgu1 6 8 4" xfId="21259" xr:uid="{4538C76B-95CA-42E0-9DB9-9232ABD95DF6}"/>
    <cellStyle name="%20 - Vurgu1 6 8 4 2" xfId="45482" xr:uid="{79C9194A-1E20-4243-BD3A-863438A1D60A}"/>
    <cellStyle name="%20 - Vurgu1 6 8 5" xfId="27239" xr:uid="{B8BD82CD-2203-4034-947D-584CC1501B55}"/>
    <cellStyle name="%20 - Vurgu1 6 8 5 2" xfId="51356" xr:uid="{6DEB0E3C-FD89-4C86-A616-0C77DE50A6AF}"/>
    <cellStyle name="%20 - Vurgu1 6 8 6" xfId="31629" xr:uid="{7A75A3C4-7018-46D4-8679-349A0DD5D3FC}"/>
    <cellStyle name="%20 - Vurgu1 6 9" xfId="8960" xr:uid="{6D852D3A-5BAE-4E8A-9C2D-A72A19AB702D}"/>
    <cellStyle name="%20 - Vurgu1 6 9 2" xfId="12352" xr:uid="{87413F85-3D70-4EBA-A5AF-F27C072E131D}"/>
    <cellStyle name="%20 - Vurgu1 6 9 2 2" xfId="36586" xr:uid="{30F4085A-B375-4075-850B-0CF2B20A7248}"/>
    <cellStyle name="%20 - Vurgu1 6 9 3" xfId="16065" xr:uid="{8BE14500-DA72-4712-89DE-F0D9CF4B25B6}"/>
    <cellStyle name="%20 - Vurgu1 6 9 3 2" xfId="40297" xr:uid="{594D6293-198D-4037-B6A5-A65479C1F633}"/>
    <cellStyle name="%20 - Vurgu1 6 9 4" xfId="19803" xr:uid="{E73F7DE6-6D7F-498D-B775-A778AE5844CC}"/>
    <cellStyle name="%20 - Vurgu1 6 9 4 2" xfId="44028" xr:uid="{3CAF09FE-EEF8-4C7C-93F6-D77675EEBE1A}"/>
    <cellStyle name="%20 - Vurgu1 6 9 5" xfId="25778" xr:uid="{CDB17261-6DB1-4070-AF5A-A2E10BA71883}"/>
    <cellStyle name="%20 - Vurgu1 6 9 5 2" xfId="49902" xr:uid="{DB3508D6-55BB-4267-BD53-D3925CCFE658}"/>
    <cellStyle name="%20 - Vurgu1 6 9 6" xfId="33654" xr:uid="{7AEEDB62-1371-4BB9-9B92-39549E3DFBF4}"/>
    <cellStyle name="%20 - Vurgu1 7" xfId="69" xr:uid="{00000000-0005-0000-0000-00004A000000}"/>
    <cellStyle name="%20 - Vurgu1 7 10" xfId="22448" xr:uid="{58DCA631-8D4C-47B1-9AE9-7A0F1782E3B5}"/>
    <cellStyle name="%20 - Vurgu1 7 10 2" xfId="46650" xr:uid="{856F725A-0B28-49C7-88B1-6091EA396F11}"/>
    <cellStyle name="%20 - Vurgu1 7 11" xfId="28311" xr:uid="{87026276-6E03-4D52-BADB-B965BE23F411}"/>
    <cellStyle name="%20 - Vurgu1 7 2" xfId="70" xr:uid="{00000000-0005-0000-0000-00004B000000}"/>
    <cellStyle name="%20 - Vurgu1 7 2 2" xfId="3796" xr:uid="{CF45402C-4C5F-44EB-A3CB-517A9CCC599A}"/>
    <cellStyle name="%20 - Vurgu1 7 2 2 2" xfId="10037" xr:uid="{040D3943-D371-4F50-8D57-AAF99C5423A8}"/>
    <cellStyle name="%20 - Vurgu1 7 2 2 2 2" xfId="34631" xr:uid="{94C133E1-4E93-409D-8065-BEEDAB47B918}"/>
    <cellStyle name="%20 - Vurgu1 7 2 2 3" xfId="14030" xr:uid="{72A23AC5-E94D-4F20-A195-4A3B39F9E920}"/>
    <cellStyle name="%20 - Vurgu1 7 2 2 3 2" xfId="38263" xr:uid="{29E285F1-771F-4B51-AF65-8DCB0756C905}"/>
    <cellStyle name="%20 - Vurgu1 7 2 2 4" xfId="17743" xr:uid="{6DB79329-7B44-441D-8F99-6F84FBD0FE95}"/>
    <cellStyle name="%20 - Vurgu1 7 2 2 4 2" xfId="41974" xr:uid="{7B613815-C7E8-4615-BDC5-73B758CEC409}"/>
    <cellStyle name="%20 - Vurgu1 7 2 2 5" xfId="21482" xr:uid="{92F82520-D64F-4330-91AC-9FD48A733365}"/>
    <cellStyle name="%20 - Vurgu1 7 2 2 5 2" xfId="45705" xr:uid="{58B0F2D6-A97D-4E4C-A88E-7218C923B1EF}"/>
    <cellStyle name="%20 - Vurgu1 7 2 2 6" xfId="27462" xr:uid="{BE981FE8-219D-4361-9703-951363762DA7}"/>
    <cellStyle name="%20 - Vurgu1 7 2 2 6 2" xfId="51579" xr:uid="{195C593F-FAFF-4869-963C-DBD739BEC7E8}"/>
    <cellStyle name="%20 - Vurgu1 7 2 2 7" xfId="29447" xr:uid="{94417199-FCE3-4F30-ADFE-C9F95204B999}"/>
    <cellStyle name="%20 - Vurgu1 7 2 3" xfId="5480" xr:uid="{BF2C02AD-FE9B-48AC-9DC0-0C0743AA984C}"/>
    <cellStyle name="%20 - Vurgu1 7 2 3 2" xfId="9313" xr:uid="{176CE322-1DDD-4D0A-9423-B0093693ABCF}"/>
    <cellStyle name="%20 - Vurgu1 7 2 3 2 2" xfId="33945" xr:uid="{FEFB0661-14E7-44B2-990C-8AF0285527E5}"/>
    <cellStyle name="%20 - Vurgu1 7 2 3 3" xfId="12849" xr:uid="{627F64FF-4C56-4C8E-9DA9-4B1EF736174A}"/>
    <cellStyle name="%20 - Vurgu1 7 2 3 3 2" xfId="37082" xr:uid="{9B74CA4D-0842-4BED-897D-E081C08BC71B}"/>
    <cellStyle name="%20 - Vurgu1 7 2 3 4" xfId="16562" xr:uid="{5618E847-F73D-4549-BF4A-E87396015B40}"/>
    <cellStyle name="%20 - Vurgu1 7 2 3 4 2" xfId="40793" xr:uid="{B9B48811-5E38-4658-98E5-804E467327F0}"/>
    <cellStyle name="%20 - Vurgu1 7 2 3 5" xfId="20301" xr:uid="{C2C6F70A-6475-492A-8D68-4A1B954548AD}"/>
    <cellStyle name="%20 - Vurgu1 7 2 3 5 2" xfId="44524" xr:uid="{DBF661A3-4D51-4380-AE99-392DD7D92AE9}"/>
    <cellStyle name="%20 - Vurgu1 7 2 3 6" xfId="26278" xr:uid="{54878669-5377-4F3A-8546-6BB8CC305A5F}"/>
    <cellStyle name="%20 - Vurgu1 7 2 3 6 2" xfId="50398" xr:uid="{569C179E-48E5-41B9-8A94-55E3C6F91486}"/>
    <cellStyle name="%20 - Vurgu1 7 2 3 7" xfId="30486" xr:uid="{28CDB452-B946-4F8E-BE92-9B34D66C01F5}"/>
    <cellStyle name="%20 - Vurgu1 7 2 4" xfId="7843" xr:uid="{7970E363-299C-4E71-831D-B69ECFE8E828}"/>
    <cellStyle name="%20 - Vurgu1 7 2 4 2" xfId="24864" xr:uid="{94D26F08-64C0-4646-8B46-C546B6BABF2C}"/>
    <cellStyle name="%20 - Vurgu1 7 2 4 2 2" xfId="48998" xr:uid="{FDBCA064-1A10-4150-AF17-3E08EB6A15C5}"/>
    <cellStyle name="%20 - Vurgu1 7 2 4 3" xfId="32697" xr:uid="{42017067-E023-4C64-8097-D6D3D4AED395}"/>
    <cellStyle name="%20 - Vurgu1 7 2 5" xfId="11446" xr:uid="{56CD284C-948E-4971-8AA8-A583C118353F}"/>
    <cellStyle name="%20 - Vurgu1 7 2 5 2" xfId="35680" xr:uid="{6F8F37A1-C33D-49B1-9BEC-4252FF801FC7}"/>
    <cellStyle name="%20 - Vurgu1 7 2 6" xfId="15159" xr:uid="{50291BA6-933E-4092-9B93-8A71AF76E7F0}"/>
    <cellStyle name="%20 - Vurgu1 7 2 6 2" xfId="39391" xr:uid="{12524D03-8DC9-4507-9DEC-05CCF64F7E2A}"/>
    <cellStyle name="%20 - Vurgu1 7 2 7" xfId="18895" xr:uid="{E45DD73A-E721-49FD-8B27-228AB9188820}"/>
    <cellStyle name="%20 - Vurgu1 7 2 7 2" xfId="43121" xr:uid="{DABDC0E6-3DB5-4648-9077-E104B8579704}"/>
    <cellStyle name="%20 - Vurgu1 7 2 8" xfId="23501" xr:uid="{3D18B268-D5B2-4C96-BAC5-901A41C88085}"/>
    <cellStyle name="%20 - Vurgu1 7 2 8 2" xfId="47703" xr:uid="{32ACD8F0-7829-4548-BF26-0BB60DC84425}"/>
    <cellStyle name="%20 - Vurgu1 7 2 9" xfId="28312" xr:uid="{A5B25090-830D-4DFA-AE5C-3EA406063FAD}"/>
    <cellStyle name="%20 - Vurgu1 7 3" xfId="3795" xr:uid="{8927B407-2A48-4A4F-B3D9-AECC9427226E}"/>
    <cellStyle name="%20 - Vurgu1 7 3 2" xfId="7577" xr:uid="{8455D435-4A3B-432C-B4C5-BF71CAE27AEF}"/>
    <cellStyle name="%20 - Vurgu1 7 3 2 2" xfId="26075" xr:uid="{4ACCBB67-ADD0-4130-96FA-C658CEAF6F32}"/>
    <cellStyle name="%20 - Vurgu1 7 3 2 2 2" xfId="50196" xr:uid="{48C11494-4A48-45E8-BD1B-1B6B78382D7F}"/>
    <cellStyle name="%20 - Vurgu1 7 3 2 3" xfId="32488" xr:uid="{01FC7ABB-481A-4457-A709-58B52F56E71B}"/>
    <cellStyle name="%20 - Vurgu1 7 3 3" xfId="12647" xr:uid="{13776278-00DA-48DB-B804-803A40018B24}"/>
    <cellStyle name="%20 - Vurgu1 7 3 3 2" xfId="36880" xr:uid="{E8804FA0-D577-4C6A-A2FE-A618062C71FF}"/>
    <cellStyle name="%20 - Vurgu1 7 3 4" xfId="16360" xr:uid="{BAA3A81D-114A-4F07-BFB8-D3F986FC7CF0}"/>
    <cellStyle name="%20 - Vurgu1 7 3 4 2" xfId="40591" xr:uid="{2AF3109E-DDA7-4B75-ABD2-4B25D358801C}"/>
    <cellStyle name="%20 - Vurgu1 7 3 5" xfId="20099" xr:uid="{EE2FA94D-7429-47D8-9F33-BE1AB016045D}"/>
    <cellStyle name="%20 - Vurgu1 7 3 5 2" xfId="44322" xr:uid="{17F03957-1025-45B6-905B-F7223A39DCD5}"/>
    <cellStyle name="%20 - Vurgu1 7 3 6" xfId="23291" xr:uid="{56F3E54B-BE05-4740-97F5-9EEE8430D896}"/>
    <cellStyle name="%20 - Vurgu1 7 3 6 2" xfId="47493" xr:uid="{AE4D6F20-422D-4F89-B152-38A31ED7F41F}"/>
    <cellStyle name="%20 - Vurgu1 7 3 7" xfId="29446" xr:uid="{6464A2B5-F45E-43A4-9FCB-37DA1FFA440B}"/>
    <cellStyle name="%20 - Vurgu1 7 4" xfId="5479" xr:uid="{9479AC83-9621-495B-82A7-086874A2EA1B}"/>
    <cellStyle name="%20 - Vurgu1 7 4 2" xfId="9905" xr:uid="{D39A33D8-A964-4821-A3EF-280F9193C0F8}"/>
    <cellStyle name="%20 - Vurgu1 7 4 2 2" xfId="34505" xr:uid="{9F76DDF9-4744-41B6-AEB0-CDFD20E37D6E}"/>
    <cellStyle name="%20 - Vurgu1 7 4 3" xfId="13824" xr:uid="{24C18476-2734-4E42-9CEC-0015565C5FC8}"/>
    <cellStyle name="%20 - Vurgu1 7 4 3 2" xfId="38057" xr:uid="{87E3D54D-77FA-4F78-AEF8-B628E1011F85}"/>
    <cellStyle name="%20 - Vurgu1 7 4 4" xfId="17537" xr:uid="{985081BA-D896-4031-A236-63AC573547DA}"/>
    <cellStyle name="%20 - Vurgu1 7 4 4 2" xfId="41768" xr:uid="{544E5F1B-80C8-4A15-8F7F-84C3DB0D4ADE}"/>
    <cellStyle name="%20 - Vurgu1 7 4 5" xfId="21276" xr:uid="{81EB0629-044C-42A1-B899-9003CA3D9DD2}"/>
    <cellStyle name="%20 - Vurgu1 7 4 5 2" xfId="45499" xr:uid="{DF9874B1-BDA1-4CDE-85A8-E47B0A4953EC}"/>
    <cellStyle name="%20 - Vurgu1 7 4 6" xfId="27256" xr:uid="{1173E462-0EB4-4421-A0C5-22FBC52ACD6C}"/>
    <cellStyle name="%20 - Vurgu1 7 4 6 2" xfId="51373" xr:uid="{A86A0179-A5D8-4EE1-B1E8-7FB04600BC50}"/>
    <cellStyle name="%20 - Vurgu1 7 4 7" xfId="30485" xr:uid="{57DE3D44-004E-4F37-A398-6CC65DD2286D}"/>
    <cellStyle name="%20 - Vurgu1 7 5" xfId="6677" xr:uid="{0449A45F-59D5-4C5A-89A3-A76548C0F016}"/>
    <cellStyle name="%20 - Vurgu1 7 5 2" xfId="12460" xr:uid="{5731A824-1136-46DD-89FE-5827AB884DFC}"/>
    <cellStyle name="%20 - Vurgu1 7 5 2 2" xfId="36694" xr:uid="{9CA37737-9EC7-46DC-A299-0850E44FAAB7}"/>
    <cellStyle name="%20 - Vurgu1 7 5 3" xfId="16173" xr:uid="{B88D0194-5D62-4663-A4A3-697454EF529C}"/>
    <cellStyle name="%20 - Vurgu1 7 5 3 2" xfId="40405" xr:uid="{04C4B20E-D4CC-44C2-B53D-E7FF82926541}"/>
    <cellStyle name="%20 - Vurgu1 7 5 4" xfId="19911" xr:uid="{E52E7CC5-E3F2-47F9-9C77-8C535AA51824}"/>
    <cellStyle name="%20 - Vurgu1 7 5 4 2" xfId="44136" xr:uid="{D8C0D3FB-3FCC-46B8-AC96-B444E4DCCA62}"/>
    <cellStyle name="%20 - Vurgu1 7 5 5" xfId="25886" xr:uid="{B83F2620-59FB-47B8-8809-355CD3AC1D55}"/>
    <cellStyle name="%20 - Vurgu1 7 5 5 2" xfId="50010" xr:uid="{8389932A-98FB-4E99-AADA-78F7B9C5B8C5}"/>
    <cellStyle name="%20 - Vurgu1 7 5 6" xfId="31646" xr:uid="{9E791133-FA18-4F3E-A264-D666CC9B3534}"/>
    <cellStyle name="%20 - Vurgu1 7 6" xfId="10212" xr:uid="{0EB2B36D-8699-4B31-BE9C-15A5365CD7BA}"/>
    <cellStyle name="%20 - Vurgu1 7 6 2" xfId="24615" xr:uid="{7D89C9C2-CED5-428B-A5B4-4BB23CDF363B}"/>
    <cellStyle name="%20 - Vurgu1 7 6 2 2" xfId="48789" xr:uid="{FFA47A03-517B-462A-8E9B-9D214906DF7A}"/>
    <cellStyle name="%20 - Vurgu1 7 6 3" xfId="34773" xr:uid="{816DA2F1-F650-4A2B-B6E6-2ADF17341EC6}"/>
    <cellStyle name="%20 - Vurgu1 7 7" xfId="11234" xr:uid="{9AD2D44C-D567-4CA9-9180-F0F0620A79F6}"/>
    <cellStyle name="%20 - Vurgu1 7 7 2" xfId="35468" xr:uid="{4F722384-4D0A-458D-9898-F3A7B5FFA547}"/>
    <cellStyle name="%20 - Vurgu1 7 8" xfId="14947" xr:uid="{EA722E90-0149-4E9C-BF3A-36F586E2B8AC}"/>
    <cellStyle name="%20 - Vurgu1 7 8 2" xfId="39179" xr:uid="{40ACE9A1-CEFE-4F82-BFB0-A6F36C09A9C6}"/>
    <cellStyle name="%20 - Vurgu1 7 9" xfId="18680" xr:uid="{DC4EBA1A-E2B7-4519-BE06-CB6523D41408}"/>
    <cellStyle name="%20 - Vurgu1 7 9 2" xfId="42906" xr:uid="{0752D3C9-399C-4AE1-8D18-B50CEFBB4489}"/>
    <cellStyle name="%20 - Vurgu1 8" xfId="71" xr:uid="{00000000-0005-0000-0000-00004C000000}"/>
    <cellStyle name="%20 - Vurgu1 8 10" xfId="22462" xr:uid="{C0772371-70C9-48E5-A980-A816F8C93744}"/>
    <cellStyle name="%20 - Vurgu1 8 10 2" xfId="46664" xr:uid="{6C36E23D-C2DD-4542-B685-7CC8890FF1CE}"/>
    <cellStyle name="%20 - Vurgu1 8 11" xfId="28313" xr:uid="{FE2B1AA2-4F60-439A-9EC4-EE90FF66EDFD}"/>
    <cellStyle name="%20 - Vurgu1 8 2" xfId="3797" xr:uid="{16A4D337-62BC-4754-840A-C1D8E41AAC7B}"/>
    <cellStyle name="%20 - Vurgu1 8 2 2" xfId="7859" xr:uid="{54DB0779-1929-415C-884B-464CB22A9263}"/>
    <cellStyle name="%20 - Vurgu1 8 2 2 2" xfId="14044" xr:uid="{7111A8FF-A7A7-45EA-9118-0A82BCF56C15}"/>
    <cellStyle name="%20 - Vurgu1 8 2 2 2 2" xfId="38277" xr:uid="{4FE355B3-8463-4F63-A7D2-1119CE4115C1}"/>
    <cellStyle name="%20 - Vurgu1 8 2 2 3" xfId="17757" xr:uid="{178ED1A3-4680-4F96-BD00-40BF89E998E0}"/>
    <cellStyle name="%20 - Vurgu1 8 2 2 3 2" xfId="41988" xr:uid="{B824FD6E-4427-4FE8-A16E-5E975F169B20}"/>
    <cellStyle name="%20 - Vurgu1 8 2 2 4" xfId="21496" xr:uid="{5AEEDBEC-22A5-4234-BDF2-53EA65772102}"/>
    <cellStyle name="%20 - Vurgu1 8 2 2 4 2" xfId="45719" xr:uid="{8CBFB54B-CCB3-4701-9C5B-073BE12D7FC1}"/>
    <cellStyle name="%20 - Vurgu1 8 2 2 5" xfId="27476" xr:uid="{5C1FBC46-FD23-4794-BD2E-1B33ED34FF94}"/>
    <cellStyle name="%20 - Vurgu1 8 2 2 5 2" xfId="51593" xr:uid="{B4726939-D839-42B9-97CD-70E540F7E4DD}"/>
    <cellStyle name="%20 - Vurgu1 8 2 2 6" xfId="32711" xr:uid="{78A3C542-9875-4911-824C-B52FC80A211F}"/>
    <cellStyle name="%20 - Vurgu1 8 2 3" xfId="9325" xr:uid="{4E8C9AFA-6ED3-440A-B317-7CC1C6107575}"/>
    <cellStyle name="%20 - Vurgu1 8 2 3 2" xfId="12863" xr:uid="{5C997FC1-B630-44F8-88C8-E81C73AD7F46}"/>
    <cellStyle name="%20 - Vurgu1 8 2 3 2 2" xfId="37096" xr:uid="{3D656A37-2995-49BE-8608-00C8333FEBD0}"/>
    <cellStyle name="%20 - Vurgu1 8 2 3 3" xfId="16576" xr:uid="{DBB056D5-E0F1-44EB-95C2-EC28A770715F}"/>
    <cellStyle name="%20 - Vurgu1 8 2 3 3 2" xfId="40807" xr:uid="{1FF92E32-CEEB-4FC7-836B-BEA4EADA87E7}"/>
    <cellStyle name="%20 - Vurgu1 8 2 3 4" xfId="20315" xr:uid="{959B5E7E-688E-444F-82F5-63901FF75D37}"/>
    <cellStyle name="%20 - Vurgu1 8 2 3 4 2" xfId="44538" xr:uid="{9A205C6E-1EA4-4B4F-932F-84E555CD7A4F}"/>
    <cellStyle name="%20 - Vurgu1 8 2 3 5" xfId="26292" xr:uid="{45BBEC08-D7E5-4087-9B30-C2D0422656B9}"/>
    <cellStyle name="%20 - Vurgu1 8 2 3 5 2" xfId="50412" xr:uid="{04F86564-D16A-4524-A77C-A95B661DD6A6}"/>
    <cellStyle name="%20 - Vurgu1 8 2 3 6" xfId="33957" xr:uid="{3B067EA4-18E6-4F3C-819D-802E0732B849}"/>
    <cellStyle name="%20 - Vurgu1 8 2 4" xfId="11460" xr:uid="{E9047B7A-DF3A-42BD-89D6-ADF07DAD59A7}"/>
    <cellStyle name="%20 - Vurgu1 8 2 4 2" xfId="24878" xr:uid="{7FD5D52A-CD12-40D6-B64C-8D07A269B695}"/>
    <cellStyle name="%20 - Vurgu1 8 2 4 2 2" xfId="49012" xr:uid="{447ED6D2-CE37-47D7-B806-D32B842EE37B}"/>
    <cellStyle name="%20 - Vurgu1 8 2 4 3" xfId="35694" xr:uid="{9DE43962-D105-4773-8B54-5B23ADE0F50C}"/>
    <cellStyle name="%20 - Vurgu1 8 2 5" xfId="15173" xr:uid="{13550720-96AE-4D99-9155-B174A88DDD5C}"/>
    <cellStyle name="%20 - Vurgu1 8 2 5 2" xfId="39405" xr:uid="{B57C3DAE-9C06-45DC-84B7-F4B56CA29751}"/>
    <cellStyle name="%20 - Vurgu1 8 2 6" xfId="18909" xr:uid="{56936A22-89CD-4CE8-A691-4581706AEE84}"/>
    <cellStyle name="%20 - Vurgu1 8 2 6 2" xfId="43135" xr:uid="{2B033EFA-C923-4ECC-9697-8547CECE1F73}"/>
    <cellStyle name="%20 - Vurgu1 8 2 7" xfId="23515" xr:uid="{DB59DD13-30A7-4574-B47F-2ACE5256C686}"/>
    <cellStyle name="%20 - Vurgu1 8 2 7 2" xfId="47717" xr:uid="{46A3DA72-0B65-4D3A-BB6F-6B38BAE91E44}"/>
    <cellStyle name="%20 - Vurgu1 8 3" xfId="7596" xr:uid="{89A7A9E5-BE3A-46E1-A6CA-74D6EC76122E}"/>
    <cellStyle name="%20 - Vurgu1 8 3 2" xfId="12666" xr:uid="{E371E0BD-3194-4ADC-8A0D-874573342B14}"/>
    <cellStyle name="%20 - Vurgu1 8 3 2 2" xfId="26094" xr:uid="{4B2D36D2-2727-4826-860F-3081245B0360}"/>
    <cellStyle name="%20 - Vurgu1 8 3 2 2 2" xfId="50215" xr:uid="{ADDE6628-A549-4C45-B17A-6A883DD68BDF}"/>
    <cellStyle name="%20 - Vurgu1 8 3 2 3" xfId="36899" xr:uid="{F53FCA90-7FB2-44B0-8844-AD2496FFAE42}"/>
    <cellStyle name="%20 - Vurgu1 8 3 3" xfId="16379" xr:uid="{A0E532B5-2B0E-4E1F-81DA-42E31F17E089}"/>
    <cellStyle name="%20 - Vurgu1 8 3 3 2" xfId="40610" xr:uid="{505E18F6-E6CA-4C03-B8FB-99E55EC7035E}"/>
    <cellStyle name="%20 - Vurgu1 8 3 4" xfId="20118" xr:uid="{EB86F717-98FB-48D9-AE74-32382D7E2FD2}"/>
    <cellStyle name="%20 - Vurgu1 8 3 4 2" xfId="44341" xr:uid="{5AEBB420-5742-4A18-892F-24BC658E1764}"/>
    <cellStyle name="%20 - Vurgu1 8 3 5" xfId="23310" xr:uid="{73E4E74C-2851-476E-8F7A-61EBE35ACC3B}"/>
    <cellStyle name="%20 - Vurgu1 8 3 5 2" xfId="47512" xr:uid="{82E74D85-FAF3-4EA5-8A0D-74C28E26BF29}"/>
    <cellStyle name="%20 - Vurgu1 8 3 6" xfId="32507" xr:uid="{879972C2-7F73-4873-A25C-7693598AAFC5}"/>
    <cellStyle name="%20 - Vurgu1 8 4" xfId="6693" xr:uid="{56A727A0-7DD5-4D09-8B93-A44E5E1238AE}"/>
    <cellStyle name="%20 - Vurgu1 8 4 2" xfId="13843" xr:uid="{77C4B0C6-5289-45BE-81A0-7C6B7708F254}"/>
    <cellStyle name="%20 - Vurgu1 8 4 2 2" xfId="38076" xr:uid="{3CC2FAF0-02AB-49DB-9582-7E7963588CBF}"/>
    <cellStyle name="%20 - Vurgu1 8 4 3" xfId="17556" xr:uid="{B2A00C37-6320-4392-AAB7-D55966A5A837}"/>
    <cellStyle name="%20 - Vurgu1 8 4 3 2" xfId="41787" xr:uid="{79F13055-3197-4E0A-9487-A8436543F715}"/>
    <cellStyle name="%20 - Vurgu1 8 4 4" xfId="21295" xr:uid="{E587C3A7-A8AF-4625-A9F5-C86F63A2AE14}"/>
    <cellStyle name="%20 - Vurgu1 8 4 4 2" xfId="45518" xr:uid="{C2DCDAE6-63FB-4B4C-81E5-8344DFE5916F}"/>
    <cellStyle name="%20 - Vurgu1 8 4 5" xfId="27275" xr:uid="{35495F86-B517-4DCD-932A-0581D6CBB839}"/>
    <cellStyle name="%20 - Vurgu1 8 4 5 2" xfId="51392" xr:uid="{D398FC27-C650-4615-9AF0-5A81CD212EF4}"/>
    <cellStyle name="%20 - Vurgu1 8 4 6" xfId="31660" xr:uid="{AB941164-A1F7-4BCF-BD4C-D597B4E276DC}"/>
    <cellStyle name="%20 - Vurgu1 8 5" xfId="9067" xr:uid="{C00E4B96-077B-4548-95C3-1E767C6C662B}"/>
    <cellStyle name="%20 - Vurgu1 8 5 2" xfId="12479" xr:uid="{655DE8FC-CC10-4670-9BBB-9A542492FD28}"/>
    <cellStyle name="%20 - Vurgu1 8 5 2 2" xfId="36713" xr:uid="{0C0F9F42-3309-4EDA-BB8E-1557B2DD80EB}"/>
    <cellStyle name="%20 - Vurgu1 8 5 3" xfId="16192" xr:uid="{3CAF1BB9-0022-467C-A314-71338C0B47AD}"/>
    <cellStyle name="%20 - Vurgu1 8 5 3 2" xfId="40424" xr:uid="{0F7FF4D6-B8A9-4768-AC1F-F197B3BE759D}"/>
    <cellStyle name="%20 - Vurgu1 8 5 4" xfId="19930" xr:uid="{ACE7E86D-76C1-4484-BF0C-86A3C20E1B66}"/>
    <cellStyle name="%20 - Vurgu1 8 5 4 2" xfId="44155" xr:uid="{C45A4E93-DAA7-49A6-82F0-7526A3B27BEA}"/>
    <cellStyle name="%20 - Vurgu1 8 5 5" xfId="25905" xr:uid="{979F3B61-4D30-452E-9047-E9DF9030E722}"/>
    <cellStyle name="%20 - Vurgu1 8 5 5 2" xfId="50029" xr:uid="{1223783F-DD80-4ED2-89CB-5BCC0E58E1CF}"/>
    <cellStyle name="%20 - Vurgu1 8 5 6" xfId="33760" xr:uid="{5EB9B42F-79B5-485C-B6B4-EE9507B80F95}"/>
    <cellStyle name="%20 - Vurgu1 8 6" xfId="10213" xr:uid="{B816BDD5-5523-4521-8361-5A2DC42CDBD1}"/>
    <cellStyle name="%20 - Vurgu1 8 6 2" xfId="24634" xr:uid="{043B3446-6F92-4A5C-9505-3DF6BD73B568}"/>
    <cellStyle name="%20 - Vurgu1 8 6 2 2" xfId="48808" xr:uid="{44CB646C-D25E-4B83-9CBB-CAD7BE94C479}"/>
    <cellStyle name="%20 - Vurgu1 8 6 3" xfId="34774" xr:uid="{1F36B09C-003D-4CF6-ADAC-B7E9E645EC50}"/>
    <cellStyle name="%20 - Vurgu1 8 7" xfId="11253" xr:uid="{994DA71B-8F43-49E4-AD0B-D8C2D143081E}"/>
    <cellStyle name="%20 - Vurgu1 8 7 2" xfId="35487" xr:uid="{49D2AB07-9AD5-4178-8351-C9841FB9EA8E}"/>
    <cellStyle name="%20 - Vurgu1 8 8" xfId="14966" xr:uid="{EE8CDEE0-6327-495A-95E2-5921FA3F4E58}"/>
    <cellStyle name="%20 - Vurgu1 8 8 2" xfId="39198" xr:uid="{F776F48D-6780-46B0-B961-423F0DF7B93B}"/>
    <cellStyle name="%20 - Vurgu1 8 9" xfId="18699" xr:uid="{79D2FF4A-5B01-4879-AC4A-A758736D4CA4}"/>
    <cellStyle name="%20 - Vurgu1 8 9 2" xfId="42925" xr:uid="{AF89BD67-F27A-4264-AB13-5BC4BCE018F7}"/>
    <cellStyle name="%20 - Vurgu1 9" xfId="72" xr:uid="{00000000-0005-0000-0000-00004D000000}"/>
    <cellStyle name="%20 - Vurgu1 9 10" xfId="28314" xr:uid="{CB5A8494-4387-4265-A020-9B66CF1412F8}"/>
    <cellStyle name="%20 - Vurgu1 9 2" xfId="3798" xr:uid="{8C9232F9-CEC7-4992-AEBE-20CFCC1EEF92}"/>
    <cellStyle name="%20 - Vurgu1 9 2 2" xfId="7880" xr:uid="{F01F9748-8D30-4FA1-AF19-9EA05E70036E}"/>
    <cellStyle name="%20 - Vurgu1 9 2 2 2" xfId="14058" xr:uid="{CB1DC7FC-5EBB-45D1-A02B-64CF26EFFF76}"/>
    <cellStyle name="%20 - Vurgu1 9 2 2 2 2" xfId="38291" xr:uid="{AB8F10C5-DABC-4993-A161-738EF361E25C}"/>
    <cellStyle name="%20 - Vurgu1 9 2 2 3" xfId="17771" xr:uid="{8197FC5C-9624-4067-9447-842C9BC0732E}"/>
    <cellStyle name="%20 - Vurgu1 9 2 2 3 2" xfId="42002" xr:uid="{F8876A6D-8748-43F2-8F18-472C7055F45E}"/>
    <cellStyle name="%20 - Vurgu1 9 2 2 4" xfId="21510" xr:uid="{EDFE9887-CD21-4C8A-BF37-22FF348B94B0}"/>
    <cellStyle name="%20 - Vurgu1 9 2 2 4 2" xfId="45733" xr:uid="{428F4CEB-04D6-482F-BF66-02B0DBECB5F0}"/>
    <cellStyle name="%20 - Vurgu1 9 2 2 5" xfId="27490" xr:uid="{28E1606E-A7C3-4D8A-B015-93336A7D0016}"/>
    <cellStyle name="%20 - Vurgu1 9 2 2 5 2" xfId="51607" xr:uid="{231321E5-454E-43F6-8FD3-34F1FB901119}"/>
    <cellStyle name="%20 - Vurgu1 9 2 2 6" xfId="32725" xr:uid="{B827A4B2-6C06-4EA5-95A5-8992F6F7B96E}"/>
    <cellStyle name="%20 - Vurgu1 9 2 3" xfId="9342" xr:uid="{8F841F69-25FC-4B2C-A2A7-C4ED5F0D67F3}"/>
    <cellStyle name="%20 - Vurgu1 9 2 3 2" xfId="12876" xr:uid="{E629046C-1464-43E6-9537-81D509F0B407}"/>
    <cellStyle name="%20 - Vurgu1 9 2 3 2 2" xfId="37109" xr:uid="{0CC3C93E-5EE4-41D3-AA1A-347E4A3FBDA2}"/>
    <cellStyle name="%20 - Vurgu1 9 2 3 3" xfId="16589" xr:uid="{DAEAE6CA-8EC5-4167-82A9-2DDCFA8F5FD6}"/>
    <cellStyle name="%20 - Vurgu1 9 2 3 3 2" xfId="40820" xr:uid="{10D5D7EF-EDBB-47E0-A6B3-5DD56AD58626}"/>
    <cellStyle name="%20 - Vurgu1 9 2 3 4" xfId="20328" xr:uid="{43F07403-306F-4466-A195-F30F7C48F464}"/>
    <cellStyle name="%20 - Vurgu1 9 2 3 4 2" xfId="44551" xr:uid="{6C84B6ED-CA4E-4DC9-A87B-950E0212C814}"/>
    <cellStyle name="%20 - Vurgu1 9 2 3 5" xfId="26306" xr:uid="{18ABAD1A-A181-4605-BC8E-10E3296CE1CB}"/>
    <cellStyle name="%20 - Vurgu1 9 2 3 5 2" xfId="50425" xr:uid="{F35EA025-ECDC-4EE5-97D5-D44FA77CE3E8}"/>
    <cellStyle name="%20 - Vurgu1 9 2 3 6" xfId="33969" xr:uid="{514992BD-6539-4A82-B82E-455ADD0AACB3}"/>
    <cellStyle name="%20 - Vurgu1 9 2 4" xfId="11474" xr:uid="{750B298A-0753-462D-879D-D4FF40A9162A}"/>
    <cellStyle name="%20 - Vurgu1 9 2 4 2" xfId="24893" xr:uid="{688AA775-503C-4B36-A456-FC168C19A932}"/>
    <cellStyle name="%20 - Vurgu1 9 2 4 2 2" xfId="49027" xr:uid="{185E49B4-B68C-4E3B-AF0D-821F28003557}"/>
    <cellStyle name="%20 - Vurgu1 9 2 4 3" xfId="35708" xr:uid="{450E9A04-732D-42E7-8E87-FA942E051A13}"/>
    <cellStyle name="%20 - Vurgu1 9 2 5" xfId="15187" xr:uid="{83402B50-2539-4D75-9400-64CB5E822DAB}"/>
    <cellStyle name="%20 - Vurgu1 9 2 5 2" xfId="39419" xr:uid="{C7DE9FEA-7755-4BFF-96C8-0BB43F6BF3B6}"/>
    <cellStyle name="%20 - Vurgu1 9 2 6" xfId="18924" xr:uid="{477DCFBE-A5BC-42FC-9009-71736A7C4FB6}"/>
    <cellStyle name="%20 - Vurgu1 9 2 6 2" xfId="43150" xr:uid="{A13F6248-EDA4-41F2-98A3-79E572E66843}"/>
    <cellStyle name="%20 - Vurgu1 9 2 7" xfId="23530" xr:uid="{0C13CF16-0C65-4BA2-9245-02BD7B9E4F95}"/>
    <cellStyle name="%20 - Vurgu1 9 2 7 2" xfId="47732" xr:uid="{A57D4C3F-CB0F-4709-9E90-EF3990977C85}"/>
    <cellStyle name="%20 - Vurgu1 9 2 8" xfId="29448" xr:uid="{E8D828CA-3C41-4349-8E4E-4B0A67B04C9E}"/>
    <cellStyle name="%20 - Vurgu1 9 3" xfId="5481" xr:uid="{ED0F815F-1A9D-4254-8F6D-0993AB01E385}"/>
    <cellStyle name="%20 - Vurgu1 9 3 2" xfId="7616" xr:uid="{8060AE52-2D79-43C5-AFB5-3F326D760D1E}"/>
    <cellStyle name="%20 - Vurgu1 9 3 2 2" xfId="26114" xr:uid="{F7E00AFD-BAA6-4622-A426-71D21AAC72A3}"/>
    <cellStyle name="%20 - Vurgu1 9 3 2 2 2" xfId="50235" xr:uid="{42E4E615-5B67-45D4-BFB5-1C18613E0102}"/>
    <cellStyle name="%20 - Vurgu1 9 3 2 3" xfId="32527" xr:uid="{2D2A2B5A-10DF-451F-A5BE-B7FE0000933C}"/>
    <cellStyle name="%20 - Vurgu1 9 3 3" xfId="12686" xr:uid="{E0BAFE19-6234-4B00-844D-824A3406A8E9}"/>
    <cellStyle name="%20 - Vurgu1 9 3 3 2" xfId="36919" xr:uid="{5001CFCD-2573-4C8B-B388-10E4418BCE2C}"/>
    <cellStyle name="%20 - Vurgu1 9 3 4" xfId="16399" xr:uid="{68F8AD77-5F7C-4AC2-AEBC-BF1BEA9FDAC0}"/>
    <cellStyle name="%20 - Vurgu1 9 3 4 2" xfId="40630" xr:uid="{1E87BDDA-8DF3-488A-AEEB-0582396BD16F}"/>
    <cellStyle name="%20 - Vurgu1 9 3 5" xfId="20138" xr:uid="{F21C9310-8AFD-4FFB-A86D-ABD59208716D}"/>
    <cellStyle name="%20 - Vurgu1 9 3 5 2" xfId="44361" xr:uid="{691525B4-C5D1-4059-9850-0AE5E016B1E9}"/>
    <cellStyle name="%20 - Vurgu1 9 3 6" xfId="23330" xr:uid="{A3D2C050-B01C-40CF-A363-D479CF396E51}"/>
    <cellStyle name="%20 - Vurgu1 9 3 6 2" xfId="47532" xr:uid="{ECA3CA55-B715-47DB-819E-2C99FE365B70}"/>
    <cellStyle name="%20 - Vurgu1 9 3 7" xfId="30487" xr:uid="{A1DA8EE5-4C76-4465-909B-1795762884AC}"/>
    <cellStyle name="%20 - Vurgu1 9 4" xfId="6714" xr:uid="{8249B3AB-83F8-4DF3-8E24-928B7DCC891A}"/>
    <cellStyle name="%20 - Vurgu1 9 4 2" xfId="13863" xr:uid="{B78AF143-601E-45D9-AF01-DB46F8A1785C}"/>
    <cellStyle name="%20 - Vurgu1 9 4 2 2" xfId="38096" xr:uid="{B72EE5B2-E868-4350-9389-9FFD6BB4C185}"/>
    <cellStyle name="%20 - Vurgu1 9 4 3" xfId="17576" xr:uid="{A4D282D4-7F4D-4D6F-8C36-BABEB77F1092}"/>
    <cellStyle name="%20 - Vurgu1 9 4 3 2" xfId="41807" xr:uid="{0F758092-BA46-4108-BF05-B66054B5E1D6}"/>
    <cellStyle name="%20 - Vurgu1 9 4 4" xfId="21315" xr:uid="{615759B0-488A-4181-ADB9-95F15DC5A4D9}"/>
    <cellStyle name="%20 - Vurgu1 9 4 4 2" xfId="45538" xr:uid="{20238E31-38FA-40B6-AFAE-B8A028233A61}"/>
    <cellStyle name="%20 - Vurgu1 9 4 5" xfId="27295" xr:uid="{96F259AE-1EB6-4001-829E-C4A12AD6DCDB}"/>
    <cellStyle name="%20 - Vurgu1 9 4 5 2" xfId="51412" xr:uid="{1799DA7C-29E2-4A21-8DFB-5145604D6382}"/>
    <cellStyle name="%20 - Vurgu1 9 4 6" xfId="31674" xr:uid="{7EDCD139-37A5-4F2A-ABDA-B07655821B5C}"/>
    <cellStyle name="%20 - Vurgu1 9 5" xfId="9127" xr:uid="{E682258C-EF10-42B6-ADA6-A6ECD8C399CF}"/>
    <cellStyle name="%20 - Vurgu1 9 5 2" xfId="12516" xr:uid="{34FDA81C-37E6-455E-A706-1768D39826DE}"/>
    <cellStyle name="%20 - Vurgu1 9 5 2 2" xfId="36749" xr:uid="{5042D4AF-A163-4BFD-8872-181A938D1C13}"/>
    <cellStyle name="%20 - Vurgu1 9 5 3" xfId="16229" xr:uid="{59EE7B1B-9B26-4938-B749-BE68ED28E8AC}"/>
    <cellStyle name="%20 - Vurgu1 9 5 3 2" xfId="40460" xr:uid="{D9F949DA-2010-4E24-BBA4-8311D77742BF}"/>
    <cellStyle name="%20 - Vurgu1 9 5 4" xfId="19968" xr:uid="{9FCF8EDD-E623-48F9-A050-1B19E93506E5}"/>
    <cellStyle name="%20 - Vurgu1 9 5 4 2" xfId="44191" xr:uid="{3CCF0D1B-FF21-4077-B560-E7F6AE79662E}"/>
    <cellStyle name="%20 - Vurgu1 9 5 5" xfId="25944" xr:uid="{EE1AA2F4-5ABD-4A9A-843B-6A1FB8470A64}"/>
    <cellStyle name="%20 - Vurgu1 9 5 5 2" xfId="50065" xr:uid="{131DF6A2-CBF7-4FFB-A399-60694336500E}"/>
    <cellStyle name="%20 - Vurgu1 9 5 6" xfId="33792" xr:uid="{54181ACD-B0CF-4EF1-8B73-0C9416B03A36}"/>
    <cellStyle name="%20 - Vurgu1 9 6" xfId="11273" xr:uid="{06F34416-6CBC-4FC1-960B-725923AEB39B}"/>
    <cellStyle name="%20 - Vurgu1 9 6 2" xfId="24654" xr:uid="{3D1F1552-352F-4BF6-AEB2-AE4835D7F873}"/>
    <cellStyle name="%20 - Vurgu1 9 6 2 2" xfId="48828" xr:uid="{8BD7B56D-7905-4069-B178-48A44A08D49C}"/>
    <cellStyle name="%20 - Vurgu1 9 6 3" xfId="35507" xr:uid="{E3AF4F13-CF22-4D63-BDF1-42612109ED30}"/>
    <cellStyle name="%20 - Vurgu1 9 7" xfId="14986" xr:uid="{056EB19E-5173-4329-85B0-304D357167C2}"/>
    <cellStyle name="%20 - Vurgu1 9 7 2" xfId="39218" xr:uid="{6D20900A-5ADA-4E37-8D97-8003D736EA38}"/>
    <cellStyle name="%20 - Vurgu1 9 8" xfId="18719" xr:uid="{0F57A2F8-28BA-4A0D-A71A-CB9445F3A111}"/>
    <cellStyle name="%20 - Vurgu1 9 8 2" xfId="42945" xr:uid="{AB595C85-C825-4FBB-A6BF-780901066F10}"/>
    <cellStyle name="%20 - Vurgu1 9 9" xfId="22477" xr:uid="{0FACED74-A448-4BCB-A859-5D45AEA37C93}"/>
    <cellStyle name="%20 - Vurgu1 9 9 2" xfId="46679" xr:uid="{54A8CA2E-C0B4-4134-AACD-E477599A6F4C}"/>
    <cellStyle name="%20 - Vurgu2" xfId="24693" builtinId="34" customBuiltin="1"/>
    <cellStyle name="%20 - Vurgu2 10" xfId="3800" xr:uid="{15C48D70-A29C-4D87-AC4D-3CA490AC2979}"/>
    <cellStyle name="%20 - Vurgu2 10 10" xfId="29449" xr:uid="{F6C25A57-E7D1-402E-8C3D-2C6E6E03592A}"/>
    <cellStyle name="%20 - Vurgu2 10 2" xfId="5482" xr:uid="{DC2A62DC-A976-45BF-AD01-169AA631303F}"/>
    <cellStyle name="%20 - Vurgu2 10 2 2" xfId="7908" xr:uid="{7C9A01B7-602D-4129-8ECB-80BB82F34D41}"/>
    <cellStyle name="%20 - Vurgu2 10 2 2 2" xfId="14080" xr:uid="{28A18D7E-6A9C-409B-A2AA-EF6CFE099B1A}"/>
    <cellStyle name="%20 - Vurgu2 10 2 2 2 2" xfId="38313" xr:uid="{A5326BCD-D735-4670-9AA2-37DE5C92DB62}"/>
    <cellStyle name="%20 - Vurgu2 10 2 2 3" xfId="17793" xr:uid="{D574EB83-3D6B-4BF3-9070-4D826D68F0B5}"/>
    <cellStyle name="%20 - Vurgu2 10 2 2 3 2" xfId="42024" xr:uid="{E272508C-DB2A-4AB0-BB80-C3C92A1EA432}"/>
    <cellStyle name="%20 - Vurgu2 10 2 2 4" xfId="21532" xr:uid="{E807D7CE-72C2-44D5-AD1E-46FBFF032CD8}"/>
    <cellStyle name="%20 - Vurgu2 10 2 2 4 2" xfId="45755" xr:uid="{00BADCDE-C6A2-47D1-92FB-D0416F2B94CF}"/>
    <cellStyle name="%20 - Vurgu2 10 2 2 5" xfId="27512" xr:uid="{6329E923-1DD1-4116-8AA2-8DE8CE8CD349}"/>
    <cellStyle name="%20 - Vurgu2 10 2 2 5 2" xfId="51629" xr:uid="{7A53AEAA-D7EE-47C0-8655-07D90F628BF8}"/>
    <cellStyle name="%20 - Vurgu2 10 2 2 6" xfId="32747" xr:uid="{76418FEC-9B95-4D4B-B74B-BC3AB1122A75}"/>
    <cellStyle name="%20 - Vurgu2 10 2 3" xfId="9360" xr:uid="{81D94521-3340-4457-A62E-BC33CAB09A00}"/>
    <cellStyle name="%20 - Vurgu2 10 2 3 2" xfId="12900" xr:uid="{5F40587B-0A2C-43DA-974B-348B3006B2A8}"/>
    <cellStyle name="%20 - Vurgu2 10 2 3 2 2" xfId="37133" xr:uid="{64C1CF61-0AAF-4B77-B348-A80A2AD8AAC0}"/>
    <cellStyle name="%20 - Vurgu2 10 2 3 3" xfId="16613" xr:uid="{C20A05BA-E4C4-4593-9F77-29A402B00C43}"/>
    <cellStyle name="%20 - Vurgu2 10 2 3 3 2" xfId="40844" xr:uid="{769A85C7-0202-4533-A1A5-47B2D06BB644}"/>
    <cellStyle name="%20 - Vurgu2 10 2 3 4" xfId="20352" xr:uid="{889C8F8C-FBE3-4A58-AFD7-2C4C68C03B2C}"/>
    <cellStyle name="%20 - Vurgu2 10 2 3 4 2" xfId="44575" xr:uid="{808D8AC7-43C6-494B-B768-451D0DAFB86D}"/>
    <cellStyle name="%20 - Vurgu2 10 2 3 5" xfId="26330" xr:uid="{9675A3BA-48A4-497C-9C84-DE14A0A3BF1B}"/>
    <cellStyle name="%20 - Vurgu2 10 2 3 5 2" xfId="50449" xr:uid="{EDFB2A84-4536-4F36-8E74-AAB3B35B68D8}"/>
    <cellStyle name="%20 - Vurgu2 10 2 3 6" xfId="33986" xr:uid="{FD5CBDE2-4A32-46B7-8A42-6709543E5F3B}"/>
    <cellStyle name="%20 - Vurgu2 10 2 4" xfId="11499" xr:uid="{00EB8937-FD05-4356-B17A-80AAF33AA22D}"/>
    <cellStyle name="%20 - Vurgu2 10 2 4 2" xfId="24915" xr:uid="{EA89BC91-B4DE-4C09-9C2E-0DC5AB2AF54D}"/>
    <cellStyle name="%20 - Vurgu2 10 2 4 2 2" xfId="49049" xr:uid="{CD82BD1A-034F-4532-95B6-F794A3B47C37}"/>
    <cellStyle name="%20 - Vurgu2 10 2 4 3" xfId="35733" xr:uid="{BCCDF561-8141-43A6-8C07-BCCB69F012BA}"/>
    <cellStyle name="%20 - Vurgu2 10 2 5" xfId="15212" xr:uid="{84DFA321-7626-4CD1-8E40-7AC73B40B9B1}"/>
    <cellStyle name="%20 - Vurgu2 10 2 5 2" xfId="39444" xr:uid="{2FC333D5-90AE-4ED2-8A4C-59D67D2EA655}"/>
    <cellStyle name="%20 - Vurgu2 10 2 6" xfId="18949" xr:uid="{1DA46EF0-19C1-4BD5-B7E0-2B2D886A1439}"/>
    <cellStyle name="%20 - Vurgu2 10 2 6 2" xfId="43175" xr:uid="{0E731982-8751-47C7-BDDE-547E46247D37}"/>
    <cellStyle name="%20 - Vurgu2 10 2 7" xfId="23552" xr:uid="{BBFC4797-A14A-4C73-B89A-46A240B6E7C3}"/>
    <cellStyle name="%20 - Vurgu2 10 2 7 2" xfId="47754" xr:uid="{94AC50B4-9D89-498E-AD48-1B8901E1D39A}"/>
    <cellStyle name="%20 - Vurgu2 10 2 8" xfId="30488" xr:uid="{CF2C7AE8-E6B7-4307-A758-0E205441CE3B}"/>
    <cellStyle name="%20 - Vurgu2 10 3" xfId="7635" xr:uid="{ED3A6C58-1421-45FE-A24A-210EB51CF407}"/>
    <cellStyle name="%20 - Vurgu2 10 3 2" xfId="12705" xr:uid="{FB948EBC-37DC-499D-921B-6E02088ACD11}"/>
    <cellStyle name="%20 - Vurgu2 10 3 2 2" xfId="26133" xr:uid="{D6A2C2C7-D45A-43C8-B9E1-DB78BB16A888}"/>
    <cellStyle name="%20 - Vurgu2 10 3 2 2 2" xfId="50254" xr:uid="{C2E74644-40E2-4FAE-95F5-1ADC5E2139BD}"/>
    <cellStyle name="%20 - Vurgu2 10 3 2 3" xfId="36938" xr:uid="{6FC8488A-9178-4E24-80FE-C966764F1C31}"/>
    <cellStyle name="%20 - Vurgu2 10 3 3" xfId="16418" xr:uid="{E7750330-4719-436E-ADBB-AF06EDB51336}"/>
    <cellStyle name="%20 - Vurgu2 10 3 3 2" xfId="40649" xr:uid="{3A69ED78-17EF-44A0-B2C0-730B49A1FEAC}"/>
    <cellStyle name="%20 - Vurgu2 10 3 4" xfId="20157" xr:uid="{7B0F9F90-0AB8-40CE-822D-D7A856B5BD47}"/>
    <cellStyle name="%20 - Vurgu2 10 3 4 2" xfId="44380" xr:uid="{2EE86773-2B6F-4119-AE32-4E06AAE74914}"/>
    <cellStyle name="%20 - Vurgu2 10 3 5" xfId="23349" xr:uid="{0B87267A-8C44-4011-B267-004AB6755CC5}"/>
    <cellStyle name="%20 - Vurgu2 10 3 5 2" xfId="47551" xr:uid="{D91A959D-0EDF-43F1-AD4E-C12612811864}"/>
    <cellStyle name="%20 - Vurgu2 10 3 6" xfId="32546" xr:uid="{B649C512-F9BD-4E03-A2D9-49485269047D}"/>
    <cellStyle name="%20 - Vurgu2 10 4" xfId="6761" xr:uid="{3A820491-9D4A-48F1-8684-B30E8ADFFDFB}"/>
    <cellStyle name="%20 - Vurgu2 10 4 2" xfId="13882" xr:uid="{94477E95-B3A7-4188-805A-65BCDF1B9248}"/>
    <cellStyle name="%20 - Vurgu2 10 4 2 2" xfId="38115" xr:uid="{8365B8D5-23D0-4B4F-BD2B-A919DC8DEC80}"/>
    <cellStyle name="%20 - Vurgu2 10 4 3" xfId="17595" xr:uid="{9857759D-5D73-405E-9823-5984B3670470}"/>
    <cellStyle name="%20 - Vurgu2 10 4 3 2" xfId="41826" xr:uid="{BE94A714-24D9-420B-A143-0CBE999699D9}"/>
    <cellStyle name="%20 - Vurgu2 10 4 4" xfId="21334" xr:uid="{3A727570-C735-48FD-8A83-040463700CBA}"/>
    <cellStyle name="%20 - Vurgu2 10 4 4 2" xfId="45557" xr:uid="{D990D520-B557-47F9-890C-815892A8EC72}"/>
    <cellStyle name="%20 - Vurgu2 10 4 5" xfId="27314" xr:uid="{AADB34FE-D0EE-49DC-89DC-AAEED6137AD4}"/>
    <cellStyle name="%20 - Vurgu2 10 4 5 2" xfId="51431" xr:uid="{CBE29B70-30D7-4D84-9532-171D99372A8C}"/>
    <cellStyle name="%20 - Vurgu2 10 4 6" xfId="31699" xr:uid="{C2081DB3-3545-4034-B356-BCA4D43247D7}"/>
    <cellStyle name="%20 - Vurgu2 10 5" xfId="9143" xr:uid="{5E462F0A-D964-4C9D-AB20-5BD81460FD64}"/>
    <cellStyle name="%20 - Vurgu2 10 5 2" xfId="12533" xr:uid="{E4EA6BCB-D56D-48F2-A224-68D4794D89CB}"/>
    <cellStyle name="%20 - Vurgu2 10 5 2 2" xfId="36766" xr:uid="{3E69080F-DE81-421E-B323-D48A2D1A4196}"/>
    <cellStyle name="%20 - Vurgu2 10 5 3" xfId="16246" xr:uid="{47A49A73-B0BE-4C93-9EEC-2F7500065287}"/>
    <cellStyle name="%20 - Vurgu2 10 5 3 2" xfId="40477" xr:uid="{595C0B76-15B5-44F9-BAA8-0FA465691E74}"/>
    <cellStyle name="%20 - Vurgu2 10 5 4" xfId="19985" xr:uid="{6995243D-01A3-460E-8778-0080E4582CA4}"/>
    <cellStyle name="%20 - Vurgu2 10 5 4 2" xfId="44208" xr:uid="{3EFBE057-6B61-46B9-A4F7-BC74006BB45A}"/>
    <cellStyle name="%20 - Vurgu2 10 5 5" xfId="25961" xr:uid="{C49C118F-302B-4E8B-892A-4A4F93ADA4AA}"/>
    <cellStyle name="%20 - Vurgu2 10 5 5 2" xfId="50082" xr:uid="{C2EF5E24-87B2-4373-B819-4DFBCC1998FB}"/>
    <cellStyle name="%20 - Vurgu2 10 5 6" xfId="33808" xr:uid="{1BA7F2B7-44EA-44F9-B2F2-2B2B8AFD6AC4}"/>
    <cellStyle name="%20 - Vurgu2 10 6" xfId="11292" xr:uid="{CBD2DF6C-9591-4314-A059-EA4815F4B997}"/>
    <cellStyle name="%20 - Vurgu2 10 6 2" xfId="24673" xr:uid="{2E44326D-4A4D-4B71-B91D-7F07EBE7645A}"/>
    <cellStyle name="%20 - Vurgu2 10 6 2 2" xfId="48847" xr:uid="{433CB3AF-3F26-4BB8-9E28-6C227DEA82FF}"/>
    <cellStyle name="%20 - Vurgu2 10 6 3" xfId="35526" xr:uid="{CA50D5F2-5ADF-48B2-AD2B-4208F65EEBD0}"/>
    <cellStyle name="%20 - Vurgu2 10 7" xfId="15005" xr:uid="{9FBFD2DA-B067-4283-92E7-DFACB24E8651}"/>
    <cellStyle name="%20 - Vurgu2 10 7 2" xfId="39237" xr:uid="{8057A6D0-23DA-478A-88E4-FC1CF2F8C6A1}"/>
    <cellStyle name="%20 - Vurgu2 10 8" xfId="18738" xr:uid="{E1CA8F1E-AE64-4BB3-92B1-204BE7E624ED}"/>
    <cellStyle name="%20 - Vurgu2 10 8 2" xfId="42964" xr:uid="{A7D0769B-DB9F-4C46-B614-A2E60FA71697}"/>
    <cellStyle name="%20 - Vurgu2 10 9" xfId="22502" xr:uid="{450C7689-518F-4E48-A713-A61D9AD57E66}"/>
    <cellStyle name="%20 - Vurgu2 10 9 2" xfId="46704" xr:uid="{C48CE8AE-D8C4-404D-96CF-085B99C227D6}"/>
    <cellStyle name="%20 - Vurgu2 11" xfId="3801" xr:uid="{96AA7878-4652-4CD5-8B99-84AD7490CF6D}"/>
    <cellStyle name="%20 - Vurgu2 11 2" xfId="7975" xr:uid="{C5E91F27-5B06-43E7-B592-D064C95FF950}"/>
    <cellStyle name="%20 - Vurgu2 11 2 2" xfId="14144" xr:uid="{7C288412-1DCD-4647-9005-78A9A229EA9C}"/>
    <cellStyle name="%20 - Vurgu2 11 2 2 2" xfId="27576" xr:uid="{028F954B-BEB2-41EE-B441-4FA0F2B1ECD4}"/>
    <cellStyle name="%20 - Vurgu2 11 2 2 2 2" xfId="51693" xr:uid="{933A4591-8797-43FD-B40C-748CFD46C0C4}"/>
    <cellStyle name="%20 - Vurgu2 11 2 2 3" xfId="38377" xr:uid="{AB99ECDF-8D0E-4F0B-9D09-28BC4A3C78FB}"/>
    <cellStyle name="%20 - Vurgu2 11 2 3" xfId="17857" xr:uid="{1FD35133-C705-4A61-A8A8-2C69928B2BFF}"/>
    <cellStyle name="%20 - Vurgu2 11 2 3 2" xfId="42088" xr:uid="{A3647E5D-B2D3-422B-AF27-FAA875F7ABDB}"/>
    <cellStyle name="%20 - Vurgu2 11 2 4" xfId="21596" xr:uid="{B9843EE3-AA40-476F-BD73-12B86F8E9745}"/>
    <cellStyle name="%20 - Vurgu2 11 2 4 2" xfId="45819" xr:uid="{E64639B9-C043-4421-9BCB-21D2A78BDC12}"/>
    <cellStyle name="%20 - Vurgu2 11 2 5" xfId="23616" xr:uid="{384B204C-F3A1-4DE7-8CC5-45689C80BC72}"/>
    <cellStyle name="%20 - Vurgu2 11 2 5 2" xfId="47818" xr:uid="{43718362-C463-4EA1-9A6C-6770F6FCEDE6}"/>
    <cellStyle name="%20 - Vurgu2 11 2 6" xfId="32811" xr:uid="{D6942B31-763C-4774-981B-2C9D9AD8B8C0}"/>
    <cellStyle name="%20 - Vurgu2 11 3" xfId="6828" xr:uid="{C54202F1-24FE-48AD-B9FA-551D0DB7EFDB}"/>
    <cellStyle name="%20 - Vurgu2 11 3 2" xfId="12552" xr:uid="{779A2D07-13BC-49D8-86DE-E121759E8FDF}"/>
    <cellStyle name="%20 - Vurgu2 11 3 2 2" xfId="36785" xr:uid="{DA7A7565-A9B9-460F-BF5E-2A02B0D7E877}"/>
    <cellStyle name="%20 - Vurgu2 11 3 3" xfId="16265" xr:uid="{BDA2D1A2-9616-49BF-BC45-B2925EBFB21B}"/>
    <cellStyle name="%20 - Vurgu2 11 3 3 2" xfId="40496" xr:uid="{D17B4219-2D66-4EBB-B715-F1DAB5978BF1}"/>
    <cellStyle name="%20 - Vurgu2 11 3 4" xfId="20004" xr:uid="{A20A44F4-67B0-4CA4-8CA6-1FECD342CD48}"/>
    <cellStyle name="%20 - Vurgu2 11 3 4 2" xfId="44227" xr:uid="{E2AD58CC-B0BD-4549-BF1F-051ABE5F36B7}"/>
    <cellStyle name="%20 - Vurgu2 11 3 5" xfId="25980" xr:uid="{5D2CC179-0E2D-484F-8FB2-02E4B770807F}"/>
    <cellStyle name="%20 - Vurgu2 11 3 5 2" xfId="50101" xr:uid="{47B16517-8F27-4B7C-934C-1ABA388F132C}"/>
    <cellStyle name="%20 - Vurgu2 11 3 6" xfId="31763" xr:uid="{8468BE79-24DB-43B2-A3F4-3A296453DD23}"/>
    <cellStyle name="%20 - Vurgu2 11 4" xfId="11563" xr:uid="{ABACDCFC-7CD5-48EA-8DF5-D310C8EA8723}"/>
    <cellStyle name="%20 - Vurgu2 11 4 2" xfId="24979" xr:uid="{50B8361D-031A-44AB-8747-DCE6EBEA9541}"/>
    <cellStyle name="%20 - Vurgu2 11 4 2 2" xfId="49113" xr:uid="{11460855-1FEA-4669-9A3B-A1C5CEEABBFC}"/>
    <cellStyle name="%20 - Vurgu2 11 4 3" xfId="35797" xr:uid="{3452D4C5-BE8F-45A2-9EF4-475FA013AC89}"/>
    <cellStyle name="%20 - Vurgu2 11 5" xfId="15276" xr:uid="{E6075792-9111-48C9-AF95-0C61BBA23699}"/>
    <cellStyle name="%20 - Vurgu2 11 5 2" xfId="39508" xr:uid="{A8BD85FF-1652-4E3C-86AC-4206B6418E67}"/>
    <cellStyle name="%20 - Vurgu2 11 6" xfId="19013" xr:uid="{DD0D8FC5-C614-40C0-998B-585F8F9E4013}"/>
    <cellStyle name="%20 - Vurgu2 11 6 2" xfId="43239" xr:uid="{6DB1009A-5A1D-4DC7-9127-AB589AF655F6}"/>
    <cellStyle name="%20 - Vurgu2 11 7" xfId="22566" xr:uid="{7EF85282-B2A2-4424-8C9B-6A5135B31A03}"/>
    <cellStyle name="%20 - Vurgu2 11 7 2" xfId="46768" xr:uid="{B19C8EE9-0843-423E-B912-7E953C764FE1}"/>
    <cellStyle name="%20 - Vurgu2 12" xfId="3802" xr:uid="{F611B4AF-14A5-4D1E-B0F4-F1482168A66B}"/>
    <cellStyle name="%20 - Vurgu2 12 2" xfId="7991" xr:uid="{8370BDBB-73D7-4D44-A8F7-F203A002CE82}"/>
    <cellStyle name="%20 - Vurgu2 12 2 2" xfId="14158" xr:uid="{FCCB93F5-16AD-4ADA-B0FC-886424B4C484}"/>
    <cellStyle name="%20 - Vurgu2 12 2 2 2" xfId="27590" xr:uid="{8E49DF52-8AE7-4104-AED2-B4075CD2E6AB}"/>
    <cellStyle name="%20 - Vurgu2 12 2 2 2 2" xfId="51707" xr:uid="{8786CC81-C181-4239-AE8A-0C89BFCDE758}"/>
    <cellStyle name="%20 - Vurgu2 12 2 2 3" xfId="38391" xr:uid="{EFAFC778-2ADD-4E78-80F4-FE4993D98173}"/>
    <cellStyle name="%20 - Vurgu2 12 2 3" xfId="17871" xr:uid="{4D73EFC6-C95D-4C9C-95C2-F57E61077FA6}"/>
    <cellStyle name="%20 - Vurgu2 12 2 3 2" xfId="42102" xr:uid="{6352FE75-CBEE-43E9-9C4F-481694DB72DC}"/>
    <cellStyle name="%20 - Vurgu2 12 2 4" xfId="21610" xr:uid="{38B561BF-553A-4707-87E2-9ECC96C6FB2E}"/>
    <cellStyle name="%20 - Vurgu2 12 2 4 2" xfId="45833" xr:uid="{22687969-213F-4AF7-AEFB-486DD50283CF}"/>
    <cellStyle name="%20 - Vurgu2 12 2 5" xfId="23630" xr:uid="{1F8E5B78-75DA-493A-9769-FACD935B1E35}"/>
    <cellStyle name="%20 - Vurgu2 12 2 5 2" xfId="47832" xr:uid="{80B4D4A8-5852-4650-8D1E-489919DB7AF4}"/>
    <cellStyle name="%20 - Vurgu2 12 2 6" xfId="32825" xr:uid="{E5CDC43B-FC91-4536-8B89-99851D65216D}"/>
    <cellStyle name="%20 - Vurgu2 12 3" xfId="6844" xr:uid="{6ADBEAE8-93F7-41FC-BBA7-EC74C8F308CB}"/>
    <cellStyle name="%20 - Vurgu2 12 3 2" xfId="12966" xr:uid="{3C89E68B-0DF4-450D-986D-70227BB95736}"/>
    <cellStyle name="%20 - Vurgu2 12 3 2 2" xfId="37199" xr:uid="{A04C6E54-B764-456F-9043-FD92B1AB1024}"/>
    <cellStyle name="%20 - Vurgu2 12 3 3" xfId="16679" xr:uid="{ACF38E3C-FE98-4EAE-81A6-650E392DA05A}"/>
    <cellStyle name="%20 - Vurgu2 12 3 3 2" xfId="40910" xr:uid="{462D7BC6-B097-4981-AD7F-2A9211D07B3C}"/>
    <cellStyle name="%20 - Vurgu2 12 3 4" xfId="20418" xr:uid="{4994D131-D172-4E65-A6DB-188929519140}"/>
    <cellStyle name="%20 - Vurgu2 12 3 4 2" xfId="44641" xr:uid="{9EF7AF2A-221E-4127-87FB-AADBD28CD525}"/>
    <cellStyle name="%20 - Vurgu2 12 3 5" xfId="26396" xr:uid="{71C4B4F0-3D4C-43CF-A2A6-99C71627336B}"/>
    <cellStyle name="%20 - Vurgu2 12 3 5 2" xfId="50515" xr:uid="{DB47DD08-77C5-4110-B95D-72A6941A0D79}"/>
    <cellStyle name="%20 - Vurgu2 12 3 6" xfId="31777" xr:uid="{84813E24-5102-42DC-9349-F4734B5F18F3}"/>
    <cellStyle name="%20 - Vurgu2 12 4" xfId="11577" xr:uid="{E222C621-41F7-44D7-8634-F1415AAE1151}"/>
    <cellStyle name="%20 - Vurgu2 12 4 2" xfId="24993" xr:uid="{7AB0DF01-A0A4-4606-9CEB-C6653843C154}"/>
    <cellStyle name="%20 - Vurgu2 12 4 2 2" xfId="49127" xr:uid="{1827399D-B3F3-48A2-8935-D1D55373EB2D}"/>
    <cellStyle name="%20 - Vurgu2 12 4 3" xfId="35811" xr:uid="{0FEC981E-DA95-4E17-9889-3EC489BB082B}"/>
    <cellStyle name="%20 - Vurgu2 12 5" xfId="15290" xr:uid="{7BE34BE9-7F3E-4C9A-B10D-5B61BCC2513D}"/>
    <cellStyle name="%20 - Vurgu2 12 5 2" xfId="39522" xr:uid="{0CE5C00A-AEEF-4A4E-8ABF-429DA53E7EBB}"/>
    <cellStyle name="%20 - Vurgu2 12 6" xfId="19027" xr:uid="{503554F1-49DA-42B8-BE37-2AAF2531B334}"/>
    <cellStyle name="%20 - Vurgu2 12 6 2" xfId="43253" xr:uid="{BA68687F-DA46-4969-8D86-6BFDD8A66D88}"/>
    <cellStyle name="%20 - Vurgu2 12 7" xfId="22580" xr:uid="{85F2FC77-FC8F-4148-8FAA-3114CD2E3F8D}"/>
    <cellStyle name="%20 - Vurgu2 12 7 2" xfId="46782" xr:uid="{6CCD85E5-D7E4-4391-BD58-77240BB58D59}"/>
    <cellStyle name="%20 - Vurgu2 13" xfId="3803" xr:uid="{215EB22C-0CF8-4594-8A9D-5E7D8459E8C7}"/>
    <cellStyle name="%20 - Vurgu2 13 2" xfId="5483" xr:uid="{16AFB87E-47B0-4441-BAF5-36E15CD5AF91}"/>
    <cellStyle name="%20 - Vurgu2 13 2 2" xfId="8009" xr:uid="{98C6D8A7-AA6E-44A2-B3A1-5E435188A0BA}"/>
    <cellStyle name="%20 - Vurgu2 13 2 2 2" xfId="27606" xr:uid="{31DBB3B8-B8A4-4CCD-90C2-C91A2776B306}"/>
    <cellStyle name="%20 - Vurgu2 13 2 2 2 2" xfId="51723" xr:uid="{BFB94790-E6DA-454C-BAA7-39B3A687BF88}"/>
    <cellStyle name="%20 - Vurgu2 13 2 2 3" xfId="32841" xr:uid="{B62B9804-4664-4CCF-A4D9-67C0E006B337}"/>
    <cellStyle name="%20 - Vurgu2 13 2 3" xfId="14174" xr:uid="{2439A0F5-2F50-4396-9958-9257B7F735AA}"/>
    <cellStyle name="%20 - Vurgu2 13 2 3 2" xfId="38407" xr:uid="{133A975F-A90D-48E6-8A41-BE7944AB5C1D}"/>
    <cellStyle name="%20 - Vurgu2 13 2 4" xfId="17887" xr:uid="{D061E321-ED74-4D90-B2D3-71529F11215D}"/>
    <cellStyle name="%20 - Vurgu2 13 2 4 2" xfId="42118" xr:uid="{B1B9D87D-3335-462B-96C9-9CE6DD227302}"/>
    <cellStyle name="%20 - Vurgu2 13 2 5" xfId="21626" xr:uid="{B7617C9C-3A5B-4EB8-944A-4CFE93467D3B}"/>
    <cellStyle name="%20 - Vurgu2 13 2 5 2" xfId="45849" xr:uid="{EA411B6B-468B-4CB6-830E-F8AA5220C8EA}"/>
    <cellStyle name="%20 - Vurgu2 13 2 6" xfId="23646" xr:uid="{B3DC4EC7-A832-4A3E-9C84-BF45F8625DCF}"/>
    <cellStyle name="%20 - Vurgu2 13 2 6 2" xfId="47848" xr:uid="{85CBC6F1-2C7B-41A9-9828-940B09FC41FE}"/>
    <cellStyle name="%20 - Vurgu2 13 2 7" xfId="30489" xr:uid="{D9DDEE01-6B53-49D8-93C2-46BE0BE0A662}"/>
    <cellStyle name="%20 - Vurgu2 13 3" xfId="6860" xr:uid="{29A62156-913B-49E1-A214-10F3F713A7A3}"/>
    <cellStyle name="%20 - Vurgu2 13 3 2" xfId="12982" xr:uid="{D9330CF2-B5B6-42E0-9AAD-AC5BA989F021}"/>
    <cellStyle name="%20 - Vurgu2 13 3 2 2" xfId="37215" xr:uid="{49719CBA-BCD4-4AF1-A3C7-C5EF7AE39125}"/>
    <cellStyle name="%20 - Vurgu2 13 3 3" xfId="16695" xr:uid="{04126D79-0D1D-4362-B9A9-48225C23C759}"/>
    <cellStyle name="%20 - Vurgu2 13 3 3 2" xfId="40926" xr:uid="{BCF5F32B-BA9C-4407-B2B3-2A5B9087A076}"/>
    <cellStyle name="%20 - Vurgu2 13 3 4" xfId="20434" xr:uid="{953911EF-3299-46B5-914C-5A130AF43C6C}"/>
    <cellStyle name="%20 - Vurgu2 13 3 4 2" xfId="44657" xr:uid="{FA8B79C3-2670-4019-99F6-82C81A9DFAA7}"/>
    <cellStyle name="%20 - Vurgu2 13 3 5" xfId="26412" xr:uid="{63097554-E507-4111-991B-38F6E8568F3F}"/>
    <cellStyle name="%20 - Vurgu2 13 3 5 2" xfId="50531" xr:uid="{02EEA9A7-79CF-4746-B2C8-E1F534523DF4}"/>
    <cellStyle name="%20 - Vurgu2 13 3 6" xfId="31793" xr:uid="{1012C228-15EB-4A40-9F56-2E7C893D0A61}"/>
    <cellStyle name="%20 - Vurgu2 13 4" xfId="11593" xr:uid="{AC7C2D1E-461F-4AC2-B2FF-AED3A3FAFF8B}"/>
    <cellStyle name="%20 - Vurgu2 13 4 2" xfId="25009" xr:uid="{59893DFA-7476-46F9-8830-A1676DFE5855}"/>
    <cellStyle name="%20 - Vurgu2 13 4 2 2" xfId="49143" xr:uid="{F7FB7795-D0DD-4074-BDB7-B91E10CB2A08}"/>
    <cellStyle name="%20 - Vurgu2 13 4 3" xfId="35827" xr:uid="{D4935CF3-6866-4F21-9DA8-5F11E918A008}"/>
    <cellStyle name="%20 - Vurgu2 13 5" xfId="15306" xr:uid="{223DA0ED-9D13-40C9-B3CA-BA2C59DF861B}"/>
    <cellStyle name="%20 - Vurgu2 13 5 2" xfId="39538" xr:uid="{C4EBABC7-B874-4EE5-9F14-49F856922A52}"/>
    <cellStyle name="%20 - Vurgu2 13 6" xfId="19043" xr:uid="{8B586381-18ED-4A55-849F-B4F85054FF6A}"/>
    <cellStyle name="%20 - Vurgu2 13 6 2" xfId="43269" xr:uid="{50ED73B9-BC02-4610-83EC-C2FE5D98F175}"/>
    <cellStyle name="%20 - Vurgu2 13 7" xfId="22596" xr:uid="{37BCA366-CE7B-420F-A634-4330F168705D}"/>
    <cellStyle name="%20 - Vurgu2 13 7 2" xfId="46798" xr:uid="{23B9F4FE-E501-4043-8570-13D62E1567B8}"/>
    <cellStyle name="%20 - Vurgu2 13 8" xfId="29450" xr:uid="{1E5BDE8F-F521-4687-B795-06AA9EEDCCAF}"/>
    <cellStyle name="%20 - Vurgu2 14" xfId="3799" xr:uid="{4AB62A17-8060-4CE5-9074-8DB67775BFDD}"/>
    <cellStyle name="%20 - Vurgu2 14 2" xfId="8027" xr:uid="{07383BAE-D506-4DFC-9496-97E5758C1204}"/>
    <cellStyle name="%20 - Vurgu2 14 2 2" xfId="14191" xr:uid="{7912EBC9-FD32-4832-A617-8B43F2D7CEB2}"/>
    <cellStyle name="%20 - Vurgu2 14 2 2 2" xfId="27623" xr:uid="{6AB21F88-EA45-41DC-BDEF-9E3241DCDFA0}"/>
    <cellStyle name="%20 - Vurgu2 14 2 2 2 2" xfId="51740" xr:uid="{58FF26E3-8712-4C03-932C-8033A1E9B1A1}"/>
    <cellStyle name="%20 - Vurgu2 14 2 2 3" xfId="38424" xr:uid="{EAC00C0D-AD45-4DCF-AE74-79B59BA7DD24}"/>
    <cellStyle name="%20 - Vurgu2 14 2 3" xfId="17904" xr:uid="{92AD6786-FDBD-4E53-B32C-7E2E92A22C24}"/>
    <cellStyle name="%20 - Vurgu2 14 2 3 2" xfId="42135" xr:uid="{9EC0CAA3-017B-49D7-A517-8A9AEB330625}"/>
    <cellStyle name="%20 - Vurgu2 14 2 4" xfId="21643" xr:uid="{A0D503DA-B83C-45D2-9A0F-41D41A13E83A}"/>
    <cellStyle name="%20 - Vurgu2 14 2 4 2" xfId="45866" xr:uid="{86EBF7B6-6DDA-4671-A1EF-160AEB9C380B}"/>
    <cellStyle name="%20 - Vurgu2 14 2 5" xfId="23663" xr:uid="{7356AEA5-C0E2-4C08-8114-C72694A3ADAF}"/>
    <cellStyle name="%20 - Vurgu2 14 2 5 2" xfId="47865" xr:uid="{FEA4107C-1421-4771-AAA2-74038939A171}"/>
    <cellStyle name="%20 - Vurgu2 14 2 6" xfId="32858" xr:uid="{62BBC158-767D-42AC-953D-4D172C0B51DC}"/>
    <cellStyle name="%20 - Vurgu2 14 3" xfId="6877" xr:uid="{1CD17894-D24E-4D91-9B25-2DA3716C4B35}"/>
    <cellStyle name="%20 - Vurgu2 14 3 2" xfId="12999" xr:uid="{F067AB65-A18B-47DE-B6E6-349FC148B52A}"/>
    <cellStyle name="%20 - Vurgu2 14 3 2 2" xfId="37232" xr:uid="{46E53D74-AE3E-40E2-ADA3-FE7D32FDC4CD}"/>
    <cellStyle name="%20 - Vurgu2 14 3 3" xfId="16712" xr:uid="{6366F61A-C368-4B37-A964-3E305B9FC953}"/>
    <cellStyle name="%20 - Vurgu2 14 3 3 2" xfId="40943" xr:uid="{AFE3B9EF-A8A8-4B8D-AACA-E7ACEF2B9D70}"/>
    <cellStyle name="%20 - Vurgu2 14 3 4" xfId="20451" xr:uid="{638A22A7-F2B8-47F6-A882-AE920E1EB281}"/>
    <cellStyle name="%20 - Vurgu2 14 3 4 2" xfId="44674" xr:uid="{83D193E7-8CCB-4C3A-AA8E-7E25FAFEBDAC}"/>
    <cellStyle name="%20 - Vurgu2 14 3 5" xfId="26429" xr:uid="{F1F1BD9E-F2EF-4B2A-AC1A-4BC04A4E201C}"/>
    <cellStyle name="%20 - Vurgu2 14 3 5 2" xfId="50548" xr:uid="{074ADEDD-0714-4900-A9FD-F3A0F8830ED1}"/>
    <cellStyle name="%20 - Vurgu2 14 3 6" xfId="31810" xr:uid="{437C6F20-C8F4-46ED-B35C-218B3417670D}"/>
    <cellStyle name="%20 - Vurgu2 14 4" xfId="11610" xr:uid="{28C11798-C370-4656-9C16-520BE5353541}"/>
    <cellStyle name="%20 - Vurgu2 14 4 2" xfId="25026" xr:uid="{2C1D29F6-1D9C-41D0-B5BE-635C22A09EE8}"/>
    <cellStyle name="%20 - Vurgu2 14 4 2 2" xfId="49160" xr:uid="{240C313A-7517-4EF8-8F46-4EB60D8E3AC9}"/>
    <cellStyle name="%20 - Vurgu2 14 4 3" xfId="35844" xr:uid="{A096661C-D176-4F3D-8F55-5A1A52BACBE1}"/>
    <cellStyle name="%20 - Vurgu2 14 5" xfId="15323" xr:uid="{6D1AE96A-E9B9-43EC-B8D4-5A08E1ACA2E3}"/>
    <cellStyle name="%20 - Vurgu2 14 5 2" xfId="39555" xr:uid="{30E5DBDC-5693-41C6-857D-17DA1A641D1E}"/>
    <cellStyle name="%20 - Vurgu2 14 6" xfId="19060" xr:uid="{0A5BA59D-AEF8-4268-B256-90A28F51668A}"/>
    <cellStyle name="%20 - Vurgu2 14 6 2" xfId="43286" xr:uid="{09945E1E-BBB3-4819-9761-353B6BF61745}"/>
    <cellStyle name="%20 - Vurgu2 14 7" xfId="22613" xr:uid="{9DF94855-471E-4338-BD60-D2161C665C30}"/>
    <cellStyle name="%20 - Vurgu2 14 7 2" xfId="46815" xr:uid="{748A2220-5583-4CBF-9038-BBCD3D77369F}"/>
    <cellStyle name="%20 - Vurgu2 15" xfId="5388" xr:uid="{8D6A00C4-73F0-46EC-BF45-C2FAD90E97FB}"/>
    <cellStyle name="%20 - Vurgu2 15 2" xfId="8043" xr:uid="{A00A6623-700E-468A-B217-133080955A90}"/>
    <cellStyle name="%20 - Vurgu2 15 2 2" xfId="14204" xr:uid="{56E96361-220E-4678-BB87-698E16A6C0E4}"/>
    <cellStyle name="%20 - Vurgu2 15 2 2 2" xfId="27636" xr:uid="{068BD417-D8FF-4E0A-A29E-17CFE2C14DB9}"/>
    <cellStyle name="%20 - Vurgu2 15 2 2 2 2" xfId="51753" xr:uid="{655916D0-DEC0-459B-A1A5-BD49CD3AE5B2}"/>
    <cellStyle name="%20 - Vurgu2 15 2 2 3" xfId="38437" xr:uid="{4EAAB241-B7B1-43FE-94EF-4E376BA6D304}"/>
    <cellStyle name="%20 - Vurgu2 15 2 3" xfId="17917" xr:uid="{B6D5C70F-9C5C-47A8-82F4-579D62BA98B3}"/>
    <cellStyle name="%20 - Vurgu2 15 2 3 2" xfId="42148" xr:uid="{E24E5B4C-71CA-4CDC-AB0E-3E7CC77DD265}"/>
    <cellStyle name="%20 - Vurgu2 15 2 4" xfId="21656" xr:uid="{F2EECD3B-76B0-4635-A824-BAAE8E7603B0}"/>
    <cellStyle name="%20 - Vurgu2 15 2 4 2" xfId="45879" xr:uid="{D1C17E56-84DF-4583-9FCF-E862C09F0F29}"/>
    <cellStyle name="%20 - Vurgu2 15 2 5" xfId="23676" xr:uid="{8305BFB7-8CBD-475F-99F3-99027EB7BA46}"/>
    <cellStyle name="%20 - Vurgu2 15 2 5 2" xfId="47878" xr:uid="{F0FF79E7-924C-440D-B640-9BCB019E9E71}"/>
    <cellStyle name="%20 - Vurgu2 15 2 6" xfId="32871" xr:uid="{020DBF89-5EDB-463F-85EA-274DB709A8ED}"/>
    <cellStyle name="%20 - Vurgu2 15 3" xfId="6890" xr:uid="{78FDAD71-7D77-42B5-914E-CCAF59BE2A6E}"/>
    <cellStyle name="%20 - Vurgu2 15 3 2" xfId="13012" xr:uid="{CCBBEF1E-2DD4-470A-9F36-CCFB0855E843}"/>
    <cellStyle name="%20 - Vurgu2 15 3 2 2" xfId="37245" xr:uid="{31D19D2B-1EFA-4CF2-A437-B06F44A83EE5}"/>
    <cellStyle name="%20 - Vurgu2 15 3 3" xfId="16725" xr:uid="{D1EAFF49-C24F-4122-BBF4-A00DE8253462}"/>
    <cellStyle name="%20 - Vurgu2 15 3 3 2" xfId="40956" xr:uid="{BA85C010-0DE5-4A45-823E-0986DCB00060}"/>
    <cellStyle name="%20 - Vurgu2 15 3 4" xfId="20464" xr:uid="{5D4B6E3F-76C9-4604-AFA3-54B915CF4CED}"/>
    <cellStyle name="%20 - Vurgu2 15 3 4 2" xfId="44687" xr:uid="{AF2D0D34-5BD8-42D6-87F0-9992967758AA}"/>
    <cellStyle name="%20 - Vurgu2 15 3 5" xfId="26442" xr:uid="{2524473C-0759-44A1-95A1-8A10F3AD2AAF}"/>
    <cellStyle name="%20 - Vurgu2 15 3 5 2" xfId="50561" xr:uid="{9D878317-007E-456C-9A8D-1558AC5D0825}"/>
    <cellStyle name="%20 - Vurgu2 15 3 6" xfId="31823" xr:uid="{E9BA2BF9-A592-4380-B800-69337ACBB0A3}"/>
    <cellStyle name="%20 - Vurgu2 15 4" xfId="11623" xr:uid="{6FF8D16B-3C4E-427C-B50F-C038373BCE23}"/>
    <cellStyle name="%20 - Vurgu2 15 4 2" xfId="25039" xr:uid="{3BB1D8A6-8FC1-4DE4-819C-68E1EF62EB75}"/>
    <cellStyle name="%20 - Vurgu2 15 4 2 2" xfId="49173" xr:uid="{AAAA027A-70A3-49C5-9CEF-9634F255CE6C}"/>
    <cellStyle name="%20 - Vurgu2 15 4 3" xfId="35857" xr:uid="{77A9E909-0149-491D-B46A-6F3DEEE4D91D}"/>
    <cellStyle name="%20 - Vurgu2 15 5" xfId="15336" xr:uid="{009F8A3C-24EB-48FF-8DE3-973BB66291AC}"/>
    <cellStyle name="%20 - Vurgu2 15 5 2" xfId="39568" xr:uid="{772B1192-191E-40F2-9BBA-3E2646F60CA0}"/>
    <cellStyle name="%20 - Vurgu2 15 6" xfId="19073" xr:uid="{228CE8DE-4BA7-4B9A-BFF1-63D454D27FBF}"/>
    <cellStyle name="%20 - Vurgu2 15 6 2" xfId="43299" xr:uid="{007A0766-C6E7-46FF-A3AA-47E362D83C36}"/>
    <cellStyle name="%20 - Vurgu2 15 7" xfId="22626" xr:uid="{F3926F1C-ABAD-4338-A433-7F7F06FDD663}"/>
    <cellStyle name="%20 - Vurgu2 15 7 2" xfId="46828" xr:uid="{D8500560-143C-46A8-90D1-DCE0BC982A40}"/>
    <cellStyle name="%20 - Vurgu2 15 8" xfId="30396" xr:uid="{C9CA0C59-AF10-47FA-AE09-B313E010B022}"/>
    <cellStyle name="%20 - Vurgu2 16" xfId="6404" xr:uid="{4A063818-C6A1-4A69-8B5F-A6BB3DA91F7D}"/>
    <cellStyle name="%20 - Vurgu2 16 2" xfId="8169" xr:uid="{F64F4E88-E845-4C4E-8036-D9C08DF76842}"/>
    <cellStyle name="%20 - Vurgu2 16 2 2" xfId="14327" xr:uid="{288B4999-974A-4F46-8E51-35F396715E3B}"/>
    <cellStyle name="%20 - Vurgu2 16 2 2 2" xfId="27759" xr:uid="{28F056D7-95D6-439A-9560-E89453EE0DBA}"/>
    <cellStyle name="%20 - Vurgu2 16 2 2 2 2" xfId="51876" xr:uid="{95198542-2FBB-4B74-8D39-90BD7DDC94B6}"/>
    <cellStyle name="%20 - Vurgu2 16 2 2 3" xfId="38560" xr:uid="{7AE52E65-656A-47D7-A7DE-C459916420F0}"/>
    <cellStyle name="%20 - Vurgu2 16 2 3" xfId="18040" xr:uid="{033DC1DE-2F56-435D-9A02-E0696EF6A46D}"/>
    <cellStyle name="%20 - Vurgu2 16 2 3 2" xfId="42271" xr:uid="{7B1791DD-ED30-485B-92A1-A75B54E00F57}"/>
    <cellStyle name="%20 - Vurgu2 16 2 4" xfId="21779" xr:uid="{4CF178FC-6DDC-4F50-9ECB-AD7C50E7E9D7}"/>
    <cellStyle name="%20 - Vurgu2 16 2 4 2" xfId="46002" xr:uid="{0427355B-7B2B-48BA-844E-D926B697943D}"/>
    <cellStyle name="%20 - Vurgu2 16 2 5" xfId="23799" xr:uid="{95E89752-FBCD-47CF-BF07-CDECDE9FBD87}"/>
    <cellStyle name="%20 - Vurgu2 16 2 5 2" xfId="48001" xr:uid="{733A5E3D-07BD-4639-9346-4D6AAA24A8B6}"/>
    <cellStyle name="%20 - Vurgu2 16 2 6" xfId="32994" xr:uid="{71B7FB35-216C-4876-A59D-ABCAE53FCC2F}"/>
    <cellStyle name="%20 - Vurgu2 16 3" xfId="7021" xr:uid="{AD7D4C98-0AEF-4476-B531-A088F7078A8A}"/>
    <cellStyle name="%20 - Vurgu2 16 3 2" xfId="13135" xr:uid="{4A39D88F-C47F-4449-BB7B-026F5F6DC2FB}"/>
    <cellStyle name="%20 - Vurgu2 16 3 2 2" xfId="37368" xr:uid="{9F03F21A-9B21-4326-8510-AD6996A868DE}"/>
    <cellStyle name="%20 - Vurgu2 16 3 3" xfId="16848" xr:uid="{56643E13-3FE8-470A-9A2D-DA3DBE283B8E}"/>
    <cellStyle name="%20 - Vurgu2 16 3 3 2" xfId="41079" xr:uid="{128D77FB-615E-4CA9-BA0F-B50A2430AF95}"/>
    <cellStyle name="%20 - Vurgu2 16 3 4" xfId="20587" xr:uid="{56F8CE11-97AD-473A-B82D-DFE1040215BF}"/>
    <cellStyle name="%20 - Vurgu2 16 3 4 2" xfId="44810" xr:uid="{964490A7-2F85-493F-B3CA-26D1A0C4A83A}"/>
    <cellStyle name="%20 - Vurgu2 16 3 5" xfId="26565" xr:uid="{841BA170-2D20-41EC-B94E-58ED732DA23F}"/>
    <cellStyle name="%20 - Vurgu2 16 3 5 2" xfId="50684" xr:uid="{25686C76-3D93-4B07-8C0B-8A349824E40E}"/>
    <cellStyle name="%20 - Vurgu2 16 3 6" xfId="31946" xr:uid="{47A0B176-D40F-4958-BA9C-93CC96CDC26A}"/>
    <cellStyle name="%20 - Vurgu2 16 4" xfId="11746" xr:uid="{1129CDAB-B0C4-41C2-91EF-63A822C65356}"/>
    <cellStyle name="%20 - Vurgu2 16 4 2" xfId="25162" xr:uid="{727A8607-F732-43F3-BED1-C1FF1452D4CB}"/>
    <cellStyle name="%20 - Vurgu2 16 4 2 2" xfId="49296" xr:uid="{AD3373DA-B0BC-4117-BAE1-BDDE2B81BA6D}"/>
    <cellStyle name="%20 - Vurgu2 16 4 3" xfId="35980" xr:uid="{DEC9785E-479F-4156-9F34-F14096A30CDB}"/>
    <cellStyle name="%20 - Vurgu2 16 5" xfId="15459" xr:uid="{F68A673F-C9C6-4676-B11B-64401794FC51}"/>
    <cellStyle name="%20 - Vurgu2 16 5 2" xfId="39691" xr:uid="{A7E19A81-35B9-46C0-ABCE-2BE36AF8DFE6}"/>
    <cellStyle name="%20 - Vurgu2 16 6" xfId="19196" xr:uid="{56D1A4B0-AF82-48FF-94B0-4A6509C8F5B3}"/>
    <cellStyle name="%20 - Vurgu2 16 6 2" xfId="43422" xr:uid="{7B604270-69DE-4A9F-840D-8D0560AEE5ED}"/>
    <cellStyle name="%20 - Vurgu2 16 7" xfId="22749" xr:uid="{C4788749-4ACF-4A9D-9B64-99EBF4FDA3B8}"/>
    <cellStyle name="%20 - Vurgu2 16 7 2" xfId="46951" xr:uid="{DB15EEF4-4CBB-42AD-ACA4-7E26DEB980BE}"/>
    <cellStyle name="%20 - Vurgu2 16 8" xfId="31409" xr:uid="{E2949A33-8B92-49DA-9BC4-13691207B514}"/>
    <cellStyle name="%20 - Vurgu2 17" xfId="6492" xr:uid="{51FD2BF7-D6A3-4AB0-BBA2-5134EB55B83E}"/>
    <cellStyle name="%20 - Vurgu2 17 2" xfId="8298" xr:uid="{C2827DFC-A1E6-4958-A02A-CA0CC8232209}"/>
    <cellStyle name="%20 - Vurgu2 17 2 2" xfId="14454" xr:uid="{6E7795FD-8493-4ADC-9875-3DFCE9F4C8ED}"/>
    <cellStyle name="%20 - Vurgu2 17 2 2 2" xfId="27886" xr:uid="{02F39067-7F28-4A9C-8C90-A9098D192245}"/>
    <cellStyle name="%20 - Vurgu2 17 2 2 2 2" xfId="52003" xr:uid="{5F0FA987-1052-41D2-9783-8041C787D8BB}"/>
    <cellStyle name="%20 - Vurgu2 17 2 2 3" xfId="38687" xr:uid="{6D0F9260-B43E-4BFB-B42A-DAA6D8F0AAD8}"/>
    <cellStyle name="%20 - Vurgu2 17 2 3" xfId="18167" xr:uid="{92DAB02D-9EF7-42F2-8303-B6A20C22EC03}"/>
    <cellStyle name="%20 - Vurgu2 17 2 3 2" xfId="42398" xr:uid="{232270B6-9A36-4EEC-9433-AFEF0BDD8DC2}"/>
    <cellStyle name="%20 - Vurgu2 17 2 4" xfId="21906" xr:uid="{0006FE91-3A95-4F21-9446-95E16F87E92B}"/>
    <cellStyle name="%20 - Vurgu2 17 2 4 2" xfId="46129" xr:uid="{53D00EF2-F1D8-4D30-9C95-918F4E2697AF}"/>
    <cellStyle name="%20 - Vurgu2 17 2 5" xfId="23926" xr:uid="{55E1EF27-9984-4A6E-826D-0DD9EBABE11B}"/>
    <cellStyle name="%20 - Vurgu2 17 2 5 2" xfId="48128" xr:uid="{C3F7307D-EFF3-4864-9D5F-0AE19C56887B}"/>
    <cellStyle name="%20 - Vurgu2 17 2 6" xfId="33121" xr:uid="{9BAC837E-A6F6-4BBD-B67F-F3DAD1B33C06}"/>
    <cellStyle name="%20 - Vurgu2 17 3" xfId="7150" xr:uid="{504E04E8-CF73-458E-B7BF-94E5A86C6D80}"/>
    <cellStyle name="%20 - Vurgu2 17 3 2" xfId="13262" xr:uid="{DB1E5B13-126B-46E7-8383-D40410BA50BD}"/>
    <cellStyle name="%20 - Vurgu2 17 3 2 2" xfId="37495" xr:uid="{A0005FEE-9121-4B64-B5C1-F1236F30CFF5}"/>
    <cellStyle name="%20 - Vurgu2 17 3 3" xfId="16975" xr:uid="{4B1A0416-C8F0-4316-B5B1-5BEFDC880737}"/>
    <cellStyle name="%20 - Vurgu2 17 3 3 2" xfId="41206" xr:uid="{89491FFE-AD31-4DF8-93C6-EB87AE3D2689}"/>
    <cellStyle name="%20 - Vurgu2 17 3 4" xfId="20714" xr:uid="{2BDEE7A4-089E-4841-BB47-74BB2AD6AB23}"/>
    <cellStyle name="%20 - Vurgu2 17 3 4 2" xfId="44937" xr:uid="{D54996DA-C2AB-47C7-A17B-DA6A03B5C547}"/>
    <cellStyle name="%20 - Vurgu2 17 3 5" xfId="26692" xr:uid="{811B8D8A-38FE-4145-96AD-82C3C99DEFEA}"/>
    <cellStyle name="%20 - Vurgu2 17 3 5 2" xfId="50811" xr:uid="{14582E65-9208-44FB-B388-30CEB5A48BD2}"/>
    <cellStyle name="%20 - Vurgu2 17 3 6" xfId="32073" xr:uid="{2C64B9A3-974F-47EE-AD4E-A515A5BE90FB}"/>
    <cellStyle name="%20 - Vurgu2 17 4" xfId="11873" xr:uid="{1427C5E4-3BC2-4518-8023-6BD4773757DF}"/>
    <cellStyle name="%20 - Vurgu2 17 4 2" xfId="25289" xr:uid="{E09A8953-F189-43A6-B98E-7E6B5580CCB7}"/>
    <cellStyle name="%20 - Vurgu2 17 4 2 2" xfId="49423" xr:uid="{0F9EAA3B-0024-4C47-AE5F-36E182A5E849}"/>
    <cellStyle name="%20 - Vurgu2 17 4 3" xfId="36107" xr:uid="{61E5B26F-EE19-45C8-9E1D-F6B1A7B3D072}"/>
    <cellStyle name="%20 - Vurgu2 17 5" xfId="15586" xr:uid="{4CA10BFB-DBCD-42E7-B433-BAC3F68135CD}"/>
    <cellStyle name="%20 - Vurgu2 17 5 2" xfId="39818" xr:uid="{A25E3EF9-F8B2-49CC-A20B-D1E14DEA197D}"/>
    <cellStyle name="%20 - Vurgu2 17 6" xfId="19323" xr:uid="{1A2FFA24-1BC3-4946-9447-FA96E991A79B}"/>
    <cellStyle name="%20 - Vurgu2 17 6 2" xfId="43549" xr:uid="{7AE1D491-B81C-4E19-8FDF-1B789A310C34}"/>
    <cellStyle name="%20 - Vurgu2 17 7" xfId="22876" xr:uid="{A0D40E70-7352-4DA4-892A-C5D3EE9AEA4F}"/>
    <cellStyle name="%20 - Vurgu2 17 7 2" xfId="47078" xr:uid="{5FDCB8CC-2FBA-43A4-9D48-A58C80D2B3AE}"/>
    <cellStyle name="%20 - Vurgu2 17 8" xfId="31497" xr:uid="{0A288F23-644F-4036-AEEE-4EC1F67F7C54}"/>
    <cellStyle name="%20 - Vurgu2 18" xfId="7284" xr:uid="{FD51AAB9-D40C-4082-B706-C39EB9999C99}"/>
    <cellStyle name="%20 - Vurgu2 18 2" xfId="8432" xr:uid="{10BB39FE-A08D-4A91-B03D-E6F4CF6A0812}"/>
    <cellStyle name="%20 - Vurgu2 18 2 2" xfId="14581" xr:uid="{8052EBE5-74EF-48D2-BFBD-3CAA6284C2CC}"/>
    <cellStyle name="%20 - Vurgu2 18 2 2 2" xfId="28013" xr:uid="{9D6E33F9-BA69-455E-8384-5D0D19AAF7CA}"/>
    <cellStyle name="%20 - Vurgu2 18 2 2 2 2" xfId="52130" xr:uid="{429B2002-FF63-46B1-A1AE-5A18082CD8A7}"/>
    <cellStyle name="%20 - Vurgu2 18 2 2 3" xfId="38814" xr:uid="{2142FF1F-A4B6-4185-80E2-456009E6CDC3}"/>
    <cellStyle name="%20 - Vurgu2 18 2 3" xfId="18294" xr:uid="{6AB905DA-A6CD-4C8B-97AD-A04702577471}"/>
    <cellStyle name="%20 - Vurgu2 18 2 3 2" xfId="42525" xr:uid="{5C0BA8EF-5455-4A11-B167-3E16164A8E1D}"/>
    <cellStyle name="%20 - Vurgu2 18 2 4" xfId="22033" xr:uid="{FC817929-98C9-4232-AF7C-ECBF00655511}"/>
    <cellStyle name="%20 - Vurgu2 18 2 4 2" xfId="46256" xr:uid="{EE79D7F0-F43B-4DB7-9617-89EF3E9FDDFC}"/>
    <cellStyle name="%20 - Vurgu2 18 2 5" xfId="24053" xr:uid="{241EA6C0-C365-4159-8BDF-DE3A1E95FDA1}"/>
    <cellStyle name="%20 - Vurgu2 18 2 5 2" xfId="48255" xr:uid="{3801213E-ADBD-4220-9171-F9905163D684}"/>
    <cellStyle name="%20 - Vurgu2 18 2 6" xfId="33248" xr:uid="{F1DE5308-CF61-41A2-97D8-37A279959B88}"/>
    <cellStyle name="%20 - Vurgu2 18 3" xfId="9578" xr:uid="{378D2DAE-565A-4012-A99C-5770A38AB60F}"/>
    <cellStyle name="%20 - Vurgu2 18 3 2" xfId="13389" xr:uid="{EE054BEC-345B-43A4-B301-A202BB2419C3}"/>
    <cellStyle name="%20 - Vurgu2 18 3 2 2" xfId="37622" xr:uid="{C6B872DA-7BB7-43B1-8195-AB720093A47E}"/>
    <cellStyle name="%20 - Vurgu2 18 3 3" xfId="17102" xr:uid="{E9D85914-447B-4CF7-9CB3-713F0AA79F65}"/>
    <cellStyle name="%20 - Vurgu2 18 3 3 2" xfId="41333" xr:uid="{BA4179C2-324A-4E51-B84B-576D96B1DB67}"/>
    <cellStyle name="%20 - Vurgu2 18 3 4" xfId="20841" xr:uid="{743056F2-D1AB-4AF8-BD62-81617BD7BECD}"/>
    <cellStyle name="%20 - Vurgu2 18 3 4 2" xfId="45064" xr:uid="{3F989BA1-FA5B-4077-A25C-2C480390E7C5}"/>
    <cellStyle name="%20 - Vurgu2 18 3 5" xfId="26819" xr:uid="{383CD59E-2BA7-48C1-8BBB-285E293A85E7}"/>
    <cellStyle name="%20 - Vurgu2 18 3 5 2" xfId="50938" xr:uid="{096D97D8-7BE5-40A2-8491-824A91EBB7CB}"/>
    <cellStyle name="%20 - Vurgu2 18 3 6" xfId="34203" xr:uid="{F0A36523-84E7-406C-889B-3017A65079EB}"/>
    <cellStyle name="%20 - Vurgu2 18 4" xfId="12000" xr:uid="{10EBB1F8-6813-444A-B997-0362465F75C8}"/>
    <cellStyle name="%20 - Vurgu2 18 4 2" xfId="25416" xr:uid="{CD22B1C5-60C2-4BC7-93E7-C5D9E9D861E3}"/>
    <cellStyle name="%20 - Vurgu2 18 4 2 2" xfId="49550" xr:uid="{0F285A16-9D9A-4D7A-B8F8-BCD81C2225DC}"/>
    <cellStyle name="%20 - Vurgu2 18 4 3" xfId="36234" xr:uid="{2A7C81E7-16C6-4C5D-8A12-A495E1C073BB}"/>
    <cellStyle name="%20 - Vurgu2 18 5" xfId="15713" xr:uid="{061D91F6-5730-4923-AC31-6D903B80FA02}"/>
    <cellStyle name="%20 - Vurgu2 18 5 2" xfId="39945" xr:uid="{76ECAD51-5DBA-4C60-8E94-215CD1D10DAD}"/>
    <cellStyle name="%20 - Vurgu2 18 6" xfId="19450" xr:uid="{124538E0-F8E5-471D-9FB7-6511D17D4B86}"/>
    <cellStyle name="%20 - Vurgu2 18 6 2" xfId="43676" xr:uid="{1A1C4E5D-C3B2-40D8-BCE1-8AF3558C30B7}"/>
    <cellStyle name="%20 - Vurgu2 18 7" xfId="23003" xr:uid="{98A1755B-7CF3-416C-A48A-828B21B10833}"/>
    <cellStyle name="%20 - Vurgu2 18 7 2" xfId="47205" xr:uid="{906C7738-2925-4C88-9677-6F62E821F3AA}"/>
    <cellStyle name="%20 - Vurgu2 18 8" xfId="32200" xr:uid="{77D06E46-0D63-4049-88BC-186389EEDD0A}"/>
    <cellStyle name="%20 - Vurgu2 19" xfId="7415" xr:uid="{B8685EA8-6646-4162-9FE7-A3B55D200B8A}"/>
    <cellStyle name="%20 - Vurgu2 19 2" xfId="8561" xr:uid="{5145297C-DF00-402E-AB20-4980A51851CD}"/>
    <cellStyle name="%20 - Vurgu2 19 2 2" xfId="14710" xr:uid="{DE1E57F1-2097-4A0F-9B07-C3F0D97AB63B}"/>
    <cellStyle name="%20 - Vurgu2 19 2 2 2" xfId="28142" xr:uid="{B5046D28-F358-4117-9E7E-54F34DE5CBF7}"/>
    <cellStyle name="%20 - Vurgu2 19 2 2 2 2" xfId="52259" xr:uid="{068A1023-03D7-41E2-B21A-F61C00E9B98A}"/>
    <cellStyle name="%20 - Vurgu2 19 2 2 3" xfId="38943" xr:uid="{3A58BB8B-2FC7-443F-A62E-3F55898B3BBA}"/>
    <cellStyle name="%20 - Vurgu2 19 2 3" xfId="18423" xr:uid="{86676D18-CB57-4559-AA1F-4A7BA6164EBA}"/>
    <cellStyle name="%20 - Vurgu2 19 2 3 2" xfId="42654" xr:uid="{C58ACCAF-4B6D-4098-BD31-77A240E7402A}"/>
    <cellStyle name="%20 - Vurgu2 19 2 4" xfId="22162" xr:uid="{3BE360D7-3D7C-430C-8BC2-6172E5509F15}"/>
    <cellStyle name="%20 - Vurgu2 19 2 4 2" xfId="46385" xr:uid="{7612629F-804B-4F97-BF02-B416B2750CCB}"/>
    <cellStyle name="%20 - Vurgu2 19 2 5" xfId="24182" xr:uid="{347CDF5D-EA0B-4B81-AD18-7768991EB881}"/>
    <cellStyle name="%20 - Vurgu2 19 2 5 2" xfId="48384" xr:uid="{0BC61385-473A-4C71-8109-FFEDEA20DB7D}"/>
    <cellStyle name="%20 - Vurgu2 19 2 6" xfId="33377" xr:uid="{06C02A99-C377-4306-9C5B-4624AFF1594C}"/>
    <cellStyle name="%20 - Vurgu2 19 3" xfId="9660" xr:uid="{189D310C-236D-421F-8B93-B555A4D23593}"/>
    <cellStyle name="%20 - Vurgu2 19 3 2" xfId="13518" xr:uid="{6282EE6B-87E6-4844-B4BE-F35018CAF4B8}"/>
    <cellStyle name="%20 - Vurgu2 19 3 2 2" xfId="37751" xr:uid="{E38C1686-A46E-4C97-8230-6BEBE99BF8B6}"/>
    <cellStyle name="%20 - Vurgu2 19 3 3" xfId="17231" xr:uid="{8E2DE938-9483-421E-B3FE-AF199A24A7AD}"/>
    <cellStyle name="%20 - Vurgu2 19 3 3 2" xfId="41462" xr:uid="{771C9C96-6FD2-4896-A37E-212B77AFE4D5}"/>
    <cellStyle name="%20 - Vurgu2 19 3 4" xfId="20970" xr:uid="{20BBFA38-B628-401A-85D9-64F6D2FAD830}"/>
    <cellStyle name="%20 - Vurgu2 19 3 4 2" xfId="45193" xr:uid="{B334F09F-E56D-478C-84D6-E2B70D065229}"/>
    <cellStyle name="%20 - Vurgu2 19 3 5" xfId="26948" xr:uid="{D69443F2-C8C7-4D2D-A226-89BFC2E8956D}"/>
    <cellStyle name="%20 - Vurgu2 19 3 5 2" xfId="51067" xr:uid="{1B9510E8-C6F3-443D-9639-0EB882BB0812}"/>
    <cellStyle name="%20 - Vurgu2 19 3 6" xfId="34285" xr:uid="{7233F5AF-17DF-44BC-9107-0533B8DB16AF}"/>
    <cellStyle name="%20 - Vurgu2 19 4" xfId="12129" xr:uid="{9C8A610C-C95F-43EE-9A45-7721D5C74B98}"/>
    <cellStyle name="%20 - Vurgu2 19 4 2" xfId="25545" xr:uid="{1C5EF08F-2C28-4E9A-8508-AC64F69164C5}"/>
    <cellStyle name="%20 - Vurgu2 19 4 2 2" xfId="49679" xr:uid="{09A2C621-CEAE-4F53-A9D3-E3D9CFF11E48}"/>
    <cellStyle name="%20 - Vurgu2 19 4 3" xfId="36363" xr:uid="{6856E528-4F26-4729-8B2E-7F0DF31F9BB7}"/>
    <cellStyle name="%20 - Vurgu2 19 5" xfId="15842" xr:uid="{57BA747B-F218-4F3A-9154-889C074886F2}"/>
    <cellStyle name="%20 - Vurgu2 19 5 2" xfId="40074" xr:uid="{C2C6AF88-32E2-425D-A957-ED83F3FBA3AA}"/>
    <cellStyle name="%20 - Vurgu2 19 6" xfId="19579" xr:uid="{4349D2E1-DC8D-401C-A7E3-7F833790E326}"/>
    <cellStyle name="%20 - Vurgu2 19 6 2" xfId="43805" xr:uid="{F5130144-464F-4C39-A237-6856AC190F62}"/>
    <cellStyle name="%20 - Vurgu2 19 7" xfId="23132" xr:uid="{BA799C60-4306-434F-961F-7E1E81179BF5}"/>
    <cellStyle name="%20 - Vurgu2 19 7 2" xfId="47334" xr:uid="{7667F55D-8EFE-4FBD-BBD2-5B1CC8267929}"/>
    <cellStyle name="%20 - Vurgu2 19 8" xfId="32329" xr:uid="{13FD011F-FA38-45ED-8FFA-B78B70732429}"/>
    <cellStyle name="%20 - Vurgu2 2" xfId="73" xr:uid="{00000000-0005-0000-0000-00004F000000}"/>
    <cellStyle name="%20 - Vurgu2 2 10" xfId="74" xr:uid="{00000000-0005-0000-0000-000050000000}"/>
    <cellStyle name="%20 - Vurgu2 2 10 2" xfId="7719" xr:uid="{04887EBA-D229-4790-8B82-14CF610C5FC5}"/>
    <cellStyle name="%20 - Vurgu2 2 10 2 2" xfId="13931" xr:uid="{45122A88-F28D-4F9A-9EDC-1C99AD4194D0}"/>
    <cellStyle name="%20 - Vurgu2 2 10 2 2 2" xfId="38164" xr:uid="{0BCF70EB-86FF-4795-9109-E42CEC20EE56}"/>
    <cellStyle name="%20 - Vurgu2 2 10 2 3" xfId="17644" xr:uid="{CD3D1B1B-BE43-4035-ABFC-B5935F92FC3B}"/>
    <cellStyle name="%20 - Vurgu2 2 10 2 3 2" xfId="41875" xr:uid="{AA53828F-00EA-4E3C-BBD8-792F1F515289}"/>
    <cellStyle name="%20 - Vurgu2 2 10 2 4" xfId="21383" xr:uid="{0E0B84C7-54C2-45E3-BD7C-C7C2D30C4AA6}"/>
    <cellStyle name="%20 - Vurgu2 2 10 2 4 2" xfId="45606" xr:uid="{D0E9BF5A-14D2-453B-9787-9B35E263FE15}"/>
    <cellStyle name="%20 - Vurgu2 2 10 2 5" xfId="27363" xr:uid="{82957D5B-32BF-43F2-B67A-5A45AA34EDD2}"/>
    <cellStyle name="%20 - Vurgu2 2 10 2 5 2" xfId="51480" xr:uid="{EA0061D4-DB35-4373-A0DF-AEC35C985118}"/>
    <cellStyle name="%20 - Vurgu2 2 10 2 6" xfId="32598" xr:uid="{22EF2EE0-30ED-4EE2-8AD8-72521B514719}"/>
    <cellStyle name="%20 - Vurgu2 2 10 3" xfId="9238" xr:uid="{71BCEE50-AEBF-414A-8BC3-5BD7B6CF0F5B}"/>
    <cellStyle name="%20 - Vurgu2 2 10 3 2" xfId="12758" xr:uid="{46BF2CD4-02AF-4C25-AA62-7C3E02F41723}"/>
    <cellStyle name="%20 - Vurgu2 2 10 3 2 2" xfId="36991" xr:uid="{217AD1E3-1E49-4646-91F7-3A28D0CA0E08}"/>
    <cellStyle name="%20 - Vurgu2 2 10 3 3" xfId="16471" xr:uid="{EFE9E6AD-6707-4919-BD8B-2BC9C7D25A06}"/>
    <cellStyle name="%20 - Vurgu2 2 10 3 3 2" xfId="40702" xr:uid="{7DF820FF-802F-4363-9EE9-E4A8330E70CD}"/>
    <cellStyle name="%20 - Vurgu2 2 10 3 4" xfId="20210" xr:uid="{B1AD8395-74D3-4E75-A6AC-F3B61FF5F7CE}"/>
    <cellStyle name="%20 - Vurgu2 2 10 3 4 2" xfId="44433" xr:uid="{38520544-6DA0-44E9-BB32-1A99F74C499D}"/>
    <cellStyle name="%20 - Vurgu2 2 10 3 5" xfId="26187" xr:uid="{1BFD8900-A8B0-4AF7-AF7C-C4CE74C47B49}"/>
    <cellStyle name="%20 - Vurgu2 2 10 3 5 2" xfId="50307" xr:uid="{0DE10F9B-D9C3-45DC-A32C-7AD79C8840BA}"/>
    <cellStyle name="%20 - Vurgu2 2 10 3 6" xfId="33877" xr:uid="{7D9C7875-17CA-4EFB-BA6D-5B9F3706727E}"/>
    <cellStyle name="%20 - Vurgu2 2 10 4" xfId="11345" xr:uid="{07AEACFF-CC73-41C9-BA1D-FE4B50E269F4}"/>
    <cellStyle name="%20 - Vurgu2 2 10 4 2" xfId="24764" xr:uid="{46A11163-0367-4089-BFB5-576BB5F0EB69}"/>
    <cellStyle name="%20 - Vurgu2 2 10 4 2 2" xfId="48898" xr:uid="{987F5BA7-2437-4CD1-88A1-F5B337909FD5}"/>
    <cellStyle name="%20 - Vurgu2 2 10 4 3" xfId="35579" xr:uid="{033DD667-7C94-47F3-9728-C74E58EB32EB}"/>
    <cellStyle name="%20 - Vurgu2 2 10 5" xfId="15058" xr:uid="{B783C4C6-7985-440F-8C46-91837F8E8C15}"/>
    <cellStyle name="%20 - Vurgu2 2 10 5 2" xfId="39290" xr:uid="{8D1F2901-0069-41C4-95E7-4C9558D14AEA}"/>
    <cellStyle name="%20 - Vurgu2 2 10 6" xfId="18793" xr:uid="{F46587DD-06A0-45DD-9E66-78168A6FFA1C}"/>
    <cellStyle name="%20 - Vurgu2 2 10 6 2" xfId="43019" xr:uid="{136EB860-B3F9-47EF-AA03-5F1534784A2A}"/>
    <cellStyle name="%20 - Vurgu2 2 10 7" xfId="23402" xr:uid="{23DD4707-3F8D-49C9-BAAB-F779585493C2}"/>
    <cellStyle name="%20 - Vurgu2 2 10 7 2" xfId="47604" xr:uid="{CFE1F2AC-F306-4E7B-82D6-9FD7417FD1B0}"/>
    <cellStyle name="%20 - Vurgu2 2 11" xfId="75" xr:uid="{00000000-0005-0000-0000-000051000000}"/>
    <cellStyle name="%20 - Vurgu2 2 11 2" xfId="7487" xr:uid="{4ED6824A-F3D8-4CDA-995A-FF170C59639C}"/>
    <cellStyle name="%20 - Vurgu2 2 11 2 2" xfId="25654" xr:uid="{E5B775F5-7B50-420D-BCFA-BD0017F81F5D}"/>
    <cellStyle name="%20 - Vurgu2 2 11 2 2 2" xfId="49783" xr:uid="{D95952EB-D21F-46BB-9BD4-3B046742971D}"/>
    <cellStyle name="%20 - Vurgu2 2 11 2 3" xfId="32398" xr:uid="{C97B786F-C675-40DB-89AB-70ADF50EE53B}"/>
    <cellStyle name="%20 - Vurgu2 2 11 3" xfId="12233" xr:uid="{8E0D2532-D63D-4E15-A6E6-80B619557430}"/>
    <cellStyle name="%20 - Vurgu2 2 11 3 2" xfId="36467" xr:uid="{36EBCB5A-A843-4374-891F-0987B7E2A4AC}"/>
    <cellStyle name="%20 - Vurgu2 2 11 4" xfId="15946" xr:uid="{0065BC5E-DD45-4593-907A-48DAC4D90589}"/>
    <cellStyle name="%20 - Vurgu2 2 11 4 2" xfId="40178" xr:uid="{F02EE8BD-20C7-4037-BB49-5D343126AB00}"/>
    <cellStyle name="%20 - Vurgu2 2 11 5" xfId="19683" xr:uid="{DE5674E9-F09A-43F6-BF6D-80792CB868D6}"/>
    <cellStyle name="%20 - Vurgu2 2 11 5 2" xfId="43909" xr:uid="{91C2FF90-AB6B-438F-874A-C9CAA02A4553}"/>
    <cellStyle name="%20 - Vurgu2 2 11 6" xfId="23201" xr:uid="{84E586D8-48AB-4BB9-A229-7E2BCA8C5AD3}"/>
    <cellStyle name="%20 - Vurgu2 2 11 6 2" xfId="47403" xr:uid="{F9F81D82-0933-4A77-B8C7-329EFEECB3E7}"/>
    <cellStyle name="%20 - Vurgu2 2 12" xfId="76" xr:uid="{00000000-0005-0000-0000-000052000000}"/>
    <cellStyle name="%20 - Vurgu2 2 12 2" xfId="8637" xr:uid="{2D9E2FA3-EC8E-41D8-81BC-BC588F353264}"/>
    <cellStyle name="%20 - Vurgu2 2 12 2 2" xfId="27166" xr:uid="{A4AAE2EB-D553-4D62-B0BA-14A5D943765E}"/>
    <cellStyle name="%20 - Vurgu2 2 12 2 2 2" xfId="51283" xr:uid="{65E940F3-F7DD-4CB9-9EEA-6C756C88C5DC}"/>
    <cellStyle name="%20 - Vurgu2 2 12 2 3" xfId="33447" xr:uid="{6FED6635-753C-42D7-A126-98896A434B46}"/>
    <cellStyle name="%20 - Vurgu2 2 12 3" xfId="13734" xr:uid="{214C3CE8-E6E4-4CF2-9AC4-40F6D5284670}"/>
    <cellStyle name="%20 - Vurgu2 2 12 3 2" xfId="37967" xr:uid="{4A4ACF37-F9B2-4EE0-853D-F47D664BBF99}"/>
    <cellStyle name="%20 - Vurgu2 2 12 4" xfId="17447" xr:uid="{39DADF2A-C32D-4C0A-8972-9D23FC73A2D8}"/>
    <cellStyle name="%20 - Vurgu2 2 12 4 2" xfId="41678" xr:uid="{DDE37660-5687-4B96-B06B-2074E297CA9B}"/>
    <cellStyle name="%20 - Vurgu2 2 12 5" xfId="21186" xr:uid="{735DE33C-5921-4C07-B4CF-88CDF10BC178}"/>
    <cellStyle name="%20 - Vurgu2 2 12 5 2" xfId="45409" xr:uid="{88044E21-5C98-4D45-9F2C-A5A7C007A199}"/>
    <cellStyle name="%20 - Vurgu2 2 12 6" xfId="24252" xr:uid="{F85D051A-F833-4ED2-8204-785722D03EA8}"/>
    <cellStyle name="%20 - Vurgu2 2 12 6 2" xfId="48454" xr:uid="{E4692E8C-C833-4B51-B739-10B09A7E582F}"/>
    <cellStyle name="%20 - Vurgu2 2 13" xfId="77" xr:uid="{00000000-0005-0000-0000-000053000000}"/>
    <cellStyle name="%20 - Vurgu2 2 13 2" xfId="24427" xr:uid="{B9B081B7-4417-41B1-A863-414907D05BFA}"/>
    <cellStyle name="%20 - Vurgu2 2 13 2 2" xfId="48612" xr:uid="{AA4F60DF-5A00-48B0-87C0-27EA4290240C}"/>
    <cellStyle name="%20 - Vurgu2 2 14" xfId="78" xr:uid="{00000000-0005-0000-0000-000054000000}"/>
    <cellStyle name="%20 - Vurgu2 2 14 2" xfId="24525" xr:uid="{F525A9A5-97DD-42C4-A923-F672334D332E}"/>
    <cellStyle name="%20 - Vurgu2 2 14 2 2" xfId="48699" xr:uid="{58EC4D69-E4F3-40C7-9A3E-986674F26CC8}"/>
    <cellStyle name="%20 - Vurgu2 2 15" xfId="79" xr:uid="{00000000-0005-0000-0000-000055000000}"/>
    <cellStyle name="%20 - Vurgu2 2 15 2" xfId="3805" xr:uid="{CB17F2BC-07E4-4D86-BCFF-03192DBC5686}"/>
    <cellStyle name="%20 - Vurgu2 2 15 2 2" xfId="29452" xr:uid="{D47DB721-37CC-4F14-A277-11592422229A}"/>
    <cellStyle name="%20 - Vurgu2 2 15 3" xfId="5485" xr:uid="{F3035067-2232-4709-BC82-6C801309300A}"/>
    <cellStyle name="%20 - Vurgu2 2 15 3 2" xfId="30491" xr:uid="{7083E6D7-0088-4FFA-853E-61D4E49B47C1}"/>
    <cellStyle name="%20 - Vurgu2 2 15 4" xfId="10215" xr:uid="{64DC28A9-9A4F-4265-B19E-03AFB1766522}"/>
    <cellStyle name="%20 - Vurgu2 2 15 4 2" xfId="34776" xr:uid="{A9335464-F113-4BD6-8777-51D68C85ECFF}"/>
    <cellStyle name="%20 - Vurgu2 2 15 5" xfId="28316" xr:uid="{FACA5925-813F-4088-A99C-230F624747CD}"/>
    <cellStyle name="%20 - Vurgu2 2 16" xfId="80" xr:uid="{00000000-0005-0000-0000-000056000000}"/>
    <cellStyle name="%20 - Vurgu2 2 16 2" xfId="10216" xr:uid="{B3D00413-93AC-42FC-BD0D-F66BA8F1B863}"/>
    <cellStyle name="%20 - Vurgu2 2 16 2 2" xfId="34777" xr:uid="{811F7247-86F9-48EE-943D-28846C0C88F6}"/>
    <cellStyle name="%20 - Vurgu2 2 17" xfId="81" xr:uid="{00000000-0005-0000-0000-000057000000}"/>
    <cellStyle name="%20 - Vurgu2 2 17 2" xfId="3806" xr:uid="{EFD6C114-C683-423F-AE13-6327AFA6B24F}"/>
    <cellStyle name="%20 - Vurgu2 2 17 2 2" xfId="29453" xr:uid="{448D5922-90C0-4C4E-A92F-D6CA92563D54}"/>
    <cellStyle name="%20 - Vurgu2 2 17 3" xfId="5486" xr:uid="{9ECBF03C-6662-42DC-9994-EB459FE6C46C}"/>
    <cellStyle name="%20 - Vurgu2 2 17 3 2" xfId="30492" xr:uid="{F66CC91F-3889-4257-97B6-2DE32E74CEE4}"/>
    <cellStyle name="%20 - Vurgu2 2 17 4" xfId="28317" xr:uid="{EF568A5A-A010-4131-B75D-E599096383A4}"/>
    <cellStyle name="%20 - Vurgu2 2 18" xfId="82" xr:uid="{00000000-0005-0000-0000-000058000000}"/>
    <cellStyle name="%20 - Vurgu2 2 18 2" xfId="3807" xr:uid="{8BC7E78E-5C86-4451-BA3B-B6FA1BA9AAE5}"/>
    <cellStyle name="%20 - Vurgu2 2 18 2 2" xfId="29454" xr:uid="{6FED1DE5-06DF-4D5A-8810-DF0AB4C307EE}"/>
    <cellStyle name="%20 - Vurgu2 2 18 3" xfId="5487" xr:uid="{89CAA334-16ED-432B-AF3D-64E6EFC17F3F}"/>
    <cellStyle name="%20 - Vurgu2 2 18 3 2" xfId="30493" xr:uid="{9AE542AF-79FE-42F0-9E90-1AFD1FD1E98B}"/>
    <cellStyle name="%20 - Vurgu2 2 18 4" xfId="28318" xr:uid="{516410F1-7FBC-40D5-B319-932FACF03023}"/>
    <cellStyle name="%20 - Vurgu2 2 19" xfId="83" xr:uid="{00000000-0005-0000-0000-000059000000}"/>
    <cellStyle name="%20 - Vurgu2 2 2" xfId="84" xr:uid="{00000000-0005-0000-0000-00005A000000}"/>
    <cellStyle name="%20 - Vurgu2 2 2 10" xfId="6452" xr:uid="{2C25509B-B66A-4BCD-9B39-38015D73FFA5}"/>
    <cellStyle name="%20 - Vurgu2 2 2 10 2" xfId="31457" xr:uid="{30112210-C314-4DEB-96DA-7F2ED997271B}"/>
    <cellStyle name="%20 - Vurgu2 2 2 11" xfId="6573" xr:uid="{AAA56DE5-CF6A-42F6-9674-DBFEA690122C}"/>
    <cellStyle name="%20 - Vurgu2 2 2 11 2" xfId="31577" xr:uid="{B40D22D7-0E35-4C89-BDCF-9FD2917A2DFB}"/>
    <cellStyle name="%20 - Vurgu2 2 2 12" xfId="11377" xr:uid="{A2C74C1B-77BF-4FCA-8623-19CD79934885}"/>
    <cellStyle name="%20 - Vurgu2 2 2 12 2" xfId="35611" xr:uid="{EBBC5584-98AF-4487-96ED-C4466BD7F42B}"/>
    <cellStyle name="%20 - Vurgu2 2 2 13" xfId="15090" xr:uid="{3F4ED134-9919-44B5-8183-1DF62C3FA566}"/>
    <cellStyle name="%20 - Vurgu2 2 2 13 2" xfId="39322" xr:uid="{C71BDADE-B1FF-4598-93D4-CEE39F35095F}"/>
    <cellStyle name="%20 - Vurgu2 2 2 14" xfId="18826" xr:uid="{961AFCAA-79F5-4890-81E7-9F1D21ED6F73}"/>
    <cellStyle name="%20 - Vurgu2 2 2 14 2" xfId="43052" xr:uid="{31A9CF42-347A-4EE2-96AE-262408601C04}"/>
    <cellStyle name="%20 - Vurgu2 2 2 15" xfId="22379" xr:uid="{A1234E1A-9127-4FA5-BE6A-9D6346A29D7E}"/>
    <cellStyle name="%20 - Vurgu2 2 2 15 2" xfId="46581" xr:uid="{04A60874-B1A4-4999-AD7E-884C7510DFFF}"/>
    <cellStyle name="%20 - Vurgu2 2 2 16" xfId="28319" xr:uid="{D8F32891-2A9D-4876-A777-F0F1F8D4A65C}"/>
    <cellStyle name="%20 - Vurgu2 2 2 2" xfId="85" xr:uid="{00000000-0005-0000-0000-00005B000000}"/>
    <cellStyle name="%20 - Vurgu2 2 2 2 10" xfId="23433" xr:uid="{0490DC54-871D-4F69-BC5F-78D3910C7FE5}"/>
    <cellStyle name="%20 - Vurgu2 2 2 2 10 2" xfId="47635" xr:uid="{098B45E2-C123-40C0-A9F6-AB12FEE816D9}"/>
    <cellStyle name="%20 - Vurgu2 2 2 2 11" xfId="28320" xr:uid="{E4C0A960-DC00-4A56-8D15-8719F5339A35}"/>
    <cellStyle name="%20 - Vurgu2 2 2 2 2" xfId="86" xr:uid="{00000000-0005-0000-0000-00005C000000}"/>
    <cellStyle name="%20 - Vurgu2 2 2 2 2 2" xfId="3810" xr:uid="{7F0B47C4-2E91-4134-9EEE-0D5504D5FD96}"/>
    <cellStyle name="%20 - Vurgu2 2 2 2 2 2 2" xfId="29457" xr:uid="{2B19ED3B-1D3E-431A-BDAC-5FCD4F8778B0}"/>
    <cellStyle name="%20 - Vurgu2 2 2 2 2 3" xfId="5490" xr:uid="{91DA2B45-9F1E-4AE6-B14C-180C3C5C842E}"/>
    <cellStyle name="%20 - Vurgu2 2 2 2 2 3 2" xfId="30496" xr:uid="{82B684B3-9FA6-47F7-82E9-AEF7299F2398}"/>
    <cellStyle name="%20 - Vurgu2 2 2 2 2 4" xfId="25687" xr:uid="{4FE91882-1D56-466A-A24B-47110C41CE8D}"/>
    <cellStyle name="%20 - Vurgu2 2 2 2 2 4 2" xfId="49815" xr:uid="{2DC5DEDB-EC34-49E3-A1B7-ECEE8CF35C64}"/>
    <cellStyle name="%20 - Vurgu2 2 2 2 2 5" xfId="28321" xr:uid="{0A2BAAA8-5928-408E-BC5F-AD1BB7C6C0F1}"/>
    <cellStyle name="%20 - Vurgu2 2 2 2 3" xfId="3809" xr:uid="{72FF8E33-1E75-4E65-8496-4931FD1125F3}"/>
    <cellStyle name="%20 - Vurgu2 2 2 2 3 2" xfId="29456" xr:uid="{E06869F5-A542-4120-BB61-0FE77CF21DF2}"/>
    <cellStyle name="%20 - Vurgu2 2 2 2 4" xfId="5489" xr:uid="{5355659B-E118-41C7-B5A4-0887F90FA60A}"/>
    <cellStyle name="%20 - Vurgu2 2 2 2 4 2" xfId="30495" xr:uid="{BEB9D2A1-4CE7-4381-836E-D08618C10D26}"/>
    <cellStyle name="%20 - Vurgu2 2 2 2 5" xfId="7760" xr:uid="{981E0A22-27DF-44A0-94A9-278286C7C3FD}"/>
    <cellStyle name="%20 - Vurgu2 2 2 2 5 2" xfId="32629" xr:uid="{B2B23362-9D98-4931-BD14-81A7C5AD883D}"/>
    <cellStyle name="%20 - Vurgu2 2 2 2 6" xfId="10217" xr:uid="{2C77FB9F-A74A-4299-9C31-DC53BB36039F}"/>
    <cellStyle name="%20 - Vurgu2 2 2 2 6 2" xfId="34778" xr:uid="{6CCA8DE3-FEDB-4E93-A91C-E265187FA032}"/>
    <cellStyle name="%20 - Vurgu2 2 2 2 7" xfId="12265" xr:uid="{A4727679-C7FE-4A6F-9A03-AAC9BC58D43E}"/>
    <cellStyle name="%20 - Vurgu2 2 2 2 7 2" xfId="36499" xr:uid="{1DA0710D-A839-44B2-A500-5D930057EBB5}"/>
    <cellStyle name="%20 - Vurgu2 2 2 2 8" xfId="15978" xr:uid="{AC938A60-6B01-48FD-BE2B-A9BAE2A27CCB}"/>
    <cellStyle name="%20 - Vurgu2 2 2 2 8 2" xfId="40210" xr:uid="{0D54DD37-797F-4DDB-BAE6-E4321B8097CC}"/>
    <cellStyle name="%20 - Vurgu2 2 2 2 9" xfId="19716" xr:uid="{9BFF68E8-1FE1-4909-863A-0207749268C7}"/>
    <cellStyle name="%20 - Vurgu2 2 2 2 9 2" xfId="43941" xr:uid="{E698B393-60FC-4D23-A445-A870E6AB9134}"/>
    <cellStyle name="%20 - Vurgu2 2 2 3" xfId="87" xr:uid="{00000000-0005-0000-0000-00005D000000}"/>
    <cellStyle name="%20 - Vurgu2 2 2 3 2" xfId="9987" xr:uid="{CAC4061F-D15A-4184-A7D2-11A855C5C3B7}"/>
    <cellStyle name="%20 - Vurgu2 2 2 3 2 2" xfId="34581" xr:uid="{92A553F5-56A3-4F10-96FA-41EAC7C68C29}"/>
    <cellStyle name="%20 - Vurgu2 2 2 3 3" xfId="13962" xr:uid="{6F7325AD-33F6-4192-851E-EC94DC0A2CC9}"/>
    <cellStyle name="%20 - Vurgu2 2 2 3 3 2" xfId="38195" xr:uid="{C7BD0F82-3C1D-4F19-953D-D6FE8DA635DF}"/>
    <cellStyle name="%20 - Vurgu2 2 2 3 4" xfId="17675" xr:uid="{BFC61E0F-BF3B-4042-92BD-11F76605C475}"/>
    <cellStyle name="%20 - Vurgu2 2 2 3 4 2" xfId="41906" xr:uid="{49723C4E-8624-4B8F-9968-726286540A27}"/>
    <cellStyle name="%20 - Vurgu2 2 2 3 5" xfId="21414" xr:uid="{227881D6-4E3E-4D6B-A8C4-955DDF45D9B8}"/>
    <cellStyle name="%20 - Vurgu2 2 2 3 5 2" xfId="45637" xr:uid="{1CCF989D-E470-4720-B446-82F0D53A7657}"/>
    <cellStyle name="%20 - Vurgu2 2 2 3 6" xfId="27394" xr:uid="{6C31862C-A7D4-48B0-B343-E11E06B8C399}"/>
    <cellStyle name="%20 - Vurgu2 2 2 3 6 2" xfId="51511" xr:uid="{3AB865ED-7C1A-4BEB-BFCB-38AC72C7FE38}"/>
    <cellStyle name="%20 - Vurgu2 2 2 4" xfId="88" xr:uid="{00000000-0005-0000-0000-00005E000000}"/>
    <cellStyle name="%20 - Vurgu2 2 2 4 2" xfId="3811" xr:uid="{47CD30EE-A610-4D79-978D-C18D68859744}"/>
    <cellStyle name="%20 - Vurgu2 2 2 4 2 2" xfId="29458" xr:uid="{E9AA84A1-178E-462D-9BE0-04E1125F8B53}"/>
    <cellStyle name="%20 - Vurgu2 2 2 4 3" xfId="5491" xr:uid="{A7BAA781-65BA-42FD-AA7A-9273ECA71C18}"/>
    <cellStyle name="%20 - Vurgu2 2 2 4 3 2" xfId="30497" xr:uid="{AE499BE1-A2FE-4BF1-8BA5-4F8230AFA6D0}"/>
    <cellStyle name="%20 - Vurgu2 2 2 4 4" xfId="10218" xr:uid="{7C808FA1-B381-43CD-A1A4-0AD73295AD69}"/>
    <cellStyle name="%20 - Vurgu2 2 2 4 4 2" xfId="34779" xr:uid="{F81FC9A4-44FB-4BA6-855F-1A0F06DFDFE4}"/>
    <cellStyle name="%20 - Vurgu2 2 2 4 5" xfId="24796" xr:uid="{66E02321-C8D3-455C-97A5-1157AEB2E37D}"/>
    <cellStyle name="%20 - Vurgu2 2 2 4 5 2" xfId="48930" xr:uid="{2A49F750-2CFB-4A07-A46B-5075EBC15482}"/>
    <cellStyle name="%20 - Vurgu2 2 2 4 6" xfId="28322" xr:uid="{75491F80-0A51-4177-80E7-39D486A42211}"/>
    <cellStyle name="%20 - Vurgu2 2 2 5" xfId="89" xr:uid="{00000000-0005-0000-0000-00005F000000}"/>
    <cellStyle name="%20 - Vurgu2 2 2 5 2" xfId="3812" xr:uid="{3ABD1187-0B72-4581-9F58-BB16BCF3BC35}"/>
    <cellStyle name="%20 - Vurgu2 2 2 5 2 2" xfId="29459" xr:uid="{02444444-874E-4371-915E-82257E90353D}"/>
    <cellStyle name="%20 - Vurgu2 2 2 5 3" xfId="5492" xr:uid="{4E491D9C-5D97-4EC0-B8DE-164B13927107}"/>
    <cellStyle name="%20 - Vurgu2 2 2 5 3 2" xfId="30498" xr:uid="{5B7DAC10-EEBB-412B-A77F-58C117A32012}"/>
    <cellStyle name="%20 - Vurgu2 2 2 5 4" xfId="10219" xr:uid="{E4D56C7C-4EAB-43F9-9D7C-3DF80C83D47F}"/>
    <cellStyle name="%20 - Vurgu2 2 2 5 4 2" xfId="34780" xr:uid="{72363D34-6682-4665-BAA1-69C678F46781}"/>
    <cellStyle name="%20 - Vurgu2 2 2 5 5" xfId="28323" xr:uid="{DFCC4577-F896-40B9-A8EF-EC041C88AEC4}"/>
    <cellStyle name="%20 - Vurgu2 2 2 6" xfId="90" xr:uid="{00000000-0005-0000-0000-000060000000}"/>
    <cellStyle name="%20 - Vurgu2 2 2 6 2" xfId="3813" xr:uid="{7FACE204-4646-45A0-9E96-076597171DC4}"/>
    <cellStyle name="%20 - Vurgu2 2 2 6 2 2" xfId="29460" xr:uid="{64CF212D-FD9B-480E-9B1A-E81A3C2EB0E8}"/>
    <cellStyle name="%20 - Vurgu2 2 2 6 3" xfId="5493" xr:uid="{93478061-4EEA-487D-9C77-0B0E48C2FF6C}"/>
    <cellStyle name="%20 - Vurgu2 2 2 6 3 2" xfId="30499" xr:uid="{44D7897B-AECB-4D62-ADFA-8027FC67785A}"/>
    <cellStyle name="%20 - Vurgu2 2 2 6 4" xfId="28324" xr:uid="{C2FE0DDD-18E6-4B04-B23B-69FB1387D36B}"/>
    <cellStyle name="%20 - Vurgu2 2 2 7" xfId="3571" xr:uid="{00000000-0005-0000-0000-000061000000}"/>
    <cellStyle name="%20 - Vurgu2 2 2 7 2" xfId="29340" xr:uid="{6CFF456B-DB2F-49AD-B23F-C0109AE88B25}"/>
    <cellStyle name="%20 - Vurgu2 2 2 8" xfId="3808" xr:uid="{15A5DBD3-9E93-48C6-B066-A50B6E3C62B4}"/>
    <cellStyle name="%20 - Vurgu2 2 2 8 2" xfId="29455" xr:uid="{E923F30C-D622-4930-B0F6-CD61F817222C}"/>
    <cellStyle name="%20 - Vurgu2 2 2 9" xfId="5488" xr:uid="{E375B1A2-8B37-4775-B100-929E2E0E083E}"/>
    <cellStyle name="%20 - Vurgu2 2 2 9 2" xfId="30494" xr:uid="{7EF1C33C-7474-41AE-9D1A-D4A1FCE2135D}"/>
    <cellStyle name="%20 - Vurgu2 2 20" xfId="91" xr:uid="{00000000-0005-0000-0000-000062000000}"/>
    <cellStyle name="%20 - Vurgu2 2 20 2" xfId="3814" xr:uid="{EC226C03-C409-4D61-BB30-2497DEB8E6FF}"/>
    <cellStyle name="%20 - Vurgu2 2 20 2 2" xfId="29461" xr:uid="{DDDB5172-4490-4AB0-B11D-43B91C5267C0}"/>
    <cellStyle name="%20 - Vurgu2 2 20 3" xfId="5494" xr:uid="{040E3E95-F565-4FE8-9C5D-328EFAA0F19A}"/>
    <cellStyle name="%20 - Vurgu2 2 20 3 2" xfId="30500" xr:uid="{8BE5726D-EC5E-4592-BD75-C52D7FB2A8BC}"/>
    <cellStyle name="%20 - Vurgu2 2 20 4" xfId="28325" xr:uid="{A95DB4F7-D9DF-4676-8117-D14EB29BCCC5}"/>
    <cellStyle name="%20 - Vurgu2 2 21" xfId="92" xr:uid="{00000000-0005-0000-0000-000063000000}"/>
    <cellStyle name="%20 - Vurgu2 2 21 2" xfId="3815" xr:uid="{9A081DBE-C045-4ABB-B0A3-9864D04CA852}"/>
    <cellStyle name="%20 - Vurgu2 2 21 2 2" xfId="29462" xr:uid="{3E60584F-D3AC-4701-B11D-4DE4F52D6BE3}"/>
    <cellStyle name="%20 - Vurgu2 2 21 3" xfId="5495" xr:uid="{7DB33158-9A9A-4857-B99B-CEBEC0DA989B}"/>
    <cellStyle name="%20 - Vurgu2 2 21 3 2" xfId="30501" xr:uid="{EC0E0FB5-F82A-412D-926A-49BA385D7B29}"/>
    <cellStyle name="%20 - Vurgu2 2 21 4" xfId="28326" xr:uid="{3C0F3349-639C-4238-BD88-902B2236F6CC}"/>
    <cellStyle name="%20 - Vurgu2 2 22" xfId="3156" xr:uid="{00000000-0005-0000-0000-000064000000}"/>
    <cellStyle name="%20 - Vurgu2 2 22 2" xfId="3816" xr:uid="{E258E223-5C56-4B21-83C8-492A39BE8FF9}"/>
    <cellStyle name="%20 - Vurgu2 2 22 2 2" xfId="29463" xr:uid="{C8DB0EFA-3C9C-4202-BCCE-89292A6C2350}"/>
    <cellStyle name="%20 - Vurgu2 2 22 3" xfId="5496" xr:uid="{E50DDE31-BD20-4421-9FB9-EFE8949BC813}"/>
    <cellStyle name="%20 - Vurgu2 2 22 3 2" xfId="30502" xr:uid="{5D08A8CE-1D1D-45E5-AD07-FFCCE39ECF6D}"/>
    <cellStyle name="%20 - Vurgu2 2 22 4" xfId="29198" xr:uid="{F6B5A3D3-762F-4B29-98CC-4BC588967E01}"/>
    <cellStyle name="%20 - Vurgu2 2 23" xfId="3536" xr:uid="{00000000-0005-0000-0000-000065000000}"/>
    <cellStyle name="%20 - Vurgu2 2 23 2" xfId="29308" xr:uid="{7AB34E82-B949-495E-B93B-D5FD49D48071}"/>
    <cellStyle name="%20 - Vurgu2 2 24" xfId="3804" xr:uid="{D6705AB3-2A7D-445D-A10F-0D9E15848878}"/>
    <cellStyle name="%20 - Vurgu2 2 24 2" xfId="29451" xr:uid="{DE3AE99A-9A58-40B9-9F81-06521A6FAFD2}"/>
    <cellStyle name="%20 - Vurgu2 2 25" xfId="5484" xr:uid="{60E80671-F893-417E-BA50-68A0CADF7FA9}"/>
    <cellStyle name="%20 - Vurgu2 2 25 2" xfId="30490" xr:uid="{D8D416E3-FF67-46E0-9416-960E00A45169}"/>
    <cellStyle name="%20 - Vurgu2 2 26" xfId="6420" xr:uid="{6EFC8C99-B34D-4292-A2E1-82BB383EABBE}"/>
    <cellStyle name="%20 - Vurgu2 2 26 2" xfId="31425" xr:uid="{AF0CDC4B-E6F5-4968-B121-958470781A3E}"/>
    <cellStyle name="%20 - Vurgu2 2 27" xfId="6541" xr:uid="{9ED4896E-F732-4AA2-B178-C8883426F06B}"/>
    <cellStyle name="%20 - Vurgu2 2 27 2" xfId="31545" xr:uid="{3538C668-FEA4-4224-8699-C15D7A94D507}"/>
    <cellStyle name="%20 - Vurgu2 2 28" xfId="10214" xr:uid="{EB7E9D80-0CB3-45DE-BA9F-0720D1E42B51}"/>
    <cellStyle name="%20 - Vurgu2 2 28 2" xfId="34775" xr:uid="{510A58D3-5ECF-4E79-8DD2-6A9B90FCF355}"/>
    <cellStyle name="%20 - Vurgu2 2 29" xfId="11144" xr:uid="{E725252D-997B-47B4-A1EE-D9C52E852DEA}"/>
    <cellStyle name="%20 - Vurgu2 2 29 2" xfId="35378" xr:uid="{88C4371B-2554-4B7C-A035-205107D91B3B}"/>
    <cellStyle name="%20 - Vurgu2 2 3" xfId="93" xr:uid="{00000000-0005-0000-0000-000066000000}"/>
    <cellStyle name="%20 - Vurgu2 2 3 10" xfId="94" xr:uid="{00000000-0005-0000-0000-000067000000}"/>
    <cellStyle name="%20 - Vurgu2 2 3 10 2" xfId="3818" xr:uid="{959CE495-89FD-48F3-8C24-584925DA2D0D}"/>
    <cellStyle name="%20 - Vurgu2 2 3 10 2 2" xfId="29464" xr:uid="{0EE49F49-3596-4DC2-AD17-8AD7BD35E399}"/>
    <cellStyle name="%20 - Vurgu2 2 3 10 3" xfId="5497" xr:uid="{DEFD3C3E-D645-41CA-9665-596CDA16330D}"/>
    <cellStyle name="%20 - Vurgu2 2 3 10 3 2" xfId="30503" xr:uid="{F1873B5A-37DA-461F-9C37-8E77F7DE84D9}"/>
    <cellStyle name="%20 - Vurgu2 2 3 10 4" xfId="28328" xr:uid="{998E04C7-F370-4587-8287-A6811679E335}"/>
    <cellStyle name="%20 - Vurgu2 2 3 11" xfId="3817" xr:uid="{172FBF59-B42F-4787-9D9C-E9C4A9A94914}"/>
    <cellStyle name="%20 - Vurgu2 2 3 12" xfId="6607" xr:uid="{A3E97B08-EAC0-42D2-B8BD-F3CEE8145CF0}"/>
    <cellStyle name="%20 - Vurgu2 2 3 12 2" xfId="31611" xr:uid="{7DB6CB9A-3A12-45E3-8181-51EC0291A865}"/>
    <cellStyle name="%20 - Vurgu2 2 3 13" xfId="10220" xr:uid="{2C355DEF-B953-4C30-9600-544CEFCE0EC4}"/>
    <cellStyle name="%20 - Vurgu2 2 3 13 2" xfId="34781" xr:uid="{20FED191-6011-4CF7-8E1D-CC67C39C4AF3}"/>
    <cellStyle name="%20 - Vurgu2 2 3 14" xfId="11411" xr:uid="{9062E79E-A6E9-4755-BF31-16E7D763496E}"/>
    <cellStyle name="%20 - Vurgu2 2 3 14 2" xfId="35645" xr:uid="{6D5C5045-11AA-44D9-ABDE-819F625E5FBF}"/>
    <cellStyle name="%20 - Vurgu2 2 3 15" xfId="15124" xr:uid="{FD2F4A98-DC25-485F-8F42-A271824CB75A}"/>
    <cellStyle name="%20 - Vurgu2 2 3 15 2" xfId="39356" xr:uid="{5C1C8D48-857F-46D1-AE48-3B513110A6AA}"/>
    <cellStyle name="%20 - Vurgu2 2 3 16" xfId="18860" xr:uid="{F855F673-DA5A-4469-BE9F-B9FEAD95B8BE}"/>
    <cellStyle name="%20 - Vurgu2 2 3 16 2" xfId="43086" xr:uid="{E7B26C24-232C-40E6-AB15-9C66E21E24F5}"/>
    <cellStyle name="%20 - Vurgu2 2 3 17" xfId="22413" xr:uid="{62D7CD7D-FBC1-495B-926A-394D656E5ADF}"/>
    <cellStyle name="%20 - Vurgu2 2 3 17 2" xfId="46615" xr:uid="{5757A028-EF5C-446A-A2A6-E7EF9B0F3A0C}"/>
    <cellStyle name="%20 - Vurgu2 2 3 18" xfId="28327" xr:uid="{4E53CC01-E349-44F5-AF98-8DDC6534BFE8}"/>
    <cellStyle name="%20 - Vurgu2 2 3 2" xfId="95" xr:uid="{00000000-0005-0000-0000-000068000000}"/>
    <cellStyle name="%20 - Vurgu2 2 3 2 10" xfId="23467" xr:uid="{37DC80EB-3607-48DE-A8E6-7DF48A501EAA}"/>
    <cellStyle name="%20 - Vurgu2 2 3 2 10 2" xfId="47669" xr:uid="{3F301D5F-605B-4E5C-B650-AC29C56430C6}"/>
    <cellStyle name="%20 - Vurgu2 2 3 2 11" xfId="28329" xr:uid="{712DB6DE-4A42-46E1-AFC3-F5B07968FCC3}"/>
    <cellStyle name="%20 - Vurgu2 2 3 2 2" xfId="96" xr:uid="{00000000-0005-0000-0000-000069000000}"/>
    <cellStyle name="%20 - Vurgu2 2 3 2 2 2" xfId="3820" xr:uid="{F781714D-D9EA-4A53-91B7-E86924C63CEE}"/>
    <cellStyle name="%20 - Vurgu2 2 3 2 2 2 2" xfId="29466" xr:uid="{191D23DA-AF65-4931-B955-9A322BD80EB3}"/>
    <cellStyle name="%20 - Vurgu2 2 3 2 2 3" xfId="5499" xr:uid="{21EA9F8E-56A0-46A1-9780-777474251137}"/>
    <cellStyle name="%20 - Vurgu2 2 3 2 2 3 2" xfId="30505" xr:uid="{2549B81C-B9C3-4C00-8D3A-EA8C952E09CD}"/>
    <cellStyle name="%20 - Vurgu2 2 3 2 2 4" xfId="26243" xr:uid="{C4F0F38F-CA54-4A42-8347-7B7287D042A3}"/>
    <cellStyle name="%20 - Vurgu2 2 3 2 2 4 2" xfId="50363" xr:uid="{E1412C1B-A79E-43C0-AB0A-A037D8F4140C}"/>
    <cellStyle name="%20 - Vurgu2 2 3 2 2 5" xfId="28330" xr:uid="{F4F51441-6D99-477A-8351-42C2375082EC}"/>
    <cellStyle name="%20 - Vurgu2 2 3 2 3" xfId="3819" xr:uid="{DCF3B546-94CF-443F-B032-BC26F10BE9DC}"/>
    <cellStyle name="%20 - Vurgu2 2 3 2 3 2" xfId="29465" xr:uid="{F965D93D-3437-4215-9DCF-E477E41658C1}"/>
    <cellStyle name="%20 - Vurgu2 2 3 2 4" xfId="5498" xr:uid="{8689AD67-83A4-4BB8-A03A-55F245AFB41B}"/>
    <cellStyle name="%20 - Vurgu2 2 3 2 4 2" xfId="30504" xr:uid="{70EA0679-626B-4614-A417-9A2548F90770}"/>
    <cellStyle name="%20 - Vurgu2 2 3 2 5" xfId="7800" xr:uid="{1D9391CC-9D2F-494F-9CA4-5450F5921CA0}"/>
    <cellStyle name="%20 - Vurgu2 2 3 2 5 2" xfId="32663" xr:uid="{B2151391-4741-42B8-B41C-86D1418E543E}"/>
    <cellStyle name="%20 - Vurgu2 2 3 2 6" xfId="10221" xr:uid="{C9E8B986-1122-441A-9CEF-AE97F2653EEB}"/>
    <cellStyle name="%20 - Vurgu2 2 3 2 6 2" xfId="34782" xr:uid="{698A5393-0D8C-4AF7-89D0-96E84A1FC92C}"/>
    <cellStyle name="%20 - Vurgu2 2 3 2 7" xfId="12814" xr:uid="{D5062D32-D272-4291-8CAE-2EEB749F3CB0}"/>
    <cellStyle name="%20 - Vurgu2 2 3 2 7 2" xfId="37047" xr:uid="{8229E16F-3BAA-4DEB-8167-6F19BC0E2E41}"/>
    <cellStyle name="%20 - Vurgu2 2 3 2 8" xfId="16527" xr:uid="{2FD712EC-5DC9-486F-B3CB-5B10F266695C}"/>
    <cellStyle name="%20 - Vurgu2 2 3 2 8 2" xfId="40758" xr:uid="{ADB6D2F7-597F-4674-8E99-FECDD43AD7B8}"/>
    <cellStyle name="%20 - Vurgu2 2 3 2 9" xfId="20266" xr:uid="{5229A40E-1865-48F6-AC97-2153D701E71E}"/>
    <cellStyle name="%20 - Vurgu2 2 3 2 9 2" xfId="44489" xr:uid="{E9EEF3D3-D32F-47D1-A929-C133C84B4C4A}"/>
    <cellStyle name="%20 - Vurgu2 2 3 3" xfId="97" xr:uid="{00000000-0005-0000-0000-00006A000000}"/>
    <cellStyle name="%20 - Vurgu2 2 3 3 10" xfId="27428" xr:uid="{D7738448-C9E4-44E6-958D-C6FA728D79EF}"/>
    <cellStyle name="%20 - Vurgu2 2 3 3 10 2" xfId="51545" xr:uid="{5F194CFB-6BB1-4F0F-A896-C242E15CF0F6}"/>
    <cellStyle name="%20 - Vurgu2 2 3 3 11" xfId="28331" xr:uid="{F7F16C3E-7C42-4EB9-9957-B952A175B7E3}"/>
    <cellStyle name="%20 - Vurgu2 2 3 3 2" xfId="98" xr:uid="{00000000-0005-0000-0000-00006B000000}"/>
    <cellStyle name="%20 - Vurgu2 2 3 3 2 2" xfId="3822" xr:uid="{1C3A4461-346A-4DB1-9154-E8A3C49E61E8}"/>
    <cellStyle name="%20 - Vurgu2 2 3 3 2 2 2" xfId="29468" xr:uid="{7805920E-2A3C-43D7-9A60-F9FE3CFE289E}"/>
    <cellStyle name="%20 - Vurgu2 2 3 3 2 3" xfId="5501" xr:uid="{3F241E27-C86D-4C4F-9515-2017304628CE}"/>
    <cellStyle name="%20 - Vurgu2 2 3 3 2 3 2" xfId="30507" xr:uid="{40D47E25-E4FF-433D-B93C-C0DA39217FD2}"/>
    <cellStyle name="%20 - Vurgu2 2 3 3 2 4" xfId="28332" xr:uid="{A294E825-C367-4302-B55A-63A4A4BFE880}"/>
    <cellStyle name="%20 - Vurgu2 2 3 3 3" xfId="3821" xr:uid="{216C2DFD-CA52-4A85-8857-787BF575C817}"/>
    <cellStyle name="%20 - Vurgu2 2 3 3 3 2" xfId="29467" xr:uid="{99276340-7088-4781-B176-8E6CD2100317}"/>
    <cellStyle name="%20 - Vurgu2 2 3 3 4" xfId="5500" xr:uid="{920E91BC-9557-47DF-90FC-439881EB4BE0}"/>
    <cellStyle name="%20 - Vurgu2 2 3 3 4 2" xfId="30506" xr:uid="{60ABD187-6BF6-46FE-B437-D943E4A07099}"/>
    <cellStyle name="%20 - Vurgu2 2 3 3 5" xfId="10014" xr:uid="{9C5761DB-0E3C-45D6-8AD8-98BC63AB34BD}"/>
    <cellStyle name="%20 - Vurgu2 2 3 3 5 2" xfId="34608" xr:uid="{452F8EEA-360F-4DEA-AA8A-8642127E014D}"/>
    <cellStyle name="%20 - Vurgu2 2 3 3 6" xfId="10222" xr:uid="{C36350FB-6112-4858-AD46-6776BEC6C3D5}"/>
    <cellStyle name="%20 - Vurgu2 2 3 3 6 2" xfId="34783" xr:uid="{150BC789-BAF2-4364-B723-CA4480D11E6F}"/>
    <cellStyle name="%20 - Vurgu2 2 3 3 7" xfId="13996" xr:uid="{AD7AE2CA-D927-4C3B-B90F-97A7A715B98E}"/>
    <cellStyle name="%20 - Vurgu2 2 3 3 7 2" xfId="38229" xr:uid="{B45B27CA-607B-40BE-9FA7-BB63CBC809F1}"/>
    <cellStyle name="%20 - Vurgu2 2 3 3 8" xfId="17709" xr:uid="{9B4A9F6D-7242-4275-A232-826DDC0BCE50}"/>
    <cellStyle name="%20 - Vurgu2 2 3 3 8 2" xfId="41940" xr:uid="{9FACAC4A-AEA5-47D8-BC38-1EAB4CC24B51}"/>
    <cellStyle name="%20 - Vurgu2 2 3 3 9" xfId="21448" xr:uid="{3994C2A9-E258-4D15-B024-5CC992D92A5E}"/>
    <cellStyle name="%20 - Vurgu2 2 3 3 9 2" xfId="45671" xr:uid="{6A9073CA-E131-4951-80C8-5CE4F22AE58A}"/>
    <cellStyle name="%20 - Vurgu2 2 3 4" xfId="99" xr:uid="{00000000-0005-0000-0000-00006C000000}"/>
    <cellStyle name="%20 - Vurgu2 2 3 4 10" xfId="25814" xr:uid="{D26FAF00-2746-4E22-B68C-2C91659F29C0}"/>
    <cellStyle name="%20 - Vurgu2 2 3 4 10 2" xfId="49938" xr:uid="{B56E1F99-E739-40FB-83AC-A44A41C336AA}"/>
    <cellStyle name="%20 - Vurgu2 2 3 4 11" xfId="28333" xr:uid="{F51644B8-E10D-4E33-A654-E439D66C70E6}"/>
    <cellStyle name="%20 - Vurgu2 2 3 4 2" xfId="100" xr:uid="{00000000-0005-0000-0000-00006D000000}"/>
    <cellStyle name="%20 - Vurgu2 2 3 4 2 2" xfId="3824" xr:uid="{1466F5F1-DC88-4477-81EF-492B054DEA89}"/>
    <cellStyle name="%20 - Vurgu2 2 3 4 2 2 2" xfId="29470" xr:uid="{F2F59011-1549-4491-9BD3-AD8BCBB65A6E}"/>
    <cellStyle name="%20 - Vurgu2 2 3 4 2 3" xfId="5503" xr:uid="{2E6225D1-DE68-4759-9920-B9715E3E1F50}"/>
    <cellStyle name="%20 - Vurgu2 2 3 4 2 3 2" xfId="30509" xr:uid="{35EDA2E2-C17D-453D-B0E6-94C2026ACC8F}"/>
    <cellStyle name="%20 - Vurgu2 2 3 4 2 4" xfId="28334" xr:uid="{96BC02F9-7D52-4721-927A-B97434495314}"/>
    <cellStyle name="%20 - Vurgu2 2 3 4 3" xfId="3823" xr:uid="{AE44885D-FD52-4AF2-97DA-11D0B8DC6B8D}"/>
    <cellStyle name="%20 - Vurgu2 2 3 4 3 2" xfId="29469" xr:uid="{867E53B3-0F70-40AB-AE6B-9285F321B2F2}"/>
    <cellStyle name="%20 - Vurgu2 2 3 4 4" xfId="5502" xr:uid="{B553D19C-00CA-47F1-9516-24A7833939EC}"/>
    <cellStyle name="%20 - Vurgu2 2 3 4 4 2" xfId="30508" xr:uid="{CCF4DAA8-21CE-491B-BD97-6A9009AD5314}"/>
    <cellStyle name="%20 - Vurgu2 2 3 4 5" xfId="8995" xr:uid="{D6601DFA-C122-402F-B853-18D91E508BE7}"/>
    <cellStyle name="%20 - Vurgu2 2 3 4 5 2" xfId="33689" xr:uid="{CCCEE13E-B551-47CE-BCED-ED2F6BA5149C}"/>
    <cellStyle name="%20 - Vurgu2 2 3 4 6" xfId="10223" xr:uid="{ECF5D8E0-168C-415B-A5AA-85F7C69F351A}"/>
    <cellStyle name="%20 - Vurgu2 2 3 4 6 2" xfId="34784" xr:uid="{F0141924-4589-4269-9731-8CB5BCE4F17C}"/>
    <cellStyle name="%20 - Vurgu2 2 3 4 7" xfId="12388" xr:uid="{11A93788-254C-4895-8370-3F18AE42658F}"/>
    <cellStyle name="%20 - Vurgu2 2 3 4 7 2" xfId="36622" xr:uid="{9DA2C2ED-75B6-46D7-9E03-70B85CD62674}"/>
    <cellStyle name="%20 - Vurgu2 2 3 4 8" xfId="16101" xr:uid="{DD50E25C-73BD-4E9F-9693-39FCC3ABFE6C}"/>
    <cellStyle name="%20 - Vurgu2 2 3 4 8 2" xfId="40333" xr:uid="{913DC1C0-598C-4A14-9861-7029EF278055}"/>
    <cellStyle name="%20 - Vurgu2 2 3 4 9" xfId="19839" xr:uid="{35875E63-ADB1-4B13-BA06-C6CA5AD28FEA}"/>
    <cellStyle name="%20 - Vurgu2 2 3 4 9 2" xfId="44064" xr:uid="{468FE869-8EEB-4730-8E5B-B814892A0F18}"/>
    <cellStyle name="%20 - Vurgu2 2 3 5" xfId="101" xr:uid="{00000000-0005-0000-0000-00006E000000}"/>
    <cellStyle name="%20 - Vurgu2 2 3 5 2" xfId="102" xr:uid="{00000000-0005-0000-0000-00006F000000}"/>
    <cellStyle name="%20 - Vurgu2 2 3 5 2 2" xfId="3826" xr:uid="{6FFA76BF-5A0F-4884-8BEF-34FC01BE819C}"/>
    <cellStyle name="%20 - Vurgu2 2 3 5 2 2 2" xfId="29472" xr:uid="{AA0429D4-5BAC-44C5-AFA0-E84B308531F2}"/>
    <cellStyle name="%20 - Vurgu2 2 3 5 2 3" xfId="5505" xr:uid="{89999327-6DF0-4ACE-BB57-E9D69BBB4173}"/>
    <cellStyle name="%20 - Vurgu2 2 3 5 2 3 2" xfId="30511" xr:uid="{3ED849A3-F6EE-4D70-9BAD-AD267E96D684}"/>
    <cellStyle name="%20 - Vurgu2 2 3 5 2 4" xfId="28336" xr:uid="{3D7AA815-72BA-437A-BE0E-FCD8BFB326E3}"/>
    <cellStyle name="%20 - Vurgu2 2 3 5 3" xfId="3825" xr:uid="{715C52DE-E631-4EA3-B7DE-8F03B4ACCF39}"/>
    <cellStyle name="%20 - Vurgu2 2 3 5 3 2" xfId="29471" xr:uid="{B9318970-2851-4717-9A5B-7B2DBCC7FBE9}"/>
    <cellStyle name="%20 - Vurgu2 2 3 5 4" xfId="5504" xr:uid="{09B88376-9103-4635-A0A7-4775F67570CE}"/>
    <cellStyle name="%20 - Vurgu2 2 3 5 4 2" xfId="30510" xr:uid="{A2102C07-DF29-4A3B-98D2-215A8E1C32D5}"/>
    <cellStyle name="%20 - Vurgu2 2 3 5 5" xfId="10224" xr:uid="{AA973331-7D7E-4801-880C-1A62830871A0}"/>
    <cellStyle name="%20 - Vurgu2 2 3 5 5 2" xfId="34785" xr:uid="{47D75F65-6164-415A-B4A1-459882CD6C03}"/>
    <cellStyle name="%20 - Vurgu2 2 3 5 6" xfId="24830" xr:uid="{40CE9C09-7A0C-4072-AD5C-B587BE7DF46B}"/>
    <cellStyle name="%20 - Vurgu2 2 3 5 6 2" xfId="48964" xr:uid="{A68D98F4-C85A-4F52-BB9A-8105011F6311}"/>
    <cellStyle name="%20 - Vurgu2 2 3 5 7" xfId="28335" xr:uid="{C01E5FBE-D977-4844-A304-454CA432067F}"/>
    <cellStyle name="%20 - Vurgu2 2 3 6" xfId="103" xr:uid="{00000000-0005-0000-0000-000070000000}"/>
    <cellStyle name="%20 - Vurgu2 2 3 6 2" xfId="104" xr:uid="{00000000-0005-0000-0000-000071000000}"/>
    <cellStyle name="%20 - Vurgu2 2 3 6 2 2" xfId="3828" xr:uid="{3127284E-4A39-425B-8729-E5BBD0CC0F54}"/>
    <cellStyle name="%20 - Vurgu2 2 3 6 2 2 2" xfId="29474" xr:uid="{34F576ED-1466-4994-A2FE-1F020B094272}"/>
    <cellStyle name="%20 - Vurgu2 2 3 6 2 3" xfId="5507" xr:uid="{EE590821-F10C-4990-AE2F-6243AC471AC5}"/>
    <cellStyle name="%20 - Vurgu2 2 3 6 2 3 2" xfId="30513" xr:uid="{DA6D353D-B52D-4F5D-B864-FF994F28909A}"/>
    <cellStyle name="%20 - Vurgu2 2 3 6 2 4" xfId="28338" xr:uid="{38D70918-7743-43EA-B3BF-9AD92B8526B7}"/>
    <cellStyle name="%20 - Vurgu2 2 3 6 3" xfId="3827" xr:uid="{045E0D00-16E0-4DF4-B4E7-9A4440ED627A}"/>
    <cellStyle name="%20 - Vurgu2 2 3 6 3 2" xfId="29473" xr:uid="{5994E5DC-C065-4B2F-A926-5B7095D194B1}"/>
    <cellStyle name="%20 - Vurgu2 2 3 6 4" xfId="5506" xr:uid="{E17B8E67-DC65-445E-B6D2-B1C774EE49C2}"/>
    <cellStyle name="%20 - Vurgu2 2 3 6 4 2" xfId="30512" xr:uid="{CD8685D9-609E-46AC-96AA-0E5D240F968F}"/>
    <cellStyle name="%20 - Vurgu2 2 3 6 5" xfId="10225" xr:uid="{E20223EA-6799-4B3D-B45D-034839AA2E12}"/>
    <cellStyle name="%20 - Vurgu2 2 3 6 5 2" xfId="34786" xr:uid="{D4503D2F-F902-4B79-A966-C3AB6134CF34}"/>
    <cellStyle name="%20 - Vurgu2 2 3 6 6" xfId="28337" xr:uid="{D16CBBE3-96BB-4FED-AA62-46FB81B1B74E}"/>
    <cellStyle name="%20 - Vurgu2 2 3 7" xfId="105" xr:uid="{00000000-0005-0000-0000-000072000000}"/>
    <cellStyle name="%20 - Vurgu2 2 3 7 2" xfId="106" xr:uid="{00000000-0005-0000-0000-000073000000}"/>
    <cellStyle name="%20 - Vurgu2 2 3 7 2 2" xfId="3830" xr:uid="{AA321003-38E8-430B-9BD9-563EA4656B7A}"/>
    <cellStyle name="%20 - Vurgu2 2 3 7 2 2 2" xfId="29476" xr:uid="{2801A1B8-B2EF-4CC2-BE11-71EB254D1B32}"/>
    <cellStyle name="%20 - Vurgu2 2 3 7 2 3" xfId="5509" xr:uid="{9F6BD9A7-3528-480E-A4C7-9EFBB3F188BA}"/>
    <cellStyle name="%20 - Vurgu2 2 3 7 2 3 2" xfId="30515" xr:uid="{02494DA3-4DF0-4FE8-9E55-281E2C236765}"/>
    <cellStyle name="%20 - Vurgu2 2 3 7 2 4" xfId="28340" xr:uid="{61A4C700-FB55-4D14-950F-6D124A83F778}"/>
    <cellStyle name="%20 - Vurgu2 2 3 7 3" xfId="3829" xr:uid="{5BE5DC14-24AC-4098-90BE-37646D046809}"/>
    <cellStyle name="%20 - Vurgu2 2 3 7 3 2" xfId="29475" xr:uid="{DB3ACE4C-797D-4A22-BFAD-0FE9319C16DD}"/>
    <cellStyle name="%20 - Vurgu2 2 3 7 4" xfId="5508" xr:uid="{364BB640-0999-4D00-A16A-12183F881F00}"/>
    <cellStyle name="%20 - Vurgu2 2 3 7 4 2" xfId="30514" xr:uid="{84B51314-1CAC-4085-9E01-E28470A6AF67}"/>
    <cellStyle name="%20 - Vurgu2 2 3 7 5" xfId="10226" xr:uid="{904BABCC-63A4-4FB9-B9B9-E75214D8A736}"/>
    <cellStyle name="%20 - Vurgu2 2 3 7 5 2" xfId="34787" xr:uid="{1C1EC882-254F-40E8-A4BE-D8DFE18A03D5}"/>
    <cellStyle name="%20 - Vurgu2 2 3 7 6" xfId="28339" xr:uid="{74B05732-84C7-4154-B340-B5B31180F048}"/>
    <cellStyle name="%20 - Vurgu2 2 3 8" xfId="107" xr:uid="{00000000-0005-0000-0000-000074000000}"/>
    <cellStyle name="%20 - Vurgu2 2 3 8 2" xfId="3831" xr:uid="{739237D3-A988-474B-A30F-26EB2501F31D}"/>
    <cellStyle name="%20 - Vurgu2 2 3 8 2 2" xfId="29477" xr:uid="{82D4FC01-E086-48D3-84C2-A2698F6FD2A7}"/>
    <cellStyle name="%20 - Vurgu2 2 3 8 3" xfId="5510" xr:uid="{CA947775-A067-4D3A-89F3-BE42D50E469A}"/>
    <cellStyle name="%20 - Vurgu2 2 3 8 3 2" xfId="30516" xr:uid="{386F4FD2-B94D-4706-AABD-28DDA56CE724}"/>
    <cellStyle name="%20 - Vurgu2 2 3 8 4" xfId="10227" xr:uid="{B4A80CC4-3382-4E70-A198-EA2CFD78C52A}"/>
    <cellStyle name="%20 - Vurgu2 2 3 8 4 2" xfId="34788" xr:uid="{CECD6DAD-2099-42F4-AFF5-D0FE568B9785}"/>
    <cellStyle name="%20 - Vurgu2 2 3 8 5" xfId="28341" xr:uid="{22FCBBBE-38C0-4E75-B3F5-0B241F8B873E}"/>
    <cellStyle name="%20 - Vurgu2 2 3 9" xfId="108" xr:uid="{00000000-0005-0000-0000-000075000000}"/>
    <cellStyle name="%20 - Vurgu2 2 3 9 2" xfId="3832" xr:uid="{1E8862FA-3ACC-4BBB-AD9A-98D4FCD9130E}"/>
    <cellStyle name="%20 - Vurgu2 2 3 9 2 2" xfId="29478" xr:uid="{4832D23B-CC03-4166-937E-78A3E6744A2E}"/>
    <cellStyle name="%20 - Vurgu2 2 3 9 3" xfId="5511" xr:uid="{9DA519DC-7A5B-42B2-BFB4-EE5DC9B857C8}"/>
    <cellStyle name="%20 - Vurgu2 2 3 9 3 2" xfId="30517" xr:uid="{F978F391-3753-408E-9227-D8754360D3E5}"/>
    <cellStyle name="%20 - Vurgu2 2 3 9 4" xfId="28342" xr:uid="{225779AA-F414-4838-AB1D-F27A611DC8F3}"/>
    <cellStyle name="%20 - Vurgu2 2 30" xfId="14857" xr:uid="{BA200EF6-72CB-4623-9423-1DD306EEE59B}"/>
    <cellStyle name="%20 - Vurgu2 2 30 2" xfId="39089" xr:uid="{52A9BB9F-558B-4839-A01E-BD1C7AA9BBE3}"/>
    <cellStyle name="%20 - Vurgu2 2 31" xfId="18590" xr:uid="{219FAFEF-5C4E-4C5E-87AE-9AD7F01B1C80}"/>
    <cellStyle name="%20 - Vurgu2 2 31 2" xfId="42816" xr:uid="{A4674878-822C-437B-8B30-344C0D243786}"/>
    <cellStyle name="%20 - Vurgu2 2 32" xfId="22346" xr:uid="{2E02676B-F6A5-4112-B021-7EE04655BA20}"/>
    <cellStyle name="%20 - Vurgu2 2 32 2" xfId="46548" xr:uid="{9F9B24F6-73E9-45DF-A419-3E550366525E}"/>
    <cellStyle name="%20 - Vurgu2 2 33" xfId="28315" xr:uid="{CD18B3E2-6BE9-4E30-B0A9-81977D0364D6}"/>
    <cellStyle name="%20 - Vurgu2 2 4" xfId="109" xr:uid="{00000000-0005-0000-0000-000076000000}"/>
    <cellStyle name="%20 - Vurgu2 2 4 2" xfId="110" xr:uid="{00000000-0005-0000-0000-000077000000}"/>
    <cellStyle name="%20 - Vurgu2 2 4 3" xfId="3833" xr:uid="{1E301FCE-0BB5-4C34-A0D3-3B39124D4527}"/>
    <cellStyle name="%20 - Vurgu2 2 4 3 2" xfId="29479" xr:uid="{032105BC-3CA9-4ABF-870E-42F8C664D0CE}"/>
    <cellStyle name="%20 - Vurgu2 2 4 4" xfId="5512" xr:uid="{DA73CC94-B64E-4DAC-A29B-F8B0766B4318}"/>
    <cellStyle name="%20 - Vurgu2 2 4 4 2" xfId="30518" xr:uid="{F32A13DD-F1AA-449E-B6FE-4F97698BD96B}"/>
    <cellStyle name="%20 - Vurgu2 2 4 5" xfId="6643" xr:uid="{233ACB48-2971-46CA-9AA9-895F8EDB1EFA}"/>
    <cellStyle name="%20 - Vurgu2 2 5" xfId="111" xr:uid="{00000000-0005-0000-0000-000078000000}"/>
    <cellStyle name="%20 - Vurgu2 2 5 10" xfId="22536" xr:uid="{6B7E6859-24D9-496E-9B3C-CA23FDC32234}"/>
    <cellStyle name="%20 - Vurgu2 2 5 10 2" xfId="46738" xr:uid="{1E72E1A7-DCDA-4A76-893D-15B1560E1D35}"/>
    <cellStyle name="%20 - Vurgu2 2 5 11" xfId="28343" xr:uid="{E83646CA-3616-4325-96A2-8DA363CBCF2F}"/>
    <cellStyle name="%20 - Vurgu2 2 5 2" xfId="112" xr:uid="{00000000-0005-0000-0000-000079000000}"/>
    <cellStyle name="%20 - Vurgu2 2 5 2 2" xfId="3835" xr:uid="{C8966E7F-78CF-4AA9-9D55-2C42CD506E59}"/>
    <cellStyle name="%20 - Vurgu2 2 5 2 2 2" xfId="27546" xr:uid="{563BD652-8915-455B-B47C-921197C2DB1C}"/>
    <cellStyle name="%20 - Vurgu2 2 5 2 2 2 2" xfId="51663" xr:uid="{3919D0C0-8FB5-4EB5-8B3C-29E0BC571E79}"/>
    <cellStyle name="%20 - Vurgu2 2 5 2 2 3" xfId="29481" xr:uid="{E2C99028-13DD-4FD9-8141-2844B92832C7}"/>
    <cellStyle name="%20 - Vurgu2 2 5 2 3" xfId="5514" xr:uid="{C1E92E16-DD9A-4EDF-A77F-A053DACB49F1}"/>
    <cellStyle name="%20 - Vurgu2 2 5 2 3 2" xfId="30520" xr:uid="{4E0CBF30-C56A-44C2-BF81-526C5CD6D201}"/>
    <cellStyle name="%20 - Vurgu2 2 5 2 4" xfId="7943" xr:uid="{3727CAA0-CC94-48D9-BD06-C3D40182770B}"/>
    <cellStyle name="%20 - Vurgu2 2 5 2 4 2" xfId="32781" xr:uid="{33853024-ADD1-48F2-B7A5-43D235FA03EF}"/>
    <cellStyle name="%20 - Vurgu2 2 5 2 5" xfId="14114" xr:uid="{3E637198-7149-4DDA-BB47-B2640BBE1B69}"/>
    <cellStyle name="%20 - Vurgu2 2 5 2 5 2" xfId="38347" xr:uid="{A0548C2F-5209-4BC8-8918-B21608F0C3E2}"/>
    <cellStyle name="%20 - Vurgu2 2 5 2 6" xfId="17827" xr:uid="{183A5D85-9490-456F-ACC0-EC6E79C0A334}"/>
    <cellStyle name="%20 - Vurgu2 2 5 2 6 2" xfId="42058" xr:uid="{6D77B466-BF76-42E2-A3E5-37FA98FC1A61}"/>
    <cellStyle name="%20 - Vurgu2 2 5 2 7" xfId="21566" xr:uid="{3B9EFE8E-7741-4B11-935E-F1F103F16809}"/>
    <cellStyle name="%20 - Vurgu2 2 5 2 7 2" xfId="45789" xr:uid="{E1C07C75-2BEE-4B18-8ECD-281343D6EF19}"/>
    <cellStyle name="%20 - Vurgu2 2 5 2 8" xfId="23586" xr:uid="{C8D2D779-8DC6-4BF6-8095-AFD905FBAA57}"/>
    <cellStyle name="%20 - Vurgu2 2 5 2 8 2" xfId="47788" xr:uid="{C08F6B9A-55BC-4CBF-B5AF-EF706B9AA849}"/>
    <cellStyle name="%20 - Vurgu2 2 5 2 9" xfId="28344" xr:uid="{CB58EE50-3975-4187-B5C3-FE8ADF691143}"/>
    <cellStyle name="%20 - Vurgu2 2 5 3" xfId="3834" xr:uid="{E10D1D1A-B306-4D38-A8C2-E33E5D822191}"/>
    <cellStyle name="%20 - Vurgu2 2 5 3 2" xfId="9373" xr:uid="{8A09082E-3D6C-4710-A896-DD5DFD48303C}"/>
    <cellStyle name="%20 - Vurgu2 2 5 3 2 2" xfId="33999" xr:uid="{D84C4C75-73DA-433D-B961-748976F8FC10}"/>
    <cellStyle name="%20 - Vurgu2 2 5 3 3" xfId="12934" xr:uid="{89E2C85D-A03C-4F9E-975C-29A4BC2C77DA}"/>
    <cellStyle name="%20 - Vurgu2 2 5 3 3 2" xfId="37167" xr:uid="{CDD1178A-252E-45A9-AA8F-AB52A51DFF2D}"/>
    <cellStyle name="%20 - Vurgu2 2 5 3 4" xfId="16647" xr:uid="{D13929A0-F9D3-4D1A-9DB0-2ACC3D994AA2}"/>
    <cellStyle name="%20 - Vurgu2 2 5 3 4 2" xfId="40878" xr:uid="{4F53B75B-D120-43D6-9CCA-E04BD7B0875C}"/>
    <cellStyle name="%20 - Vurgu2 2 5 3 5" xfId="20386" xr:uid="{1D8B414A-854C-4849-A272-E5F93D7535F5}"/>
    <cellStyle name="%20 - Vurgu2 2 5 3 5 2" xfId="44609" xr:uid="{72938696-ADA2-497C-B395-EE59BCA4525F}"/>
    <cellStyle name="%20 - Vurgu2 2 5 3 6" xfId="26364" xr:uid="{2DD49157-EFF4-487A-8E7B-7182BA56FBD3}"/>
    <cellStyle name="%20 - Vurgu2 2 5 3 6 2" xfId="50483" xr:uid="{7669B32C-348D-4BAC-8F28-855A00E21BC9}"/>
    <cellStyle name="%20 - Vurgu2 2 5 3 7" xfId="29480" xr:uid="{44ECE25C-0F52-438F-8797-ED1DD4A6E90B}"/>
    <cellStyle name="%20 - Vurgu2 2 5 4" xfId="5513" xr:uid="{A00BC389-7E22-417E-9FA7-61CF9A6EE586}"/>
    <cellStyle name="%20 - Vurgu2 2 5 4 2" xfId="24949" xr:uid="{258E383C-52E7-4174-AD41-E5F07F63E501}"/>
    <cellStyle name="%20 - Vurgu2 2 5 4 2 2" xfId="49083" xr:uid="{D0A51ADB-EF30-4913-9B68-EE00956C9D21}"/>
    <cellStyle name="%20 - Vurgu2 2 5 4 3" xfId="30519" xr:uid="{BAB8B7FE-0665-4CFA-BA44-59C0A4DA05CC}"/>
    <cellStyle name="%20 - Vurgu2 2 5 5" xfId="6796" xr:uid="{D5A2C6E8-966D-4017-B9C7-7C41DE2AB5C8}"/>
    <cellStyle name="%20 - Vurgu2 2 5 5 2" xfId="31733" xr:uid="{B3EC0E6A-3ACF-4C89-9361-815E27018714}"/>
    <cellStyle name="%20 - Vurgu2 2 5 6" xfId="10228" xr:uid="{DC2AB2E7-1A93-4828-B0DC-66397463E4C6}"/>
    <cellStyle name="%20 - Vurgu2 2 5 6 2" xfId="34789" xr:uid="{8C0E6AA5-33A0-490E-9B53-19EB03DA55F9}"/>
    <cellStyle name="%20 - Vurgu2 2 5 7" xfId="11533" xr:uid="{E1ED851F-EEDD-4FF1-A9DA-1BEA8228FEB1}"/>
    <cellStyle name="%20 - Vurgu2 2 5 7 2" xfId="35767" xr:uid="{10FFAB5D-3D5D-4B53-B8C4-DB36A40B7E77}"/>
    <cellStyle name="%20 - Vurgu2 2 5 8" xfId="15246" xr:uid="{C08F8B44-DC35-4C2D-B600-6DA8C529FEC2}"/>
    <cellStyle name="%20 - Vurgu2 2 5 8 2" xfId="39478" xr:uid="{17954797-E90A-4E40-BFDF-CC35ECFD5F9B}"/>
    <cellStyle name="%20 - Vurgu2 2 5 9" xfId="18983" xr:uid="{BEB3EFF5-32B2-4BC3-94F7-BF58D2B01FB8}"/>
    <cellStyle name="%20 - Vurgu2 2 5 9 2" xfId="43209" xr:uid="{BAC86524-9646-4D32-B78A-9B750A7F904A}"/>
    <cellStyle name="%20 - Vurgu2 2 6" xfId="113" xr:uid="{00000000-0005-0000-0000-00007A000000}"/>
    <cellStyle name="%20 - Vurgu2 2 6 2" xfId="8077" xr:uid="{0C059775-651E-44B0-9767-17814EF96D46}"/>
    <cellStyle name="%20 - Vurgu2 2 6 2 2" xfId="14238" xr:uid="{9C303C7C-82C0-40D8-B813-A7B20A499638}"/>
    <cellStyle name="%20 - Vurgu2 2 6 2 2 2" xfId="27670" xr:uid="{B078286D-C139-4C55-AF5C-ABB0EC8C6286}"/>
    <cellStyle name="%20 - Vurgu2 2 6 2 2 2 2" xfId="51787" xr:uid="{D3085EB3-6133-41E3-9281-6577AE6C23D3}"/>
    <cellStyle name="%20 - Vurgu2 2 6 2 2 3" xfId="38471" xr:uid="{5DA72853-164A-4935-AD43-B06D55E0A8F9}"/>
    <cellStyle name="%20 - Vurgu2 2 6 2 3" xfId="17951" xr:uid="{52105D7A-6735-4C70-9836-640B34786934}"/>
    <cellStyle name="%20 - Vurgu2 2 6 2 3 2" xfId="42182" xr:uid="{8449AF89-E45E-4D98-9B28-2DC54409F16E}"/>
    <cellStyle name="%20 - Vurgu2 2 6 2 4" xfId="21690" xr:uid="{8F3F27BD-B197-48E5-A716-7087F671BFF0}"/>
    <cellStyle name="%20 - Vurgu2 2 6 2 4 2" xfId="45913" xr:uid="{CDAB4237-DBB7-4556-8CEE-AF644BB2CF22}"/>
    <cellStyle name="%20 - Vurgu2 2 6 2 5" xfId="23710" xr:uid="{B73FC3C0-57B3-4814-A443-E270A5E084AC}"/>
    <cellStyle name="%20 - Vurgu2 2 6 2 5 2" xfId="47912" xr:uid="{C00A508C-245A-4D86-9B36-043A5B9059F3}"/>
    <cellStyle name="%20 - Vurgu2 2 6 2 6" xfId="32905" xr:uid="{147B4B0C-0F71-4C64-92D3-0C6EDBADC77D}"/>
    <cellStyle name="%20 - Vurgu2 2 6 3" xfId="6924" xr:uid="{6D91078B-F7B3-4A62-8AAF-F35786F1FB18}"/>
    <cellStyle name="%20 - Vurgu2 2 6 3 2" xfId="13046" xr:uid="{DEE60535-D7E6-4488-B57E-352C8E49E6A4}"/>
    <cellStyle name="%20 - Vurgu2 2 6 3 2 2" xfId="37279" xr:uid="{8206F64F-4A3E-4808-AD61-A3ACF30AEEC6}"/>
    <cellStyle name="%20 - Vurgu2 2 6 3 3" xfId="16759" xr:uid="{A1F10FD4-7E9B-45FD-832F-BC0B27BCEAC7}"/>
    <cellStyle name="%20 - Vurgu2 2 6 3 3 2" xfId="40990" xr:uid="{8D63A731-EFED-4230-930A-1D37F77BD512}"/>
    <cellStyle name="%20 - Vurgu2 2 6 3 4" xfId="20498" xr:uid="{1B3DE32A-35BA-4406-831F-17D4AB44C40B}"/>
    <cellStyle name="%20 - Vurgu2 2 6 3 4 2" xfId="44721" xr:uid="{F42E42BD-B014-4717-95C6-C0F38B4960ED}"/>
    <cellStyle name="%20 - Vurgu2 2 6 3 5" xfId="26476" xr:uid="{1E14AC27-4F9A-4415-8013-2912A957BB8D}"/>
    <cellStyle name="%20 - Vurgu2 2 6 3 5 2" xfId="50595" xr:uid="{D708FF98-0829-44CD-AD97-8D1BD519A91A}"/>
    <cellStyle name="%20 - Vurgu2 2 6 3 6" xfId="31857" xr:uid="{46FBD5A9-3AD2-4A17-B7EB-350AB61B5DD0}"/>
    <cellStyle name="%20 - Vurgu2 2 6 4" xfId="11657" xr:uid="{444683F2-480F-44B8-A482-C22CD4B0FAF3}"/>
    <cellStyle name="%20 - Vurgu2 2 6 4 2" xfId="25073" xr:uid="{B8C39C24-6131-4297-B7EE-878B44DC8600}"/>
    <cellStyle name="%20 - Vurgu2 2 6 4 2 2" xfId="49207" xr:uid="{1D5FC5FA-A64E-4E40-AE02-27CDA1369E3A}"/>
    <cellStyle name="%20 - Vurgu2 2 6 4 3" xfId="35891" xr:uid="{C9E29FB0-D80F-428D-90FB-0B72FEE2286A}"/>
    <cellStyle name="%20 - Vurgu2 2 6 5" xfId="15370" xr:uid="{D6A14B5C-94D4-4347-A329-AD0B0C8DE904}"/>
    <cellStyle name="%20 - Vurgu2 2 6 5 2" xfId="39602" xr:uid="{6406A0C1-E82A-4A86-A992-5EBAF9307558}"/>
    <cellStyle name="%20 - Vurgu2 2 6 6" xfId="19107" xr:uid="{1CF89148-5759-4889-985D-E1D569AE9B9E}"/>
    <cellStyle name="%20 - Vurgu2 2 6 6 2" xfId="43333" xr:uid="{CAD71B83-8919-4012-B194-58D3A7D01BF2}"/>
    <cellStyle name="%20 - Vurgu2 2 6 7" xfId="22660" xr:uid="{BF64A0F9-35E8-4F97-AF1B-300449D6F574}"/>
    <cellStyle name="%20 - Vurgu2 2 6 7 2" xfId="46862" xr:uid="{CCDD7F8D-C9A6-4CD9-9120-57CA80188326}"/>
    <cellStyle name="%20 - Vurgu2 2 7" xfId="114" xr:uid="{00000000-0005-0000-0000-00007B000000}"/>
    <cellStyle name="%20 - Vurgu2 2 7 10" xfId="22787" xr:uid="{4C61448A-51C8-45C8-B352-3870E34696A6}"/>
    <cellStyle name="%20 - Vurgu2 2 7 10 2" xfId="46989" xr:uid="{6380BF72-910F-4E52-A4BD-A15645FF0E23}"/>
    <cellStyle name="%20 - Vurgu2 2 7 11" xfId="28345" xr:uid="{299E93CB-D307-4287-A833-24315F7FE5E3}"/>
    <cellStyle name="%20 - Vurgu2 2 7 2" xfId="115" xr:uid="{00000000-0005-0000-0000-00007C000000}"/>
    <cellStyle name="%20 - Vurgu2 2 7 2 2" xfId="3837" xr:uid="{2DF5999C-3D61-4C57-9BE2-6682F1B280FD}"/>
    <cellStyle name="%20 - Vurgu2 2 7 2 2 2" xfId="27797" xr:uid="{45757E56-785D-4334-A61C-0633C9A59EA2}"/>
    <cellStyle name="%20 - Vurgu2 2 7 2 2 2 2" xfId="51914" xr:uid="{36F33CB5-5199-4DE7-BC2B-0A2D2FA4BE19}"/>
    <cellStyle name="%20 - Vurgu2 2 7 2 2 3" xfId="29483" xr:uid="{6B3ED0F8-88ED-4649-8E20-BAFB333C981E}"/>
    <cellStyle name="%20 - Vurgu2 2 7 2 3" xfId="5516" xr:uid="{F705B87E-8514-4B8F-A56B-F3AD3AE983AA}"/>
    <cellStyle name="%20 - Vurgu2 2 7 2 3 2" xfId="30522" xr:uid="{1524BC66-A3D0-40A0-A078-D7100E3C545C}"/>
    <cellStyle name="%20 - Vurgu2 2 7 2 4" xfId="8208" xr:uid="{DE37650E-0360-481A-BC6C-D56B4ABADB6E}"/>
    <cellStyle name="%20 - Vurgu2 2 7 2 4 2" xfId="33032" xr:uid="{0AB577D0-CFD1-4955-9AB4-80B668C364E0}"/>
    <cellStyle name="%20 - Vurgu2 2 7 2 5" xfId="14365" xr:uid="{E19B8081-421B-43A3-BC34-542274192D9F}"/>
    <cellStyle name="%20 - Vurgu2 2 7 2 5 2" xfId="38598" xr:uid="{CC610786-A876-4D0F-BBC2-0F34E63EC8E1}"/>
    <cellStyle name="%20 - Vurgu2 2 7 2 6" xfId="18078" xr:uid="{452CA16D-F5ED-48B8-97E7-03597693DD9E}"/>
    <cellStyle name="%20 - Vurgu2 2 7 2 6 2" xfId="42309" xr:uid="{52A32EB3-AEA0-4591-9083-977E6CD8CC31}"/>
    <cellStyle name="%20 - Vurgu2 2 7 2 7" xfId="21817" xr:uid="{2BB0DCE3-B5D3-444F-9A74-CEAA72902832}"/>
    <cellStyle name="%20 - Vurgu2 2 7 2 7 2" xfId="46040" xr:uid="{2C062380-83A6-407D-86E0-CC13A36480B1}"/>
    <cellStyle name="%20 - Vurgu2 2 7 2 8" xfId="23837" xr:uid="{ACFA3856-42F4-4300-96F3-D63E23D2CE71}"/>
    <cellStyle name="%20 - Vurgu2 2 7 2 8 2" xfId="48039" xr:uid="{86381FDA-3476-433F-B4AA-7E499CC8D743}"/>
    <cellStyle name="%20 - Vurgu2 2 7 2 9" xfId="28346" xr:uid="{0CE6ED6E-A2D0-488B-8217-C1BF911C7DF5}"/>
    <cellStyle name="%20 - Vurgu2 2 7 3" xfId="3836" xr:uid="{0C2B69A4-51A6-4CF1-8C32-A1D74A04A3B3}"/>
    <cellStyle name="%20 - Vurgu2 2 7 3 2" xfId="9440" xr:uid="{012D6998-FAD5-4724-B89C-EDD42003926D}"/>
    <cellStyle name="%20 - Vurgu2 2 7 3 2 2" xfId="34065" xr:uid="{004BA75B-31B7-4604-A389-53E9C00F7419}"/>
    <cellStyle name="%20 - Vurgu2 2 7 3 3" xfId="13173" xr:uid="{EF161BA0-3780-4FA6-9252-E67075B8F83D}"/>
    <cellStyle name="%20 - Vurgu2 2 7 3 3 2" xfId="37406" xr:uid="{9993EAEF-C7A5-4E7D-A994-00FD022A712C}"/>
    <cellStyle name="%20 - Vurgu2 2 7 3 4" xfId="16886" xr:uid="{C1EE131B-B2F6-406F-87FD-D159501B968E}"/>
    <cellStyle name="%20 - Vurgu2 2 7 3 4 2" xfId="41117" xr:uid="{6CAF11EE-51C1-42A9-B6B4-8E735ED7C898}"/>
    <cellStyle name="%20 - Vurgu2 2 7 3 5" xfId="20625" xr:uid="{35CABB53-5553-40B1-AE92-8869134330C9}"/>
    <cellStyle name="%20 - Vurgu2 2 7 3 5 2" xfId="44848" xr:uid="{3D6A2F5F-14EE-4BE3-A8B6-C0863959FBC5}"/>
    <cellStyle name="%20 - Vurgu2 2 7 3 6" xfId="26603" xr:uid="{13D7BE66-6E64-42C7-946C-3717C18EED93}"/>
    <cellStyle name="%20 - Vurgu2 2 7 3 6 2" xfId="50722" xr:uid="{F48A1E10-2356-4B73-82F5-8A0A80B0CD28}"/>
    <cellStyle name="%20 - Vurgu2 2 7 3 7" xfId="29482" xr:uid="{0A2F56D0-2A81-4928-B9B7-B0B93DD7656B}"/>
    <cellStyle name="%20 - Vurgu2 2 7 4" xfId="5515" xr:uid="{F4B4033C-2CC2-46D7-AD76-00920BEED6CE}"/>
    <cellStyle name="%20 - Vurgu2 2 7 4 2" xfId="25200" xr:uid="{4B58598C-64A9-4CE8-8543-83ED3770B429}"/>
    <cellStyle name="%20 - Vurgu2 2 7 4 2 2" xfId="49334" xr:uid="{9B68229D-23ED-488C-AE6E-A6A8C0CB4589}"/>
    <cellStyle name="%20 - Vurgu2 2 7 4 3" xfId="30521" xr:uid="{9EDAF5BB-3260-4028-981B-99FA1966E6D3}"/>
    <cellStyle name="%20 - Vurgu2 2 7 5" xfId="7060" xr:uid="{D92A5305-3850-42C0-9649-699B8D407E97}"/>
    <cellStyle name="%20 - Vurgu2 2 7 5 2" xfId="31984" xr:uid="{8251E357-D4D2-41FB-AD8A-766CA7D5F129}"/>
    <cellStyle name="%20 - Vurgu2 2 7 6" xfId="10229" xr:uid="{64F60967-8F83-4B7C-B92B-A86542F6897B}"/>
    <cellStyle name="%20 - Vurgu2 2 7 6 2" xfId="34790" xr:uid="{6C55DB7F-F915-4E0B-BCBA-505EBB393CA2}"/>
    <cellStyle name="%20 - Vurgu2 2 7 7" xfId="11784" xr:uid="{30D152B2-7E1E-4F2C-9405-5A51721DE477}"/>
    <cellStyle name="%20 - Vurgu2 2 7 7 2" xfId="36018" xr:uid="{307668C7-F775-40FA-A016-9F50BAA1F309}"/>
    <cellStyle name="%20 - Vurgu2 2 7 8" xfId="15497" xr:uid="{75223908-E386-46B6-9080-D9E8F5D8C3AE}"/>
    <cellStyle name="%20 - Vurgu2 2 7 8 2" xfId="39729" xr:uid="{B278DF08-2211-44C5-9DA3-4032497BD0C4}"/>
    <cellStyle name="%20 - Vurgu2 2 7 9" xfId="19234" xr:uid="{070E3C70-9A95-487B-B46E-1EB90E9A8302}"/>
    <cellStyle name="%20 - Vurgu2 2 7 9 2" xfId="43460" xr:uid="{0C964541-A2F9-4866-BE0C-16359FCB2DE2}"/>
    <cellStyle name="%20 - Vurgu2 2 8" xfId="116" xr:uid="{00000000-0005-0000-0000-00007D000000}"/>
    <cellStyle name="%20 - Vurgu2 2 8 10" xfId="22914" xr:uid="{1592B5FD-3016-4A14-AE92-761BA2E9BD29}"/>
    <cellStyle name="%20 - Vurgu2 2 8 10 2" xfId="47116" xr:uid="{454B7C1E-FE12-4F02-9531-53C6853AC09A}"/>
    <cellStyle name="%20 - Vurgu2 2 8 11" xfId="28347" xr:uid="{584883AE-0596-4EB3-990B-0D62B2050403}"/>
    <cellStyle name="%20 - Vurgu2 2 8 2" xfId="117" xr:uid="{00000000-0005-0000-0000-00007E000000}"/>
    <cellStyle name="%20 - Vurgu2 2 8 2 2" xfId="3839" xr:uid="{9E337F8C-DBE6-48A0-A499-5813853DAEE5}"/>
    <cellStyle name="%20 - Vurgu2 2 8 2 2 2" xfId="27924" xr:uid="{E1C4D92D-CE0D-4072-9312-CB13CD1E53F6}"/>
    <cellStyle name="%20 - Vurgu2 2 8 2 2 2 2" xfId="52041" xr:uid="{C0BFC678-446F-41C8-B124-C757D6FB9A4C}"/>
    <cellStyle name="%20 - Vurgu2 2 8 2 2 3" xfId="29485" xr:uid="{A3190B12-E93A-4B80-9227-CF5102B704C9}"/>
    <cellStyle name="%20 - Vurgu2 2 8 2 3" xfId="5518" xr:uid="{6C6E7EDE-B8E0-44B0-AFFD-6089B61466AE}"/>
    <cellStyle name="%20 - Vurgu2 2 8 2 3 2" xfId="30524" xr:uid="{316D0A35-E43F-4911-91CE-AF8672D46879}"/>
    <cellStyle name="%20 - Vurgu2 2 8 2 4" xfId="8338" xr:uid="{0686ED2D-9D04-4417-BA04-4617CC992C14}"/>
    <cellStyle name="%20 - Vurgu2 2 8 2 4 2" xfId="33159" xr:uid="{4EEB218E-4982-4DF9-812F-E37D956AC7BD}"/>
    <cellStyle name="%20 - Vurgu2 2 8 2 5" xfId="14492" xr:uid="{948A7F36-B0BE-4C11-8AD7-AD1F41F41AEC}"/>
    <cellStyle name="%20 - Vurgu2 2 8 2 5 2" xfId="38725" xr:uid="{23FBB5F9-5EB1-44DF-814E-B6C448BA4EA1}"/>
    <cellStyle name="%20 - Vurgu2 2 8 2 6" xfId="18205" xr:uid="{59F35C7C-21D5-4FDA-945D-145EF700F6EA}"/>
    <cellStyle name="%20 - Vurgu2 2 8 2 6 2" xfId="42436" xr:uid="{92FA2579-AC48-4DE8-8173-72D727B5700B}"/>
    <cellStyle name="%20 - Vurgu2 2 8 2 7" xfId="21944" xr:uid="{9116EA1A-B36F-44F4-B04D-504EA0CA9D37}"/>
    <cellStyle name="%20 - Vurgu2 2 8 2 7 2" xfId="46167" xr:uid="{37EB5ACE-5B9A-4691-A642-6297471C16FC}"/>
    <cellStyle name="%20 - Vurgu2 2 8 2 8" xfId="23964" xr:uid="{2DF8DF22-B789-416F-8B7C-D99A1DFC64D9}"/>
    <cellStyle name="%20 - Vurgu2 2 8 2 8 2" xfId="48166" xr:uid="{3DE859F9-3E1C-4DCF-A5C1-E8496E862211}"/>
    <cellStyle name="%20 - Vurgu2 2 8 2 9" xfId="28348" xr:uid="{245346FB-793B-49A5-9805-C2D895C50325}"/>
    <cellStyle name="%20 - Vurgu2 2 8 3" xfId="3838" xr:uid="{383576FA-22A3-4A60-8FE1-C1E72A1ABC9C}"/>
    <cellStyle name="%20 - Vurgu2 2 8 3 2" xfId="9518" xr:uid="{27B5D0C2-5BA7-4394-AF58-F86ABEFDC423}"/>
    <cellStyle name="%20 - Vurgu2 2 8 3 2 2" xfId="34143" xr:uid="{1B13D1DA-3400-40C9-9B38-826515158DE4}"/>
    <cellStyle name="%20 - Vurgu2 2 8 3 3" xfId="13300" xr:uid="{B3AB353D-A5AF-4E74-8DE7-899669A38ED5}"/>
    <cellStyle name="%20 - Vurgu2 2 8 3 3 2" xfId="37533" xr:uid="{40EF3AE1-BF5E-4714-ACE4-5EACF9F8695C}"/>
    <cellStyle name="%20 - Vurgu2 2 8 3 4" xfId="17013" xr:uid="{E0B96E88-EE69-4EFA-AE5B-942B6A670F39}"/>
    <cellStyle name="%20 - Vurgu2 2 8 3 4 2" xfId="41244" xr:uid="{8AD51B0D-B007-43B6-A191-99C2EE183A69}"/>
    <cellStyle name="%20 - Vurgu2 2 8 3 5" xfId="20752" xr:uid="{B57F8252-454D-4BC5-BBDD-44EF416570B3}"/>
    <cellStyle name="%20 - Vurgu2 2 8 3 5 2" xfId="44975" xr:uid="{1AC61A71-B8E1-4033-8374-C22004B5480A}"/>
    <cellStyle name="%20 - Vurgu2 2 8 3 6" xfId="26730" xr:uid="{A7C889AB-0028-4CE6-9C2E-D2CCB22DC9B0}"/>
    <cellStyle name="%20 - Vurgu2 2 8 3 6 2" xfId="50849" xr:uid="{51C1B478-A038-4908-B101-4E963DB67B91}"/>
    <cellStyle name="%20 - Vurgu2 2 8 3 7" xfId="29484" xr:uid="{60378862-865D-4CE6-8BCB-BAC6433B01F4}"/>
    <cellStyle name="%20 - Vurgu2 2 8 4" xfId="5517" xr:uid="{95588288-8CD2-4191-95E5-F8E702151FA9}"/>
    <cellStyle name="%20 - Vurgu2 2 8 4 2" xfId="25327" xr:uid="{87CF76CE-4497-4120-A971-792BE5E1E6E1}"/>
    <cellStyle name="%20 - Vurgu2 2 8 4 2 2" xfId="49461" xr:uid="{461D9F4D-E1E1-4892-A8DA-CC2223AE3CCB}"/>
    <cellStyle name="%20 - Vurgu2 2 8 4 3" xfId="30523" xr:uid="{FDA261CA-0734-49E2-BCDD-91C09A36B011}"/>
    <cellStyle name="%20 - Vurgu2 2 8 5" xfId="7188" xr:uid="{33B67926-6759-4477-BF24-AEE6E279176B}"/>
    <cellStyle name="%20 - Vurgu2 2 8 5 2" xfId="32111" xr:uid="{79BD4D31-EB2D-496E-BD4D-331E73F3A91C}"/>
    <cellStyle name="%20 - Vurgu2 2 8 6" xfId="10230" xr:uid="{C3ABA397-38AA-4501-BDD2-EC852C909A80}"/>
    <cellStyle name="%20 - Vurgu2 2 8 6 2" xfId="34791" xr:uid="{E7290FBC-DA25-4BB8-97D6-4D42B6DC45C1}"/>
    <cellStyle name="%20 - Vurgu2 2 8 7" xfId="11911" xr:uid="{563B2C80-5268-4A89-B0A5-E2B26797936A}"/>
    <cellStyle name="%20 - Vurgu2 2 8 7 2" xfId="36145" xr:uid="{FC1953BC-A73B-4779-8389-42866CDD08C2}"/>
    <cellStyle name="%20 - Vurgu2 2 8 8" xfId="15624" xr:uid="{B08F222A-E65E-41C2-9D14-7ADDBE2023D9}"/>
    <cellStyle name="%20 - Vurgu2 2 8 8 2" xfId="39856" xr:uid="{BD81E1A8-C321-4989-96FE-1309690A2A32}"/>
    <cellStyle name="%20 - Vurgu2 2 8 9" xfId="19361" xr:uid="{F3BCCC39-15B0-43B8-857C-B9ACBCB0380C}"/>
    <cellStyle name="%20 - Vurgu2 2 8 9 2" xfId="43587" xr:uid="{EA59B6C7-9124-4079-AC4D-6A34FC21D792}"/>
    <cellStyle name="%20 - Vurgu2 2 9" xfId="118" xr:uid="{00000000-0005-0000-0000-00007F000000}"/>
    <cellStyle name="%20 - Vurgu2 2 9 2" xfId="8470" xr:uid="{B4E9063D-EC9B-4C5A-B09E-0A59876DF7C2}"/>
    <cellStyle name="%20 - Vurgu2 2 9 2 2" xfId="14619" xr:uid="{E656B4BD-13E2-46DD-A83E-63E2B25A09C3}"/>
    <cellStyle name="%20 - Vurgu2 2 9 2 2 2" xfId="28051" xr:uid="{A7F4C087-F2E5-4217-8961-E9F8ECD78884}"/>
    <cellStyle name="%20 - Vurgu2 2 9 2 2 2 2" xfId="52168" xr:uid="{51519577-9D51-4512-810D-BB09DCAC3FC3}"/>
    <cellStyle name="%20 - Vurgu2 2 9 2 2 3" xfId="38852" xr:uid="{9021F600-C8BF-4E79-9123-799B2AC79778}"/>
    <cellStyle name="%20 - Vurgu2 2 9 2 3" xfId="18332" xr:uid="{1FCD2913-94CE-4886-886D-9741A3A362F2}"/>
    <cellStyle name="%20 - Vurgu2 2 9 2 3 2" xfId="42563" xr:uid="{A7B52E62-68E9-444E-B2D1-3DB9B8D4F979}"/>
    <cellStyle name="%20 - Vurgu2 2 9 2 4" xfId="22071" xr:uid="{02D45BAF-1912-4116-A8C4-D10E2EBE0DCC}"/>
    <cellStyle name="%20 - Vurgu2 2 9 2 4 2" xfId="46294" xr:uid="{1D99F979-BD58-480A-8C9D-7022860371C8}"/>
    <cellStyle name="%20 - Vurgu2 2 9 2 5" xfId="24091" xr:uid="{47A9CA0D-6AE8-4EB2-86B7-6AC121B3FA47}"/>
    <cellStyle name="%20 - Vurgu2 2 9 2 5 2" xfId="48293" xr:uid="{20590821-1946-42CA-BB92-8A72146DDB2A}"/>
    <cellStyle name="%20 - Vurgu2 2 9 2 6" xfId="33286" xr:uid="{F3B4357D-3CEE-4EE9-9B7C-6411EC96CC62}"/>
    <cellStyle name="%20 - Vurgu2 2 9 3" xfId="7322" xr:uid="{B54976AF-440B-467A-A23B-0C01585EBAF8}"/>
    <cellStyle name="%20 - Vurgu2 2 9 3 2" xfId="13427" xr:uid="{5FD3C5C5-4C28-4976-8032-01E40D390991}"/>
    <cellStyle name="%20 - Vurgu2 2 9 3 2 2" xfId="37660" xr:uid="{56E56A6D-DBCD-49F9-8DD7-300F8073AAC4}"/>
    <cellStyle name="%20 - Vurgu2 2 9 3 3" xfId="17140" xr:uid="{7A8A26CE-0B1E-4539-82A0-AA7A913A085A}"/>
    <cellStyle name="%20 - Vurgu2 2 9 3 3 2" xfId="41371" xr:uid="{77C9F056-C222-4D0F-B95F-678AA3FA2807}"/>
    <cellStyle name="%20 - Vurgu2 2 9 3 4" xfId="20879" xr:uid="{2963EAFF-AF9F-4D16-B4F0-45A5B13E9F2C}"/>
    <cellStyle name="%20 - Vurgu2 2 9 3 4 2" xfId="45102" xr:uid="{8A4E99AE-9704-477F-B26E-F171B65012CB}"/>
    <cellStyle name="%20 - Vurgu2 2 9 3 5" xfId="26857" xr:uid="{EB149409-2C0B-40E8-B3A7-E37D0A889ABF}"/>
    <cellStyle name="%20 - Vurgu2 2 9 3 5 2" xfId="50976" xr:uid="{A859E62C-5FCF-43BB-8FDC-A6473D2BCDD9}"/>
    <cellStyle name="%20 - Vurgu2 2 9 3 6" xfId="32238" xr:uid="{928A1167-780A-45DC-8A7C-72DAA05778D1}"/>
    <cellStyle name="%20 - Vurgu2 2 9 4" xfId="12038" xr:uid="{724EFB8E-EDE9-467F-8B7B-07E791809D1E}"/>
    <cellStyle name="%20 - Vurgu2 2 9 4 2" xfId="25454" xr:uid="{0163CC8C-5D2D-4BFF-BD70-412BAEDE5900}"/>
    <cellStyle name="%20 - Vurgu2 2 9 4 2 2" xfId="49588" xr:uid="{A453234E-EF88-4843-9A63-B464C8EFED21}"/>
    <cellStyle name="%20 - Vurgu2 2 9 4 3" xfId="36272" xr:uid="{7E6CCA14-B37E-46BF-985D-CC78905497E2}"/>
    <cellStyle name="%20 - Vurgu2 2 9 5" xfId="15751" xr:uid="{D525EE76-DB58-4A06-9892-955012D831DC}"/>
    <cellStyle name="%20 - Vurgu2 2 9 5 2" xfId="39983" xr:uid="{E81CEEEC-413F-45A4-90D8-1B5A788F41B8}"/>
    <cellStyle name="%20 - Vurgu2 2 9 6" xfId="19488" xr:uid="{CA39BCD6-6426-4F9E-911A-A0FD3C7B0790}"/>
    <cellStyle name="%20 - Vurgu2 2 9 6 2" xfId="43714" xr:uid="{FBCA4D39-8544-47C3-9390-094F234FF953}"/>
    <cellStyle name="%20 - Vurgu2 2 9 7" xfId="23041" xr:uid="{058CBEA5-BAC6-46C3-BBED-C4BD594B63E0}"/>
    <cellStyle name="%20 - Vurgu2 2 9 7 2" xfId="47243" xr:uid="{FB463F4F-B8A6-4E77-8B00-B56668B1D8E8}"/>
    <cellStyle name="%20 - Vurgu2 20" xfId="7432" xr:uid="{427F673D-738B-431D-AB4F-FB0A3425E9B0}"/>
    <cellStyle name="%20 - Vurgu2 20 2" xfId="8577" xr:uid="{3E935DF9-5782-4CFD-9905-7EBB885E0A36}"/>
    <cellStyle name="%20 - Vurgu2 20 2 2" xfId="14726" xr:uid="{73BECDE5-64E3-4926-AACB-1EB15D66B271}"/>
    <cellStyle name="%20 - Vurgu2 20 2 2 2" xfId="28158" xr:uid="{14788178-CA2F-4FAD-A6BC-936D2A096462}"/>
    <cellStyle name="%20 - Vurgu2 20 2 2 2 2" xfId="52275" xr:uid="{3134B8BE-F841-4D07-9892-AA53980F4B3F}"/>
    <cellStyle name="%20 - Vurgu2 20 2 2 3" xfId="38959" xr:uid="{ABA372D7-8C05-44F1-81AE-F28A4E1B4319}"/>
    <cellStyle name="%20 - Vurgu2 20 2 3" xfId="18439" xr:uid="{D6C20E24-E842-4DB9-8657-830529217BA1}"/>
    <cellStyle name="%20 - Vurgu2 20 2 3 2" xfId="42670" xr:uid="{50B3665A-B404-4D5A-AB89-87625AAA7D3D}"/>
    <cellStyle name="%20 - Vurgu2 20 2 4" xfId="22178" xr:uid="{4C26C51E-D00E-43C2-AC87-3C76925CD6D1}"/>
    <cellStyle name="%20 - Vurgu2 20 2 4 2" xfId="46401" xr:uid="{47756AA6-4BE0-43E6-B86D-874FF3F51BBC}"/>
    <cellStyle name="%20 - Vurgu2 20 2 5" xfId="24198" xr:uid="{FD2BC4F3-DD69-4C04-ABB0-B27F3ED8AE70}"/>
    <cellStyle name="%20 - Vurgu2 20 2 5 2" xfId="48400" xr:uid="{AF9B712A-95AA-4155-9967-DE96E047D178}"/>
    <cellStyle name="%20 - Vurgu2 20 2 6" xfId="33393" xr:uid="{A92FB931-4276-44DC-B76E-05AEDAA77F33}"/>
    <cellStyle name="%20 - Vurgu2 20 3" xfId="9673" xr:uid="{80B17CF2-DBC2-46D1-B9CC-065E54CB29A2}"/>
    <cellStyle name="%20 - Vurgu2 20 3 2" xfId="13534" xr:uid="{81E7190E-2883-4608-8A78-9A65B48B861C}"/>
    <cellStyle name="%20 - Vurgu2 20 3 2 2" xfId="37767" xr:uid="{7BCA6FFE-26E5-4372-8E39-3BF47D60708B}"/>
    <cellStyle name="%20 - Vurgu2 20 3 3" xfId="17247" xr:uid="{05D3B3BE-6F34-4598-B830-35A4ED4605ED}"/>
    <cellStyle name="%20 - Vurgu2 20 3 3 2" xfId="41478" xr:uid="{7FA501A9-CB46-48A9-80EA-2BDE26F5234E}"/>
    <cellStyle name="%20 - Vurgu2 20 3 4" xfId="20986" xr:uid="{F34321A1-A024-43C6-B082-31AB1E631718}"/>
    <cellStyle name="%20 - Vurgu2 20 3 4 2" xfId="45209" xr:uid="{7DF652AE-2A61-4057-8DCA-EB0E0B446EDE}"/>
    <cellStyle name="%20 - Vurgu2 20 3 5" xfId="26964" xr:uid="{A2D09500-3E47-4B4C-ABFA-2F6B5F0827A3}"/>
    <cellStyle name="%20 - Vurgu2 20 3 5 2" xfId="51083" xr:uid="{F4DA8D71-39D7-4CF5-B01F-7412435EF7DF}"/>
    <cellStyle name="%20 - Vurgu2 20 3 6" xfId="34298" xr:uid="{DAA38599-9B1F-485D-BD1B-F0005E75175F}"/>
    <cellStyle name="%20 - Vurgu2 20 4" xfId="12145" xr:uid="{971BF526-541F-4E0B-B259-EC5846DCEE20}"/>
    <cellStyle name="%20 - Vurgu2 20 4 2" xfId="25561" xr:uid="{B1A25DEE-38F1-47F8-AB40-F8C4B3FC6829}"/>
    <cellStyle name="%20 - Vurgu2 20 4 2 2" xfId="49695" xr:uid="{A36DEECD-3A8F-426B-92A4-AAF6CBCF6C7D}"/>
    <cellStyle name="%20 - Vurgu2 20 4 3" xfId="36379" xr:uid="{EAF2A2F7-A0D3-410A-A317-6E95024808E7}"/>
    <cellStyle name="%20 - Vurgu2 20 5" xfId="15858" xr:uid="{CC391AC9-6562-49AD-B211-2CEC35CD03EB}"/>
    <cellStyle name="%20 - Vurgu2 20 5 2" xfId="40090" xr:uid="{151BD599-024F-4A5A-9399-99E8A03D0000}"/>
    <cellStyle name="%20 - Vurgu2 20 6" xfId="19595" xr:uid="{CAFD5D54-C7C0-41FE-B240-F249A0A32750}"/>
    <cellStyle name="%20 - Vurgu2 20 6 2" xfId="43821" xr:uid="{430004B9-A351-4797-B0F4-0366AD94C3C8}"/>
    <cellStyle name="%20 - Vurgu2 20 7" xfId="23148" xr:uid="{44C97E9E-6324-41E9-856F-F158FFB8F297}"/>
    <cellStyle name="%20 - Vurgu2 20 7 2" xfId="47350" xr:uid="{CF2B8E08-736F-49AA-8E00-08074AC844A5}"/>
    <cellStyle name="%20 - Vurgu2 20 8" xfId="32345" xr:uid="{DBE18E6F-3448-40ED-A998-C15D4BE6EFA1}"/>
    <cellStyle name="%20 - Vurgu2 21" xfId="7690" xr:uid="{B7CAC5EF-0842-4A73-9B94-92DFB4322ED3}"/>
    <cellStyle name="%20 - Vurgu2 21 2" xfId="9946" xr:uid="{6B35FC19-7504-49CF-81C9-B5E5D4550A2E}"/>
    <cellStyle name="%20 - Vurgu2 21 2 2" xfId="13906" xr:uid="{2DCC1BB0-EDD0-4C3D-B7FB-2A5BAC604086}"/>
    <cellStyle name="%20 - Vurgu2 21 2 2 2" xfId="38139" xr:uid="{79F968D6-67B6-4139-8B0B-066E3497A0B3}"/>
    <cellStyle name="%20 - Vurgu2 21 2 3" xfId="17619" xr:uid="{C8D812E3-7748-42F1-9A94-EEE390FD0E35}"/>
    <cellStyle name="%20 - Vurgu2 21 2 3 2" xfId="41850" xr:uid="{037871E4-7531-4DF1-A545-24E4048F09B5}"/>
    <cellStyle name="%20 - Vurgu2 21 2 4" xfId="21358" xr:uid="{13018D3F-2039-4301-9F28-CC5AC442B32A}"/>
    <cellStyle name="%20 - Vurgu2 21 2 4 2" xfId="45581" xr:uid="{A7997525-2BB1-4D5D-AD9E-A03091D844A1}"/>
    <cellStyle name="%20 - Vurgu2 21 2 5" xfId="27338" xr:uid="{A18F80AA-BCC8-4579-8423-3A7EF798AB90}"/>
    <cellStyle name="%20 - Vurgu2 21 2 5 2" xfId="51455" xr:uid="{CFFFC842-223B-4664-AC5A-EC5A8CFA8838}"/>
    <cellStyle name="%20 - Vurgu2 21 2 6" xfId="34540" xr:uid="{A2F34306-166D-4532-920D-D6E97FCE0976}"/>
    <cellStyle name="%20 - Vurgu2 21 3" xfId="9215" xr:uid="{F6330E08-6971-4400-A0B9-EE8CD9F000A8}"/>
    <cellStyle name="%20 - Vurgu2 21 3 2" xfId="12733" xr:uid="{FD510F93-CC9D-4D18-9001-40CED9526BA4}"/>
    <cellStyle name="%20 - Vurgu2 21 3 2 2" xfId="36966" xr:uid="{0C9A37FE-98F3-4B76-9E27-83B0B4EF30C3}"/>
    <cellStyle name="%20 - Vurgu2 21 3 3" xfId="16446" xr:uid="{C60CDD8F-3A34-4320-9081-F2DE468A6F1F}"/>
    <cellStyle name="%20 - Vurgu2 21 3 3 2" xfId="40677" xr:uid="{22ED5222-6CD0-4D26-B006-F71DF7DC168A}"/>
    <cellStyle name="%20 - Vurgu2 21 3 4" xfId="20185" xr:uid="{B55E0F07-491A-4FF1-8D1A-ABB980E6E0F0}"/>
    <cellStyle name="%20 - Vurgu2 21 3 4 2" xfId="44408" xr:uid="{2BE0B84F-C4BE-4D86-B329-F7829B2629D9}"/>
    <cellStyle name="%20 - Vurgu2 21 3 5" xfId="26162" xr:uid="{598E240F-59B8-4C30-9AE3-EE44000996E2}"/>
    <cellStyle name="%20 - Vurgu2 21 3 5 2" xfId="50282" xr:uid="{97ECBA46-B722-496C-8EBE-C6D59267F73C}"/>
    <cellStyle name="%20 - Vurgu2 21 3 6" xfId="33854" xr:uid="{FD9BEC86-BD64-4587-AF41-2D03F93166FD}"/>
    <cellStyle name="%20 - Vurgu2 21 4" xfId="11320" xr:uid="{9A12E1EE-A59D-40A4-9EE6-FFF0C2010490}"/>
    <cellStyle name="%20 - Vurgu2 21 4 2" xfId="24739" xr:uid="{0AD3C85D-8E48-4813-BBF3-FD54AD876BA5}"/>
    <cellStyle name="%20 - Vurgu2 21 4 2 2" xfId="48873" xr:uid="{8D18AA44-3318-4320-A61E-C808FFD18D63}"/>
    <cellStyle name="%20 - Vurgu2 21 4 3" xfId="35554" xr:uid="{104A8F1A-062D-4C8D-BB1C-D80E5A61E584}"/>
    <cellStyle name="%20 - Vurgu2 21 5" xfId="15033" xr:uid="{C53FD848-C7B5-419F-8235-8E6FC1B64656}"/>
    <cellStyle name="%20 - Vurgu2 21 5 2" xfId="39265" xr:uid="{39985C57-9C4B-41B2-AD62-5A07CA657233}"/>
    <cellStyle name="%20 - Vurgu2 21 6" xfId="18768" xr:uid="{904C689E-ACDA-434A-8DCC-A3FD7EA22C06}"/>
    <cellStyle name="%20 - Vurgu2 21 6 2" xfId="42994" xr:uid="{FF703C6F-EF4B-40E3-89DA-E27EEA77B88D}"/>
    <cellStyle name="%20 - Vurgu2 21 7" xfId="23377" xr:uid="{DB44017E-25C5-4219-92B0-85A338DA3012}"/>
    <cellStyle name="%20 - Vurgu2 21 7 2" xfId="47579" xr:uid="{78EAC8A0-AA6A-435A-8238-959AC10F6263}"/>
    <cellStyle name="%20 - Vurgu2 21 8" xfId="32573" xr:uid="{BFA05DE6-8FBA-432A-8616-896D967B3A74}"/>
    <cellStyle name="%20 - Vurgu2 22" xfId="7453" xr:uid="{EBCEF00C-A065-4B53-AE3A-FE1BEB94A4C8}"/>
    <cellStyle name="%20 - Vurgu2 22 2" xfId="10103" xr:uid="{ED9B3D67-89A4-45B8-907D-AB2BE5D2C036}"/>
    <cellStyle name="%20 - Vurgu2 22 2 2" xfId="14747" xr:uid="{B2FF3CE8-4949-452A-BB4F-746EB76B5350}"/>
    <cellStyle name="%20 - Vurgu2 22 2 2 2" xfId="38980" xr:uid="{325C41CA-A210-474C-A090-FD4F544517F2}"/>
    <cellStyle name="%20 - Vurgu2 22 2 3" xfId="18460" xr:uid="{6C307194-DB74-42DB-BB10-459E49CD7632}"/>
    <cellStyle name="%20 - Vurgu2 22 2 3 2" xfId="42691" xr:uid="{32CB508B-BA44-408A-B6B4-41C4F814A2D7}"/>
    <cellStyle name="%20 - Vurgu2 22 2 4" xfId="22199" xr:uid="{F7EA6828-5775-40E6-9CE4-0EBB178D6B86}"/>
    <cellStyle name="%20 - Vurgu2 22 2 4 2" xfId="46422" xr:uid="{1122CDFA-05B3-4A97-9A9D-36764566CA77}"/>
    <cellStyle name="%20 - Vurgu2 22 2 5" xfId="28179" xr:uid="{8A1D1518-4062-440C-99BE-1A50BC0A3BFF}"/>
    <cellStyle name="%20 - Vurgu2 22 2 5 2" xfId="52296" xr:uid="{6A8F91C7-FE25-4C65-988B-F64492F143CF}"/>
    <cellStyle name="%20 - Vurgu2 22 2 6" xfId="34697" xr:uid="{A09D613B-401C-4CAA-9157-D7036B1EC197}"/>
    <cellStyle name="%20 - Vurgu2 22 3" xfId="9690" xr:uid="{2A263581-8AD0-4634-B038-36EDB5F07F4D}"/>
    <cellStyle name="%20 - Vurgu2 22 3 2" xfId="13553" xr:uid="{802ED8EA-B3CC-4A60-A916-A7B48544C73D}"/>
    <cellStyle name="%20 - Vurgu2 22 3 2 2" xfId="37786" xr:uid="{96F2FDB3-6828-42F4-BD0F-68E021DCB1CA}"/>
    <cellStyle name="%20 - Vurgu2 22 3 3" xfId="17266" xr:uid="{362A623D-DD51-4A76-874C-96968EF42FBA}"/>
    <cellStyle name="%20 - Vurgu2 22 3 3 2" xfId="41497" xr:uid="{4FB5E8B2-5353-4D9B-8232-0D21B4A2162D}"/>
    <cellStyle name="%20 - Vurgu2 22 3 4" xfId="21005" xr:uid="{EB0AE7E1-EBCE-455B-AAA1-8FD4314E3BDE}"/>
    <cellStyle name="%20 - Vurgu2 22 3 4 2" xfId="45228" xr:uid="{5CEFA8DC-90C5-496D-964F-5D01701D29C6}"/>
    <cellStyle name="%20 - Vurgu2 22 3 5" xfId="26983" xr:uid="{E7DC1BD5-84DE-4DE2-940E-79C55DE70CB5}"/>
    <cellStyle name="%20 - Vurgu2 22 3 5 2" xfId="51102" xr:uid="{A8BFCF59-C438-49F0-AF2B-24316C050051}"/>
    <cellStyle name="%20 - Vurgu2 22 3 6" xfId="34314" xr:uid="{1784FAB9-23C8-45E1-90E8-2DBE12E1B442}"/>
    <cellStyle name="%20 - Vurgu2 22 4" xfId="12166" xr:uid="{F73CBC5D-53BE-451F-B10D-8E6D13FBB489}"/>
    <cellStyle name="%20 - Vurgu2 22 4 2" xfId="25582" xr:uid="{B140DC01-71BF-4D7C-A40F-47448167C07B}"/>
    <cellStyle name="%20 - Vurgu2 22 4 2 2" xfId="49716" xr:uid="{40E02382-215F-443B-A0CE-12FF60DEEE5C}"/>
    <cellStyle name="%20 - Vurgu2 22 4 3" xfId="36400" xr:uid="{28D12991-FB79-4A52-9824-7912654D6147}"/>
    <cellStyle name="%20 - Vurgu2 22 5" xfId="15879" xr:uid="{2EA7A676-7989-484F-9393-CEE5E2CC1CEE}"/>
    <cellStyle name="%20 - Vurgu2 22 5 2" xfId="40111" xr:uid="{A1FD9590-1896-464C-8AA4-7E8C34EDE044}"/>
    <cellStyle name="%20 - Vurgu2 22 6" xfId="19616" xr:uid="{91478BDC-79EA-4D4B-A713-B37A182AD36B}"/>
    <cellStyle name="%20 - Vurgu2 22 6 2" xfId="43842" xr:uid="{074ABFFD-F014-43E6-B316-7E7BE5B5EE4A}"/>
    <cellStyle name="%20 - Vurgu2 22 7" xfId="23167" xr:uid="{94A9615B-AA01-4C26-B67E-BA094C414F23}"/>
    <cellStyle name="%20 - Vurgu2 22 7 2" xfId="47369" xr:uid="{2F29C390-AA97-464C-B4C9-C33F6ED71DE5}"/>
    <cellStyle name="%20 - Vurgu2 22 8" xfId="32364" xr:uid="{6D5A1365-374A-4F00-8374-1DD47D43A66F}"/>
    <cellStyle name="%20 - Vurgu2 23" xfId="8596" xr:uid="{0AA1E640-5683-41AD-9334-79FC6542BE44}"/>
    <cellStyle name="%20 - Vurgu2 23 2" xfId="10120" xr:uid="{71952512-265D-46D2-AF56-347EFD8E5E3E}"/>
    <cellStyle name="%20 - Vurgu2 23 2 2" xfId="14764" xr:uid="{7AC45A03-B20D-4B0F-AD25-92A6BC798A15}"/>
    <cellStyle name="%20 - Vurgu2 23 2 2 2" xfId="38997" xr:uid="{E65106A0-DBE9-4263-8D0D-B76717A928F0}"/>
    <cellStyle name="%20 - Vurgu2 23 2 3" xfId="18477" xr:uid="{1974611A-FF83-4811-AE8B-01AC0A52EC6A}"/>
    <cellStyle name="%20 - Vurgu2 23 2 3 2" xfId="42708" xr:uid="{2C2BC919-F19A-49C3-A208-04131F772FF0}"/>
    <cellStyle name="%20 - Vurgu2 23 2 4" xfId="22216" xr:uid="{606021D6-42FF-47A2-A285-65220711E930}"/>
    <cellStyle name="%20 - Vurgu2 23 2 4 2" xfId="46439" xr:uid="{AA70A1D5-7FB1-4872-BBE0-7011D13C21A0}"/>
    <cellStyle name="%20 - Vurgu2 23 2 5" xfId="28196" xr:uid="{1D6EC925-57F9-4851-8E05-087AF6229BEC}"/>
    <cellStyle name="%20 - Vurgu2 23 2 5 2" xfId="52313" xr:uid="{AB8ABFDA-C352-4683-8076-9E7F040897BB}"/>
    <cellStyle name="%20 - Vurgu2 23 2 6" xfId="34714" xr:uid="{81DA1E7C-5930-4BCF-8F82-8787F11B1430}"/>
    <cellStyle name="%20 - Vurgu2 23 3" xfId="9705" xr:uid="{5C32A862-04AB-43CD-A914-5B6F47DB1D36}"/>
    <cellStyle name="%20 - Vurgu2 23 3 2" xfId="13569" xr:uid="{B5FF4BA8-96CF-44E3-85F0-3199B540F149}"/>
    <cellStyle name="%20 - Vurgu2 23 3 2 2" xfId="37802" xr:uid="{5683C582-BAE0-4BD6-9E80-62EFEBCFC672}"/>
    <cellStyle name="%20 - Vurgu2 23 3 3" xfId="17282" xr:uid="{D04D21D4-DD25-41AC-A9D8-87DAEB56AD69}"/>
    <cellStyle name="%20 - Vurgu2 23 3 3 2" xfId="41513" xr:uid="{C78F5DDB-1672-4803-9D7E-F4A638F2B262}"/>
    <cellStyle name="%20 - Vurgu2 23 3 4" xfId="21021" xr:uid="{7F53426D-E318-4609-B100-D1947EC6C36C}"/>
    <cellStyle name="%20 - Vurgu2 23 3 4 2" xfId="45244" xr:uid="{B71AC7A1-6617-4DE4-9C52-D7D0CF51FA56}"/>
    <cellStyle name="%20 - Vurgu2 23 3 5" xfId="26999" xr:uid="{E75A358A-5239-4FA4-9765-5006C78D7A2A}"/>
    <cellStyle name="%20 - Vurgu2 23 3 5 2" xfId="51118" xr:uid="{65A58B26-F96B-44BA-92E4-C18E19934A6D}"/>
    <cellStyle name="%20 - Vurgu2 23 3 6" xfId="34329" xr:uid="{E646844A-E156-4252-88D3-0A259E240217}"/>
    <cellStyle name="%20 - Vurgu2 23 4" xfId="12183" xr:uid="{C7CF1124-73A9-421B-BC1B-75760EE47C14}"/>
    <cellStyle name="%20 - Vurgu2 23 4 2" xfId="25599" xr:uid="{D6F52EB1-29B8-4D48-8DFF-5687319581F3}"/>
    <cellStyle name="%20 - Vurgu2 23 4 2 2" xfId="49733" xr:uid="{C699CCE5-CF5C-4A15-A040-A51748CE9C21}"/>
    <cellStyle name="%20 - Vurgu2 23 4 3" xfId="36417" xr:uid="{7690E7EE-E3C4-4A61-A4D4-B7D05D88D51C}"/>
    <cellStyle name="%20 - Vurgu2 23 5" xfId="15896" xr:uid="{1508D8F2-0093-4E31-B9D9-14A6EBDEB826}"/>
    <cellStyle name="%20 - Vurgu2 23 5 2" xfId="40128" xr:uid="{4BDBFB99-8639-4BB2-ACA2-103B0341D795}"/>
    <cellStyle name="%20 - Vurgu2 23 6" xfId="19633" xr:uid="{E3911516-748E-4249-8203-7F831B4E5FC9}"/>
    <cellStyle name="%20 - Vurgu2 23 6 2" xfId="43859" xr:uid="{34EE7DB9-1DC9-4F2A-96DF-03140D50765E}"/>
    <cellStyle name="%20 - Vurgu2 23 7" xfId="24216" xr:uid="{061BA13B-2DD2-4136-9F6A-47B5EF254334}"/>
    <cellStyle name="%20 - Vurgu2 23 7 2" xfId="48418" xr:uid="{38A9DAB8-BD80-44A5-B776-40E0BA1FCDBF}"/>
    <cellStyle name="%20 - Vurgu2 23 8" xfId="33411" xr:uid="{05595F91-EBDD-4E68-A393-45D891777267}"/>
    <cellStyle name="%20 - Vurgu2 24" xfId="8617" xr:uid="{B66B8C99-9B9D-48FB-B4A1-58493C3ACFDB}"/>
    <cellStyle name="%20 - Vurgu2 24 2" xfId="10136" xr:uid="{FE2F60BE-8563-47D5-A63C-061F2EF87FD7}"/>
    <cellStyle name="%20 - Vurgu2 24 2 2" xfId="14780" xr:uid="{121A170E-93EE-42AE-8470-EFB89FB15285}"/>
    <cellStyle name="%20 - Vurgu2 24 2 2 2" xfId="39013" xr:uid="{EBE49BB6-33A3-4644-ADE5-1BCAE3D14181}"/>
    <cellStyle name="%20 - Vurgu2 24 2 3" xfId="18493" xr:uid="{F55D9149-0E95-466A-95E7-A03319524DD6}"/>
    <cellStyle name="%20 - Vurgu2 24 2 3 2" xfId="42724" xr:uid="{0C7A5305-2E47-45ED-B341-9413E0B82291}"/>
    <cellStyle name="%20 - Vurgu2 24 2 4" xfId="22232" xr:uid="{488A7F29-7552-42AA-B439-04B4AA73F5D2}"/>
    <cellStyle name="%20 - Vurgu2 24 2 4 2" xfId="46455" xr:uid="{736436D0-26E3-46D0-A3B4-0A31B9C314CF}"/>
    <cellStyle name="%20 - Vurgu2 24 2 5" xfId="28212" xr:uid="{2DE116D1-5143-4D26-9A20-B5EEE94C0F0E}"/>
    <cellStyle name="%20 - Vurgu2 24 2 5 2" xfId="52329" xr:uid="{D7AB3D1F-99D8-48D4-BE13-50F6381740A5}"/>
    <cellStyle name="%20 - Vurgu2 24 2 6" xfId="34730" xr:uid="{AD9249A0-0B74-4E07-BE4D-E113CF4ED606}"/>
    <cellStyle name="%20 - Vurgu2 24 3" xfId="9723" xr:uid="{493ED03A-A0F9-4DCA-AE80-5DBAC2831288}"/>
    <cellStyle name="%20 - Vurgu2 24 3 2" xfId="13588" xr:uid="{E5B7F664-8C36-4B86-B820-851484AD0CB3}"/>
    <cellStyle name="%20 - Vurgu2 24 3 2 2" xfId="37821" xr:uid="{454885EB-04CE-4E75-BACE-7A89BEAD2B60}"/>
    <cellStyle name="%20 - Vurgu2 24 3 3" xfId="17301" xr:uid="{FE26ECEE-52A8-4C09-BAFE-E4AC38D1905E}"/>
    <cellStyle name="%20 - Vurgu2 24 3 3 2" xfId="41532" xr:uid="{042BE392-9C57-4A24-9B96-554086B1F1FF}"/>
    <cellStyle name="%20 - Vurgu2 24 3 4" xfId="21040" xr:uid="{2D226887-BD77-4A9C-865B-B6B965A430A7}"/>
    <cellStyle name="%20 - Vurgu2 24 3 4 2" xfId="45263" xr:uid="{53078BFC-25FB-4DA6-892D-D7900E7445BF}"/>
    <cellStyle name="%20 - Vurgu2 24 3 5" xfId="27018" xr:uid="{389A2D3B-1EBD-46D8-BBB1-4363FA418AE3}"/>
    <cellStyle name="%20 - Vurgu2 24 3 5 2" xfId="51137" xr:uid="{07F7A451-0D2C-4DD5-AC8D-2F0826109629}"/>
    <cellStyle name="%20 - Vurgu2 24 3 6" xfId="34347" xr:uid="{1DBB6526-E116-47F7-B630-0CFEC9D2F9B1}"/>
    <cellStyle name="%20 - Vurgu2 24 4" xfId="12199" xr:uid="{9C352EED-D3A6-4852-8579-2932410EA278}"/>
    <cellStyle name="%20 - Vurgu2 24 4 2" xfId="25615" xr:uid="{06445CFE-3AC6-4004-8A08-15236B5A4F94}"/>
    <cellStyle name="%20 - Vurgu2 24 4 2 2" xfId="49749" xr:uid="{9DEE5D21-EF94-4A33-8C4E-551E50411DCA}"/>
    <cellStyle name="%20 - Vurgu2 24 4 3" xfId="36433" xr:uid="{BCEB765F-1645-4956-BF28-36C79E58349C}"/>
    <cellStyle name="%20 - Vurgu2 24 5" xfId="15912" xr:uid="{600AFADA-0D34-4136-83E9-A5D35DA6910F}"/>
    <cellStyle name="%20 - Vurgu2 24 5 2" xfId="40144" xr:uid="{FA9D1700-4252-4C9C-92F6-0ED4DB1F3E5F}"/>
    <cellStyle name="%20 - Vurgu2 24 6" xfId="19649" xr:uid="{566ECE93-6ACB-4715-BEE4-2BF2F65B0217}"/>
    <cellStyle name="%20 - Vurgu2 24 6 2" xfId="43875" xr:uid="{FE17F8C9-A2ED-4836-999B-1C64A0FF7C09}"/>
    <cellStyle name="%20 - Vurgu2 24 7" xfId="24232" xr:uid="{C0C01633-21EA-48A4-AAD2-038A32BA72B3}"/>
    <cellStyle name="%20 - Vurgu2 24 7 2" xfId="48434" xr:uid="{7D1E5784-8151-4B17-BB41-F5411856309A}"/>
    <cellStyle name="%20 - Vurgu2 24 8" xfId="33427" xr:uid="{F21746FF-D407-474A-BE4E-F8FF370B6DFE}"/>
    <cellStyle name="%20 - Vurgu2 25" xfId="8675" xr:uid="{59C3E3D0-4D68-4492-B4E8-0EA62E02582C}"/>
    <cellStyle name="%20 - Vurgu2 25 2" xfId="12217" xr:uid="{044C3B81-E3D2-48BF-A88D-B60D06F65063}"/>
    <cellStyle name="%20 - Vurgu2 25 2 2" xfId="25637" xr:uid="{C0D0F965-4124-4DA2-8CB8-2446E593CB81}"/>
    <cellStyle name="%20 - Vurgu2 25 2 2 2" xfId="49767" xr:uid="{BFE8F747-69E6-4319-A3CC-D8D107D8306A}"/>
    <cellStyle name="%20 - Vurgu2 25 2 3" xfId="36451" xr:uid="{42FBCA5F-1BA9-4923-9F30-DAE99CF53D20}"/>
    <cellStyle name="%20 - Vurgu2 25 3" xfId="15930" xr:uid="{D3B78A32-A633-489C-8015-BC882B60865F}"/>
    <cellStyle name="%20 - Vurgu2 25 3 2" xfId="40162" xr:uid="{FCEF4F05-600F-495C-82AF-DD02D2723BD9}"/>
    <cellStyle name="%20 - Vurgu2 25 4" xfId="19667" xr:uid="{7CC1179F-9A41-47E4-8530-CDD86BCBFEA3}"/>
    <cellStyle name="%20 - Vurgu2 25 4 2" xfId="43893" xr:uid="{A078A2A2-8096-4F6B-A0AA-993F038C37BA}"/>
    <cellStyle name="%20 - Vurgu2 25 5" xfId="24269" xr:uid="{2824B50F-70E4-4744-878E-39920BCA17C9}"/>
    <cellStyle name="%20 - Vurgu2 25 5 2" xfId="48471" xr:uid="{89484A67-AFEC-4C5C-A438-3DE59D203F17}"/>
    <cellStyle name="%20 - Vurgu2 25 6" xfId="33464" xr:uid="{668F8E09-A81E-4965-BF93-D510A01C612A}"/>
    <cellStyle name="%20 - Vurgu2 26" xfId="8698" xr:uid="{29E39AD6-4808-4C7B-A1B2-2D52BBEA04E7}"/>
    <cellStyle name="%20 - Vurgu2 26 2" xfId="13684" xr:uid="{2748C9E7-450A-4232-BDA1-ACF45FBE6FBA}"/>
    <cellStyle name="%20 - Vurgu2 26 2 2" xfId="27115" xr:uid="{CD81B88C-C4F7-4312-AA52-429C11FD6590}"/>
    <cellStyle name="%20 - Vurgu2 26 2 2 2" xfId="51233" xr:uid="{F21AB9F8-062B-4E66-92FC-76182F71B144}"/>
    <cellStyle name="%20 - Vurgu2 26 2 3" xfId="37917" xr:uid="{70F1C4B8-D2B4-4773-96AF-6D28E667AA8D}"/>
    <cellStyle name="%20 - Vurgu2 26 3" xfId="17397" xr:uid="{BBEA107E-1946-49E8-AF91-C8C6D6D7A407}"/>
    <cellStyle name="%20 - Vurgu2 26 3 2" xfId="41628" xr:uid="{FD95DC9D-63ED-4CA1-8CD3-12F9940C7F17}"/>
    <cellStyle name="%20 - Vurgu2 26 4" xfId="21136" xr:uid="{085634E4-47EA-4200-8202-05B74F468C9D}"/>
    <cellStyle name="%20 - Vurgu2 26 4 2" xfId="45359" xr:uid="{4EFDEDCA-6254-4452-B941-0AD835687EFA}"/>
    <cellStyle name="%20 - Vurgu2 26 5" xfId="24287" xr:uid="{1B839BAC-DC26-4AC1-A800-17CE56BF6306}"/>
    <cellStyle name="%20 - Vurgu2 26 5 2" xfId="48489" xr:uid="{8448B406-37E5-4854-9FE2-2ADE33247278}"/>
    <cellStyle name="%20 - Vurgu2 26 6" xfId="33482" xr:uid="{B0DA15A8-F3EE-4708-ABE5-6FB71206A69E}"/>
    <cellStyle name="%20 - Vurgu2 27" xfId="8717" xr:uid="{16983DEA-AA86-4F4C-848A-971B6CF5E858}"/>
    <cellStyle name="%20 - Vurgu2 27 2" xfId="13700" xr:uid="{9C84E963-978C-49B0-B86F-FB5CF2BD0BD9}"/>
    <cellStyle name="%20 - Vurgu2 27 2 2" xfId="27132" xr:uid="{71784779-F5D8-437D-8AAB-2885CD969DE2}"/>
    <cellStyle name="%20 - Vurgu2 27 2 2 2" xfId="51249" xr:uid="{CC1AB6CC-435A-435D-A4AE-F29A43497784}"/>
    <cellStyle name="%20 - Vurgu2 27 2 3" xfId="37933" xr:uid="{87BEC7F2-5BEA-4978-99AD-82F890B19204}"/>
    <cellStyle name="%20 - Vurgu2 27 3" xfId="17413" xr:uid="{D0F40741-C0E1-4D24-9C42-C8A78C1970F9}"/>
    <cellStyle name="%20 - Vurgu2 27 3 2" xfId="41644" xr:uid="{65280A58-9346-4BD0-8DEC-1BD45525F1C1}"/>
    <cellStyle name="%20 - Vurgu2 27 4" xfId="21152" xr:uid="{EA734B8C-B7AD-4746-9056-997763E64976}"/>
    <cellStyle name="%20 - Vurgu2 27 4 2" xfId="45375" xr:uid="{F6392410-71C3-4A79-9F73-B475E6907491}"/>
    <cellStyle name="%20 - Vurgu2 27 5" xfId="24305" xr:uid="{76B72A7B-F6BF-478E-8687-66D9819767A1}"/>
    <cellStyle name="%20 - Vurgu2 27 5 2" xfId="48507" xr:uid="{ACA5C9F9-5C8B-46B9-8193-D2AB046899BE}"/>
    <cellStyle name="%20 - Vurgu2 27 6" xfId="33500" xr:uid="{6E3F5EEB-4FAD-403F-B8D5-D2F22E42A7E2}"/>
    <cellStyle name="%20 - Vurgu2 28" xfId="8736" xr:uid="{1A9391CD-ED4C-4266-8491-5FA3CA73C329}"/>
    <cellStyle name="%20 - Vurgu2 28 2" xfId="14795" xr:uid="{74857A78-02D3-4A39-ADA9-4BA7C54282C4}"/>
    <cellStyle name="%20 - Vurgu2 28 2 2" xfId="28235" xr:uid="{F411B47E-92F0-400D-8B6C-5B2B0671CDF3}"/>
    <cellStyle name="%20 - Vurgu2 28 2 2 2" xfId="52344" xr:uid="{6EDCD805-DEDF-460E-815C-700FF82E5C14}"/>
    <cellStyle name="%20 - Vurgu2 28 2 3" xfId="39028" xr:uid="{E43CB80D-193B-4C0D-80EF-EFE867774A7F}"/>
    <cellStyle name="%20 - Vurgu2 28 3" xfId="18508" xr:uid="{F1A0FA14-7222-48E9-B9DF-05353007C6AD}"/>
    <cellStyle name="%20 - Vurgu2 28 3 2" xfId="42739" xr:uid="{B3DA4F64-D021-477A-ADBF-627ABC3FC617}"/>
    <cellStyle name="%20 - Vurgu2 28 4" xfId="22247" xr:uid="{B59533D9-A7CF-4A4A-9DE1-32E2225EDB17}"/>
    <cellStyle name="%20 - Vurgu2 28 4 2" xfId="46470" xr:uid="{B06F7998-1B3A-473A-8F1F-4DF5B1A63840}"/>
    <cellStyle name="%20 - Vurgu2 28 5" xfId="24323" xr:uid="{E8758F3A-180A-4F7E-8C46-2FF6616F98FD}"/>
    <cellStyle name="%20 - Vurgu2 28 5 2" xfId="48525" xr:uid="{9A2F579D-698F-4CB8-BEAB-43460D2B39EC}"/>
    <cellStyle name="%20 - Vurgu2 28 6" xfId="33518" xr:uid="{1DA4DFEB-71C3-4774-8A18-EE191D3B6A9E}"/>
    <cellStyle name="%20 - Vurgu2 29" xfId="8757" xr:uid="{A853D6B2-AA38-4200-B990-79988E0D83EB}"/>
    <cellStyle name="%20 - Vurgu2 29 2" xfId="18525" xr:uid="{83FA7E7E-43A0-4D74-B9FC-EBE769EBAF5B}"/>
    <cellStyle name="%20 - Vurgu2 29 2 2" xfId="42755" xr:uid="{EB40C3C0-A72E-47D9-86CF-A8D5ACD13C76}"/>
    <cellStyle name="%20 - Vurgu2 29 3" xfId="22263" xr:uid="{D165DA55-75AE-41CA-B109-43BC28B0BDC3}"/>
    <cellStyle name="%20 - Vurgu2 29 3 2" xfId="46486" xr:uid="{865FEC00-B617-43E4-B6C8-A0EB64661903}"/>
    <cellStyle name="%20 - Vurgu2 29 4" xfId="24341" xr:uid="{FB37C378-11A1-4808-958E-FF49A7C1C082}"/>
    <cellStyle name="%20 - Vurgu2 29 4 2" xfId="48543" xr:uid="{33DAAE43-4627-4B31-BFEA-DADCD21806D8}"/>
    <cellStyle name="%20 - Vurgu2 29 5" xfId="33536" xr:uid="{F8F0F3BE-72D8-4793-94A2-C1E3CEB0E88D}"/>
    <cellStyle name="%20 - Vurgu2 3" xfId="119" xr:uid="{00000000-0005-0000-0000-000080000000}"/>
    <cellStyle name="%20 - Vurgu2 3 10" xfId="6433" xr:uid="{989076AC-2140-41F8-B1E4-414807092D79}"/>
    <cellStyle name="%20 - Vurgu2 3 10 2" xfId="24541" xr:uid="{20E3D1BD-3FCC-4B90-A9F5-705019F11768}"/>
    <cellStyle name="%20 - Vurgu2 3 10 2 2" xfId="48715" xr:uid="{A423A5D7-98B0-45F2-9DBE-A91DE4042E62}"/>
    <cellStyle name="%20 - Vurgu2 3 10 3" xfId="31438" xr:uid="{1956C7F1-76DF-4580-82FA-67A138D77DF5}"/>
    <cellStyle name="%20 - Vurgu2 3 11" xfId="6556" xr:uid="{21F7C4F5-6652-49F2-9FB2-11FF9F242147}"/>
    <cellStyle name="%20 - Vurgu2 3 11 2" xfId="31560" xr:uid="{A0DE330E-9A1F-4CAE-8A6B-1458EAE147FE}"/>
    <cellStyle name="%20 - Vurgu2 3 12" xfId="10231" xr:uid="{BAAB0EB1-7FF5-48B4-AFE6-F77F0A51047A}"/>
    <cellStyle name="%20 - Vurgu2 3 12 2" xfId="34792" xr:uid="{3A01A68B-B553-42FC-AAE0-FAECE73AAD0E}"/>
    <cellStyle name="%20 - Vurgu2 3 13" xfId="11160" xr:uid="{18C1BC08-188E-45DC-8033-34C7009B73F7}"/>
    <cellStyle name="%20 - Vurgu2 3 13 2" xfId="35394" xr:uid="{8881D8FB-A0B0-4240-B2F9-AE05552983CA}"/>
    <cellStyle name="%20 - Vurgu2 3 14" xfId="14873" xr:uid="{2B011966-ACAE-46BE-916E-900724BCC587}"/>
    <cellStyle name="%20 - Vurgu2 3 14 2" xfId="39105" xr:uid="{79ACE497-299D-45C1-BEBB-0CC779DE4FC7}"/>
    <cellStyle name="%20 - Vurgu2 3 15" xfId="18606" xr:uid="{57B81EA2-45F7-4139-BA3F-0FB9370D841A}"/>
    <cellStyle name="%20 - Vurgu2 3 15 2" xfId="42832" xr:uid="{618583AE-3EBC-4BFE-A4F7-5C776DC8E7DC}"/>
    <cellStyle name="%20 - Vurgu2 3 16" xfId="22361" xr:uid="{228958A8-E8DB-4923-B738-24F3EFB420C4}"/>
    <cellStyle name="%20 - Vurgu2 3 16 2" xfId="46563" xr:uid="{4D9778C2-D6CA-4413-86A1-223172B6067C}"/>
    <cellStyle name="%20 - Vurgu2 3 17" xfId="28349" xr:uid="{6B0954D1-A439-430D-A336-E31DD88B6169}"/>
    <cellStyle name="%20 - Vurgu2 3 2" xfId="120" xr:uid="{00000000-0005-0000-0000-000081000000}"/>
    <cellStyle name="%20 - Vurgu2 3 2 10" xfId="22552" xr:uid="{3BDD897E-C447-4591-82FC-BD068FA40CE1}"/>
    <cellStyle name="%20 - Vurgu2 3 2 10 2" xfId="46754" xr:uid="{E4663C59-BEBB-4351-9FA7-7AADDC5895C7}"/>
    <cellStyle name="%20 - Vurgu2 3 2 11" xfId="28350" xr:uid="{479D1567-4D4A-48F4-8ADC-C2B8EA532E8E}"/>
    <cellStyle name="%20 - Vurgu2 3 2 2" xfId="121" xr:uid="{00000000-0005-0000-0000-000082000000}"/>
    <cellStyle name="%20 - Vurgu2 3 2 2 2" xfId="3842" xr:uid="{FB526AD4-721E-40A1-9C11-A803FEF6A832}"/>
    <cellStyle name="%20 - Vurgu2 3 2 2 2 2" xfId="26380" xr:uid="{251766F7-DB21-496B-8D17-0A1B0792B281}"/>
    <cellStyle name="%20 - Vurgu2 3 2 2 2 2 2" xfId="50499" xr:uid="{A740B27F-E1A3-4942-96CA-425299A55182}"/>
    <cellStyle name="%20 - Vurgu2 3 2 2 2 3" xfId="29488" xr:uid="{48713D17-14EE-4ADC-8350-E0930B270C2D}"/>
    <cellStyle name="%20 - Vurgu2 3 2 2 3" xfId="5521" xr:uid="{B90668A8-30B1-463F-807E-871D3963E4F6}"/>
    <cellStyle name="%20 - Vurgu2 3 2 2 3 2" xfId="30527" xr:uid="{C6BDFD0E-3417-45BA-B83C-504AD7CF318C}"/>
    <cellStyle name="%20 - Vurgu2 3 2 2 4" xfId="7959" xr:uid="{A5D49408-FEFD-48E1-8627-413AF5495E88}"/>
    <cellStyle name="%20 - Vurgu2 3 2 2 4 2" xfId="32797" xr:uid="{008034D1-4F10-4327-9EB5-FD6D35860D3A}"/>
    <cellStyle name="%20 - Vurgu2 3 2 2 5" xfId="12950" xr:uid="{25ADB979-7F0D-4C23-B81A-875E223E7DC6}"/>
    <cellStyle name="%20 - Vurgu2 3 2 2 5 2" xfId="37183" xr:uid="{2FCAF1F5-7015-453F-846A-31B1DCE40C39}"/>
    <cellStyle name="%20 - Vurgu2 3 2 2 6" xfId="16663" xr:uid="{75952251-09BB-4C93-969B-DB0C6F060A7F}"/>
    <cellStyle name="%20 - Vurgu2 3 2 2 6 2" xfId="40894" xr:uid="{551AEEBC-F796-4232-8F4C-ECC530CE6CB8}"/>
    <cellStyle name="%20 - Vurgu2 3 2 2 7" xfId="20402" xr:uid="{EAF0E538-6632-4B2B-A339-9582BF8D131A}"/>
    <cellStyle name="%20 - Vurgu2 3 2 2 7 2" xfId="44625" xr:uid="{CC737C6C-E8E2-46F5-995A-9F5EFA9F75BE}"/>
    <cellStyle name="%20 - Vurgu2 3 2 2 8" xfId="23602" xr:uid="{B1E2A4E1-3966-4E7D-AAD9-0FAD927E94FB}"/>
    <cellStyle name="%20 - Vurgu2 3 2 2 8 2" xfId="47804" xr:uid="{F6D56F82-5A03-4DC9-B824-E5399A48C4E2}"/>
    <cellStyle name="%20 - Vurgu2 3 2 2 9" xfId="28351" xr:uid="{8A4FCAAE-A0DA-4851-B757-7BA304F0465D}"/>
    <cellStyle name="%20 - Vurgu2 3 2 3" xfId="3841" xr:uid="{AAB99F62-C113-4A88-ADE3-73AF87D50B90}"/>
    <cellStyle name="%20 - Vurgu2 3 2 3 2" xfId="10055" xr:uid="{EB7CD148-6E2C-4726-B3BF-091C35F933AE}"/>
    <cellStyle name="%20 - Vurgu2 3 2 3 2 2" xfId="34649" xr:uid="{A536C22F-F989-4355-B918-18891570341B}"/>
    <cellStyle name="%20 - Vurgu2 3 2 3 3" xfId="14130" xr:uid="{2C8A7A05-0E4F-418C-AFA1-7F2E6B245325}"/>
    <cellStyle name="%20 - Vurgu2 3 2 3 3 2" xfId="38363" xr:uid="{F055CC6D-3A67-4FA8-BBAC-A34FDB9CA080}"/>
    <cellStyle name="%20 - Vurgu2 3 2 3 4" xfId="17843" xr:uid="{18168D58-06A2-41D4-96E0-FD5D852AECB0}"/>
    <cellStyle name="%20 - Vurgu2 3 2 3 4 2" xfId="42074" xr:uid="{7532F22C-7E65-4859-9688-67366B891D7D}"/>
    <cellStyle name="%20 - Vurgu2 3 2 3 5" xfId="21582" xr:uid="{1651670C-5FE6-4B10-8F14-04F9EAA37DC4}"/>
    <cellStyle name="%20 - Vurgu2 3 2 3 5 2" xfId="45805" xr:uid="{62320636-F686-45E9-A5A5-98DAC84A602A}"/>
    <cellStyle name="%20 - Vurgu2 3 2 3 6" xfId="27562" xr:uid="{AC8C124D-3528-4885-9213-1894DFBE064F}"/>
    <cellStyle name="%20 - Vurgu2 3 2 3 6 2" xfId="51679" xr:uid="{11872781-AFF3-43A3-B6F0-F412CA4039F8}"/>
    <cellStyle name="%20 - Vurgu2 3 2 3 7" xfId="29487" xr:uid="{E066F4C2-3C4A-4B9B-A6D4-8FB7EAE5672C}"/>
    <cellStyle name="%20 - Vurgu2 3 2 4" xfId="5520" xr:uid="{FB88A9C8-CC8D-4B05-8369-76174097F883}"/>
    <cellStyle name="%20 - Vurgu2 3 2 4 2" xfId="9009" xr:uid="{F74FF0F0-5021-4F91-BDF2-49034A42AAD4}"/>
    <cellStyle name="%20 - Vurgu2 3 2 4 2 2" xfId="33703" xr:uid="{B22050FB-1866-41B7-B9CB-3EE64803A207}"/>
    <cellStyle name="%20 - Vurgu2 3 2 4 3" xfId="12404" xr:uid="{1DE19481-6430-4C34-ADF3-B7BDF624F84D}"/>
    <cellStyle name="%20 - Vurgu2 3 2 4 3 2" xfId="36638" xr:uid="{EAF77F01-7159-4C13-A386-34F5BBC462DC}"/>
    <cellStyle name="%20 - Vurgu2 3 2 4 4" xfId="16117" xr:uid="{6086914F-F136-4775-A572-922F2C3AFB6B}"/>
    <cellStyle name="%20 - Vurgu2 3 2 4 4 2" xfId="40349" xr:uid="{379ED0C0-2575-48D1-9D37-D324DB06652E}"/>
    <cellStyle name="%20 - Vurgu2 3 2 4 5" xfId="19855" xr:uid="{7E17A595-CF16-42DD-84B2-74084E5AAB97}"/>
    <cellStyle name="%20 - Vurgu2 3 2 4 5 2" xfId="44080" xr:uid="{7A7D8F3D-0FFC-4C98-A9B9-667B66797D42}"/>
    <cellStyle name="%20 - Vurgu2 3 2 4 6" xfId="25830" xr:uid="{4134099A-E9B4-43F2-A0FF-6973029E0E5A}"/>
    <cellStyle name="%20 - Vurgu2 3 2 4 6 2" xfId="49954" xr:uid="{05B0FF3D-7357-4BC8-8D55-D2D00584A746}"/>
    <cellStyle name="%20 - Vurgu2 3 2 4 7" xfId="30526" xr:uid="{41CD4E71-A188-47E8-AEA3-7DC6F009F6CA}"/>
    <cellStyle name="%20 - Vurgu2 3 2 5" xfId="6812" xr:uid="{051B81EA-AEFC-43C7-A3CC-AF2B94A0EAB2}"/>
    <cellStyle name="%20 - Vurgu2 3 2 5 2" xfId="24965" xr:uid="{02C02A68-BF3F-4DFC-A2B8-F7EDCF5BA862}"/>
    <cellStyle name="%20 - Vurgu2 3 2 5 2 2" xfId="49099" xr:uid="{4EA7CB1C-C9AC-42FD-9592-BEE6F39BBC00}"/>
    <cellStyle name="%20 - Vurgu2 3 2 5 3" xfId="31749" xr:uid="{36739A95-3B0D-4A2F-A3A6-AD43350EBE69}"/>
    <cellStyle name="%20 - Vurgu2 3 2 6" xfId="10232" xr:uid="{56964BC1-6819-4A54-A255-3C22ED196FD3}"/>
    <cellStyle name="%20 - Vurgu2 3 2 6 2" xfId="34793" xr:uid="{1E317F99-7C73-4BBC-9782-3203A76F7C04}"/>
    <cellStyle name="%20 - Vurgu2 3 2 7" xfId="11549" xr:uid="{C5A04ED8-7594-4217-893C-F9B23E803D9F}"/>
    <cellStyle name="%20 - Vurgu2 3 2 7 2" xfId="35783" xr:uid="{FC755739-59EC-4008-AD65-2C0238EA85EA}"/>
    <cellStyle name="%20 - Vurgu2 3 2 8" xfId="15262" xr:uid="{149581CC-7EED-4597-BA75-012ADCADAFF3}"/>
    <cellStyle name="%20 - Vurgu2 3 2 8 2" xfId="39494" xr:uid="{174E024C-1A2C-4B5E-9E4F-326C936DF19E}"/>
    <cellStyle name="%20 - Vurgu2 3 2 9" xfId="18999" xr:uid="{FEB44989-A271-4B47-A820-B314CE6B8B25}"/>
    <cellStyle name="%20 - Vurgu2 3 2 9 2" xfId="43225" xr:uid="{91A3C7CB-1C04-4719-8054-9FB0F33885AD}"/>
    <cellStyle name="%20 - Vurgu2 3 3" xfId="122" xr:uid="{00000000-0005-0000-0000-000083000000}"/>
    <cellStyle name="%20 - Vurgu2 3 3 10" xfId="28352" xr:uid="{6618FCA4-8D59-498C-98A7-CDFD7BABC452}"/>
    <cellStyle name="%20 - Vurgu2 3 3 2" xfId="3843" xr:uid="{71FDB5DC-6BB8-416A-8B59-FB3B38FEA2FF}"/>
    <cellStyle name="%20 - Vurgu2 3 3 2 2" xfId="8093" xr:uid="{85FB131A-D220-4CB2-A256-57380B9F477C}"/>
    <cellStyle name="%20 - Vurgu2 3 3 2 2 2" xfId="27686" xr:uid="{0BFF54E7-E6CA-41A7-AE12-D4F327B84019}"/>
    <cellStyle name="%20 - Vurgu2 3 3 2 2 2 2" xfId="51803" xr:uid="{B47FA15A-EE42-44DF-B588-ED38EBE27A9A}"/>
    <cellStyle name="%20 - Vurgu2 3 3 2 2 3" xfId="32921" xr:uid="{012C1775-BCA7-446B-8AE2-AC8711D2CE29}"/>
    <cellStyle name="%20 - Vurgu2 3 3 2 3" xfId="14254" xr:uid="{CFFFC1BB-F94B-4521-9F3A-84114C2C3463}"/>
    <cellStyle name="%20 - Vurgu2 3 3 2 3 2" xfId="38487" xr:uid="{DD3F9BF5-817B-4ADB-9B99-0D90559414DD}"/>
    <cellStyle name="%20 - Vurgu2 3 3 2 4" xfId="17967" xr:uid="{2F6403F3-0CD2-48A2-87B2-C3091A919CC7}"/>
    <cellStyle name="%20 - Vurgu2 3 3 2 4 2" xfId="42198" xr:uid="{38BE8ABD-28DC-42B5-B378-2D0AAD6D6C0E}"/>
    <cellStyle name="%20 - Vurgu2 3 3 2 5" xfId="21706" xr:uid="{622E00D0-1D75-4FB1-8274-8F67C5962C97}"/>
    <cellStyle name="%20 - Vurgu2 3 3 2 5 2" xfId="45929" xr:uid="{71BDB8D8-90D6-41EB-9252-212F7F6C8B6B}"/>
    <cellStyle name="%20 - Vurgu2 3 3 2 6" xfId="23726" xr:uid="{397E00B0-07E8-477E-9A6C-4C55A3E007B1}"/>
    <cellStyle name="%20 - Vurgu2 3 3 2 6 2" xfId="47928" xr:uid="{37108F7F-7A9B-4062-BD26-6F06A02074D4}"/>
    <cellStyle name="%20 - Vurgu2 3 3 2 7" xfId="29489" xr:uid="{143F58D7-EA45-4A5F-8CB4-4863B47567D4}"/>
    <cellStyle name="%20 - Vurgu2 3 3 3" xfId="5522" xr:uid="{EDED3ADE-9EED-4A31-B356-7518FA137F1F}"/>
    <cellStyle name="%20 - Vurgu2 3 3 3 2" xfId="9401" xr:uid="{9EF6DC89-0B3C-4396-85A8-1BAB2B3A8C2A}"/>
    <cellStyle name="%20 - Vurgu2 3 3 3 2 2" xfId="34027" xr:uid="{0EDB7785-7A59-4FBD-AF43-CA30592BF8A0}"/>
    <cellStyle name="%20 - Vurgu2 3 3 3 3" xfId="13062" xr:uid="{818FB7E8-3E14-489C-9B6C-A86C15D87A2C}"/>
    <cellStyle name="%20 - Vurgu2 3 3 3 3 2" xfId="37295" xr:uid="{D890C550-24ED-43E6-A8DB-EC90D4CE25B9}"/>
    <cellStyle name="%20 - Vurgu2 3 3 3 4" xfId="16775" xr:uid="{18EF3976-CE3D-48CE-A00F-BFB9399B9E96}"/>
    <cellStyle name="%20 - Vurgu2 3 3 3 4 2" xfId="41006" xr:uid="{0155C76C-2821-426F-A9A3-9348817956BC}"/>
    <cellStyle name="%20 - Vurgu2 3 3 3 5" xfId="20514" xr:uid="{9D433B9C-E280-49FD-A90A-3B57EFE2A904}"/>
    <cellStyle name="%20 - Vurgu2 3 3 3 5 2" xfId="44737" xr:uid="{7070AD1E-4AAC-4847-B048-7F46DB51E566}"/>
    <cellStyle name="%20 - Vurgu2 3 3 3 6" xfId="26492" xr:uid="{705AB2C6-5530-47B4-83B4-E0F7278D1DA2}"/>
    <cellStyle name="%20 - Vurgu2 3 3 3 6 2" xfId="50611" xr:uid="{02755D42-C0FC-4EEA-8EA2-A35A640D5904}"/>
    <cellStyle name="%20 - Vurgu2 3 3 3 7" xfId="30528" xr:uid="{2968DC7F-12A9-4099-AB98-B5978BB3E1C3}"/>
    <cellStyle name="%20 - Vurgu2 3 3 4" xfId="6940" xr:uid="{D069E6CD-6CEF-4515-8ADA-C2FD63777920}"/>
    <cellStyle name="%20 - Vurgu2 3 3 4 2" xfId="25089" xr:uid="{55113386-BB94-4CA1-8723-7610934A3F81}"/>
    <cellStyle name="%20 - Vurgu2 3 3 4 2 2" xfId="49223" xr:uid="{DF125D8F-8E55-4366-BACE-005504B0FB19}"/>
    <cellStyle name="%20 - Vurgu2 3 3 4 3" xfId="31873" xr:uid="{72C29E8C-AB92-4398-82BA-A473FB0FEF98}"/>
    <cellStyle name="%20 - Vurgu2 3 3 5" xfId="10233" xr:uid="{7AB990B9-B2BE-49BC-AA71-2E58656F5603}"/>
    <cellStyle name="%20 - Vurgu2 3 3 5 2" xfId="34794" xr:uid="{F03D068F-F496-493D-8E6D-FAB333056EA2}"/>
    <cellStyle name="%20 - Vurgu2 3 3 6" xfId="11673" xr:uid="{CA64CB53-04FD-403C-B6CF-DFC47E18C3BD}"/>
    <cellStyle name="%20 - Vurgu2 3 3 6 2" xfId="35907" xr:uid="{CDDF4270-BB1F-436D-98AE-967218BC5302}"/>
    <cellStyle name="%20 - Vurgu2 3 3 7" xfId="15386" xr:uid="{57DB67B6-A312-490A-B7D6-27DD94DC66C7}"/>
    <cellStyle name="%20 - Vurgu2 3 3 7 2" xfId="39618" xr:uid="{2530256D-A3B2-4073-BDAF-824D91853690}"/>
    <cellStyle name="%20 - Vurgu2 3 3 8" xfId="19123" xr:uid="{15766E49-89C9-436E-8775-169A6A05C30D}"/>
    <cellStyle name="%20 - Vurgu2 3 3 8 2" xfId="43349" xr:uid="{B1E0B6FD-8807-4A3E-A578-DDC079557DD8}"/>
    <cellStyle name="%20 - Vurgu2 3 3 9" xfId="22676" xr:uid="{4107D158-8492-4BB9-A617-133CFFDBAC8A}"/>
    <cellStyle name="%20 - Vurgu2 3 3 9 2" xfId="46878" xr:uid="{F4AD6E0C-AD92-4592-9D52-1B562D5F7193}"/>
    <cellStyle name="%20 - Vurgu2 3 4" xfId="123" xr:uid="{00000000-0005-0000-0000-000084000000}"/>
    <cellStyle name="%20 - Vurgu2 3 4 10" xfId="28353" xr:uid="{5E591166-581E-4EF9-8F8D-DD99AC678DF4}"/>
    <cellStyle name="%20 - Vurgu2 3 4 2" xfId="3844" xr:uid="{2DEFAD61-09E1-4C07-83C5-89AC6B04383A}"/>
    <cellStyle name="%20 - Vurgu2 3 4 2 2" xfId="8224" xr:uid="{7C260F55-E1FC-4CBF-99D4-96B96F741A67}"/>
    <cellStyle name="%20 - Vurgu2 3 4 2 2 2" xfId="27813" xr:uid="{ADE4092B-5106-4649-902D-1BA8399B7082}"/>
    <cellStyle name="%20 - Vurgu2 3 4 2 2 2 2" xfId="51930" xr:uid="{049FBD29-92D9-4063-9DAA-3B5466893A4B}"/>
    <cellStyle name="%20 - Vurgu2 3 4 2 2 3" xfId="33048" xr:uid="{CD95C7BC-CBA7-421B-BB09-E4FEFC2B5BBD}"/>
    <cellStyle name="%20 - Vurgu2 3 4 2 3" xfId="14381" xr:uid="{3548581B-2F62-40AA-A2F0-FAC7D7E6E977}"/>
    <cellStyle name="%20 - Vurgu2 3 4 2 3 2" xfId="38614" xr:uid="{D0521D4A-A199-4484-A952-9A5170447669}"/>
    <cellStyle name="%20 - Vurgu2 3 4 2 4" xfId="18094" xr:uid="{C571E868-9BB3-474C-9F5D-4D7B444695BE}"/>
    <cellStyle name="%20 - Vurgu2 3 4 2 4 2" xfId="42325" xr:uid="{C66E7E38-E410-46A2-AF9E-35C8A8E23B71}"/>
    <cellStyle name="%20 - Vurgu2 3 4 2 5" xfId="21833" xr:uid="{2A132F89-33B5-4C1B-B282-F508BE411A23}"/>
    <cellStyle name="%20 - Vurgu2 3 4 2 5 2" xfId="46056" xr:uid="{0AC39C41-F70A-467B-8868-95E60B270055}"/>
    <cellStyle name="%20 - Vurgu2 3 4 2 6" xfId="23853" xr:uid="{FC4A613F-BDDD-4F63-819D-3A6C9057890B}"/>
    <cellStyle name="%20 - Vurgu2 3 4 2 6 2" xfId="48055" xr:uid="{EAD42DA0-9E94-4C33-9AFE-FCCED0F4CA61}"/>
    <cellStyle name="%20 - Vurgu2 3 4 2 7" xfId="29490" xr:uid="{9723C70A-93B2-4D61-94B4-1A332FC320A3}"/>
    <cellStyle name="%20 - Vurgu2 3 4 3" xfId="5523" xr:uid="{C53AF619-AC47-469C-A576-82BEBB8F4E99}"/>
    <cellStyle name="%20 - Vurgu2 3 4 3 2" xfId="9450" xr:uid="{EE4D141B-CD77-4EBE-AAC5-9D48AB7FEF1D}"/>
    <cellStyle name="%20 - Vurgu2 3 4 3 2 2" xfId="34075" xr:uid="{47E34F16-213D-4D03-87F0-420DD42C0256}"/>
    <cellStyle name="%20 - Vurgu2 3 4 3 3" xfId="13189" xr:uid="{75A67F72-72AD-49A4-AAD5-59DA36D31F66}"/>
    <cellStyle name="%20 - Vurgu2 3 4 3 3 2" xfId="37422" xr:uid="{75E3258A-63F7-4D16-80EF-365F49E8DB74}"/>
    <cellStyle name="%20 - Vurgu2 3 4 3 4" xfId="16902" xr:uid="{273D0CFE-FB84-4C3A-BE0B-A0694E1AC853}"/>
    <cellStyle name="%20 - Vurgu2 3 4 3 4 2" xfId="41133" xr:uid="{2E20162E-C9EC-4B29-8116-61C113AB41E9}"/>
    <cellStyle name="%20 - Vurgu2 3 4 3 5" xfId="20641" xr:uid="{85686F39-F5C5-4213-8B9E-CCEDB0DEBE23}"/>
    <cellStyle name="%20 - Vurgu2 3 4 3 5 2" xfId="44864" xr:uid="{5046EA2C-545E-4560-A987-4C93BB7D9092}"/>
    <cellStyle name="%20 - Vurgu2 3 4 3 6" xfId="26619" xr:uid="{24902175-76F3-43F7-AE78-7C4139DB2251}"/>
    <cellStyle name="%20 - Vurgu2 3 4 3 6 2" xfId="50738" xr:uid="{0B5B4564-97C1-458B-9022-062596822B2A}"/>
    <cellStyle name="%20 - Vurgu2 3 4 3 7" xfId="30529" xr:uid="{EAB307F2-4D62-4354-9735-DC83BD6EFB81}"/>
    <cellStyle name="%20 - Vurgu2 3 4 4" xfId="7076" xr:uid="{50BB5ECD-292A-4E9B-A392-1BEE93276D33}"/>
    <cellStyle name="%20 - Vurgu2 3 4 4 2" xfId="25216" xr:uid="{1475EB5B-9C44-4645-AF79-7DC51C87A226}"/>
    <cellStyle name="%20 - Vurgu2 3 4 4 2 2" xfId="49350" xr:uid="{29A010A4-B073-4E84-B5DC-D90FFCB131CC}"/>
    <cellStyle name="%20 - Vurgu2 3 4 4 3" xfId="32000" xr:uid="{235EA8C0-269F-4B4B-98E3-68AF4995AAB6}"/>
    <cellStyle name="%20 - Vurgu2 3 4 5" xfId="10234" xr:uid="{BD5D9B47-0CB1-4CCE-AA90-C5B05FEC938C}"/>
    <cellStyle name="%20 - Vurgu2 3 4 5 2" xfId="34795" xr:uid="{700B0AA1-3094-443A-8FCF-3C07D3B04034}"/>
    <cellStyle name="%20 - Vurgu2 3 4 6" xfId="11800" xr:uid="{D01B8461-16B4-4474-B975-242AB02DB2D9}"/>
    <cellStyle name="%20 - Vurgu2 3 4 6 2" xfId="36034" xr:uid="{892020EA-9023-436B-AB49-E548EFF1D509}"/>
    <cellStyle name="%20 - Vurgu2 3 4 7" xfId="15513" xr:uid="{14E9F070-3C67-4C54-B1FF-DD2C7D0886F5}"/>
    <cellStyle name="%20 - Vurgu2 3 4 7 2" xfId="39745" xr:uid="{26CAB391-B627-4C15-96ED-9D78F1893D94}"/>
    <cellStyle name="%20 - Vurgu2 3 4 8" xfId="19250" xr:uid="{89CAE79A-523D-4D8A-A26B-DCA134BABA31}"/>
    <cellStyle name="%20 - Vurgu2 3 4 8 2" xfId="43476" xr:uid="{DB322B14-F8BF-471B-8D6F-19A81AE0E96F}"/>
    <cellStyle name="%20 - Vurgu2 3 4 9" xfId="22803" xr:uid="{3F631EB0-4750-4490-BCF0-5EC01B43B84E}"/>
    <cellStyle name="%20 - Vurgu2 3 4 9 2" xfId="47005" xr:uid="{14002110-E464-4476-AD90-55499E3EF099}"/>
    <cellStyle name="%20 - Vurgu2 3 5" xfId="124" xr:uid="{00000000-0005-0000-0000-000085000000}"/>
    <cellStyle name="%20 - Vurgu2 3 5 2" xfId="3845" xr:uid="{AE19F515-3C17-4CFA-808C-191EB5BEF4C0}"/>
    <cellStyle name="%20 - Vurgu2 3 5 2 2" xfId="8354" xr:uid="{825C482B-2389-4944-98F6-775BFD72F24D}"/>
    <cellStyle name="%20 - Vurgu2 3 5 2 2 2" xfId="27940" xr:uid="{4932DC5C-6E64-4414-B4DB-BD23F52CBEBF}"/>
    <cellStyle name="%20 - Vurgu2 3 5 2 2 2 2" xfId="52057" xr:uid="{457AB9CE-BEC8-47AA-B9B8-C430BDA6E82B}"/>
    <cellStyle name="%20 - Vurgu2 3 5 2 2 3" xfId="33175" xr:uid="{80182ED7-9E00-49F4-9E69-05EBD3120EDE}"/>
    <cellStyle name="%20 - Vurgu2 3 5 2 3" xfId="14508" xr:uid="{8D58CE6D-6C9F-4292-BEE3-39017D9F2BAF}"/>
    <cellStyle name="%20 - Vurgu2 3 5 2 3 2" xfId="38741" xr:uid="{863E38DA-996C-4DBC-99EC-58A677E10B76}"/>
    <cellStyle name="%20 - Vurgu2 3 5 2 4" xfId="18221" xr:uid="{D4B0B573-3451-49F3-BBA2-6175BC10B002}"/>
    <cellStyle name="%20 - Vurgu2 3 5 2 4 2" xfId="42452" xr:uid="{CB06E012-2F0B-41C6-9D2D-67752B06E8D5}"/>
    <cellStyle name="%20 - Vurgu2 3 5 2 5" xfId="21960" xr:uid="{BC0FACEB-25FF-4F7C-83FD-F9E3BA86ABC8}"/>
    <cellStyle name="%20 - Vurgu2 3 5 2 5 2" xfId="46183" xr:uid="{C300382F-0C51-457E-8A1F-E9B6D1E8C36A}"/>
    <cellStyle name="%20 - Vurgu2 3 5 2 6" xfId="23980" xr:uid="{9B3DD194-5044-4540-B558-309F26F4924D}"/>
    <cellStyle name="%20 - Vurgu2 3 5 2 6 2" xfId="48182" xr:uid="{4EF4B000-A148-4B00-A073-1A27CF033381}"/>
    <cellStyle name="%20 - Vurgu2 3 5 2 7" xfId="29491" xr:uid="{837F2A19-65F3-48AF-B9B6-C6BE0748DCB4}"/>
    <cellStyle name="%20 - Vurgu2 3 5 3" xfId="5524" xr:uid="{6D577089-E457-42BF-95C3-A99E8B0734BF}"/>
    <cellStyle name="%20 - Vurgu2 3 5 3 2" xfId="9529" xr:uid="{288138B1-AF50-412D-8A8C-CDD679E71719}"/>
    <cellStyle name="%20 - Vurgu2 3 5 3 2 2" xfId="34154" xr:uid="{266C9953-7161-420D-B918-801FB2CB8CA9}"/>
    <cellStyle name="%20 - Vurgu2 3 5 3 3" xfId="13316" xr:uid="{5D7F5411-D4FC-4B88-84FE-F37C1DF3C9FD}"/>
    <cellStyle name="%20 - Vurgu2 3 5 3 3 2" xfId="37549" xr:uid="{11A157BE-E6DE-4630-A7B5-04D95993F961}"/>
    <cellStyle name="%20 - Vurgu2 3 5 3 4" xfId="17029" xr:uid="{2C6F3967-0392-407A-B781-8AC1EB1CB202}"/>
    <cellStyle name="%20 - Vurgu2 3 5 3 4 2" xfId="41260" xr:uid="{FD6D22BB-68B7-4A2D-9E82-0AF8D10134A1}"/>
    <cellStyle name="%20 - Vurgu2 3 5 3 5" xfId="20768" xr:uid="{3BE49DEC-8DBB-4B8B-8B59-4C3D1B8EC74F}"/>
    <cellStyle name="%20 - Vurgu2 3 5 3 5 2" xfId="44991" xr:uid="{F6042AE0-A84F-46CB-BD0E-3B0D97F8016C}"/>
    <cellStyle name="%20 - Vurgu2 3 5 3 6" xfId="26746" xr:uid="{6D69460F-18CF-4B05-A594-E3A44F51EA9C}"/>
    <cellStyle name="%20 - Vurgu2 3 5 3 6 2" xfId="50865" xr:uid="{D9486F08-24C8-4739-8300-8615A8E0F8A7}"/>
    <cellStyle name="%20 - Vurgu2 3 5 3 7" xfId="30530" xr:uid="{A3F31668-49E3-497D-B41E-E507302FBC4A}"/>
    <cellStyle name="%20 - Vurgu2 3 5 4" xfId="7204" xr:uid="{E264D06C-DC10-4227-B966-1DBE28752000}"/>
    <cellStyle name="%20 - Vurgu2 3 5 4 2" xfId="25343" xr:uid="{66CA37B3-FD45-4796-95DF-7D9759A38AFA}"/>
    <cellStyle name="%20 - Vurgu2 3 5 4 2 2" xfId="49477" xr:uid="{4BA6F88E-FC45-4E9E-8345-07C8C53992D2}"/>
    <cellStyle name="%20 - Vurgu2 3 5 4 3" xfId="32127" xr:uid="{9D08F5F1-24F9-4509-9C14-8B3BCFD22DD2}"/>
    <cellStyle name="%20 - Vurgu2 3 5 5" xfId="11927" xr:uid="{7A3632FA-2324-4F4A-A87A-8C0A579136E3}"/>
    <cellStyle name="%20 - Vurgu2 3 5 5 2" xfId="36161" xr:uid="{C5DF2603-1CF1-4EC7-BC41-5ACBB78BB784}"/>
    <cellStyle name="%20 - Vurgu2 3 5 6" xfId="15640" xr:uid="{B5DD2F78-340F-4C3B-89CB-7ABF688769D5}"/>
    <cellStyle name="%20 - Vurgu2 3 5 6 2" xfId="39872" xr:uid="{CACED0C1-B933-4F00-8FEF-88B43E590389}"/>
    <cellStyle name="%20 - Vurgu2 3 5 7" xfId="19377" xr:uid="{D2B10B48-AC0F-42DC-9D3F-282FAB208351}"/>
    <cellStyle name="%20 - Vurgu2 3 5 7 2" xfId="43603" xr:uid="{D75515A1-628E-492E-9B8F-175C10892B5E}"/>
    <cellStyle name="%20 - Vurgu2 3 5 8" xfId="22930" xr:uid="{6F56B22E-F283-43DA-806C-A4F4C08B50EC}"/>
    <cellStyle name="%20 - Vurgu2 3 5 8 2" xfId="47132" xr:uid="{DE7F97AE-5DE0-4244-AABD-985CF7F3CDD6}"/>
    <cellStyle name="%20 - Vurgu2 3 5 9" xfId="28354" xr:uid="{64A266C4-0E15-46D4-8E86-A4A271B66785}"/>
    <cellStyle name="%20 - Vurgu2 3 6" xfId="125" xr:uid="{00000000-0005-0000-0000-000086000000}"/>
    <cellStyle name="%20 - Vurgu2 3 6 2" xfId="3846" xr:uid="{2BF95F81-F8FF-4F9A-9FA3-36BB309BEA7E}"/>
    <cellStyle name="%20 - Vurgu2 3 6 2 2" xfId="8486" xr:uid="{F5FCCDC4-BFC7-4578-AC41-5CF95542AA9F}"/>
    <cellStyle name="%20 - Vurgu2 3 6 2 2 2" xfId="28067" xr:uid="{235EEA1B-6477-457C-8548-FA0AAA979EC6}"/>
    <cellStyle name="%20 - Vurgu2 3 6 2 2 2 2" xfId="52184" xr:uid="{E6C9CFA7-F269-46A9-962D-677343BEA162}"/>
    <cellStyle name="%20 - Vurgu2 3 6 2 2 3" xfId="33302" xr:uid="{5C5F8829-114C-46A2-8948-D1F3B2B8A3C5}"/>
    <cellStyle name="%20 - Vurgu2 3 6 2 3" xfId="14635" xr:uid="{464B233F-F3A0-4740-A59D-F594D4DE8CF6}"/>
    <cellStyle name="%20 - Vurgu2 3 6 2 3 2" xfId="38868" xr:uid="{EA3E4B36-DEC6-420F-B5E2-79E9DA6B7F52}"/>
    <cellStyle name="%20 - Vurgu2 3 6 2 4" xfId="18348" xr:uid="{88313F78-166B-49ED-A4CC-7A7AD083C569}"/>
    <cellStyle name="%20 - Vurgu2 3 6 2 4 2" xfId="42579" xr:uid="{025291EB-6CBD-49E3-8841-9CB58E327CDE}"/>
    <cellStyle name="%20 - Vurgu2 3 6 2 5" xfId="22087" xr:uid="{46DA91A9-458F-4704-B562-AC6F15F27B35}"/>
    <cellStyle name="%20 - Vurgu2 3 6 2 5 2" xfId="46310" xr:uid="{010E5F11-2A3A-4B8F-A35A-BC8044BF2F9A}"/>
    <cellStyle name="%20 - Vurgu2 3 6 2 6" xfId="24107" xr:uid="{E58AE43D-2FDB-4788-971D-B75C21067551}"/>
    <cellStyle name="%20 - Vurgu2 3 6 2 6 2" xfId="48309" xr:uid="{3935287D-8204-4287-8000-C53D54FD550C}"/>
    <cellStyle name="%20 - Vurgu2 3 6 2 7" xfId="29492" xr:uid="{CB83C41F-0166-4A0B-B105-92268A36AAC6}"/>
    <cellStyle name="%20 - Vurgu2 3 6 3" xfId="5525" xr:uid="{17FCC798-8DCF-4957-9745-03F14E9D1139}"/>
    <cellStyle name="%20 - Vurgu2 3 6 3 2" xfId="9609" xr:uid="{AE08EBAD-B07C-4084-BCB4-9D9CBD5BBD22}"/>
    <cellStyle name="%20 - Vurgu2 3 6 3 2 2" xfId="34234" xr:uid="{7F7174E4-8F6B-4700-89C5-DB7B3380C7F9}"/>
    <cellStyle name="%20 - Vurgu2 3 6 3 3" xfId="13443" xr:uid="{729C47B7-241C-438A-BFD1-351B38446245}"/>
    <cellStyle name="%20 - Vurgu2 3 6 3 3 2" xfId="37676" xr:uid="{0204DCB4-AD3E-4708-ACC7-BBD6745E905D}"/>
    <cellStyle name="%20 - Vurgu2 3 6 3 4" xfId="17156" xr:uid="{ED8CE8AC-BB71-4D2D-865C-B7635EF52B4A}"/>
    <cellStyle name="%20 - Vurgu2 3 6 3 4 2" xfId="41387" xr:uid="{41642D3E-A3EA-444E-B1B1-16FA128B2669}"/>
    <cellStyle name="%20 - Vurgu2 3 6 3 5" xfId="20895" xr:uid="{A1AEA5F6-F6E7-4FF5-9D48-B286F48B2659}"/>
    <cellStyle name="%20 - Vurgu2 3 6 3 5 2" xfId="45118" xr:uid="{64FFA998-42B6-4ABB-B33E-F88F4B5ADEDA}"/>
    <cellStyle name="%20 - Vurgu2 3 6 3 6" xfId="26873" xr:uid="{8F088DC4-093C-43AD-8FBF-490FDFCFF77F}"/>
    <cellStyle name="%20 - Vurgu2 3 6 3 6 2" xfId="50992" xr:uid="{71BF6AF8-8840-479F-B992-23DDA183AB6B}"/>
    <cellStyle name="%20 - Vurgu2 3 6 3 7" xfId="30531" xr:uid="{9AA7A752-3114-48D1-8283-A35EE2037796}"/>
    <cellStyle name="%20 - Vurgu2 3 6 4" xfId="7338" xr:uid="{30482ADA-C802-4175-AEC7-8023AF52A635}"/>
    <cellStyle name="%20 - Vurgu2 3 6 4 2" xfId="25470" xr:uid="{04C7F01B-1535-4AD3-B4E8-1B1717EB7600}"/>
    <cellStyle name="%20 - Vurgu2 3 6 4 2 2" xfId="49604" xr:uid="{0DF60B54-67B9-4204-A8E5-AAD1492CD431}"/>
    <cellStyle name="%20 - Vurgu2 3 6 4 3" xfId="32254" xr:uid="{0F18EE3B-4CD7-4D85-BC6D-EFB7E56D07F8}"/>
    <cellStyle name="%20 - Vurgu2 3 6 5" xfId="12054" xr:uid="{0047F9C6-6F1D-4E65-8641-79016B431309}"/>
    <cellStyle name="%20 - Vurgu2 3 6 5 2" xfId="36288" xr:uid="{5969D8BB-A7FF-4C53-B3F4-842A2CB050A5}"/>
    <cellStyle name="%20 - Vurgu2 3 6 6" xfId="15767" xr:uid="{721DB242-EFC9-416D-837C-3B08F8A0277B}"/>
    <cellStyle name="%20 - Vurgu2 3 6 6 2" xfId="39999" xr:uid="{DC4A10C4-E100-4184-8BFC-9CFD3BAA44D0}"/>
    <cellStyle name="%20 - Vurgu2 3 6 7" xfId="19504" xr:uid="{B256A77B-062D-4633-8AD9-6C8898A05AAE}"/>
    <cellStyle name="%20 - Vurgu2 3 6 7 2" xfId="43730" xr:uid="{D7C16AB7-31CF-4849-B294-3F7C7257B8A6}"/>
    <cellStyle name="%20 - Vurgu2 3 6 8" xfId="23057" xr:uid="{58081B00-FF56-4F6E-AA3A-E68C71C7FAE9}"/>
    <cellStyle name="%20 - Vurgu2 3 6 8 2" xfId="47259" xr:uid="{558F7227-C01B-4498-9E11-EBB76562F7C0}"/>
    <cellStyle name="%20 - Vurgu2 3 6 9" xfId="28355" xr:uid="{C92D6F3F-DA30-4F58-94D2-D8453784BB68}"/>
    <cellStyle name="%20 - Vurgu2 3 7" xfId="3549" xr:uid="{00000000-0005-0000-0000-000087000000}"/>
    <cellStyle name="%20 - Vurgu2 3 7 2" xfId="3847" xr:uid="{FCFDB205-6D3F-45D2-A169-4705CC6969CA}"/>
    <cellStyle name="%20 - Vurgu2 3 7 2 2" xfId="9972" xr:uid="{286870FA-8C73-4CF6-BCF5-C1EDC64067D3}"/>
    <cellStyle name="%20 - Vurgu2 3 7 2 2 2" xfId="34566" xr:uid="{1CE88A39-6E96-4D53-9998-5BA2F2ED78C6}"/>
    <cellStyle name="%20 - Vurgu2 3 7 2 3" xfId="13945" xr:uid="{7F0E2613-FD03-44C2-BFDF-2DC38A11F8FC}"/>
    <cellStyle name="%20 - Vurgu2 3 7 2 3 2" xfId="38178" xr:uid="{7BB540C5-9D99-4A13-ACAC-58363D5893E4}"/>
    <cellStyle name="%20 - Vurgu2 3 7 2 4" xfId="17658" xr:uid="{2359584D-3F7C-4721-969B-CF967231E640}"/>
    <cellStyle name="%20 - Vurgu2 3 7 2 4 2" xfId="41889" xr:uid="{16260540-A372-4862-80FA-94F7D38D552B}"/>
    <cellStyle name="%20 - Vurgu2 3 7 2 5" xfId="21397" xr:uid="{29EEFE6D-BB42-4CC9-AFFB-81653A36714B}"/>
    <cellStyle name="%20 - Vurgu2 3 7 2 5 2" xfId="45620" xr:uid="{F2013B8E-6669-499A-A1EE-E12451ACE58E}"/>
    <cellStyle name="%20 - Vurgu2 3 7 2 6" xfId="27377" xr:uid="{82A38464-0FCC-4FCB-8BA3-6635C11753E5}"/>
    <cellStyle name="%20 - Vurgu2 3 7 2 6 2" xfId="51494" xr:uid="{106DDC0C-B947-4C5B-8CCF-F1C97CD85D11}"/>
    <cellStyle name="%20 - Vurgu2 3 7 2 7" xfId="29493" xr:uid="{16047A61-62DD-463A-B211-CBBCF3FAD560}"/>
    <cellStyle name="%20 - Vurgu2 3 7 3" xfId="5526" xr:uid="{2C29115E-042B-479A-9A5A-5F7A98E05E97}"/>
    <cellStyle name="%20 - Vurgu2 3 7 3 2" xfId="9253" xr:uid="{6D71631A-D7A6-49A0-B488-05653FF37102}"/>
    <cellStyle name="%20 - Vurgu2 3 7 3 2 2" xfId="33892" xr:uid="{F44509CC-6749-4F5C-9C0F-40028722D7F1}"/>
    <cellStyle name="%20 - Vurgu2 3 7 3 3" xfId="12773" xr:uid="{0768E135-1CB9-42E4-919F-D6C331487C48}"/>
    <cellStyle name="%20 - Vurgu2 3 7 3 3 2" xfId="37006" xr:uid="{419E7198-D469-4C6D-9B9A-69A12DE5E4A8}"/>
    <cellStyle name="%20 - Vurgu2 3 7 3 4" xfId="16486" xr:uid="{9B0A460E-94B7-42A6-A3A3-485F6A36DBAE}"/>
    <cellStyle name="%20 - Vurgu2 3 7 3 4 2" xfId="40717" xr:uid="{3D647BAF-E3BB-4021-B40E-BA7C692376A5}"/>
    <cellStyle name="%20 - Vurgu2 3 7 3 5" xfId="20225" xr:uid="{BD5A4B5B-C293-4063-A6EB-A4D870F42B06}"/>
    <cellStyle name="%20 - Vurgu2 3 7 3 5 2" xfId="44448" xr:uid="{897690A4-AA7C-4693-A8EF-EF7ED88A503E}"/>
    <cellStyle name="%20 - Vurgu2 3 7 3 6" xfId="26202" xr:uid="{F1EE0090-B60C-487E-A2F1-4FB0DC71D1CA}"/>
    <cellStyle name="%20 - Vurgu2 3 7 3 6 2" xfId="50322" xr:uid="{87FA774C-4519-417E-A044-52267BF03E96}"/>
    <cellStyle name="%20 - Vurgu2 3 7 3 7" xfId="30532" xr:uid="{1EB05C61-18F2-4789-A43B-7A99A20B2A6A}"/>
    <cellStyle name="%20 - Vurgu2 3 7 4" xfId="7736" xr:uid="{53FE9F4B-B9B2-497B-9D7A-88B2D5C3A880}"/>
    <cellStyle name="%20 - Vurgu2 3 7 4 2" xfId="24778" xr:uid="{E7F4D643-EDDE-467C-8DEC-C86BFA7EC93A}"/>
    <cellStyle name="%20 - Vurgu2 3 7 4 2 2" xfId="48912" xr:uid="{2DB98D8F-EAA1-42EC-AFAE-34FE421671CB}"/>
    <cellStyle name="%20 - Vurgu2 3 7 4 3" xfId="32612" xr:uid="{16FB89FF-2D7D-41F9-B33C-E75A724089FD}"/>
    <cellStyle name="%20 - Vurgu2 3 7 5" xfId="11360" xr:uid="{B580CD1F-2115-4F78-A8D0-2F64A901727C}"/>
    <cellStyle name="%20 - Vurgu2 3 7 5 2" xfId="35594" xr:uid="{8A5D155B-5045-46B7-92F6-3409B6B1AF86}"/>
    <cellStyle name="%20 - Vurgu2 3 7 6" xfId="15073" xr:uid="{DF2AA5BB-3B48-448F-9995-C76BC05BA487}"/>
    <cellStyle name="%20 - Vurgu2 3 7 6 2" xfId="39305" xr:uid="{4FB0B75B-DA24-4D26-AA34-DADEA5B47CE8}"/>
    <cellStyle name="%20 - Vurgu2 3 7 7" xfId="18808" xr:uid="{2E7C3039-128D-45EE-82F7-A38D9EE75B8A}"/>
    <cellStyle name="%20 - Vurgu2 3 7 7 2" xfId="43034" xr:uid="{E0BA4104-1A67-403E-856A-E83F9BFCE7D8}"/>
    <cellStyle name="%20 - Vurgu2 3 7 8" xfId="23416" xr:uid="{7C61FDA0-C0C3-4B71-A47A-33F23C9F015B}"/>
    <cellStyle name="%20 - Vurgu2 3 7 8 2" xfId="47618" xr:uid="{5A49A137-3D4D-4E01-B443-E74510C97FF7}"/>
    <cellStyle name="%20 - Vurgu2 3 7 9" xfId="29321" xr:uid="{49A100D6-06F9-4384-8B54-EE18E5C8EBB7}"/>
    <cellStyle name="%20 - Vurgu2 3 8" xfId="3840" xr:uid="{689A66DD-3070-42D4-9C47-2445CB7D8A53}"/>
    <cellStyle name="%20 - Vurgu2 3 8 2" xfId="7503" xr:uid="{23973494-7EDD-4BC4-8636-89F9E5E730F9}"/>
    <cellStyle name="%20 - Vurgu2 3 8 2 2" xfId="25667" xr:uid="{783935D4-56AB-4547-94BE-73C3F0840AE1}"/>
    <cellStyle name="%20 - Vurgu2 3 8 2 2 2" xfId="49796" xr:uid="{06873DCE-506B-4413-96C1-239EB7EB1E67}"/>
    <cellStyle name="%20 - Vurgu2 3 8 2 3" xfId="32414" xr:uid="{99C9E159-1A27-4EF7-B315-FCB53BA43578}"/>
    <cellStyle name="%20 - Vurgu2 3 8 3" xfId="12246" xr:uid="{633ADFBC-F599-46B8-8BCB-3705F68473E5}"/>
    <cellStyle name="%20 - Vurgu2 3 8 3 2" xfId="36480" xr:uid="{F53B3CAB-3303-45EB-B31C-FB1251DB88ED}"/>
    <cellStyle name="%20 - Vurgu2 3 8 4" xfId="15959" xr:uid="{8E1DA43A-D09C-4580-B761-9A4E6C7D382E}"/>
    <cellStyle name="%20 - Vurgu2 3 8 4 2" xfId="40191" xr:uid="{67D6FCA7-6AC4-4ECE-8189-E5969BB10D72}"/>
    <cellStyle name="%20 - Vurgu2 3 8 5" xfId="19696" xr:uid="{42EAE10A-0A9E-4465-B42B-4BA1EEF62528}"/>
    <cellStyle name="%20 - Vurgu2 3 8 5 2" xfId="43922" xr:uid="{1014A568-2981-4A86-8ED1-44A54AF39241}"/>
    <cellStyle name="%20 - Vurgu2 3 8 6" xfId="23217" xr:uid="{D7E66ED8-72C8-4578-A234-3EB8A016EE16}"/>
    <cellStyle name="%20 - Vurgu2 3 8 6 2" xfId="47419" xr:uid="{D61E652C-10CF-48EA-B1A1-02B9201B1426}"/>
    <cellStyle name="%20 - Vurgu2 3 8 7" xfId="29486" xr:uid="{FA2B80AF-E6EE-401A-9E57-0FD9D7D44687}"/>
    <cellStyle name="%20 - Vurgu2 3 9" xfId="5519" xr:uid="{685B5212-51D9-44F3-95E7-35F55BC391B7}"/>
    <cellStyle name="%20 - Vurgu2 3 9 2" xfId="9864" xr:uid="{7782F2C7-98FF-42D8-9EA2-1BC7BE0FDDE5}"/>
    <cellStyle name="%20 - Vurgu2 3 9 2 2" xfId="34464" xr:uid="{434DC6BF-A6AD-4C86-B8AA-E41FE793E18D}"/>
    <cellStyle name="%20 - Vurgu2 3 9 3" xfId="13750" xr:uid="{A942769A-6618-4959-A7F0-70CBC9DCF75A}"/>
    <cellStyle name="%20 - Vurgu2 3 9 3 2" xfId="37983" xr:uid="{803D32CA-E2A5-4535-87B3-3AEAECA82960}"/>
    <cellStyle name="%20 - Vurgu2 3 9 4" xfId="17463" xr:uid="{0816FA50-BC1F-49E7-AA21-624478036128}"/>
    <cellStyle name="%20 - Vurgu2 3 9 4 2" xfId="41694" xr:uid="{633A424B-6D64-4526-898A-54B9BB4567EE}"/>
    <cellStyle name="%20 - Vurgu2 3 9 5" xfId="21202" xr:uid="{CA59A21F-4892-42EA-9C89-886F81DC53F0}"/>
    <cellStyle name="%20 - Vurgu2 3 9 5 2" xfId="45425" xr:uid="{D4697DC4-1D2E-4B3C-9945-1EC572E13663}"/>
    <cellStyle name="%20 - Vurgu2 3 9 6" xfId="27182" xr:uid="{731AE10A-8504-45D3-AD62-A170E39A3606}"/>
    <cellStyle name="%20 - Vurgu2 3 9 6 2" xfId="51299" xr:uid="{2B191433-B659-4011-A35B-E67B349D7021}"/>
    <cellStyle name="%20 - Vurgu2 3 9 7" xfId="30525" xr:uid="{13B38C02-F0DF-495C-87AA-C8E6A944726A}"/>
    <cellStyle name="%20 - Vurgu2 30" xfId="8781" xr:uid="{07869133-41AB-4247-B849-7F30BB054751}"/>
    <cellStyle name="%20 - Vurgu2 30 2" xfId="24362" xr:uid="{B31A3E8E-765E-4BAC-94E3-BB8EEEB4C57F}"/>
    <cellStyle name="%20 - Vurgu2 30 2 2" xfId="48564" xr:uid="{CC585F95-0AB3-4FCA-AE67-ACE03F3AE72A}"/>
    <cellStyle name="%20 - Vurgu2 30 3" xfId="33557" xr:uid="{8AD3CDB3-0DE5-48A3-AAE5-4CB5D881C99D}"/>
    <cellStyle name="%20 - Vurgu2 31" xfId="6516" xr:uid="{0FEA09D9-6E4E-4CF0-BC17-C54B6A5EB5B9}"/>
    <cellStyle name="%20 - Vurgu2 31 2" xfId="24432" xr:uid="{59B5C699-F74E-4260-8D10-D61B376F17AC}"/>
    <cellStyle name="%20 - Vurgu2 31 2 2" xfId="48616" xr:uid="{02FAF87B-515B-4567-8906-EAED5926D6AC}"/>
    <cellStyle name="%20 - Vurgu2 31 3" xfId="31520" xr:uid="{1E398EB7-7260-4D6B-965F-05F50CDB3CCF}"/>
    <cellStyle name="%20 - Vurgu2 32" xfId="11075" xr:uid="{94EBC507-C490-4494-AFB5-C4D09C0A8319}"/>
    <cellStyle name="%20 - Vurgu2 32 2" xfId="24455" xr:uid="{6477B48B-2196-484A-8599-607130200ED4}"/>
    <cellStyle name="%20 - Vurgu2 32 2 2" xfId="48632" xr:uid="{F0AE8F94-4D71-4C71-B6E1-BFF82A4C1FDA}"/>
    <cellStyle name="%20 - Vurgu2 32 3" xfId="35316" xr:uid="{D3CA4093-429D-4125-9373-60A21A194A79}"/>
    <cellStyle name="%20 - Vurgu2 33" xfId="11110" xr:uid="{7EC9DC69-FACD-470A-885B-027308322CB9}"/>
    <cellStyle name="%20 - Vurgu2 33 2" xfId="24473" xr:uid="{4D72326C-300E-4849-8A3D-16502C0D0B74}"/>
    <cellStyle name="%20 - Vurgu2 33 2 2" xfId="48648" xr:uid="{70AFB79B-AD16-4563-85A7-2F390B0281FE}"/>
    <cellStyle name="%20 - Vurgu2 33 3" xfId="35344" xr:uid="{06137583-D054-4EBB-B219-C3FCD83FEE96}"/>
    <cellStyle name="%20 - Vurgu2 34" xfId="14823" xr:uid="{FF752983-639E-4584-BAA3-A4B92BEC0B8C}"/>
    <cellStyle name="%20 - Vurgu2 34 2" xfId="24491" xr:uid="{F2BC7026-6616-45D3-BEE2-3B90B366C268}"/>
    <cellStyle name="%20 - Vurgu2 34 2 2" xfId="48665" xr:uid="{D3DA9F9C-8EF9-40F3-8D8E-493BA0CA1493}"/>
    <cellStyle name="%20 - Vurgu2 34 3" xfId="39055" xr:uid="{91D4EC06-322D-4699-889A-43AFFFE3812E}"/>
    <cellStyle name="%20 - Vurgu2 35" xfId="18556" xr:uid="{5C3C42DF-C4B9-426F-96D0-15EB8CB55A06}"/>
    <cellStyle name="%20 - Vurgu2 35 2" xfId="42782" xr:uid="{F79EBFAA-9BC2-49C0-BF07-3EEDFC428088}"/>
    <cellStyle name="%20 - Vurgu2 36" xfId="22290" xr:uid="{FB438901-322F-4C5B-8E14-A183AD4AAF2C}"/>
    <cellStyle name="%20 - Vurgu2 36 2" xfId="46508" xr:uid="{10D8268A-113B-4901-91F8-AD2123951FEA}"/>
    <cellStyle name="%20 - Vurgu2 37" xfId="52373" xr:uid="{BE93EEC3-DFB0-4087-B3A3-FAA52FB5CBCE}"/>
    <cellStyle name="%20 - Vurgu2 4" xfId="126" xr:uid="{00000000-0005-0000-0000-000088000000}"/>
    <cellStyle name="%20 - Vurgu2 4 10" xfId="6581" xr:uid="{0620145D-6C7F-4744-8941-55A65BE3B560}"/>
    <cellStyle name="%20 - Vurgu2 4 10 2" xfId="31585" xr:uid="{0D21A708-6DD2-4351-ADA0-078F70CDD8DB}"/>
    <cellStyle name="%20 - Vurgu2 4 11" xfId="10235" xr:uid="{6813A94A-71D1-40A7-9A1D-713008BDB8F5}"/>
    <cellStyle name="%20 - Vurgu2 4 11 2" xfId="34796" xr:uid="{AE65FA7E-1B80-4FC0-8F1C-5B0B113DB53C}"/>
    <cellStyle name="%20 - Vurgu2 4 12" xfId="11174" xr:uid="{24FA31C0-150B-43AF-A75C-44C9D507F6F3}"/>
    <cellStyle name="%20 - Vurgu2 4 12 2" xfId="35408" xr:uid="{55BC1D8A-A91C-439A-8ED0-3ABD5BDFE713}"/>
    <cellStyle name="%20 - Vurgu2 4 13" xfId="14887" xr:uid="{9FE9AA9F-D632-4A1A-AD9D-2FFE75DC9A59}"/>
    <cellStyle name="%20 - Vurgu2 4 13 2" xfId="39119" xr:uid="{CC604A47-834C-4E65-8368-9247E52A80B1}"/>
    <cellStyle name="%20 - Vurgu2 4 14" xfId="18620" xr:uid="{55A0D6B3-A344-452F-B117-361C22C188DA}"/>
    <cellStyle name="%20 - Vurgu2 4 14 2" xfId="42846" xr:uid="{07157E91-C92D-4470-A250-3D4B460B5876}"/>
    <cellStyle name="%20 - Vurgu2 4 15" xfId="22387" xr:uid="{FD528F04-5683-4C31-963C-25C1AD2D2A37}"/>
    <cellStyle name="%20 - Vurgu2 4 15 2" xfId="46589" xr:uid="{C0AB57D1-403A-4C4B-B11C-F20C89A7E8C9}"/>
    <cellStyle name="%20 - Vurgu2 4 16" xfId="28356" xr:uid="{C1ED2324-3352-4C0D-BBCA-BA88F73FB7F4}"/>
    <cellStyle name="%20 - Vurgu2 4 2" xfId="127" xr:uid="{00000000-0005-0000-0000-000089000000}"/>
    <cellStyle name="%20 - Vurgu2 4 2 10" xfId="22690" xr:uid="{70802649-9234-47E6-B271-FD3E895BBA9E}"/>
    <cellStyle name="%20 - Vurgu2 4 2 10 2" xfId="46892" xr:uid="{56AA3F51-60F7-42A0-81D0-1A9BAA43521D}"/>
    <cellStyle name="%20 - Vurgu2 4 2 11" xfId="28357" xr:uid="{F7218D9A-1CEC-454F-B73C-6FC29B2ADD2A}"/>
    <cellStyle name="%20 - Vurgu2 4 2 2" xfId="128" xr:uid="{00000000-0005-0000-0000-00008A000000}"/>
    <cellStyle name="%20 - Vurgu2 4 2 2 2" xfId="3850" xr:uid="{94EE97ED-E044-4473-A44A-CF62E2E0680C}"/>
    <cellStyle name="%20 - Vurgu2 4 2 2 2 2" xfId="26506" xr:uid="{3874A0E7-279C-457A-BEDC-70821E4BBAB5}"/>
    <cellStyle name="%20 - Vurgu2 4 2 2 2 2 2" xfId="50625" xr:uid="{00E20744-AA46-4A77-A758-2DB135D40B6A}"/>
    <cellStyle name="%20 - Vurgu2 4 2 2 2 3" xfId="29496" xr:uid="{0651B35C-01F7-4867-A664-191C44D1AEA2}"/>
    <cellStyle name="%20 - Vurgu2 4 2 2 3" xfId="5529" xr:uid="{716AA0E8-FF46-4112-BE44-EC55862CD606}"/>
    <cellStyle name="%20 - Vurgu2 4 2 2 3 2" xfId="30535" xr:uid="{A69F2072-8B70-4CCD-8A4E-E757A7414B65}"/>
    <cellStyle name="%20 - Vurgu2 4 2 2 4" xfId="8107" xr:uid="{5EC30C1C-2095-4C56-83A6-7C357F83D7B0}"/>
    <cellStyle name="%20 - Vurgu2 4 2 2 4 2" xfId="32935" xr:uid="{394A4F70-F66E-4488-BE55-9080264D5C2B}"/>
    <cellStyle name="%20 - Vurgu2 4 2 2 5" xfId="13076" xr:uid="{B1FFA572-6911-417B-BCF3-6F34E374824C}"/>
    <cellStyle name="%20 - Vurgu2 4 2 2 5 2" xfId="37309" xr:uid="{137DE441-497D-4313-8AA9-D963079C56F9}"/>
    <cellStyle name="%20 - Vurgu2 4 2 2 6" xfId="16789" xr:uid="{6A890B7C-9792-4A01-A039-892009A369E9}"/>
    <cellStyle name="%20 - Vurgu2 4 2 2 6 2" xfId="41020" xr:uid="{BEEAF23B-DF97-4E6E-9FE4-0A06808CC99C}"/>
    <cellStyle name="%20 - Vurgu2 4 2 2 7" xfId="20528" xr:uid="{8E357716-D6CA-4E4F-9F7B-72D70919041C}"/>
    <cellStyle name="%20 - Vurgu2 4 2 2 7 2" xfId="44751" xr:uid="{990FC7BD-C891-43EC-8F63-BF9A28266840}"/>
    <cellStyle name="%20 - Vurgu2 4 2 2 8" xfId="23740" xr:uid="{CABDD669-8A77-4236-9366-8C9A478462BC}"/>
    <cellStyle name="%20 - Vurgu2 4 2 2 8 2" xfId="47942" xr:uid="{FCADC9A9-F3F5-489E-A0A5-9FDFD1102A8A}"/>
    <cellStyle name="%20 - Vurgu2 4 2 2 9" xfId="28358" xr:uid="{65E5251E-607F-4855-912E-0A070C09EC5A}"/>
    <cellStyle name="%20 - Vurgu2 4 2 3" xfId="3849" xr:uid="{6CFBA666-5AB1-4606-8AB5-9966239CFE12}"/>
    <cellStyle name="%20 - Vurgu2 4 2 3 2" xfId="10071" xr:uid="{ACB9D832-172A-4E86-9DA1-1A5FFCB9F291}"/>
    <cellStyle name="%20 - Vurgu2 4 2 3 2 2" xfId="34665" xr:uid="{C1123AE2-CFA5-48D1-8ADB-035EF6B41F1F}"/>
    <cellStyle name="%20 - Vurgu2 4 2 3 3" xfId="14268" xr:uid="{EB883195-3DD3-4C8E-BBAD-857A6AEA7343}"/>
    <cellStyle name="%20 - Vurgu2 4 2 3 3 2" xfId="38501" xr:uid="{FE407DE8-5C94-4E76-A45A-D93E73BE9CD2}"/>
    <cellStyle name="%20 - Vurgu2 4 2 3 4" xfId="17981" xr:uid="{78445296-89A2-4619-9152-C1BA5CF16E88}"/>
    <cellStyle name="%20 - Vurgu2 4 2 3 4 2" xfId="42212" xr:uid="{A449ABD5-2A86-4826-B9DE-E3B219038922}"/>
    <cellStyle name="%20 - Vurgu2 4 2 3 5" xfId="21720" xr:uid="{89EA6BED-7E26-4081-B3A0-38413F05D89D}"/>
    <cellStyle name="%20 - Vurgu2 4 2 3 5 2" xfId="45943" xr:uid="{BF2E5246-AC8E-4E1E-AAFC-F1EF8E4FF8E4}"/>
    <cellStyle name="%20 - Vurgu2 4 2 3 6" xfId="27700" xr:uid="{97E95CBD-1350-406F-ADFD-F49FAD37809F}"/>
    <cellStyle name="%20 - Vurgu2 4 2 3 6 2" xfId="51817" xr:uid="{99B35C01-E414-45BC-95A5-2CF6BCA511FF}"/>
    <cellStyle name="%20 - Vurgu2 4 2 3 7" xfId="29495" xr:uid="{A3BECB54-8F64-4E81-A2EC-58B50B4D82D5}"/>
    <cellStyle name="%20 - Vurgu2 4 2 4" xfId="5528" xr:uid="{5ECB2F4F-E4AC-40F5-9C16-F82C24203E46}"/>
    <cellStyle name="%20 - Vurgu2 4 2 4 2" xfId="9020" xr:uid="{AC34DA98-E5EB-46E4-ACD5-F2E138F4868C}"/>
    <cellStyle name="%20 - Vurgu2 4 2 4 2 2" xfId="33714" xr:uid="{37FC276A-39FF-486D-A226-A56680346372}"/>
    <cellStyle name="%20 - Vurgu2 4 2 4 3" xfId="12418" xr:uid="{4C73BAEC-52E2-49FF-A7B5-B10F09AD5FA5}"/>
    <cellStyle name="%20 - Vurgu2 4 2 4 3 2" xfId="36652" xr:uid="{1ADF7FFB-C120-4FC3-B15D-FC22813C254D}"/>
    <cellStyle name="%20 - Vurgu2 4 2 4 4" xfId="16131" xr:uid="{6D1F532E-F557-4A97-BE7D-3171B5F2DC04}"/>
    <cellStyle name="%20 - Vurgu2 4 2 4 4 2" xfId="40363" xr:uid="{73F0E170-B580-491C-9362-14D63414049B}"/>
    <cellStyle name="%20 - Vurgu2 4 2 4 5" xfId="19869" xr:uid="{2E20F71E-3C65-47E5-8547-6612F91C56A3}"/>
    <cellStyle name="%20 - Vurgu2 4 2 4 5 2" xfId="44094" xr:uid="{77D60E7C-2BDE-434D-A226-650F3575A908}"/>
    <cellStyle name="%20 - Vurgu2 4 2 4 6" xfId="25844" xr:uid="{DB319186-8329-4113-B587-0607218011D9}"/>
    <cellStyle name="%20 - Vurgu2 4 2 4 6 2" xfId="49968" xr:uid="{9F058B1D-2C1A-4670-9AFC-B5FBAABAF8A1}"/>
    <cellStyle name="%20 - Vurgu2 4 2 4 7" xfId="30534" xr:uid="{7BD54119-096C-4D37-8814-DD0300FAC7EC}"/>
    <cellStyle name="%20 - Vurgu2 4 2 5" xfId="6955" xr:uid="{A87784B5-4920-4DA8-A1E5-F25A103276C0}"/>
    <cellStyle name="%20 - Vurgu2 4 2 5 2" xfId="25103" xr:uid="{0B3B051B-4806-49CA-898D-E2E78CBC77A6}"/>
    <cellStyle name="%20 - Vurgu2 4 2 5 2 2" xfId="49237" xr:uid="{E7DC88AC-EE2D-4D9D-B4AB-D8EE76EB898A}"/>
    <cellStyle name="%20 - Vurgu2 4 2 5 3" xfId="31887" xr:uid="{5A272C13-9CAD-4BCF-923E-3F0CF1B79C21}"/>
    <cellStyle name="%20 - Vurgu2 4 2 6" xfId="10236" xr:uid="{E5B1EA28-AC68-427A-A790-1DBC8E170063}"/>
    <cellStyle name="%20 - Vurgu2 4 2 6 2" xfId="34797" xr:uid="{F576A383-9C9A-42E9-B1D4-18294E01B6EF}"/>
    <cellStyle name="%20 - Vurgu2 4 2 7" xfId="11687" xr:uid="{DC889CCD-B342-4099-BD04-A96B296D0249}"/>
    <cellStyle name="%20 - Vurgu2 4 2 7 2" xfId="35921" xr:uid="{2A998D64-98E7-4697-AFCE-2F4D3EBF1DD1}"/>
    <cellStyle name="%20 - Vurgu2 4 2 8" xfId="15400" xr:uid="{CD4DF5A3-1543-47B8-A8C0-C924A10A4BB9}"/>
    <cellStyle name="%20 - Vurgu2 4 2 8 2" xfId="39632" xr:uid="{D281C32C-3792-4436-B419-4BEC4EF5C9BA}"/>
    <cellStyle name="%20 - Vurgu2 4 2 9" xfId="19137" xr:uid="{4DB09A02-5470-4755-B73F-AC06D2256CC3}"/>
    <cellStyle name="%20 - Vurgu2 4 2 9 2" xfId="43363" xr:uid="{A0F8BCD2-34D3-4E2D-9F08-04BB70B2954E}"/>
    <cellStyle name="%20 - Vurgu2 4 3" xfId="129" xr:uid="{00000000-0005-0000-0000-00008B000000}"/>
    <cellStyle name="%20 - Vurgu2 4 3 10" xfId="28359" xr:uid="{47D5338D-F5CE-4FF7-992A-2F48E432CEB8}"/>
    <cellStyle name="%20 - Vurgu2 4 3 2" xfId="3851" xr:uid="{BF906CB6-8AF0-4DC0-ABDF-1CBE86D94DE6}"/>
    <cellStyle name="%20 - Vurgu2 4 3 2 2" xfId="8238" xr:uid="{F83CA44A-2E8B-49DC-A3AC-98ACB2C23377}"/>
    <cellStyle name="%20 - Vurgu2 4 3 2 2 2" xfId="27827" xr:uid="{2EA2F4BF-B780-480C-A775-6C1801BE7AE4}"/>
    <cellStyle name="%20 - Vurgu2 4 3 2 2 2 2" xfId="51944" xr:uid="{279BBD00-BE12-45CB-968A-C938AF53288F}"/>
    <cellStyle name="%20 - Vurgu2 4 3 2 2 3" xfId="33062" xr:uid="{3A32E902-3AEE-43DC-AE1C-1D49D79A3122}"/>
    <cellStyle name="%20 - Vurgu2 4 3 2 3" xfId="14395" xr:uid="{73986555-C764-4ABA-A5AE-BEC7840EA420}"/>
    <cellStyle name="%20 - Vurgu2 4 3 2 3 2" xfId="38628" xr:uid="{2485C809-189A-4D65-8C41-80FBB8882FC6}"/>
    <cellStyle name="%20 - Vurgu2 4 3 2 4" xfId="18108" xr:uid="{92A00F62-4171-4766-AA94-2ABE09898659}"/>
    <cellStyle name="%20 - Vurgu2 4 3 2 4 2" xfId="42339" xr:uid="{CF051B16-FA11-4A96-A125-1E4680DEA4D2}"/>
    <cellStyle name="%20 - Vurgu2 4 3 2 5" xfId="21847" xr:uid="{83AF9BC8-4140-4E95-9ED9-023338D4636C}"/>
    <cellStyle name="%20 - Vurgu2 4 3 2 5 2" xfId="46070" xr:uid="{50658837-6632-48D6-8215-A12B8FCAF79E}"/>
    <cellStyle name="%20 - Vurgu2 4 3 2 6" xfId="23867" xr:uid="{B545AA41-03FA-454C-9141-2D0E069FA343}"/>
    <cellStyle name="%20 - Vurgu2 4 3 2 6 2" xfId="48069" xr:uid="{5BA02267-A8D1-4A73-ACFC-CA95DB82CD1F}"/>
    <cellStyle name="%20 - Vurgu2 4 3 2 7" xfId="29497" xr:uid="{AF3EA19A-BA86-4004-8F60-998A1D9A03FF}"/>
    <cellStyle name="%20 - Vurgu2 4 3 3" xfId="5530" xr:uid="{F6920E37-47A6-403A-BC32-F6C787352678}"/>
    <cellStyle name="%20 - Vurgu2 4 3 3 2" xfId="9461" xr:uid="{EB8B097B-2E13-448F-964E-BC71DA01A519}"/>
    <cellStyle name="%20 - Vurgu2 4 3 3 2 2" xfId="34086" xr:uid="{6C70CC20-E416-4297-9608-3305B755B5D5}"/>
    <cellStyle name="%20 - Vurgu2 4 3 3 3" xfId="13203" xr:uid="{FC3C31F2-F1C3-4699-8DB3-F4700BB45695}"/>
    <cellStyle name="%20 - Vurgu2 4 3 3 3 2" xfId="37436" xr:uid="{A55C326F-2F08-486C-8261-6B81CBDAFEB1}"/>
    <cellStyle name="%20 - Vurgu2 4 3 3 4" xfId="16916" xr:uid="{9907CF44-62BC-42F5-9235-F5785B6F4ADD}"/>
    <cellStyle name="%20 - Vurgu2 4 3 3 4 2" xfId="41147" xr:uid="{71A37D84-2DFC-41A6-9978-A8B749DFD1AC}"/>
    <cellStyle name="%20 - Vurgu2 4 3 3 5" xfId="20655" xr:uid="{3B4C35ED-D465-4039-B0AD-819D2F87F784}"/>
    <cellStyle name="%20 - Vurgu2 4 3 3 5 2" xfId="44878" xr:uid="{515ADEA5-A70B-4F1E-A072-BBF74274AB7E}"/>
    <cellStyle name="%20 - Vurgu2 4 3 3 6" xfId="26633" xr:uid="{2A21D141-C0EB-4638-8B1A-2BEC0EF27C03}"/>
    <cellStyle name="%20 - Vurgu2 4 3 3 6 2" xfId="50752" xr:uid="{192E3996-4264-418F-8EE8-E95142795768}"/>
    <cellStyle name="%20 - Vurgu2 4 3 3 7" xfId="30536" xr:uid="{AF9B74E4-6AC2-4C73-AA09-5AB48ED2BB7D}"/>
    <cellStyle name="%20 - Vurgu2 4 3 4" xfId="7090" xr:uid="{5596913F-58C7-49DA-A1EB-B0BE6D39E462}"/>
    <cellStyle name="%20 - Vurgu2 4 3 4 2" xfId="25230" xr:uid="{CBBA1E74-9BB6-4BB1-9A3A-9A5A6A722179}"/>
    <cellStyle name="%20 - Vurgu2 4 3 4 2 2" xfId="49364" xr:uid="{0F01D20E-1B92-4646-94B6-9695EB8D9B6F}"/>
    <cellStyle name="%20 - Vurgu2 4 3 4 3" xfId="32014" xr:uid="{2AB0E49D-FF66-430B-9263-6815F634BEB8}"/>
    <cellStyle name="%20 - Vurgu2 4 3 5" xfId="10237" xr:uid="{80FAB7B3-D580-4BC3-8561-83940A86E394}"/>
    <cellStyle name="%20 - Vurgu2 4 3 5 2" xfId="34798" xr:uid="{50B3BDBD-C842-4ABF-B65D-D49B93810C39}"/>
    <cellStyle name="%20 - Vurgu2 4 3 6" xfId="11814" xr:uid="{4721E285-6C49-4084-9C9C-06337E8AEEF3}"/>
    <cellStyle name="%20 - Vurgu2 4 3 6 2" xfId="36048" xr:uid="{C451FF20-7DDA-482A-896E-B60AC3039474}"/>
    <cellStyle name="%20 - Vurgu2 4 3 7" xfId="15527" xr:uid="{BEC11B8C-0B65-4ECD-A1B8-0A3231B69845}"/>
    <cellStyle name="%20 - Vurgu2 4 3 7 2" xfId="39759" xr:uid="{57D5348B-11EA-4C1A-84EC-8929946E5782}"/>
    <cellStyle name="%20 - Vurgu2 4 3 8" xfId="19264" xr:uid="{AE3FB657-7997-4B45-81D3-991D5DA2B327}"/>
    <cellStyle name="%20 - Vurgu2 4 3 8 2" xfId="43490" xr:uid="{C1B81D68-B3A2-4A80-9C9D-7CE86DBFE406}"/>
    <cellStyle name="%20 - Vurgu2 4 3 9" xfId="22817" xr:uid="{99388768-41F5-48FA-A15C-EA447EE0168D}"/>
    <cellStyle name="%20 - Vurgu2 4 3 9 2" xfId="47019" xr:uid="{9671A97A-611E-49F4-B4FA-6C8472AA9BBC}"/>
    <cellStyle name="%20 - Vurgu2 4 4" xfId="130" xr:uid="{00000000-0005-0000-0000-00008C000000}"/>
    <cellStyle name="%20 - Vurgu2 4 4 10" xfId="28360" xr:uid="{47C82187-E434-4BFE-80BF-52615E6B6737}"/>
    <cellStyle name="%20 - Vurgu2 4 4 2" xfId="3852" xr:uid="{6F0986DF-EB82-45A2-91FA-418D8CE75D66}"/>
    <cellStyle name="%20 - Vurgu2 4 4 2 2" xfId="8368" xr:uid="{E08A53CE-D1E0-4893-A185-E216402B7A1A}"/>
    <cellStyle name="%20 - Vurgu2 4 4 2 2 2" xfId="27954" xr:uid="{DC505D2B-AD92-4742-B593-4B290C24A187}"/>
    <cellStyle name="%20 - Vurgu2 4 4 2 2 2 2" xfId="52071" xr:uid="{C2C8EFF2-B365-40D3-AB9F-390334802358}"/>
    <cellStyle name="%20 - Vurgu2 4 4 2 2 3" xfId="33189" xr:uid="{00D19152-82F6-482C-8145-2A53D5279BAC}"/>
    <cellStyle name="%20 - Vurgu2 4 4 2 3" xfId="14522" xr:uid="{8FC7051B-0A6C-4C5B-A1B9-754FD4E00F3B}"/>
    <cellStyle name="%20 - Vurgu2 4 4 2 3 2" xfId="38755" xr:uid="{30A20C26-A763-4C12-9CB4-D04888239D28}"/>
    <cellStyle name="%20 - Vurgu2 4 4 2 4" xfId="18235" xr:uid="{9C94B275-6F3E-40AD-A56B-CA0E000DE2D8}"/>
    <cellStyle name="%20 - Vurgu2 4 4 2 4 2" xfId="42466" xr:uid="{A526A818-477B-4564-ABC1-F604D2FBD207}"/>
    <cellStyle name="%20 - Vurgu2 4 4 2 5" xfId="21974" xr:uid="{2CA15C65-00FC-447E-B10D-F856AF0266B5}"/>
    <cellStyle name="%20 - Vurgu2 4 4 2 5 2" xfId="46197" xr:uid="{F817CA5E-0426-453A-A22B-64D7CBAD86D6}"/>
    <cellStyle name="%20 - Vurgu2 4 4 2 6" xfId="23994" xr:uid="{0291F8A6-D923-4B13-AB14-B196BAD2E996}"/>
    <cellStyle name="%20 - Vurgu2 4 4 2 6 2" xfId="48196" xr:uid="{890642B5-8E76-49A2-8089-82121D6D66FA}"/>
    <cellStyle name="%20 - Vurgu2 4 4 2 7" xfId="29498" xr:uid="{69EF6665-1B8E-4BF9-920D-7ACC20896359}"/>
    <cellStyle name="%20 - Vurgu2 4 4 3" xfId="5531" xr:uid="{496CFE6E-93E2-49E8-85F5-3AA9F688EFBD}"/>
    <cellStyle name="%20 - Vurgu2 4 4 3 2" xfId="9540" xr:uid="{FF2F56E1-CD23-499F-BD4D-6C2F74DF3DA4}"/>
    <cellStyle name="%20 - Vurgu2 4 4 3 2 2" xfId="34165" xr:uid="{B5EE058B-ED91-4BAF-907B-A429FE40D734}"/>
    <cellStyle name="%20 - Vurgu2 4 4 3 3" xfId="13330" xr:uid="{AC959040-6D0E-4ACC-9ADE-D149758E2B31}"/>
    <cellStyle name="%20 - Vurgu2 4 4 3 3 2" xfId="37563" xr:uid="{A73B7AF0-CD28-442F-A068-570B191B69ED}"/>
    <cellStyle name="%20 - Vurgu2 4 4 3 4" xfId="17043" xr:uid="{DAE1E050-ECC5-4339-9653-DD217B25CD1E}"/>
    <cellStyle name="%20 - Vurgu2 4 4 3 4 2" xfId="41274" xr:uid="{495179D7-6406-4B4B-8930-AF9707BA7C86}"/>
    <cellStyle name="%20 - Vurgu2 4 4 3 5" xfId="20782" xr:uid="{071910D8-05B2-4EAF-9C09-DE0DB6BF0B21}"/>
    <cellStyle name="%20 - Vurgu2 4 4 3 5 2" xfId="45005" xr:uid="{D3444927-EB7C-4582-8C3C-C51EB346A1BE}"/>
    <cellStyle name="%20 - Vurgu2 4 4 3 6" xfId="26760" xr:uid="{4DC5D054-FC9D-4395-AD7B-B0736290CC17}"/>
    <cellStyle name="%20 - Vurgu2 4 4 3 6 2" xfId="50879" xr:uid="{CAAFE6B2-DD73-4D5C-857E-BA944B9C4559}"/>
    <cellStyle name="%20 - Vurgu2 4 4 3 7" xfId="30537" xr:uid="{E12D78A7-5068-42A7-8486-EA55A3C9C655}"/>
    <cellStyle name="%20 - Vurgu2 4 4 4" xfId="7218" xr:uid="{128BCBEE-5185-422B-B3AF-B0581EE10ED2}"/>
    <cellStyle name="%20 - Vurgu2 4 4 4 2" xfId="25357" xr:uid="{EA0FF2CC-A0FD-4043-B1A9-0FBBBC927F81}"/>
    <cellStyle name="%20 - Vurgu2 4 4 4 2 2" xfId="49491" xr:uid="{F0EA52F4-4B71-4172-A2F1-1E305BC24423}"/>
    <cellStyle name="%20 - Vurgu2 4 4 4 3" xfId="32141" xr:uid="{2E9D56E6-7F00-48AB-86F3-8C41754556A3}"/>
    <cellStyle name="%20 - Vurgu2 4 4 5" xfId="10238" xr:uid="{7078C4FD-8AB7-44BC-8AEB-384DAD27E134}"/>
    <cellStyle name="%20 - Vurgu2 4 4 5 2" xfId="34799" xr:uid="{FDED0214-D3E0-4F76-AB70-11B55C66D5B6}"/>
    <cellStyle name="%20 - Vurgu2 4 4 6" xfId="11941" xr:uid="{0786D20E-DFCC-4978-9A29-BA968553C089}"/>
    <cellStyle name="%20 - Vurgu2 4 4 6 2" xfId="36175" xr:uid="{2EC1BB81-6846-4E51-9AD5-BB8E1584D7BE}"/>
    <cellStyle name="%20 - Vurgu2 4 4 7" xfId="15654" xr:uid="{85CF7818-F338-47DB-B9D0-917B87364E3E}"/>
    <cellStyle name="%20 - Vurgu2 4 4 7 2" xfId="39886" xr:uid="{99764B9F-BFA7-4032-9750-334CE358CDB7}"/>
    <cellStyle name="%20 - Vurgu2 4 4 8" xfId="19391" xr:uid="{F966FD1A-3814-41F1-9FBE-85043FBDEC8B}"/>
    <cellStyle name="%20 - Vurgu2 4 4 8 2" xfId="43617" xr:uid="{5A50E2AB-A67D-4F5F-9A66-8A029911AB0C}"/>
    <cellStyle name="%20 - Vurgu2 4 4 9" xfId="22944" xr:uid="{76F53B98-0F21-485D-BEF3-7E52EA77025F}"/>
    <cellStyle name="%20 - Vurgu2 4 4 9 2" xfId="47146" xr:uid="{CDCAD281-CBCD-4E79-9DC4-2481979C6EED}"/>
    <cellStyle name="%20 - Vurgu2 4 5" xfId="131" xr:uid="{00000000-0005-0000-0000-00008D000000}"/>
    <cellStyle name="%20 - Vurgu2 4 5 2" xfId="3853" xr:uid="{73C6BF30-DCDD-4F33-A8B9-917EA251174E}"/>
    <cellStyle name="%20 - Vurgu2 4 5 2 2" xfId="8500" xr:uid="{00D85263-1A10-490F-9140-BBA475EAE456}"/>
    <cellStyle name="%20 - Vurgu2 4 5 2 2 2" xfId="28081" xr:uid="{77484A06-53A6-431D-8FAB-F454D4822CFA}"/>
    <cellStyle name="%20 - Vurgu2 4 5 2 2 2 2" xfId="52198" xr:uid="{F2244328-A5E6-4C09-AAF3-E84432F6D1D8}"/>
    <cellStyle name="%20 - Vurgu2 4 5 2 2 3" xfId="33316" xr:uid="{572D39BC-0E38-4C63-9BAE-7D9A4FDA690C}"/>
    <cellStyle name="%20 - Vurgu2 4 5 2 3" xfId="14649" xr:uid="{5B8D1940-C1B0-4FE3-B0F7-B434262311C1}"/>
    <cellStyle name="%20 - Vurgu2 4 5 2 3 2" xfId="38882" xr:uid="{EB4B02AF-E802-4B51-853F-71ADA3EE2420}"/>
    <cellStyle name="%20 - Vurgu2 4 5 2 4" xfId="18362" xr:uid="{53B7631D-1C9B-4017-81DA-13296212FCE7}"/>
    <cellStyle name="%20 - Vurgu2 4 5 2 4 2" xfId="42593" xr:uid="{EC55BCFE-0BED-4F27-B4F1-684A66D2C30E}"/>
    <cellStyle name="%20 - Vurgu2 4 5 2 5" xfId="22101" xr:uid="{AD75D21D-1E1F-488E-8E66-7A42C6C5F423}"/>
    <cellStyle name="%20 - Vurgu2 4 5 2 5 2" xfId="46324" xr:uid="{92FC3E1A-2173-4422-9581-1724584D573C}"/>
    <cellStyle name="%20 - Vurgu2 4 5 2 6" xfId="24121" xr:uid="{6E37C110-C7B5-477D-996D-6600A64110EE}"/>
    <cellStyle name="%20 - Vurgu2 4 5 2 6 2" xfId="48323" xr:uid="{E8902B2B-6CE8-421D-9AD7-8411F09F82E4}"/>
    <cellStyle name="%20 - Vurgu2 4 5 2 7" xfId="29499" xr:uid="{A030C5E4-69C6-45EB-AB36-F1E1D9BBCD4E}"/>
    <cellStyle name="%20 - Vurgu2 4 5 3" xfId="5532" xr:uid="{044AC0D7-3E28-46A9-8099-7C87F5EBC519}"/>
    <cellStyle name="%20 - Vurgu2 4 5 3 2" xfId="9620" xr:uid="{82AAA9EF-C3B2-4089-AA90-06D2646C7CA4}"/>
    <cellStyle name="%20 - Vurgu2 4 5 3 2 2" xfId="34245" xr:uid="{D3AA82D1-E268-4B8F-BC34-58D7F2E3B25F}"/>
    <cellStyle name="%20 - Vurgu2 4 5 3 3" xfId="13457" xr:uid="{A99BC0CB-F06C-4D5A-9586-A27412D5E9D6}"/>
    <cellStyle name="%20 - Vurgu2 4 5 3 3 2" xfId="37690" xr:uid="{E2FE71B1-FA57-49D7-A081-1F072A8A2732}"/>
    <cellStyle name="%20 - Vurgu2 4 5 3 4" xfId="17170" xr:uid="{A3978A64-4E60-4C87-9A1A-60E5A7FE3E1D}"/>
    <cellStyle name="%20 - Vurgu2 4 5 3 4 2" xfId="41401" xr:uid="{C31FC416-4989-4C25-8E93-8CAC4B13EE86}"/>
    <cellStyle name="%20 - Vurgu2 4 5 3 5" xfId="20909" xr:uid="{09573F77-458C-463D-9F98-1B6A91486E6A}"/>
    <cellStyle name="%20 - Vurgu2 4 5 3 5 2" xfId="45132" xr:uid="{A49CB61A-23F4-4C04-A776-82373CC0BF94}"/>
    <cellStyle name="%20 - Vurgu2 4 5 3 6" xfId="26887" xr:uid="{6FE413E2-5B86-46A0-97DE-65C52BA821E3}"/>
    <cellStyle name="%20 - Vurgu2 4 5 3 6 2" xfId="51006" xr:uid="{2F6D6C51-4EEA-4D0A-ACBF-C031A4248F88}"/>
    <cellStyle name="%20 - Vurgu2 4 5 3 7" xfId="30538" xr:uid="{3A7D3243-7332-48AE-BB44-6395399FAE57}"/>
    <cellStyle name="%20 - Vurgu2 4 5 4" xfId="7352" xr:uid="{DC260383-1E0D-47CD-B079-AB042E52A1EF}"/>
    <cellStyle name="%20 - Vurgu2 4 5 4 2" xfId="25484" xr:uid="{3A7304AD-F9D2-4523-836A-E0264A32D1EE}"/>
    <cellStyle name="%20 - Vurgu2 4 5 4 2 2" xfId="49618" xr:uid="{313DB5F7-DE0E-41FC-A5FF-6B88C30288B3}"/>
    <cellStyle name="%20 - Vurgu2 4 5 4 3" xfId="32268" xr:uid="{F7ED52FE-747F-4FEB-915E-D68314FBF46C}"/>
    <cellStyle name="%20 - Vurgu2 4 5 5" xfId="12068" xr:uid="{E59823A3-F85B-4A13-8FFF-F3C4D4966642}"/>
    <cellStyle name="%20 - Vurgu2 4 5 5 2" xfId="36302" xr:uid="{3A3F7DE7-8E62-44B1-AB4B-DC0A009310D1}"/>
    <cellStyle name="%20 - Vurgu2 4 5 6" xfId="15781" xr:uid="{63DB1AB9-FD54-476E-B86E-861FFCF846CD}"/>
    <cellStyle name="%20 - Vurgu2 4 5 6 2" xfId="40013" xr:uid="{F1E837ED-A0C4-4470-BC17-119FC1FA91A9}"/>
    <cellStyle name="%20 - Vurgu2 4 5 7" xfId="19518" xr:uid="{C17EDA83-EFE2-4ED1-8CFB-78AF124A6504}"/>
    <cellStyle name="%20 - Vurgu2 4 5 7 2" xfId="43744" xr:uid="{EA697D3B-76EE-4121-9E9C-79ABD0F64FD4}"/>
    <cellStyle name="%20 - Vurgu2 4 5 8" xfId="23071" xr:uid="{991110C1-15C0-4613-A57C-6F22710B261F}"/>
    <cellStyle name="%20 - Vurgu2 4 5 8 2" xfId="47273" xr:uid="{C0335738-F062-44D2-B927-9BF13ECA6222}"/>
    <cellStyle name="%20 - Vurgu2 4 5 9" xfId="28361" xr:uid="{9CADE5E7-3273-46AB-8585-89BA885E1145}"/>
    <cellStyle name="%20 - Vurgu2 4 6" xfId="3591" xr:uid="{00000000-0005-0000-0000-00008E000000}"/>
    <cellStyle name="%20 - Vurgu2 4 6 2" xfId="3854" xr:uid="{F7E66606-125F-4FAC-AC5D-E84B185ABEA3}"/>
    <cellStyle name="%20 - Vurgu2 4 6 2 2" xfId="9995" xr:uid="{2AB3E407-19A0-4697-8F7B-A9D21DAC01BE}"/>
    <cellStyle name="%20 - Vurgu2 4 6 2 2 2" xfId="34589" xr:uid="{81453BB3-166F-442F-B654-5BFABA7367F8}"/>
    <cellStyle name="%20 - Vurgu2 4 6 2 3" xfId="13970" xr:uid="{32BC794D-A928-4752-A442-5812EEB29EE4}"/>
    <cellStyle name="%20 - Vurgu2 4 6 2 3 2" xfId="38203" xr:uid="{1875C356-1E67-41B7-8CC4-7655777F03F0}"/>
    <cellStyle name="%20 - Vurgu2 4 6 2 4" xfId="17683" xr:uid="{1CD45A04-F319-4C37-A85A-4077F55739C2}"/>
    <cellStyle name="%20 - Vurgu2 4 6 2 4 2" xfId="41914" xr:uid="{F8C94303-F707-4A0D-A56D-212B099DFBB9}"/>
    <cellStyle name="%20 - Vurgu2 4 6 2 5" xfId="21422" xr:uid="{A2CF16DC-2560-49DC-B93C-5D6CDDFABA72}"/>
    <cellStyle name="%20 - Vurgu2 4 6 2 5 2" xfId="45645" xr:uid="{7ECCE5F3-17AD-4F67-93E0-D73E91AA62D6}"/>
    <cellStyle name="%20 - Vurgu2 4 6 2 6" xfId="27402" xr:uid="{5A69860B-5C0B-4DD0-BC23-2CC735DB69E7}"/>
    <cellStyle name="%20 - Vurgu2 4 6 2 6 2" xfId="51519" xr:uid="{04CD553F-4724-49BB-A64C-0D1734BDB325}"/>
    <cellStyle name="%20 - Vurgu2 4 6 2 7" xfId="29500" xr:uid="{2367E825-9C42-4562-8598-D0A21CF3D4BA}"/>
    <cellStyle name="%20 - Vurgu2 4 6 3" xfId="5533" xr:uid="{2661DD3D-C686-479D-96DF-B72A5ABA5765}"/>
    <cellStyle name="%20 - Vurgu2 4 6 3 2" xfId="9269" xr:uid="{63AC27D2-D0A0-47FF-894B-4B3F29CCF8A3}"/>
    <cellStyle name="%20 - Vurgu2 4 6 3 2 2" xfId="33903" xr:uid="{8705E52A-79DF-4500-B717-0691B2EF1FC2}"/>
    <cellStyle name="%20 - Vurgu2 4 6 3 3" xfId="12788" xr:uid="{CC54F762-B15B-4D27-AEFF-6C6D652D24BC}"/>
    <cellStyle name="%20 - Vurgu2 4 6 3 3 2" xfId="37021" xr:uid="{725E8628-7608-4B20-BBE6-58C894C16FBD}"/>
    <cellStyle name="%20 - Vurgu2 4 6 3 4" xfId="16501" xr:uid="{565BB7E9-5624-41DF-97AD-EAEBAB529D69}"/>
    <cellStyle name="%20 - Vurgu2 4 6 3 4 2" xfId="40732" xr:uid="{EB5951CA-6655-4542-BC5C-606DB7678BA7}"/>
    <cellStyle name="%20 - Vurgu2 4 6 3 5" xfId="20240" xr:uid="{A780243F-9A46-4943-A962-C053BFE67CBE}"/>
    <cellStyle name="%20 - Vurgu2 4 6 3 5 2" xfId="44463" xr:uid="{AB0281D8-DE3A-4B90-9C7B-ED235BCDF5E6}"/>
    <cellStyle name="%20 - Vurgu2 4 6 3 6" xfId="26217" xr:uid="{966937BB-6567-4BA2-9ECA-2A187DBA3B98}"/>
    <cellStyle name="%20 - Vurgu2 4 6 3 6 2" xfId="50337" xr:uid="{4E538AC1-D5C1-4FC7-8D46-0B43583936FE}"/>
    <cellStyle name="%20 - Vurgu2 4 6 3 7" xfId="30539" xr:uid="{CDD15322-2CF1-4118-9CB2-933E1F1625B4}"/>
    <cellStyle name="%20 - Vurgu2 4 6 4" xfId="7770" xr:uid="{39083DF4-7FC3-4504-AB05-FE2FE11EB640}"/>
    <cellStyle name="%20 - Vurgu2 4 6 4 2" xfId="24804" xr:uid="{AF1501F3-CC22-4069-B985-23DEA32822DE}"/>
    <cellStyle name="%20 - Vurgu2 4 6 4 2 2" xfId="48938" xr:uid="{0D994867-7E95-4710-8BF5-BF5E41028A74}"/>
    <cellStyle name="%20 - Vurgu2 4 6 4 3" xfId="32637" xr:uid="{D361EFFB-DC55-4225-9021-05F2682C6B19}"/>
    <cellStyle name="%20 - Vurgu2 4 6 5" xfId="11385" xr:uid="{FF6A1BC7-BF80-49F4-AE12-058C199D7AF1}"/>
    <cellStyle name="%20 - Vurgu2 4 6 5 2" xfId="35619" xr:uid="{8417EDD0-AC20-4FE3-9737-E86496F9E4A5}"/>
    <cellStyle name="%20 - Vurgu2 4 6 6" xfId="15098" xr:uid="{2CA78DA9-0100-4868-AED1-3293FCB9A8F8}"/>
    <cellStyle name="%20 - Vurgu2 4 6 6 2" xfId="39330" xr:uid="{FBFE4994-8CEF-49C6-A6BA-42310390BCDE}"/>
    <cellStyle name="%20 - Vurgu2 4 6 7" xfId="18834" xr:uid="{E8993ED4-34EE-4CFE-99E8-BF8AD224A219}"/>
    <cellStyle name="%20 - Vurgu2 4 6 7 2" xfId="43060" xr:uid="{9178739B-854C-49FF-954E-3B47B1461624}"/>
    <cellStyle name="%20 - Vurgu2 4 6 8" xfId="23441" xr:uid="{5E364D0C-9615-4733-9C4D-E341382A3EA2}"/>
    <cellStyle name="%20 - Vurgu2 4 6 8 2" xfId="47643" xr:uid="{A7B08A73-D775-4B76-BFC1-9E2518127391}"/>
    <cellStyle name="%20 - Vurgu2 4 6 9" xfId="29360" xr:uid="{148028A4-CA70-4A3D-8D54-492428D50191}"/>
    <cellStyle name="%20 - Vurgu2 4 7" xfId="3848" xr:uid="{7AEE254F-159E-48FD-942C-6AD55E7D747A}"/>
    <cellStyle name="%20 - Vurgu2 4 7 2" xfId="7517" xr:uid="{21B306BB-7551-4687-9351-737693D4AB42}"/>
    <cellStyle name="%20 - Vurgu2 4 7 2 2" xfId="25707" xr:uid="{2EB6D66D-F83A-48C3-AE0A-00AFE663352F}"/>
    <cellStyle name="%20 - Vurgu2 4 7 2 2 2" xfId="49835" xr:uid="{9DFAE0D2-C396-463C-AFCA-308BA732AC68}"/>
    <cellStyle name="%20 - Vurgu2 4 7 2 3" xfId="32428" xr:uid="{75AE308C-7C79-464B-9ECF-FEE8F1827896}"/>
    <cellStyle name="%20 - Vurgu2 4 7 3" xfId="12285" xr:uid="{5372E6FC-B718-451C-AE77-124678998693}"/>
    <cellStyle name="%20 - Vurgu2 4 7 3 2" xfId="36519" xr:uid="{7C7E7FC6-F2BB-47A0-88EE-4642E7C427BC}"/>
    <cellStyle name="%20 - Vurgu2 4 7 4" xfId="15998" xr:uid="{CA954AD8-E600-408C-82AF-C8DF1BA8C896}"/>
    <cellStyle name="%20 - Vurgu2 4 7 4 2" xfId="40230" xr:uid="{75B4B12D-CF2A-4237-8DF4-CC09CD3FEE37}"/>
    <cellStyle name="%20 - Vurgu2 4 7 5" xfId="19736" xr:uid="{2F03A260-B4D2-4242-9A1A-CB959816A633}"/>
    <cellStyle name="%20 - Vurgu2 4 7 5 2" xfId="43961" xr:uid="{B1BB6E29-FA9C-4D45-857A-F9433CF46F4E}"/>
    <cellStyle name="%20 - Vurgu2 4 7 6" xfId="23231" xr:uid="{203C2EAF-9E96-47BA-B344-F1A130809185}"/>
    <cellStyle name="%20 - Vurgu2 4 7 6 2" xfId="47433" xr:uid="{F3F83738-93FB-4168-ACAB-D7F78DD539E4}"/>
    <cellStyle name="%20 - Vurgu2 4 7 7" xfId="29494" xr:uid="{65378EB1-C077-435C-97C6-B04EED51E1D3}"/>
    <cellStyle name="%20 - Vurgu2 4 8" xfId="5527" xr:uid="{B53B8E2E-AB50-4B51-B958-0F86EB0696AC}"/>
    <cellStyle name="%20 - Vurgu2 4 8 2" xfId="9876" xr:uid="{28C9E5C1-7673-4E06-935E-8F90E55C5351}"/>
    <cellStyle name="%20 - Vurgu2 4 8 2 2" xfId="34476" xr:uid="{832925A9-30E5-4F3E-B794-5E87B0CE9E83}"/>
    <cellStyle name="%20 - Vurgu2 4 8 3" xfId="13764" xr:uid="{3907A19E-2DAF-4537-BF2F-D6BE11865E97}"/>
    <cellStyle name="%20 - Vurgu2 4 8 3 2" xfId="37997" xr:uid="{A04AC1B1-FD2B-450A-8814-6FCCB44A6FF2}"/>
    <cellStyle name="%20 - Vurgu2 4 8 4" xfId="17477" xr:uid="{2860CF1D-2DF3-4C1D-BC32-6B8A9594F5CC}"/>
    <cellStyle name="%20 - Vurgu2 4 8 4 2" xfId="41708" xr:uid="{6387D6DC-A163-4846-836B-5B2AD72440F5}"/>
    <cellStyle name="%20 - Vurgu2 4 8 5" xfId="21216" xr:uid="{CAE95E78-3B3A-4A82-9B68-B3108D62C7C2}"/>
    <cellStyle name="%20 - Vurgu2 4 8 5 2" xfId="45439" xr:uid="{0FDEB8EA-29EE-4956-94BC-049DFE41BDC7}"/>
    <cellStyle name="%20 - Vurgu2 4 8 6" xfId="27196" xr:uid="{13B5A569-9811-4230-ADFF-7CEB4AA5E144}"/>
    <cellStyle name="%20 - Vurgu2 4 8 6 2" xfId="51313" xr:uid="{DF2104BB-E90A-43B1-A520-7831C043317A}"/>
    <cellStyle name="%20 - Vurgu2 4 8 7" xfId="30533" xr:uid="{9B5B8A90-C1BC-4DE6-A368-35827980635C}"/>
    <cellStyle name="%20 - Vurgu2 4 9" xfId="6472" xr:uid="{51A6EB94-73FB-4E00-9D5E-3215905DEC08}"/>
    <cellStyle name="%20 - Vurgu2 4 9 2" xfId="24555" xr:uid="{A14A7C1F-3E02-4CB0-94EE-33635926FFF5}"/>
    <cellStyle name="%20 - Vurgu2 4 9 2 2" xfId="48729" xr:uid="{B88918EA-242D-4B03-AE58-5D59A0E5B741}"/>
    <cellStyle name="%20 - Vurgu2 4 9 3" xfId="31477" xr:uid="{08A0827C-4CA6-40BD-A52D-F93EA27FA8C6}"/>
    <cellStyle name="%20 - Vurgu2 5" xfId="132" xr:uid="{00000000-0005-0000-0000-00008F000000}"/>
    <cellStyle name="%20 - Vurgu2 5 10" xfId="10239" xr:uid="{C95703BA-8FD9-426A-A646-BEF324EB6613}"/>
    <cellStyle name="%20 - Vurgu2 5 10 2" xfId="24572" xr:uid="{F1B88BC5-D7F0-42D5-BAE3-2B3D933E9F48}"/>
    <cellStyle name="%20 - Vurgu2 5 10 2 2" xfId="48746" xr:uid="{25DAAFDC-DC97-4648-904F-6A5A1EC98473}"/>
    <cellStyle name="%20 - Vurgu2 5 10 3" xfId="34800" xr:uid="{D197ADB8-E26C-42B5-8CC0-81268745331D}"/>
    <cellStyle name="%20 - Vurgu2 5 11" xfId="11191" xr:uid="{B75278A1-263B-4A90-B359-3E53234963C0}"/>
    <cellStyle name="%20 - Vurgu2 5 11 2" xfId="35425" xr:uid="{491C3119-353C-48E6-B77D-171E6441C8F8}"/>
    <cellStyle name="%20 - Vurgu2 5 12" xfId="14904" xr:uid="{F95F13FB-74C5-49CD-A0B6-53F1D57BC6C9}"/>
    <cellStyle name="%20 - Vurgu2 5 12 2" xfId="39136" xr:uid="{6CF5CC19-08FE-4DB7-A6BD-8DE27E8E4DFE}"/>
    <cellStyle name="%20 - Vurgu2 5 13" xfId="18637" xr:uid="{9AFDDDEA-1314-4DDD-A6F1-194DF000126C}"/>
    <cellStyle name="%20 - Vurgu2 5 13 2" xfId="42863" xr:uid="{8DFF751B-9B81-41AD-A47F-3003028A343C}"/>
    <cellStyle name="%20 - Vurgu2 5 14" xfId="22419" xr:uid="{A720E1F2-DFBD-40F0-8162-87267B504684}"/>
    <cellStyle name="%20 - Vurgu2 5 14 2" xfId="46621" xr:uid="{B221C796-998A-4B3F-8401-488A4B26748E}"/>
    <cellStyle name="%20 - Vurgu2 5 15" xfId="28362" xr:uid="{E3CEA415-F8B7-4CEF-83D7-A11DBA51E536}"/>
    <cellStyle name="%20 - Vurgu2 5 2" xfId="133" xr:uid="{00000000-0005-0000-0000-000090000000}"/>
    <cellStyle name="%20 - Vurgu2 5 2 10" xfId="22707" xr:uid="{4B8046C0-2C57-4A36-B9FA-4D26D6D50956}"/>
    <cellStyle name="%20 - Vurgu2 5 2 10 2" xfId="46909" xr:uid="{B1DE5B93-110B-4CFC-B45B-18B28806A938}"/>
    <cellStyle name="%20 - Vurgu2 5 2 11" xfId="28363" xr:uid="{E523E02A-CBAC-4C44-A908-51FE32249F89}"/>
    <cellStyle name="%20 - Vurgu2 5 2 2" xfId="134" xr:uid="{00000000-0005-0000-0000-000091000000}"/>
    <cellStyle name="%20 - Vurgu2 5 2 2 2" xfId="3857" xr:uid="{A4C7347E-A3AC-4BBF-818C-95F5F28143BE}"/>
    <cellStyle name="%20 - Vurgu2 5 2 2 2 2" xfId="26523" xr:uid="{3E7F9B60-9D90-4B6A-86BD-A85752D9D2B6}"/>
    <cellStyle name="%20 - Vurgu2 5 2 2 2 2 2" xfId="50642" xr:uid="{DFDD54BD-512A-40C9-8763-5FFD29CD69C7}"/>
    <cellStyle name="%20 - Vurgu2 5 2 2 2 3" xfId="29502" xr:uid="{015EFA57-7CF5-4FDF-BDB8-1DB72A127081}"/>
    <cellStyle name="%20 - Vurgu2 5 2 2 3" xfId="5535" xr:uid="{F35C1396-160E-498E-AFC6-86FC053155BC}"/>
    <cellStyle name="%20 - Vurgu2 5 2 2 3 2" xfId="30541" xr:uid="{143747E5-3DF6-4E31-840E-3E7433B1F4BC}"/>
    <cellStyle name="%20 - Vurgu2 5 2 2 4" xfId="8124" xr:uid="{D70A0F9A-D48D-4B23-A22B-FBB866174C03}"/>
    <cellStyle name="%20 - Vurgu2 5 2 2 4 2" xfId="32952" xr:uid="{FF4BD824-79E8-47AF-82B3-00B2DFEB2A38}"/>
    <cellStyle name="%20 - Vurgu2 5 2 2 5" xfId="13093" xr:uid="{6630F563-5967-4D7F-A564-17F95A3E2CAE}"/>
    <cellStyle name="%20 - Vurgu2 5 2 2 5 2" xfId="37326" xr:uid="{AF361EEF-1D19-48AE-810C-B202534ACD60}"/>
    <cellStyle name="%20 - Vurgu2 5 2 2 6" xfId="16806" xr:uid="{CF398EED-4C23-4A89-91FC-91A4A7A902F9}"/>
    <cellStyle name="%20 - Vurgu2 5 2 2 6 2" xfId="41037" xr:uid="{579E69A0-FD7E-4C78-A4E7-7CB308C6B26A}"/>
    <cellStyle name="%20 - Vurgu2 5 2 2 7" xfId="20545" xr:uid="{9DC0964A-80EC-4B7C-A499-C84B6E7961A6}"/>
    <cellStyle name="%20 - Vurgu2 5 2 2 7 2" xfId="44768" xr:uid="{65FD50AF-82F1-432C-AD33-7FF9A955DA61}"/>
    <cellStyle name="%20 - Vurgu2 5 2 2 8" xfId="23757" xr:uid="{7FD080D8-BC2D-400E-8203-0EE62152CE5B}"/>
    <cellStyle name="%20 - Vurgu2 5 2 2 8 2" xfId="47959" xr:uid="{68EF08E6-C28D-4F60-90C4-00D62A95BF5F}"/>
    <cellStyle name="%20 - Vurgu2 5 2 2 9" xfId="28364" xr:uid="{F80B094B-3EF3-4504-85AD-2F59A0773213}"/>
    <cellStyle name="%20 - Vurgu2 5 2 3" xfId="3856" xr:uid="{3E34FF93-F3A7-49CE-9907-CCD49530593C}"/>
    <cellStyle name="%20 - Vurgu2 5 2 3 2" xfId="10084" xr:uid="{5B49668C-5ED2-4BA6-83D4-8A14103C94B3}"/>
    <cellStyle name="%20 - Vurgu2 5 2 3 2 2" xfId="34678" xr:uid="{33D496DD-18FC-40BD-B791-86E3F4EEEDA7}"/>
    <cellStyle name="%20 - Vurgu2 5 2 3 3" xfId="14285" xr:uid="{64278311-930B-4992-B01B-6032ADCA8D07}"/>
    <cellStyle name="%20 - Vurgu2 5 2 3 3 2" xfId="38518" xr:uid="{8AFDDA89-5554-4F5C-B040-8C111A93C791}"/>
    <cellStyle name="%20 - Vurgu2 5 2 3 4" xfId="17998" xr:uid="{009304E8-91CE-46FE-ACCB-7CF5DF31AA4C}"/>
    <cellStyle name="%20 - Vurgu2 5 2 3 4 2" xfId="42229" xr:uid="{A3D501C5-1255-4589-8E1F-83D2D1DEF15C}"/>
    <cellStyle name="%20 - Vurgu2 5 2 3 5" xfId="21737" xr:uid="{62BFD046-DD9B-48B6-9FA6-97402D2B8043}"/>
    <cellStyle name="%20 - Vurgu2 5 2 3 5 2" xfId="45960" xr:uid="{B3D972BD-8AB8-4906-9F25-11B3B66FEBE0}"/>
    <cellStyle name="%20 - Vurgu2 5 2 3 6" xfId="27717" xr:uid="{69E84304-5AA7-4D1A-AA2A-075177FCB4FE}"/>
    <cellStyle name="%20 - Vurgu2 5 2 3 6 2" xfId="51834" xr:uid="{F0B57785-E7B1-42DC-BA5E-9CAAE85C91B1}"/>
    <cellStyle name="%20 - Vurgu2 5 2 3 7" xfId="29501" xr:uid="{17526E40-C937-4747-A9EC-AB4F57D021C7}"/>
    <cellStyle name="%20 - Vurgu2 5 2 4" xfId="5534" xr:uid="{DC9ACC5B-172B-411E-8A7C-25F330EC63D4}"/>
    <cellStyle name="%20 - Vurgu2 5 2 4 2" xfId="9033" xr:uid="{87CC3139-37FF-4731-B664-ED697A2316CF}"/>
    <cellStyle name="%20 - Vurgu2 5 2 4 2 2" xfId="33727" xr:uid="{77EFF46A-15CA-4C0F-BA96-E33D59389C36}"/>
    <cellStyle name="%20 - Vurgu2 5 2 4 3" xfId="12434" xr:uid="{4FE43673-D32D-4BB9-AB55-8F8AEF255BAE}"/>
    <cellStyle name="%20 - Vurgu2 5 2 4 3 2" xfId="36668" xr:uid="{9B133915-5402-44D7-874E-84732E9A06AB}"/>
    <cellStyle name="%20 - Vurgu2 5 2 4 4" xfId="16147" xr:uid="{4EECC883-CB47-4F90-B55E-D57383665B6C}"/>
    <cellStyle name="%20 - Vurgu2 5 2 4 4 2" xfId="40379" xr:uid="{519D0BDE-A38A-4FFB-928A-C10CA43CF5B5}"/>
    <cellStyle name="%20 - Vurgu2 5 2 4 5" xfId="19885" xr:uid="{5E324596-29CD-4E69-99F1-E1839F2E6F5E}"/>
    <cellStyle name="%20 - Vurgu2 5 2 4 5 2" xfId="44110" xr:uid="{5BBE883D-66FA-4324-83DF-5DC9B8156442}"/>
    <cellStyle name="%20 - Vurgu2 5 2 4 6" xfId="25860" xr:uid="{2628A978-0740-482C-8C05-969155E53ACC}"/>
    <cellStyle name="%20 - Vurgu2 5 2 4 6 2" xfId="49984" xr:uid="{EB504295-9D43-44EB-93C8-3CBB83EA9445}"/>
    <cellStyle name="%20 - Vurgu2 5 2 4 7" xfId="30540" xr:uid="{C03BB255-9061-4B81-9906-E2087884E592}"/>
    <cellStyle name="%20 - Vurgu2 5 2 5" xfId="6972" xr:uid="{A3B23D9D-119D-4D1B-9ABA-F667649C7532}"/>
    <cellStyle name="%20 - Vurgu2 5 2 5 2" xfId="25120" xr:uid="{CB6220B0-83B9-40A8-BAB0-B051B586EF5F}"/>
    <cellStyle name="%20 - Vurgu2 5 2 5 2 2" xfId="49254" xr:uid="{8F6FFBBA-E3C4-4248-A864-7ABCD7D4A580}"/>
    <cellStyle name="%20 - Vurgu2 5 2 5 3" xfId="31904" xr:uid="{F8E83EC3-0706-4D4A-BCA6-D077BE776BB0}"/>
    <cellStyle name="%20 - Vurgu2 5 2 6" xfId="10240" xr:uid="{CCCAE2B9-8750-42A4-A82F-69A66CC9E93C}"/>
    <cellStyle name="%20 - Vurgu2 5 2 6 2" xfId="34801" xr:uid="{76F49333-CC5A-4A2F-A7DD-20A4C7212A1D}"/>
    <cellStyle name="%20 - Vurgu2 5 2 7" xfId="11704" xr:uid="{838CA7CF-AB40-43F8-B32D-A3CE2CF25CF0}"/>
    <cellStyle name="%20 - Vurgu2 5 2 7 2" xfId="35938" xr:uid="{A4DC5346-C585-4540-8BD6-D904EFB450C0}"/>
    <cellStyle name="%20 - Vurgu2 5 2 8" xfId="15417" xr:uid="{E3D23EBF-8B69-400C-8E16-6B5DE19E3A0B}"/>
    <cellStyle name="%20 - Vurgu2 5 2 8 2" xfId="39649" xr:uid="{DC59E892-8E47-452B-AD12-DFBF10D99057}"/>
    <cellStyle name="%20 - Vurgu2 5 2 9" xfId="19154" xr:uid="{6E3FB751-D15F-4582-9B24-A31110D8BCC5}"/>
    <cellStyle name="%20 - Vurgu2 5 2 9 2" xfId="43380" xr:uid="{A8C20139-70A5-4344-953C-9C3BB1908670}"/>
    <cellStyle name="%20 - Vurgu2 5 3" xfId="135" xr:uid="{00000000-0005-0000-0000-000092000000}"/>
    <cellStyle name="%20 - Vurgu2 5 3 10" xfId="28365" xr:uid="{0CC768B9-7D8B-44FE-B20B-BA061DED46BF}"/>
    <cellStyle name="%20 - Vurgu2 5 3 2" xfId="3858" xr:uid="{975A616F-C238-48D0-9B78-F3078A583F62}"/>
    <cellStyle name="%20 - Vurgu2 5 3 2 2" xfId="8255" xr:uid="{D841782B-F4B6-470A-AABC-C5DE7E63500D}"/>
    <cellStyle name="%20 - Vurgu2 5 3 2 2 2" xfId="27844" xr:uid="{DADF53B0-611B-433E-9C9E-D3F04507846D}"/>
    <cellStyle name="%20 - Vurgu2 5 3 2 2 2 2" xfId="51961" xr:uid="{9A42BF68-7C98-45AE-9BB5-4C17C3AE24D8}"/>
    <cellStyle name="%20 - Vurgu2 5 3 2 2 3" xfId="33079" xr:uid="{58EC9EB2-FC4F-4754-9DC9-3BECC70AB676}"/>
    <cellStyle name="%20 - Vurgu2 5 3 2 3" xfId="14412" xr:uid="{465778B5-869C-41B0-9D53-AFD467777C4A}"/>
    <cellStyle name="%20 - Vurgu2 5 3 2 3 2" xfId="38645" xr:uid="{D9925A9F-8A22-41B5-931D-67828BF9487D}"/>
    <cellStyle name="%20 - Vurgu2 5 3 2 4" xfId="18125" xr:uid="{46D10945-30C4-4BA8-A73A-1976970578E9}"/>
    <cellStyle name="%20 - Vurgu2 5 3 2 4 2" xfId="42356" xr:uid="{44499C36-71BE-4C26-BAE1-AE26E6C969D9}"/>
    <cellStyle name="%20 - Vurgu2 5 3 2 5" xfId="21864" xr:uid="{B7EA8153-0E34-4FCB-8ABC-907E21307E05}"/>
    <cellStyle name="%20 - Vurgu2 5 3 2 5 2" xfId="46087" xr:uid="{62D6D4A0-D6FF-46AF-BD46-6053B05F8AB7}"/>
    <cellStyle name="%20 - Vurgu2 5 3 2 6" xfId="23884" xr:uid="{DB39A9AE-BF9B-434B-9F35-94831052CD19}"/>
    <cellStyle name="%20 - Vurgu2 5 3 2 6 2" xfId="48086" xr:uid="{0E3F8F15-0E74-4CAB-A8D5-A9A54662ED86}"/>
    <cellStyle name="%20 - Vurgu2 5 3 2 7" xfId="29503" xr:uid="{83F06419-AC6D-4328-BE59-8D577306A1DD}"/>
    <cellStyle name="%20 - Vurgu2 5 3 3" xfId="5536" xr:uid="{8B20E792-77C5-42C5-A873-4A886D0F8EC9}"/>
    <cellStyle name="%20 - Vurgu2 5 3 3 2" xfId="9473" xr:uid="{1F8051DB-3133-4366-955F-275C9891541C}"/>
    <cellStyle name="%20 - Vurgu2 5 3 3 2 2" xfId="34098" xr:uid="{8E646276-517B-4CA5-8F4A-D9336D60991C}"/>
    <cellStyle name="%20 - Vurgu2 5 3 3 3" xfId="13220" xr:uid="{EE863375-49F4-4722-92A5-C68FB60BA6AF}"/>
    <cellStyle name="%20 - Vurgu2 5 3 3 3 2" xfId="37453" xr:uid="{89546F02-80F8-44BB-8952-9AAFC7C8839D}"/>
    <cellStyle name="%20 - Vurgu2 5 3 3 4" xfId="16933" xr:uid="{2C63A9DC-310C-46F5-8010-E6C3070ACD9B}"/>
    <cellStyle name="%20 - Vurgu2 5 3 3 4 2" xfId="41164" xr:uid="{06A7CDB3-15DA-4E4E-8F4D-A585D25327F1}"/>
    <cellStyle name="%20 - Vurgu2 5 3 3 5" xfId="20672" xr:uid="{1BE90381-8900-4283-BC7F-2C9447794D8B}"/>
    <cellStyle name="%20 - Vurgu2 5 3 3 5 2" xfId="44895" xr:uid="{C82484A2-9DF1-4B2E-8E4D-3D2E02FE7123}"/>
    <cellStyle name="%20 - Vurgu2 5 3 3 6" xfId="26650" xr:uid="{E614EE69-38B0-4E6F-BFF0-82EF1C5929ED}"/>
    <cellStyle name="%20 - Vurgu2 5 3 3 6 2" xfId="50769" xr:uid="{3184289C-978D-4617-A4F2-C308AC69393E}"/>
    <cellStyle name="%20 - Vurgu2 5 3 3 7" xfId="30542" xr:uid="{7D28499B-4F0C-4FEE-B892-622AA452319C}"/>
    <cellStyle name="%20 - Vurgu2 5 3 4" xfId="7107" xr:uid="{01D00780-0A9F-44AA-805E-DAB0B7A30742}"/>
    <cellStyle name="%20 - Vurgu2 5 3 4 2" xfId="25247" xr:uid="{DA543D20-44A3-4922-B5DF-E1EC20C44E71}"/>
    <cellStyle name="%20 - Vurgu2 5 3 4 2 2" xfId="49381" xr:uid="{FE633A73-5AF7-405B-B867-F5F5CDBA6C6E}"/>
    <cellStyle name="%20 - Vurgu2 5 3 4 3" xfId="32031" xr:uid="{5B0C3543-43FD-4F5E-8977-2D522AA8F8DB}"/>
    <cellStyle name="%20 - Vurgu2 5 3 5" xfId="10241" xr:uid="{1A601798-C47A-4562-8791-77BE65BFDD7D}"/>
    <cellStyle name="%20 - Vurgu2 5 3 5 2" xfId="34802" xr:uid="{28232FD1-F25D-42AA-99A2-AAA0B4B5AAD3}"/>
    <cellStyle name="%20 - Vurgu2 5 3 6" xfId="11831" xr:uid="{7B226A97-CA63-46B8-A3D3-38D0C838600B}"/>
    <cellStyle name="%20 - Vurgu2 5 3 6 2" xfId="36065" xr:uid="{63F89258-4094-4BE1-BF51-7DE6B2054845}"/>
    <cellStyle name="%20 - Vurgu2 5 3 7" xfId="15544" xr:uid="{10A92045-5E28-4FDF-A3FA-96BA18CD81A4}"/>
    <cellStyle name="%20 - Vurgu2 5 3 7 2" xfId="39776" xr:uid="{9520875D-A61F-4F1C-AC57-983D1AB3EC1C}"/>
    <cellStyle name="%20 - Vurgu2 5 3 8" xfId="19281" xr:uid="{EE06E246-7C02-4740-90AC-7D02FD24AC4E}"/>
    <cellStyle name="%20 - Vurgu2 5 3 8 2" xfId="43507" xr:uid="{A0DC0236-1E3B-4BD8-A9DD-E2B95FD610E7}"/>
    <cellStyle name="%20 - Vurgu2 5 3 9" xfId="22834" xr:uid="{8DCE681A-C9D1-4EE3-B2B2-4DAAC30E57E3}"/>
    <cellStyle name="%20 - Vurgu2 5 3 9 2" xfId="47036" xr:uid="{53E6FE8B-E13E-4772-9E22-C3F29E9E064E}"/>
    <cellStyle name="%20 - Vurgu2 5 4" xfId="136" xr:uid="{00000000-0005-0000-0000-000093000000}"/>
    <cellStyle name="%20 - Vurgu2 5 4 2" xfId="3859" xr:uid="{A70AC09D-6676-4F09-BAA9-45469AC225A3}"/>
    <cellStyle name="%20 - Vurgu2 5 4 2 2" xfId="8385" xr:uid="{F2317578-11F1-47C9-B0E0-2B6CF3F8952B}"/>
    <cellStyle name="%20 - Vurgu2 5 4 2 2 2" xfId="27971" xr:uid="{7A8D8327-76F9-4F12-AC81-C404D5437F10}"/>
    <cellStyle name="%20 - Vurgu2 5 4 2 2 2 2" xfId="52088" xr:uid="{6A346E4E-10AC-4F50-B705-768F950AF2AC}"/>
    <cellStyle name="%20 - Vurgu2 5 4 2 2 3" xfId="33206" xr:uid="{005C520A-B120-4AF2-94AB-B99221955BE7}"/>
    <cellStyle name="%20 - Vurgu2 5 4 2 3" xfId="14539" xr:uid="{082425D9-4129-4B95-93AC-CAA884C43B58}"/>
    <cellStyle name="%20 - Vurgu2 5 4 2 3 2" xfId="38772" xr:uid="{681B1EB2-0F12-4BCD-96F5-0C012BA41895}"/>
    <cellStyle name="%20 - Vurgu2 5 4 2 4" xfId="18252" xr:uid="{9564D9A2-4D9E-4E42-9151-708CBED6C25F}"/>
    <cellStyle name="%20 - Vurgu2 5 4 2 4 2" xfId="42483" xr:uid="{4AE59FB9-75A7-4BA1-821C-CFD3EDD3AFDE}"/>
    <cellStyle name="%20 - Vurgu2 5 4 2 5" xfId="21991" xr:uid="{9450680B-ACC6-46B0-8ECF-975A075357E3}"/>
    <cellStyle name="%20 - Vurgu2 5 4 2 5 2" xfId="46214" xr:uid="{4ECC765D-E4AF-4052-A907-2689CAB9A4E8}"/>
    <cellStyle name="%20 - Vurgu2 5 4 2 6" xfId="24011" xr:uid="{835F7D3A-E724-478E-B4B3-9EC9CBB58C8F}"/>
    <cellStyle name="%20 - Vurgu2 5 4 2 6 2" xfId="48213" xr:uid="{A8B14806-20DD-4F8E-BD7A-FDA18B31EA5D}"/>
    <cellStyle name="%20 - Vurgu2 5 4 2 7" xfId="29504" xr:uid="{50BAABF7-6E69-4A63-9379-81CE39F83FD0}"/>
    <cellStyle name="%20 - Vurgu2 5 4 3" xfId="5537" xr:uid="{554F6E1F-754A-45F2-9707-FDDF74B6C4B6}"/>
    <cellStyle name="%20 - Vurgu2 5 4 3 2" xfId="9552" xr:uid="{FDEFF24C-D0AB-473D-B116-17C9AEB380CE}"/>
    <cellStyle name="%20 - Vurgu2 5 4 3 2 2" xfId="34177" xr:uid="{C0AD10F4-6271-44D5-9CBD-735714C1CFCC}"/>
    <cellStyle name="%20 - Vurgu2 5 4 3 3" xfId="13347" xr:uid="{FFBCAEA2-7478-4489-B66D-824EE2D35A21}"/>
    <cellStyle name="%20 - Vurgu2 5 4 3 3 2" xfId="37580" xr:uid="{EFE60C1B-D11A-4FC0-8E99-9523300D8AD6}"/>
    <cellStyle name="%20 - Vurgu2 5 4 3 4" xfId="17060" xr:uid="{29AEB62E-7DD5-476F-956C-05BD08681C48}"/>
    <cellStyle name="%20 - Vurgu2 5 4 3 4 2" xfId="41291" xr:uid="{F4CD3232-B7F7-4F9C-A5A3-6D57D053B37B}"/>
    <cellStyle name="%20 - Vurgu2 5 4 3 5" xfId="20799" xr:uid="{E3D059DE-92AE-4BA6-A1F8-440F87CE9214}"/>
    <cellStyle name="%20 - Vurgu2 5 4 3 5 2" xfId="45022" xr:uid="{6A05402B-48F5-4A7B-B5A9-113E22B3C3DF}"/>
    <cellStyle name="%20 - Vurgu2 5 4 3 6" xfId="26777" xr:uid="{1335C77A-47AC-401A-9A34-38C1A4D389EF}"/>
    <cellStyle name="%20 - Vurgu2 5 4 3 6 2" xfId="50896" xr:uid="{DB278A65-A05B-46BE-A1D3-ED6F0BBC420F}"/>
    <cellStyle name="%20 - Vurgu2 5 4 3 7" xfId="30543" xr:uid="{F3D328A9-7487-4F23-92D9-AEECFB1B4CBB}"/>
    <cellStyle name="%20 - Vurgu2 5 4 4" xfId="7235" xr:uid="{64E30B8F-47B3-4625-B081-6815C64C8AF6}"/>
    <cellStyle name="%20 - Vurgu2 5 4 4 2" xfId="25374" xr:uid="{5D5DBDEF-0176-4960-91DB-0EFB2C396B04}"/>
    <cellStyle name="%20 - Vurgu2 5 4 4 2 2" xfId="49508" xr:uid="{8A84A4D0-3754-48D4-8A7D-F42E61779409}"/>
    <cellStyle name="%20 - Vurgu2 5 4 4 3" xfId="32158" xr:uid="{CED73E12-8185-4ADC-9339-149EB2101DDD}"/>
    <cellStyle name="%20 - Vurgu2 5 4 5" xfId="11958" xr:uid="{7E48C077-84AD-43E2-9E85-D45F9F3EA968}"/>
    <cellStyle name="%20 - Vurgu2 5 4 5 2" xfId="36192" xr:uid="{5E7BC141-8D7D-420A-9DEA-99D11166FEB1}"/>
    <cellStyle name="%20 - Vurgu2 5 4 6" xfId="15671" xr:uid="{128D17AD-1867-429A-A65A-FDC0C7C7C8A1}"/>
    <cellStyle name="%20 - Vurgu2 5 4 6 2" xfId="39903" xr:uid="{C7CDB572-DD76-4D55-945F-0E28A43C1BBC}"/>
    <cellStyle name="%20 - Vurgu2 5 4 7" xfId="19408" xr:uid="{724D1C47-5538-4A58-96A4-1C6565689207}"/>
    <cellStyle name="%20 - Vurgu2 5 4 7 2" xfId="43634" xr:uid="{A3E72D88-8E61-489C-A72A-7697DB20B3C7}"/>
    <cellStyle name="%20 - Vurgu2 5 4 8" xfId="22961" xr:uid="{05F9ADDA-6A4E-4201-850C-CE1D6D292EB6}"/>
    <cellStyle name="%20 - Vurgu2 5 4 8 2" xfId="47163" xr:uid="{038A2307-2C10-48A5-95BA-000B61FF7D91}"/>
    <cellStyle name="%20 - Vurgu2 5 4 9" xfId="28366" xr:uid="{71B8AF85-6937-4CB1-97D8-C37904546948}"/>
    <cellStyle name="%20 - Vurgu2 5 5" xfId="137" xr:uid="{00000000-0005-0000-0000-000094000000}"/>
    <cellStyle name="%20 - Vurgu2 5 5 2" xfId="3860" xr:uid="{D423FD81-A320-4936-8AD9-B77F34685116}"/>
    <cellStyle name="%20 - Vurgu2 5 5 2 2" xfId="8517" xr:uid="{533C22E0-894B-49B9-93F5-00DC8A87FD0F}"/>
    <cellStyle name="%20 - Vurgu2 5 5 2 2 2" xfId="28098" xr:uid="{7E01279E-6F42-482F-B2CC-C1C8D2159C6A}"/>
    <cellStyle name="%20 - Vurgu2 5 5 2 2 2 2" xfId="52215" xr:uid="{3992087B-B3CB-4DBF-90A1-3EE7A955F97C}"/>
    <cellStyle name="%20 - Vurgu2 5 5 2 2 3" xfId="33333" xr:uid="{49A35FA0-EC42-441B-A392-EEDB87B9603C}"/>
    <cellStyle name="%20 - Vurgu2 5 5 2 3" xfId="14666" xr:uid="{40F8130E-7589-4D52-AF84-F5B3DE15E34B}"/>
    <cellStyle name="%20 - Vurgu2 5 5 2 3 2" xfId="38899" xr:uid="{CEDF39F6-834D-4EE1-95C7-C95F323C57BD}"/>
    <cellStyle name="%20 - Vurgu2 5 5 2 4" xfId="18379" xr:uid="{16E40F58-08EF-4FE7-9985-01F6AC39BD52}"/>
    <cellStyle name="%20 - Vurgu2 5 5 2 4 2" xfId="42610" xr:uid="{16907A31-6D09-4346-8237-522D7CAAC42B}"/>
    <cellStyle name="%20 - Vurgu2 5 5 2 5" xfId="22118" xr:uid="{8CDF19CF-3AE5-4DAB-9038-7DB82877E6A1}"/>
    <cellStyle name="%20 - Vurgu2 5 5 2 5 2" xfId="46341" xr:uid="{282867DA-0323-4325-ADA3-DD62346C36AF}"/>
    <cellStyle name="%20 - Vurgu2 5 5 2 6" xfId="24138" xr:uid="{5B476354-0C39-4F1F-A30C-A4F4D5204C20}"/>
    <cellStyle name="%20 - Vurgu2 5 5 2 6 2" xfId="48340" xr:uid="{63C606AF-505C-4633-A3B0-C726D21CC799}"/>
    <cellStyle name="%20 - Vurgu2 5 5 2 7" xfId="29505" xr:uid="{B2168F6D-EDEA-435D-848A-F55FC2BB3DFB}"/>
    <cellStyle name="%20 - Vurgu2 5 5 3" xfId="5538" xr:uid="{4E7696F4-B48A-41F3-8A24-2D4E575B03B2}"/>
    <cellStyle name="%20 - Vurgu2 5 5 3 2" xfId="9632" xr:uid="{560EF317-09BF-47B5-90F0-3199A8B2EB94}"/>
    <cellStyle name="%20 - Vurgu2 5 5 3 2 2" xfId="34257" xr:uid="{96E970E0-CCE6-4E49-9699-99AF47ABE6F5}"/>
    <cellStyle name="%20 - Vurgu2 5 5 3 3" xfId="13474" xr:uid="{AC5A05D0-0FC1-4DBB-9F03-B27AA92E9EF9}"/>
    <cellStyle name="%20 - Vurgu2 5 5 3 3 2" xfId="37707" xr:uid="{FC25403F-1D63-4004-8C1C-3C71895BC919}"/>
    <cellStyle name="%20 - Vurgu2 5 5 3 4" xfId="17187" xr:uid="{FDD520A8-2063-478B-A04F-E561AECFE14C}"/>
    <cellStyle name="%20 - Vurgu2 5 5 3 4 2" xfId="41418" xr:uid="{E2A03BA9-5C67-4CAA-8D1F-D2387D11F8DB}"/>
    <cellStyle name="%20 - Vurgu2 5 5 3 5" xfId="20926" xr:uid="{281F5C30-337D-4382-AAF5-8BE658D6E7BB}"/>
    <cellStyle name="%20 - Vurgu2 5 5 3 5 2" xfId="45149" xr:uid="{A100EA3D-5003-42F8-B060-491618F57800}"/>
    <cellStyle name="%20 - Vurgu2 5 5 3 6" xfId="26904" xr:uid="{DAD4B44D-9FC8-4ACB-81FF-4BDEF2555220}"/>
    <cellStyle name="%20 - Vurgu2 5 5 3 6 2" xfId="51023" xr:uid="{FE0B5653-287F-4090-BE98-622DBD7616F2}"/>
    <cellStyle name="%20 - Vurgu2 5 5 3 7" xfId="30544" xr:uid="{006B9AF2-FDE0-4BF9-945B-06813C8412E2}"/>
    <cellStyle name="%20 - Vurgu2 5 5 4" xfId="7369" xr:uid="{A9F81E23-0760-4F9D-B59B-D04D214DF43B}"/>
    <cellStyle name="%20 - Vurgu2 5 5 4 2" xfId="25501" xr:uid="{DE9E5E86-3CC5-4E78-A9FC-3DD9C4625036}"/>
    <cellStyle name="%20 - Vurgu2 5 5 4 2 2" xfId="49635" xr:uid="{C0C4BD7B-33F7-477B-9A1A-ACFBCCB5ED6C}"/>
    <cellStyle name="%20 - Vurgu2 5 5 4 3" xfId="32285" xr:uid="{B24444DA-917F-4B30-8A22-DBDC0C5CC054}"/>
    <cellStyle name="%20 - Vurgu2 5 5 5" xfId="12085" xr:uid="{87A18D4A-B58D-4548-8203-D4B346563867}"/>
    <cellStyle name="%20 - Vurgu2 5 5 5 2" xfId="36319" xr:uid="{6EF2F12C-4469-4F00-AA9D-C74C1B3E9242}"/>
    <cellStyle name="%20 - Vurgu2 5 5 6" xfId="15798" xr:uid="{E8452EB5-BF5B-43D9-B958-8EE4F2C2504D}"/>
    <cellStyle name="%20 - Vurgu2 5 5 6 2" xfId="40030" xr:uid="{44CD84D3-AA4A-4872-AFE5-B5EA95EAB114}"/>
    <cellStyle name="%20 - Vurgu2 5 5 7" xfId="19535" xr:uid="{661F258E-7696-478A-8FC8-D1A1F613E7F9}"/>
    <cellStyle name="%20 - Vurgu2 5 5 7 2" xfId="43761" xr:uid="{AB4FB429-C02F-4A61-9F3C-B2CACDAE039B}"/>
    <cellStyle name="%20 - Vurgu2 5 5 8" xfId="23088" xr:uid="{47870B8E-FD4C-47A7-82E8-7A11E81C0019}"/>
    <cellStyle name="%20 - Vurgu2 5 5 8 2" xfId="47290" xr:uid="{D509E5E1-B005-42C2-8A66-D252A32E2B4F}"/>
    <cellStyle name="%20 - Vurgu2 5 5 9" xfId="28367" xr:uid="{3D3961C1-2C67-4A80-846C-D903EADFCF37}"/>
    <cellStyle name="%20 - Vurgu2 5 6" xfId="3855" xr:uid="{247B07CC-3C4B-46CD-81B2-543A2F2724CC}"/>
    <cellStyle name="%20 - Vurgu2 5 6 2" xfId="7808" xr:uid="{8C99E523-561A-496E-A645-6F87D5179B0E}"/>
    <cellStyle name="%20 - Vurgu2 5 6 2 2" xfId="14002" xr:uid="{9F8FF25C-AA9E-4AC2-A93C-2953A9F91989}"/>
    <cellStyle name="%20 - Vurgu2 5 6 2 2 2" xfId="38235" xr:uid="{F31BF7EC-6C67-444D-B35F-D8C946E550B6}"/>
    <cellStyle name="%20 - Vurgu2 5 6 2 3" xfId="17715" xr:uid="{C690A706-8CC6-44E2-B20B-12F69ABF98A9}"/>
    <cellStyle name="%20 - Vurgu2 5 6 2 3 2" xfId="41946" xr:uid="{57E0EFBB-75C1-4DE7-A3F2-33A0D7C1ED70}"/>
    <cellStyle name="%20 - Vurgu2 5 6 2 4" xfId="21454" xr:uid="{95C2D360-CB42-402C-A292-0E588B7BA551}"/>
    <cellStyle name="%20 - Vurgu2 5 6 2 4 2" xfId="45677" xr:uid="{C22FBBC3-2420-4097-BD6D-02E77ABC6158}"/>
    <cellStyle name="%20 - Vurgu2 5 6 2 5" xfId="27434" xr:uid="{A4A3F118-646D-45F7-BDB4-14466FB2FB6A}"/>
    <cellStyle name="%20 - Vurgu2 5 6 2 5 2" xfId="51551" xr:uid="{FB4C3AD7-BB07-40E8-9B82-93A148453327}"/>
    <cellStyle name="%20 - Vurgu2 5 6 2 6" xfId="32669" xr:uid="{A6513BDE-B0FE-4519-A08D-552B306BCB88}"/>
    <cellStyle name="%20 - Vurgu2 5 6 3" xfId="9287" xr:uid="{D31AB703-ADCE-4319-B0EB-3AAD0BD030D0}"/>
    <cellStyle name="%20 - Vurgu2 5 6 3 2" xfId="12820" xr:uid="{0EEC9196-A736-4D07-BDA3-627239CE03F3}"/>
    <cellStyle name="%20 - Vurgu2 5 6 3 2 2" xfId="37053" xr:uid="{99071E51-00A9-47F5-8FDC-A84ED7BC0B55}"/>
    <cellStyle name="%20 - Vurgu2 5 6 3 3" xfId="16533" xr:uid="{C3A31E88-DBF8-44D3-9C24-E09E2E131846}"/>
    <cellStyle name="%20 - Vurgu2 5 6 3 3 2" xfId="40764" xr:uid="{C836ABC2-916E-4199-96F4-0E0D93A9A8E4}"/>
    <cellStyle name="%20 - Vurgu2 5 6 3 4" xfId="20272" xr:uid="{0C67DBB4-81EC-44D5-8022-F97D9C5D326A}"/>
    <cellStyle name="%20 - Vurgu2 5 6 3 4 2" xfId="44495" xr:uid="{90E56242-64AF-4F22-BA97-A9DF2FE497BF}"/>
    <cellStyle name="%20 - Vurgu2 5 6 3 5" xfId="26249" xr:uid="{2677CA45-F246-4717-8C48-5056B5211CFC}"/>
    <cellStyle name="%20 - Vurgu2 5 6 3 5 2" xfId="50369" xr:uid="{4D2E47EC-3A37-49AB-BEC2-D29CA6443DEF}"/>
    <cellStyle name="%20 - Vurgu2 5 6 3 6" xfId="33921" xr:uid="{C921C952-08B3-4201-8410-CADE438EF0FC}"/>
    <cellStyle name="%20 - Vurgu2 5 6 4" xfId="11417" xr:uid="{A74FBDC9-F0F2-478D-9802-AB2DDD09ED5F}"/>
    <cellStyle name="%20 - Vurgu2 5 6 4 2" xfId="24836" xr:uid="{532DA54D-488E-4F35-B5CC-262EFBCA84AA}"/>
    <cellStyle name="%20 - Vurgu2 5 6 4 2 2" xfId="48970" xr:uid="{EA74F828-7909-4CAA-9E63-7793044C0214}"/>
    <cellStyle name="%20 - Vurgu2 5 6 4 3" xfId="35651" xr:uid="{DD6C8ED0-FF0A-4D43-9FE6-31764A028349}"/>
    <cellStyle name="%20 - Vurgu2 5 6 5" xfId="15130" xr:uid="{3D920DEF-E2A5-4A1D-94CC-2FF9A8C933DC}"/>
    <cellStyle name="%20 - Vurgu2 5 6 5 2" xfId="39362" xr:uid="{1654024D-B1CB-40D5-B736-B164B2534E64}"/>
    <cellStyle name="%20 - Vurgu2 5 6 6" xfId="18866" xr:uid="{0EB0581A-2C0E-472A-89BD-82638E783541}"/>
    <cellStyle name="%20 - Vurgu2 5 6 6 2" xfId="43092" xr:uid="{FA66F8E6-9076-4688-BE28-0D10325816B9}"/>
    <cellStyle name="%20 - Vurgu2 5 6 7" xfId="23473" xr:uid="{60C71395-BD3C-40F8-9267-577CEF095BBB}"/>
    <cellStyle name="%20 - Vurgu2 5 6 7 2" xfId="47675" xr:uid="{1BD4CEB0-AE97-449D-8A04-53F42D3B7ED8}"/>
    <cellStyle name="%20 - Vurgu2 5 7" xfId="7534" xr:uid="{F308B5BC-0897-46D0-971B-F80E01E4BE51}"/>
    <cellStyle name="%20 - Vurgu2 5 7 2" xfId="12603" xr:uid="{43E57909-50AD-4171-ADE4-AB27FDA23C2E}"/>
    <cellStyle name="%20 - Vurgu2 5 7 2 2" xfId="26031" xr:uid="{CF4C025A-B0B3-4291-B54F-A2B408995ACE}"/>
    <cellStyle name="%20 - Vurgu2 5 7 2 2 2" xfId="50152" xr:uid="{32EB0757-6606-4BE2-BE60-980C53DA54D0}"/>
    <cellStyle name="%20 - Vurgu2 5 7 2 3" xfId="36836" xr:uid="{EFB4105F-9EFD-4C7F-A322-38B3276F3476}"/>
    <cellStyle name="%20 - Vurgu2 5 7 3" xfId="16316" xr:uid="{0534EE0A-DEDA-47DB-9409-19168E1BADF1}"/>
    <cellStyle name="%20 - Vurgu2 5 7 3 2" xfId="40547" xr:uid="{42EDAAEB-2B6B-497B-BCCE-979E26ECB063}"/>
    <cellStyle name="%20 - Vurgu2 5 7 4" xfId="20055" xr:uid="{E856D68A-0958-4B89-B34E-378C9BEE4D48}"/>
    <cellStyle name="%20 - Vurgu2 5 7 4 2" xfId="44278" xr:uid="{AC93E728-7465-4896-8ACA-BE58F84461F7}"/>
    <cellStyle name="%20 - Vurgu2 5 7 5" xfId="23248" xr:uid="{78DC0298-90EC-41CC-A081-2A6008197039}"/>
    <cellStyle name="%20 - Vurgu2 5 7 5 2" xfId="47450" xr:uid="{DC41F918-4019-41AF-9AAB-A38E0A789DED}"/>
    <cellStyle name="%20 - Vurgu2 5 7 6" xfId="32445" xr:uid="{AABB5EC6-AFEB-4636-B89F-272306C34AF6}"/>
    <cellStyle name="%20 - Vurgu2 5 8" xfId="6613" xr:uid="{A4A067B9-DA5B-40F3-9383-1EF8DEC05183}"/>
    <cellStyle name="%20 - Vurgu2 5 8 2" xfId="13781" xr:uid="{C57CF1E5-77BB-4D84-97F2-10434DAC0099}"/>
    <cellStyle name="%20 - Vurgu2 5 8 2 2" xfId="38014" xr:uid="{FA461CB7-6061-4D12-8637-23A1BC1058C8}"/>
    <cellStyle name="%20 - Vurgu2 5 8 3" xfId="17494" xr:uid="{A37A2ADD-1E20-4210-98EB-4F8668C3935B}"/>
    <cellStyle name="%20 - Vurgu2 5 8 3 2" xfId="41725" xr:uid="{43D64C49-A021-4D17-882D-57667BA21446}"/>
    <cellStyle name="%20 - Vurgu2 5 8 4" xfId="21233" xr:uid="{276DE996-7EA9-42F0-B7B1-6EE84C0F781A}"/>
    <cellStyle name="%20 - Vurgu2 5 8 4 2" xfId="45456" xr:uid="{99C1D3AF-5476-4D53-A306-342EA7AA0B66}"/>
    <cellStyle name="%20 - Vurgu2 5 8 5" xfId="27213" xr:uid="{48F451A2-E177-4A7F-9C2D-98DF09E511D8}"/>
    <cellStyle name="%20 - Vurgu2 5 8 5 2" xfId="51330" xr:uid="{CBA0C0D0-BF5B-4FF1-B799-997C09184139}"/>
    <cellStyle name="%20 - Vurgu2 5 8 6" xfId="31617" xr:uid="{FE4EF590-1D8C-414A-9A59-E842AD410AC2}"/>
    <cellStyle name="%20 - Vurgu2 5 9" xfId="8920" xr:uid="{45BF6ACD-45CA-4324-B752-89B7FB5E9AC8}"/>
    <cellStyle name="%20 - Vurgu2 5 9 2" xfId="12331" xr:uid="{72EF8D11-F4C0-4C40-ACA9-795C77E9E5BA}"/>
    <cellStyle name="%20 - Vurgu2 5 9 2 2" xfId="36565" xr:uid="{404BBCC9-70BC-4B12-895E-05DC75B7F9F5}"/>
    <cellStyle name="%20 - Vurgu2 5 9 3" xfId="16044" xr:uid="{02F81535-978D-4EC0-A222-0F58FE775A08}"/>
    <cellStyle name="%20 - Vurgu2 5 9 3 2" xfId="40276" xr:uid="{EA135A66-0475-422B-9B56-A257DE59CFB1}"/>
    <cellStyle name="%20 - Vurgu2 5 9 4" xfId="19782" xr:uid="{24781D7D-AD4C-40E0-82FD-FFCF06AEB296}"/>
    <cellStyle name="%20 - Vurgu2 5 9 4 2" xfId="44007" xr:uid="{2DD1A9EE-77F0-423E-8BAD-ACF04D495A4F}"/>
    <cellStyle name="%20 - Vurgu2 5 9 5" xfId="25757" xr:uid="{1C98F565-6C07-4C4A-BEE3-AFA999BCBA4F}"/>
    <cellStyle name="%20 - Vurgu2 5 9 5 2" xfId="49881" xr:uid="{41AFBDF1-DDA5-4543-811F-3DC50B7BC110}"/>
    <cellStyle name="%20 - Vurgu2 5 9 6" xfId="33633" xr:uid="{3D80D00F-218D-4239-9FC8-18F20AD1BC81}"/>
    <cellStyle name="%20 - Vurgu2 6" xfId="138" xr:uid="{00000000-0005-0000-0000-000095000000}"/>
    <cellStyle name="%20 - Vurgu2 6 10" xfId="10242" xr:uid="{27395C7E-6CBE-41CB-9EDE-F7785C535970}"/>
    <cellStyle name="%20 - Vurgu2 6 10 2" xfId="24600" xr:uid="{74C06E72-7560-4964-AF55-159152A630F8}"/>
    <cellStyle name="%20 - Vurgu2 6 10 2 2" xfId="48774" xr:uid="{0EAA5882-50CA-45B4-B0F1-89CD3F3962D4}"/>
    <cellStyle name="%20 - Vurgu2 6 10 3" xfId="34803" xr:uid="{A78CFB6C-6F5E-41EA-942B-35FA0C61A292}"/>
    <cellStyle name="%20 - Vurgu2 6 11" xfId="11219" xr:uid="{5BE7EF16-55C1-4B3C-8F04-559426542550}"/>
    <cellStyle name="%20 - Vurgu2 6 11 2" xfId="35453" xr:uid="{631E14C3-F20A-4AE0-BAC5-85B21A489205}"/>
    <cellStyle name="%20 - Vurgu2 6 12" xfId="14932" xr:uid="{1400E47F-558A-4786-9E1D-D498671C0294}"/>
    <cellStyle name="%20 - Vurgu2 6 12 2" xfId="39164" xr:uid="{CC15ED8F-AA2E-49B8-B49E-B656F505262B}"/>
    <cellStyle name="%20 - Vurgu2 6 13" xfId="18665" xr:uid="{BAB38350-A459-4C3C-92D1-C508FBC411BC}"/>
    <cellStyle name="%20 - Vurgu2 6 13 2" xfId="42891" xr:uid="{BDA56B33-49CD-483F-B384-4E579FD42C69}"/>
    <cellStyle name="%20 - Vurgu2 6 14" xfId="22433" xr:uid="{C305C75A-A0F1-491C-B653-8E6A22FB7E45}"/>
    <cellStyle name="%20 - Vurgu2 6 14 2" xfId="46635" xr:uid="{EF02DBAB-E700-45E4-9023-9D409B938ACB}"/>
    <cellStyle name="%20 - Vurgu2 6 15" xfId="28368" xr:uid="{B2742C55-CD40-42C0-B6E4-652771139C46}"/>
    <cellStyle name="%20 - Vurgu2 6 2" xfId="139" xr:uid="{00000000-0005-0000-0000-000096000000}"/>
    <cellStyle name="%20 - Vurgu2 6 2 10" xfId="28369" xr:uid="{EC4E716F-78C6-4FDC-98E3-1BFD16F43C87}"/>
    <cellStyle name="%20 - Vurgu2 6 2 2" xfId="3862" xr:uid="{0D57944B-43A8-4997-9117-43D17D8B2A27}"/>
    <cellStyle name="%20 - Vurgu2 6 2 2 2" xfId="8152" xr:uid="{505B52F0-4F90-4001-80D2-F2E48DB349B4}"/>
    <cellStyle name="%20 - Vurgu2 6 2 2 2 2" xfId="27745" xr:uid="{F37AF2D5-A969-44D3-90E9-09511AF9669F}"/>
    <cellStyle name="%20 - Vurgu2 6 2 2 2 2 2" xfId="51862" xr:uid="{0CB9638B-C7CE-4869-9684-27C1D0CC6698}"/>
    <cellStyle name="%20 - Vurgu2 6 2 2 2 3" xfId="32980" xr:uid="{4BD5FDBD-048F-4251-ACA8-C45AFEF872BA}"/>
    <cellStyle name="%20 - Vurgu2 6 2 2 3" xfId="14313" xr:uid="{71A5E9AE-6742-447A-A285-42237A9C84BD}"/>
    <cellStyle name="%20 - Vurgu2 6 2 2 3 2" xfId="38546" xr:uid="{F6D1A7FD-6FE2-4F0A-B141-0B7CDB4B6860}"/>
    <cellStyle name="%20 - Vurgu2 6 2 2 4" xfId="18026" xr:uid="{6D944462-2503-46B6-8A1E-1C8511ECF619}"/>
    <cellStyle name="%20 - Vurgu2 6 2 2 4 2" xfId="42257" xr:uid="{97DB6E08-4787-4888-8DE7-7E1F7C0B7FAD}"/>
    <cellStyle name="%20 - Vurgu2 6 2 2 5" xfId="21765" xr:uid="{4C6EBD57-2F6A-4067-B32F-082A4B42CFA1}"/>
    <cellStyle name="%20 - Vurgu2 6 2 2 5 2" xfId="45988" xr:uid="{D06EB204-1547-4430-A0AB-6D22B10941C0}"/>
    <cellStyle name="%20 - Vurgu2 6 2 2 6" xfId="23785" xr:uid="{2B459510-E00C-47F1-B107-6D7DB09046B6}"/>
    <cellStyle name="%20 - Vurgu2 6 2 2 6 2" xfId="47987" xr:uid="{856A7F41-1034-445C-A2DC-016D22C98E28}"/>
    <cellStyle name="%20 - Vurgu2 6 2 2 7" xfId="29507" xr:uid="{F4D50744-5A2C-414E-8E01-56968E5B5EC3}"/>
    <cellStyle name="%20 - Vurgu2 6 2 3" xfId="5540" xr:uid="{757D2639-8D2B-4991-987B-8EF94CA2D96B}"/>
    <cellStyle name="%20 - Vurgu2 6 2 3 2" xfId="9417" xr:uid="{B3991FB2-DAE0-4DCC-BB22-E90EF0A401A9}"/>
    <cellStyle name="%20 - Vurgu2 6 2 3 2 2" xfId="34042" xr:uid="{A083AF3A-CD1C-4074-8FF9-B7924B2F58EE}"/>
    <cellStyle name="%20 - Vurgu2 6 2 3 3" xfId="13121" xr:uid="{1C1FC77B-AF51-4275-8938-2339E314DA42}"/>
    <cellStyle name="%20 - Vurgu2 6 2 3 3 2" xfId="37354" xr:uid="{4ADEBFE9-8846-466C-9EF5-CC78ECD33493}"/>
    <cellStyle name="%20 - Vurgu2 6 2 3 4" xfId="16834" xr:uid="{C91E02F7-579F-413C-AFF1-C668FF0E3888}"/>
    <cellStyle name="%20 - Vurgu2 6 2 3 4 2" xfId="41065" xr:uid="{E879AF8F-A15F-40FA-B413-16B70F5BDF0B}"/>
    <cellStyle name="%20 - Vurgu2 6 2 3 5" xfId="20573" xr:uid="{E51EE96F-568A-4C17-988F-C8641021BB31}"/>
    <cellStyle name="%20 - Vurgu2 6 2 3 5 2" xfId="44796" xr:uid="{7A78571C-3A77-40D3-A10F-6BAB7758D5A1}"/>
    <cellStyle name="%20 - Vurgu2 6 2 3 6" xfId="26551" xr:uid="{59DB8AEB-D5EC-48F0-B1D8-35FC9F7A7714}"/>
    <cellStyle name="%20 - Vurgu2 6 2 3 6 2" xfId="50670" xr:uid="{DEF8361E-C97E-48E9-BCB7-8C1B469CF436}"/>
    <cellStyle name="%20 - Vurgu2 6 2 3 7" xfId="30546" xr:uid="{35617B37-A988-4819-8CF0-BF9585918542}"/>
    <cellStyle name="%20 - Vurgu2 6 2 4" xfId="7005" xr:uid="{EC3CE05D-323B-4F47-B485-8276E605A089}"/>
    <cellStyle name="%20 - Vurgu2 6 2 4 2" xfId="25148" xr:uid="{7D02B4C9-96C5-4B89-B1EB-07189D3DB0FC}"/>
    <cellStyle name="%20 - Vurgu2 6 2 4 2 2" xfId="49282" xr:uid="{E87B304B-17CD-4B58-BCD6-D08D00FC84C8}"/>
    <cellStyle name="%20 - Vurgu2 6 2 4 3" xfId="31932" xr:uid="{C497CAC2-109F-41AB-BFEA-766312827B4E}"/>
    <cellStyle name="%20 - Vurgu2 6 2 5" xfId="10243" xr:uid="{FFF4300B-CD94-4B3D-AC75-AEB9EF3364AC}"/>
    <cellStyle name="%20 - Vurgu2 6 2 5 2" xfId="34804" xr:uid="{D6B46D3E-F516-4AC4-8E8C-C7B95F3C0F1B}"/>
    <cellStyle name="%20 - Vurgu2 6 2 6" xfId="11732" xr:uid="{921B02B5-A722-4AE9-8BCD-F6E1FBAF3A56}"/>
    <cellStyle name="%20 - Vurgu2 6 2 6 2" xfId="35966" xr:uid="{D140BD97-8351-454C-91F4-E112826A9EBE}"/>
    <cellStyle name="%20 - Vurgu2 6 2 7" xfId="15445" xr:uid="{93D62290-A666-4295-9605-8F329CFEFDCF}"/>
    <cellStyle name="%20 - Vurgu2 6 2 7 2" xfId="39677" xr:uid="{1AF7A827-162D-4D3F-948D-E38B2D80AA02}"/>
    <cellStyle name="%20 - Vurgu2 6 2 8" xfId="19182" xr:uid="{DC0A21B7-5314-4F26-A4F5-817EEC3CEC3A}"/>
    <cellStyle name="%20 - Vurgu2 6 2 8 2" xfId="43408" xr:uid="{89239B5E-68FE-4871-B30F-B3FF489CA342}"/>
    <cellStyle name="%20 - Vurgu2 6 2 9" xfId="22735" xr:uid="{8A098BD3-2BAF-4F32-A9DE-CBB25CBB8132}"/>
    <cellStyle name="%20 - Vurgu2 6 2 9 2" xfId="46937" xr:uid="{4E918C7B-9500-49B5-AF25-90E679295EF5}"/>
    <cellStyle name="%20 - Vurgu2 6 3" xfId="140" xr:uid="{00000000-0005-0000-0000-000097000000}"/>
    <cellStyle name="%20 - Vurgu2 6 3 2" xfId="3863" xr:uid="{2511717C-F393-4166-A9AF-33B4299AA3E4}"/>
    <cellStyle name="%20 - Vurgu2 6 3 2 2" xfId="8283" xr:uid="{9F256751-C211-4887-B6C8-770DD19423B4}"/>
    <cellStyle name="%20 - Vurgu2 6 3 2 2 2" xfId="27872" xr:uid="{D2BD64FC-DA94-4676-BB80-C798FE45B815}"/>
    <cellStyle name="%20 - Vurgu2 6 3 2 2 2 2" xfId="51989" xr:uid="{8EE33BFE-4D66-4F1E-AB9A-09CF5396B997}"/>
    <cellStyle name="%20 - Vurgu2 6 3 2 2 3" xfId="33107" xr:uid="{F17BCB72-ADCA-4596-BA3A-F87FBF237028}"/>
    <cellStyle name="%20 - Vurgu2 6 3 2 3" xfId="14440" xr:uid="{BA58DFFC-731A-4800-BDC9-C25E0019EFE4}"/>
    <cellStyle name="%20 - Vurgu2 6 3 2 3 2" xfId="38673" xr:uid="{6CE29A66-BD19-43A4-9C9F-D8720E379E69}"/>
    <cellStyle name="%20 - Vurgu2 6 3 2 4" xfId="18153" xr:uid="{C48837DC-4046-40BA-B54F-5FDE98C70836}"/>
    <cellStyle name="%20 - Vurgu2 6 3 2 4 2" xfId="42384" xr:uid="{AC19F023-214D-4A07-A080-2CE641D0CADC}"/>
    <cellStyle name="%20 - Vurgu2 6 3 2 5" xfId="21892" xr:uid="{DCEF6688-4324-4BD4-9EA4-F08C9592978F}"/>
    <cellStyle name="%20 - Vurgu2 6 3 2 5 2" xfId="46115" xr:uid="{ED61D8D8-DAB3-4B2A-BC96-B59DE03C16DF}"/>
    <cellStyle name="%20 - Vurgu2 6 3 2 6" xfId="23912" xr:uid="{91BD8173-3CEA-41B6-B4F5-E637DD118959}"/>
    <cellStyle name="%20 - Vurgu2 6 3 2 6 2" xfId="48114" xr:uid="{2D37372B-9BEA-4F78-981F-E21F071CD175}"/>
    <cellStyle name="%20 - Vurgu2 6 3 2 7" xfId="29508" xr:uid="{83E145AB-BA32-4BBF-9F5E-6D37CE8ADC6C}"/>
    <cellStyle name="%20 - Vurgu2 6 3 3" xfId="5541" xr:uid="{C1542CA4-7568-455E-9C53-43DCDA238C35}"/>
    <cellStyle name="%20 - Vurgu2 6 3 3 2" xfId="9493" xr:uid="{342B5D0D-F51A-4356-87B7-13DB80021F44}"/>
    <cellStyle name="%20 - Vurgu2 6 3 3 2 2" xfId="34118" xr:uid="{5BB72895-3B01-4C5D-9C67-8788B2358733}"/>
    <cellStyle name="%20 - Vurgu2 6 3 3 3" xfId="13248" xr:uid="{B491A512-E1D6-475E-9515-5C8AE4EA2643}"/>
    <cellStyle name="%20 - Vurgu2 6 3 3 3 2" xfId="37481" xr:uid="{D9E35B2D-67FB-4D3B-9216-AB79F176BE2A}"/>
    <cellStyle name="%20 - Vurgu2 6 3 3 4" xfId="16961" xr:uid="{5EC992FE-A82D-4D0C-93BC-52911FCCEEFB}"/>
    <cellStyle name="%20 - Vurgu2 6 3 3 4 2" xfId="41192" xr:uid="{E4B463F4-8959-4FAE-9090-683F1040FFAE}"/>
    <cellStyle name="%20 - Vurgu2 6 3 3 5" xfId="20700" xr:uid="{4136BB6A-FFA9-478C-86BC-51F0C2B88E88}"/>
    <cellStyle name="%20 - Vurgu2 6 3 3 5 2" xfId="44923" xr:uid="{AA71A565-0446-4437-92C7-E5E2A6C3A22B}"/>
    <cellStyle name="%20 - Vurgu2 6 3 3 6" xfId="26678" xr:uid="{016C3CA2-97B5-4D65-A1CF-3B2013DA26CA}"/>
    <cellStyle name="%20 - Vurgu2 6 3 3 6 2" xfId="50797" xr:uid="{1C306E93-337C-4EDF-886C-A9F3CAD67BE1}"/>
    <cellStyle name="%20 - Vurgu2 6 3 3 7" xfId="30547" xr:uid="{89B5C691-1398-4532-9B4D-4A635E99ABD0}"/>
    <cellStyle name="%20 - Vurgu2 6 3 4" xfId="7135" xr:uid="{B2DB0874-DE33-4C04-A96B-28B492A23895}"/>
    <cellStyle name="%20 - Vurgu2 6 3 4 2" xfId="25275" xr:uid="{CAD6A985-5B9B-4F4B-909B-AAB03C119C40}"/>
    <cellStyle name="%20 - Vurgu2 6 3 4 2 2" xfId="49409" xr:uid="{89353E85-3F3F-42D0-9196-D7AC78AD631D}"/>
    <cellStyle name="%20 - Vurgu2 6 3 4 3" xfId="32059" xr:uid="{0CCF33FB-1333-4242-BB88-4EE84102D971}"/>
    <cellStyle name="%20 - Vurgu2 6 3 5" xfId="11859" xr:uid="{8867C90B-B5CC-4C65-B0AB-EBD6A1796ED4}"/>
    <cellStyle name="%20 - Vurgu2 6 3 5 2" xfId="36093" xr:uid="{0415768A-BFDB-4741-9993-86274B13A414}"/>
    <cellStyle name="%20 - Vurgu2 6 3 6" xfId="15572" xr:uid="{98C687C5-C855-41AC-A145-F5BF759119C0}"/>
    <cellStyle name="%20 - Vurgu2 6 3 6 2" xfId="39804" xr:uid="{7F55D7E6-68B2-4D0A-B493-397EC0524BC5}"/>
    <cellStyle name="%20 - Vurgu2 6 3 7" xfId="19309" xr:uid="{0EF4388F-1970-4FF9-99CB-11251A9E630A}"/>
    <cellStyle name="%20 - Vurgu2 6 3 7 2" xfId="43535" xr:uid="{BA178E82-B863-4A2E-9952-6C99EA03E474}"/>
    <cellStyle name="%20 - Vurgu2 6 3 8" xfId="22862" xr:uid="{42813862-A140-4FCB-82B7-9B0C3C9A2F80}"/>
    <cellStyle name="%20 - Vurgu2 6 3 8 2" xfId="47064" xr:uid="{87AAB16D-7BB3-4DEC-9792-73290ED0E7CC}"/>
    <cellStyle name="%20 - Vurgu2 6 3 9" xfId="28370" xr:uid="{A954016A-25A6-4AE4-8401-41825AC22BD8}"/>
    <cellStyle name="%20 - Vurgu2 6 4" xfId="3861" xr:uid="{9DDFDDD5-94B4-4BAD-A980-838F7EB0D52E}"/>
    <cellStyle name="%20 - Vurgu2 6 4 2" xfId="8413" xr:uid="{8854ABAD-4ECA-4DF7-84EE-6EF0CB0D178B}"/>
    <cellStyle name="%20 - Vurgu2 6 4 2 2" xfId="14567" xr:uid="{12517A88-A105-4340-93C8-D7C58B8CAFE9}"/>
    <cellStyle name="%20 - Vurgu2 6 4 2 2 2" xfId="27999" xr:uid="{38B75B3B-8426-4EEE-8DAB-24384706E5FD}"/>
    <cellStyle name="%20 - Vurgu2 6 4 2 2 2 2" xfId="52116" xr:uid="{872B96AF-B96B-4693-849E-206B960C6FFC}"/>
    <cellStyle name="%20 - Vurgu2 6 4 2 2 3" xfId="38800" xr:uid="{F1EBA9BD-A8F7-4936-A4E8-29478E85DFF6}"/>
    <cellStyle name="%20 - Vurgu2 6 4 2 3" xfId="18280" xr:uid="{0052D356-C457-4EAF-98C0-23C15F6C75E4}"/>
    <cellStyle name="%20 - Vurgu2 6 4 2 3 2" xfId="42511" xr:uid="{BBB0253B-A724-4E92-9814-DF81BF4676A5}"/>
    <cellStyle name="%20 - Vurgu2 6 4 2 4" xfId="22019" xr:uid="{58CDD7BF-535D-4845-A5A7-DB2BBD7CFBF6}"/>
    <cellStyle name="%20 - Vurgu2 6 4 2 4 2" xfId="46242" xr:uid="{725CA013-FCE5-499A-8BA1-B84E23CCD506}"/>
    <cellStyle name="%20 - Vurgu2 6 4 2 5" xfId="24039" xr:uid="{440B4ED2-EE90-4B95-BE1C-EB29BEE483F6}"/>
    <cellStyle name="%20 - Vurgu2 6 4 2 5 2" xfId="48241" xr:uid="{B00A8C05-CE2E-40F9-9B34-E6C24F6FE968}"/>
    <cellStyle name="%20 - Vurgu2 6 4 2 6" xfId="33234" xr:uid="{C4C01D2C-0F2D-4E82-B05A-6E09551D3F28}"/>
    <cellStyle name="%20 - Vurgu2 6 4 3" xfId="7263" xr:uid="{D65D328D-5E17-448E-94D1-CD726838402A}"/>
    <cellStyle name="%20 - Vurgu2 6 4 3 2" xfId="13375" xr:uid="{97E54F74-B9A6-4902-A87E-7F66522E75CE}"/>
    <cellStyle name="%20 - Vurgu2 6 4 3 2 2" xfId="37608" xr:uid="{39EA5D90-CACA-4405-80A8-256E8A658D15}"/>
    <cellStyle name="%20 - Vurgu2 6 4 3 3" xfId="17088" xr:uid="{33997FB6-AF38-4389-9550-53CE005F5692}"/>
    <cellStyle name="%20 - Vurgu2 6 4 3 3 2" xfId="41319" xr:uid="{FF77C561-77A0-4769-A05D-240E64065C22}"/>
    <cellStyle name="%20 - Vurgu2 6 4 3 4" xfId="20827" xr:uid="{C85832F8-FEC0-41F7-835C-FB4D837E9986}"/>
    <cellStyle name="%20 - Vurgu2 6 4 3 4 2" xfId="45050" xr:uid="{77804978-1197-4BDF-93A0-DCF2C09F5B01}"/>
    <cellStyle name="%20 - Vurgu2 6 4 3 5" xfId="26805" xr:uid="{1B4B7138-E2E0-49CE-BB5E-03880F8E38DA}"/>
    <cellStyle name="%20 - Vurgu2 6 4 3 5 2" xfId="50924" xr:uid="{8687F408-E57D-49E8-991B-D0918F47738B}"/>
    <cellStyle name="%20 - Vurgu2 6 4 3 6" xfId="32186" xr:uid="{AA4A1AD1-05FE-4AB0-8A38-E27C4DF05826}"/>
    <cellStyle name="%20 - Vurgu2 6 4 4" xfId="11986" xr:uid="{F2D3C4DE-DF88-49B4-9B8D-3BD577292EAA}"/>
    <cellStyle name="%20 - Vurgu2 6 4 4 2" xfId="25402" xr:uid="{9E4214CB-C664-4E2A-9216-ADC4CC06E350}"/>
    <cellStyle name="%20 - Vurgu2 6 4 4 2 2" xfId="49536" xr:uid="{F2777F89-3DBC-415B-AF8D-F1ACF805358E}"/>
    <cellStyle name="%20 - Vurgu2 6 4 4 3" xfId="36220" xr:uid="{B3D788C0-DC3F-4CF8-B450-DCBEFD813B22}"/>
    <cellStyle name="%20 - Vurgu2 6 4 5" xfId="15699" xr:uid="{EC727DCF-4204-4BC0-A819-CB2854794D0E}"/>
    <cellStyle name="%20 - Vurgu2 6 4 5 2" xfId="39931" xr:uid="{F4160D08-5E19-4B43-A839-3966D821C3C7}"/>
    <cellStyle name="%20 - Vurgu2 6 4 6" xfId="19436" xr:uid="{5587424B-0B60-432B-9019-53B8ADA978FE}"/>
    <cellStyle name="%20 - Vurgu2 6 4 6 2" xfId="43662" xr:uid="{7EB78A69-401B-4A64-99EF-B6E1F3909C4C}"/>
    <cellStyle name="%20 - Vurgu2 6 4 7" xfId="22989" xr:uid="{F21C301E-F533-4443-9043-2206E7B4A9EA}"/>
    <cellStyle name="%20 - Vurgu2 6 4 7 2" xfId="47191" xr:uid="{EFB0242D-B7C4-49F0-96D6-A9A7AEEDAA95}"/>
    <cellStyle name="%20 - Vurgu2 6 4 8" xfId="29506" xr:uid="{5D2B33DB-3477-4F26-8EC7-50168C23F3AC}"/>
    <cellStyle name="%20 - Vurgu2 6 5" xfId="5539" xr:uid="{817BE85F-06EA-40FD-A88B-CC9EF64D64B0}"/>
    <cellStyle name="%20 - Vurgu2 6 5 2" xfId="8545" xr:uid="{6406C372-934A-4328-B00E-7DC197DD7F83}"/>
    <cellStyle name="%20 - Vurgu2 6 5 2 2" xfId="14694" xr:uid="{860D5A44-D967-4B5F-9045-2C691C6169C9}"/>
    <cellStyle name="%20 - Vurgu2 6 5 2 2 2" xfId="28126" xr:uid="{591AB01E-11A1-4C52-A583-85DA272AB066}"/>
    <cellStyle name="%20 - Vurgu2 6 5 2 2 2 2" xfId="52243" xr:uid="{809D6294-13C4-40FD-AF92-C480C7517704}"/>
    <cellStyle name="%20 - Vurgu2 6 5 2 2 3" xfId="38927" xr:uid="{48A279C0-F8A1-4C36-BC52-29B611DBBFD2}"/>
    <cellStyle name="%20 - Vurgu2 6 5 2 3" xfId="18407" xr:uid="{0E9D3B4D-C9E1-4F16-84DD-59A8E904D0E4}"/>
    <cellStyle name="%20 - Vurgu2 6 5 2 3 2" xfId="42638" xr:uid="{3EEE4047-B018-49FB-A600-581BCAFB9BAA}"/>
    <cellStyle name="%20 - Vurgu2 6 5 2 4" xfId="22146" xr:uid="{5915E870-D51B-416C-BFB3-082E63B9C4DC}"/>
    <cellStyle name="%20 - Vurgu2 6 5 2 4 2" xfId="46369" xr:uid="{8497984F-CBD6-41F6-AD51-00B4F8E6DE0E}"/>
    <cellStyle name="%20 - Vurgu2 6 5 2 5" xfId="24166" xr:uid="{FDB4BD99-47FF-44BC-9535-10945446F028}"/>
    <cellStyle name="%20 - Vurgu2 6 5 2 5 2" xfId="48368" xr:uid="{364FABD3-D373-44DC-8439-49B84464DF13}"/>
    <cellStyle name="%20 - Vurgu2 6 5 2 6" xfId="33361" xr:uid="{C2E20AA9-1FEC-4B03-B22B-C6405E7A7D75}"/>
    <cellStyle name="%20 - Vurgu2 6 5 3" xfId="7397" xr:uid="{FDEB2762-A81A-42C7-B472-512F2611CB22}"/>
    <cellStyle name="%20 - Vurgu2 6 5 3 2" xfId="13502" xr:uid="{A1192EF4-16D1-4AC3-877B-5DE64EFEB548}"/>
    <cellStyle name="%20 - Vurgu2 6 5 3 2 2" xfId="37735" xr:uid="{0AEB1AA7-2B7B-4083-80C0-907806BA5B68}"/>
    <cellStyle name="%20 - Vurgu2 6 5 3 3" xfId="17215" xr:uid="{6F8E86AF-A3E5-4777-8D97-D1EB13297FF0}"/>
    <cellStyle name="%20 - Vurgu2 6 5 3 3 2" xfId="41446" xr:uid="{82987D8F-00E8-4889-8B1F-4C03DC53D47E}"/>
    <cellStyle name="%20 - Vurgu2 6 5 3 4" xfId="20954" xr:uid="{81663C44-8976-4BFE-BE56-75D8F599FB4E}"/>
    <cellStyle name="%20 - Vurgu2 6 5 3 4 2" xfId="45177" xr:uid="{FBFCE961-9ED5-4E7A-9F0B-C3C2C753EC20}"/>
    <cellStyle name="%20 - Vurgu2 6 5 3 5" xfId="26932" xr:uid="{48ACC925-F40D-41BD-8898-4765AFEA6204}"/>
    <cellStyle name="%20 - Vurgu2 6 5 3 5 2" xfId="51051" xr:uid="{59673002-FDC1-43D3-AD3F-A55476D8D73C}"/>
    <cellStyle name="%20 - Vurgu2 6 5 3 6" xfId="32313" xr:uid="{CBDCAEBD-3CA5-4CC5-AA4A-5A0443A163F3}"/>
    <cellStyle name="%20 - Vurgu2 6 5 4" xfId="12113" xr:uid="{40F65979-339E-43D6-9CFF-5F6ED40BF04E}"/>
    <cellStyle name="%20 - Vurgu2 6 5 4 2" xfId="25529" xr:uid="{8C971A48-EEFA-43AC-9A51-463D6AE5DB81}"/>
    <cellStyle name="%20 - Vurgu2 6 5 4 2 2" xfId="49663" xr:uid="{931D245D-2583-4F5B-A5C3-57FBB3E0C9E0}"/>
    <cellStyle name="%20 - Vurgu2 6 5 4 3" xfId="36347" xr:uid="{1D9BD85C-1F69-43C8-ABD3-FC82FFE37307}"/>
    <cellStyle name="%20 - Vurgu2 6 5 5" xfId="15826" xr:uid="{B057B7D7-BB88-476E-9D9C-1CBBEB32A3B3}"/>
    <cellStyle name="%20 - Vurgu2 6 5 5 2" xfId="40058" xr:uid="{75F7590F-B114-499E-A766-A8AB172FE997}"/>
    <cellStyle name="%20 - Vurgu2 6 5 6" xfId="19563" xr:uid="{19493819-C441-4858-AC62-B3C35133BBEC}"/>
    <cellStyle name="%20 - Vurgu2 6 5 6 2" xfId="43789" xr:uid="{C29C2B93-18BF-45DA-A946-EB052ED328C7}"/>
    <cellStyle name="%20 - Vurgu2 6 5 7" xfId="23116" xr:uid="{1CA963DB-9BDF-44B0-8674-21C468B339EB}"/>
    <cellStyle name="%20 - Vurgu2 6 5 7 2" xfId="47318" xr:uid="{BCA3BB0B-40DD-4BFE-86C6-CA391DDD20CF}"/>
    <cellStyle name="%20 - Vurgu2 6 5 8" xfId="30545" xr:uid="{3E2B46C0-CB9D-4317-A957-D82ED04CCACC}"/>
    <cellStyle name="%20 - Vurgu2 6 6" xfId="7824" xr:uid="{A53B1930-DC7A-4AAA-802C-EEE4B1BDA9FE}"/>
    <cellStyle name="%20 - Vurgu2 6 6 2" xfId="10024" xr:uid="{F48D1335-6324-45CD-8B3E-88B1E798D8C6}"/>
    <cellStyle name="%20 - Vurgu2 6 6 2 2" xfId="14016" xr:uid="{57125B7E-4623-4AF3-9DF3-87D81B6EECC2}"/>
    <cellStyle name="%20 - Vurgu2 6 6 2 2 2" xfId="38249" xr:uid="{1A727F0B-07C3-42AE-B5BD-2EB3EA4E0FD0}"/>
    <cellStyle name="%20 - Vurgu2 6 6 2 3" xfId="17729" xr:uid="{C1E78317-26A2-4262-9EBE-D8CED16565D9}"/>
    <cellStyle name="%20 - Vurgu2 6 6 2 3 2" xfId="41960" xr:uid="{3A19E681-3300-4EAF-A7C6-7275A4A1D095}"/>
    <cellStyle name="%20 - Vurgu2 6 6 2 4" xfId="21468" xr:uid="{16AEB168-3C6B-4CED-AC9B-9B7C526ED23E}"/>
    <cellStyle name="%20 - Vurgu2 6 6 2 4 2" xfId="45691" xr:uid="{210C534B-C081-49E5-B186-F97583C60E46}"/>
    <cellStyle name="%20 - Vurgu2 6 6 2 5" xfId="27448" xr:uid="{62F1D036-BBD7-4709-B58C-6F39DBCB6B61}"/>
    <cellStyle name="%20 - Vurgu2 6 6 2 5 2" xfId="51565" xr:uid="{7983D452-1BFA-4419-9721-9D9F11032A79}"/>
    <cellStyle name="%20 - Vurgu2 6 6 2 6" xfId="34618" xr:uid="{F84DBB65-1FF5-40A5-85F5-D46B9555228A}"/>
    <cellStyle name="%20 - Vurgu2 6 6 3" xfId="9299" xr:uid="{7B2A8689-31B8-4844-8EAF-0C76F72540DC}"/>
    <cellStyle name="%20 - Vurgu2 6 6 3 2" xfId="12834" xr:uid="{5B7EFFAB-C451-43FD-BF52-2C89A327CE5C}"/>
    <cellStyle name="%20 - Vurgu2 6 6 3 2 2" xfId="37067" xr:uid="{70195574-6209-4A1B-A463-C2D512865147}"/>
    <cellStyle name="%20 - Vurgu2 6 6 3 3" xfId="16547" xr:uid="{58685928-3768-457C-BB94-A1123216EC70}"/>
    <cellStyle name="%20 - Vurgu2 6 6 3 3 2" xfId="40778" xr:uid="{5FC0410E-0708-438F-BB8A-0EA1AC2F9009}"/>
    <cellStyle name="%20 - Vurgu2 6 6 3 4" xfId="20286" xr:uid="{784998B5-E134-4171-A413-9EE16F9D0A10}"/>
    <cellStyle name="%20 - Vurgu2 6 6 3 4 2" xfId="44509" xr:uid="{B4E0BC49-F458-4071-9E5F-D24C22297B08}"/>
    <cellStyle name="%20 - Vurgu2 6 6 3 5" xfId="26263" xr:uid="{1245153E-D21F-46D5-A735-00455ACFBD09}"/>
    <cellStyle name="%20 - Vurgu2 6 6 3 5 2" xfId="50383" xr:uid="{B8B3C1E0-7FF6-496A-AD69-0A7FF6D9A7A2}"/>
    <cellStyle name="%20 - Vurgu2 6 6 3 6" xfId="33933" xr:uid="{BFB9258F-CEBB-4FA4-BDE0-6736DDCA7396}"/>
    <cellStyle name="%20 - Vurgu2 6 6 4" xfId="11431" xr:uid="{73A21B3B-52F8-4862-805B-D626D4E64115}"/>
    <cellStyle name="%20 - Vurgu2 6 6 4 2" xfId="24850" xr:uid="{924F6CAB-00FD-4C69-9FDC-EA3320553903}"/>
    <cellStyle name="%20 - Vurgu2 6 6 4 2 2" xfId="48984" xr:uid="{9FD08B4B-F532-45A2-983C-AECA6C9E1C47}"/>
    <cellStyle name="%20 - Vurgu2 6 6 4 3" xfId="35665" xr:uid="{B02475D0-6715-40D7-8747-E833ED14FE30}"/>
    <cellStyle name="%20 - Vurgu2 6 6 5" xfId="15144" xr:uid="{0B751488-4AB1-4172-81CD-EA51BBF39AEB}"/>
    <cellStyle name="%20 - Vurgu2 6 6 5 2" xfId="39376" xr:uid="{5B97106D-F975-4858-9B01-800C30E58963}"/>
    <cellStyle name="%20 - Vurgu2 6 6 6" xfId="18880" xr:uid="{D25C9F23-8425-49DA-951C-D61275ADD117}"/>
    <cellStyle name="%20 - Vurgu2 6 6 6 2" xfId="43106" xr:uid="{02698288-1120-44F8-B149-D1622234FCD6}"/>
    <cellStyle name="%20 - Vurgu2 6 6 7" xfId="23487" xr:uid="{D36469C1-30B8-411F-B5D1-02C05E69B8F4}"/>
    <cellStyle name="%20 - Vurgu2 6 6 7 2" xfId="47689" xr:uid="{0CBDB28F-E956-4659-8043-D0C7E97E1B59}"/>
    <cellStyle name="%20 - Vurgu2 6 6 8" xfId="32683" xr:uid="{4FAF2711-FB6B-41CB-88E3-EAFCCE4095CC}"/>
    <cellStyle name="%20 - Vurgu2 6 7" xfId="7562" xr:uid="{006EAF6F-761B-47FE-A0C4-43EE51757843}"/>
    <cellStyle name="%20 - Vurgu2 6 7 2" xfId="12632" xr:uid="{DDDECA4A-87D3-479B-B7C4-FAFD88CE6772}"/>
    <cellStyle name="%20 - Vurgu2 6 7 2 2" xfId="26060" xr:uid="{8A907938-15F8-40AE-AE81-198B030C59B8}"/>
    <cellStyle name="%20 - Vurgu2 6 7 2 2 2" xfId="50181" xr:uid="{FC94A937-E71B-4BEE-BF81-153DB023643B}"/>
    <cellStyle name="%20 - Vurgu2 6 7 2 3" xfId="36865" xr:uid="{79E93E48-AC08-42F1-851E-7604B8869579}"/>
    <cellStyle name="%20 - Vurgu2 6 7 3" xfId="16345" xr:uid="{6282F198-1E18-4719-B2C8-7AE81E838E01}"/>
    <cellStyle name="%20 - Vurgu2 6 7 3 2" xfId="40576" xr:uid="{51DB0694-C823-48A9-BCDC-A754290EF4CC}"/>
    <cellStyle name="%20 - Vurgu2 6 7 4" xfId="20084" xr:uid="{A060FC7C-8395-4514-B326-05A5C7CC13DD}"/>
    <cellStyle name="%20 - Vurgu2 6 7 4 2" xfId="44307" xr:uid="{2DDC9A99-2BB2-42EB-A4D2-420E23A0F35F}"/>
    <cellStyle name="%20 - Vurgu2 6 7 5" xfId="23276" xr:uid="{0B09004E-6EEE-4EFC-AFF6-CACE6AA7119F}"/>
    <cellStyle name="%20 - Vurgu2 6 7 5 2" xfId="47478" xr:uid="{B2B456BA-CCAA-4011-8ACD-96FE790A5422}"/>
    <cellStyle name="%20 - Vurgu2 6 7 6" xfId="32473" xr:uid="{F5EB7AF7-184A-4F0A-A144-82DC13291445}"/>
    <cellStyle name="%20 - Vurgu2 6 8" xfId="6627" xr:uid="{F7E5C135-D71F-41EC-8B29-E47D50A44C22}"/>
    <cellStyle name="%20 - Vurgu2 6 8 2" xfId="13809" xr:uid="{3F028FD3-EB06-4FF8-B64A-D59AD7951B53}"/>
    <cellStyle name="%20 - Vurgu2 6 8 2 2" xfId="38042" xr:uid="{EE3D3EAC-127C-4A0F-9384-5DD7FF7E8481}"/>
    <cellStyle name="%20 - Vurgu2 6 8 3" xfId="17522" xr:uid="{EAC060E7-395B-41C9-A64E-1585A8844C37}"/>
    <cellStyle name="%20 - Vurgu2 6 8 3 2" xfId="41753" xr:uid="{6576C59B-0287-4F20-82DB-B6E277F9D3A0}"/>
    <cellStyle name="%20 - Vurgu2 6 8 4" xfId="21261" xr:uid="{958E57C7-A4C2-4997-8D6B-BFAEABA46E51}"/>
    <cellStyle name="%20 - Vurgu2 6 8 4 2" xfId="45484" xr:uid="{F1C3FF99-AA79-4E63-9B49-D81895279153}"/>
    <cellStyle name="%20 - Vurgu2 6 8 5" xfId="27241" xr:uid="{EC1EBC13-26DA-4538-A11B-888247804E44}"/>
    <cellStyle name="%20 - Vurgu2 6 8 5 2" xfId="51358" xr:uid="{AEF55125-4747-46A1-93FF-023472E608CB}"/>
    <cellStyle name="%20 - Vurgu2 6 8 6" xfId="31631" xr:uid="{DD533E61-176B-4EF9-B29C-495FB20E1294}"/>
    <cellStyle name="%20 - Vurgu2 6 9" xfId="8962" xr:uid="{0BBA3751-6F4F-4E2F-B601-B46C92DC1358}"/>
    <cellStyle name="%20 - Vurgu2 6 9 2" xfId="12354" xr:uid="{D1FB40F7-45B8-456F-BC74-12503CF77BAD}"/>
    <cellStyle name="%20 - Vurgu2 6 9 2 2" xfId="36588" xr:uid="{7A4E3537-9D87-4901-A089-657098FEB5DA}"/>
    <cellStyle name="%20 - Vurgu2 6 9 3" xfId="16067" xr:uid="{70D19515-BC75-4A97-ADBC-4E5B5161EF9B}"/>
    <cellStyle name="%20 - Vurgu2 6 9 3 2" xfId="40299" xr:uid="{A87076E3-DF27-4363-AAAF-063D8791F872}"/>
    <cellStyle name="%20 - Vurgu2 6 9 4" xfId="19805" xr:uid="{36780EFE-9438-4369-88C9-427D731E75D5}"/>
    <cellStyle name="%20 - Vurgu2 6 9 4 2" xfId="44030" xr:uid="{0097F9F6-A06F-46BB-ADD1-5C4C1F4AA15F}"/>
    <cellStyle name="%20 - Vurgu2 6 9 5" xfId="25780" xr:uid="{91022349-EF0F-407A-9920-B15A5FF7F448}"/>
    <cellStyle name="%20 - Vurgu2 6 9 5 2" xfId="49904" xr:uid="{441D0BE9-3551-43DA-A697-EB4A06DF2D09}"/>
    <cellStyle name="%20 - Vurgu2 6 9 6" xfId="33656" xr:uid="{A818F8A7-70D4-47D4-8BD2-E757654123E6}"/>
    <cellStyle name="%20 - Vurgu2 7" xfId="141" xr:uid="{00000000-0005-0000-0000-000098000000}"/>
    <cellStyle name="%20 - Vurgu2 7 10" xfId="22450" xr:uid="{6A7EE7D0-DEFD-4B99-9A7A-CF87CFA8480C}"/>
    <cellStyle name="%20 - Vurgu2 7 10 2" xfId="46652" xr:uid="{92990D16-155C-4399-A907-01F8753C8C73}"/>
    <cellStyle name="%20 - Vurgu2 7 11" xfId="28371" xr:uid="{D1070883-5BA1-45E3-8592-77A6DA32EA53}"/>
    <cellStyle name="%20 - Vurgu2 7 2" xfId="142" xr:uid="{00000000-0005-0000-0000-000099000000}"/>
    <cellStyle name="%20 - Vurgu2 7 2 2" xfId="3865" xr:uid="{5378697E-FD8D-46EA-9C0F-BB218F38D4EB}"/>
    <cellStyle name="%20 - Vurgu2 7 2 2 2" xfId="10039" xr:uid="{CB1BDDD3-5148-41E0-BACF-0BDD349318E1}"/>
    <cellStyle name="%20 - Vurgu2 7 2 2 2 2" xfId="34633" xr:uid="{80A6EF91-A027-4AC2-A2F7-127E28B8C191}"/>
    <cellStyle name="%20 - Vurgu2 7 2 2 3" xfId="14032" xr:uid="{36ED66C9-4FBA-4061-B10B-213758242EB0}"/>
    <cellStyle name="%20 - Vurgu2 7 2 2 3 2" xfId="38265" xr:uid="{0B021454-A0D2-4E13-96B9-D0F75B39B0AD}"/>
    <cellStyle name="%20 - Vurgu2 7 2 2 4" xfId="17745" xr:uid="{45CB7132-84B6-448B-B6EB-BAB0469CF63E}"/>
    <cellStyle name="%20 - Vurgu2 7 2 2 4 2" xfId="41976" xr:uid="{43E24FE7-DD1C-4EDB-8466-67788D54ED23}"/>
    <cellStyle name="%20 - Vurgu2 7 2 2 5" xfId="21484" xr:uid="{3F869A2C-DF25-4605-8636-0A4063F4AA82}"/>
    <cellStyle name="%20 - Vurgu2 7 2 2 5 2" xfId="45707" xr:uid="{8449001A-5186-4C58-ACD9-91906BDA8C19}"/>
    <cellStyle name="%20 - Vurgu2 7 2 2 6" xfId="27464" xr:uid="{C6491E86-AD10-4574-AC2F-FAAF250EA214}"/>
    <cellStyle name="%20 - Vurgu2 7 2 2 6 2" xfId="51581" xr:uid="{0E59B42A-15EC-41BE-9A24-4EB0E12846DA}"/>
    <cellStyle name="%20 - Vurgu2 7 2 2 7" xfId="29510" xr:uid="{5109DEDE-2EEF-46C1-86B9-91E8EE82FEDC}"/>
    <cellStyle name="%20 - Vurgu2 7 2 3" xfId="5543" xr:uid="{DFF6B26E-172A-41A2-861D-0B17871CAAB1}"/>
    <cellStyle name="%20 - Vurgu2 7 2 3 2" xfId="9315" xr:uid="{AF6096F7-6985-4CAC-B9A1-DAC68B4861F3}"/>
    <cellStyle name="%20 - Vurgu2 7 2 3 2 2" xfId="33947" xr:uid="{92F19728-DE89-4935-BB43-5E1F49A27094}"/>
    <cellStyle name="%20 - Vurgu2 7 2 3 3" xfId="12851" xr:uid="{944F6D6A-E78F-44ED-BF7A-7AEBA7593C36}"/>
    <cellStyle name="%20 - Vurgu2 7 2 3 3 2" xfId="37084" xr:uid="{5E1B05DB-DA43-4D05-85E9-C80B609366E1}"/>
    <cellStyle name="%20 - Vurgu2 7 2 3 4" xfId="16564" xr:uid="{B25ECE0E-7544-4E2D-9B89-5BEF4D23CFE7}"/>
    <cellStyle name="%20 - Vurgu2 7 2 3 4 2" xfId="40795" xr:uid="{B3E24DEE-6272-4CEE-AD65-AD827D5A9CA9}"/>
    <cellStyle name="%20 - Vurgu2 7 2 3 5" xfId="20303" xr:uid="{D9CC8696-3BBF-48B5-89B7-443B65185DE8}"/>
    <cellStyle name="%20 - Vurgu2 7 2 3 5 2" xfId="44526" xr:uid="{C3576E9B-0890-4FFF-89C7-D9FEF9DB9D95}"/>
    <cellStyle name="%20 - Vurgu2 7 2 3 6" xfId="26280" xr:uid="{90B4B84E-145A-4386-B0F4-0068C86FEBF5}"/>
    <cellStyle name="%20 - Vurgu2 7 2 3 6 2" xfId="50400" xr:uid="{824DEDD1-FE4E-4434-82E6-6DCC5ACA8851}"/>
    <cellStyle name="%20 - Vurgu2 7 2 3 7" xfId="30549" xr:uid="{30FB0657-496C-4765-9D7A-C0116C2D4B2D}"/>
    <cellStyle name="%20 - Vurgu2 7 2 4" xfId="7845" xr:uid="{85B25B19-80D4-466A-AB84-46C9A5189143}"/>
    <cellStyle name="%20 - Vurgu2 7 2 4 2" xfId="24866" xr:uid="{9EC25A6B-C63F-498B-AB01-C9F3B5F57F35}"/>
    <cellStyle name="%20 - Vurgu2 7 2 4 2 2" xfId="49000" xr:uid="{A9CF1CAB-C23E-470E-8884-E7DDECDD1352}"/>
    <cellStyle name="%20 - Vurgu2 7 2 4 3" xfId="32699" xr:uid="{8EB2A8F6-B551-4940-8A5C-9C970015A476}"/>
    <cellStyle name="%20 - Vurgu2 7 2 5" xfId="11448" xr:uid="{000632BE-BED6-400C-BDC4-BF4F13E6F58C}"/>
    <cellStyle name="%20 - Vurgu2 7 2 5 2" xfId="35682" xr:uid="{DB2C3D1B-5FBE-47CA-A0E3-EB005FE9DB33}"/>
    <cellStyle name="%20 - Vurgu2 7 2 6" xfId="15161" xr:uid="{DB52652F-94E6-478E-B76C-AA248B8F2331}"/>
    <cellStyle name="%20 - Vurgu2 7 2 6 2" xfId="39393" xr:uid="{D9EDC3BB-8D66-4056-800F-E8A4C587818B}"/>
    <cellStyle name="%20 - Vurgu2 7 2 7" xfId="18897" xr:uid="{C1FBA47F-58B7-4B34-B8BC-0C57DE837501}"/>
    <cellStyle name="%20 - Vurgu2 7 2 7 2" xfId="43123" xr:uid="{28AA3668-1B72-49E7-B228-A6E4927FA93F}"/>
    <cellStyle name="%20 - Vurgu2 7 2 8" xfId="23503" xr:uid="{33A25A78-024F-4FF0-B439-2AEEAAE45E49}"/>
    <cellStyle name="%20 - Vurgu2 7 2 8 2" xfId="47705" xr:uid="{98BB20DE-C165-460E-9059-C666F2F752CB}"/>
    <cellStyle name="%20 - Vurgu2 7 2 9" xfId="28372" xr:uid="{B447D903-A8B9-4B86-8EA8-876C5780E46C}"/>
    <cellStyle name="%20 - Vurgu2 7 3" xfId="3864" xr:uid="{6E156A89-DA5C-485E-B3DD-2684BCC3C09E}"/>
    <cellStyle name="%20 - Vurgu2 7 3 2" xfId="7579" xr:uid="{5D67B909-4DD2-4D6F-A0E8-D4497768F62A}"/>
    <cellStyle name="%20 - Vurgu2 7 3 2 2" xfId="26077" xr:uid="{04E704C7-E6FA-4588-9801-14AB4BD5B2F9}"/>
    <cellStyle name="%20 - Vurgu2 7 3 2 2 2" xfId="50198" xr:uid="{95BF99CB-81A9-49F6-8A43-B3CB717BC0EE}"/>
    <cellStyle name="%20 - Vurgu2 7 3 2 3" xfId="32490" xr:uid="{054DA72D-6811-432B-84EC-047A9FFFF741}"/>
    <cellStyle name="%20 - Vurgu2 7 3 3" xfId="12649" xr:uid="{2CF77948-A289-40A7-AE0F-23DCFA2628F2}"/>
    <cellStyle name="%20 - Vurgu2 7 3 3 2" xfId="36882" xr:uid="{66AB49DB-ED32-4363-A59B-6AD1719654A8}"/>
    <cellStyle name="%20 - Vurgu2 7 3 4" xfId="16362" xr:uid="{66948D20-1AB9-4168-AE31-0B2D6C229958}"/>
    <cellStyle name="%20 - Vurgu2 7 3 4 2" xfId="40593" xr:uid="{23AAF532-4CE6-4092-9766-C73B6B10FAC2}"/>
    <cellStyle name="%20 - Vurgu2 7 3 5" xfId="20101" xr:uid="{344C3777-F29F-44A1-93B2-547D9F325E09}"/>
    <cellStyle name="%20 - Vurgu2 7 3 5 2" xfId="44324" xr:uid="{79B88E07-8310-4E61-8A76-52454EBCD9EC}"/>
    <cellStyle name="%20 - Vurgu2 7 3 6" xfId="23293" xr:uid="{7CF385DD-0F72-435A-BBF4-EE2649CE2C3D}"/>
    <cellStyle name="%20 - Vurgu2 7 3 6 2" xfId="47495" xr:uid="{9F8697CD-2C44-4D4C-8E45-C34D32A30845}"/>
    <cellStyle name="%20 - Vurgu2 7 3 7" xfId="29509" xr:uid="{6CDB9989-49B1-489C-988A-AE2CCDB733BD}"/>
    <cellStyle name="%20 - Vurgu2 7 4" xfId="5542" xr:uid="{17DA9E2B-7F4D-4E2B-BFD1-A3F9D9EBE3AC}"/>
    <cellStyle name="%20 - Vurgu2 7 4 2" xfId="9907" xr:uid="{4B5211F8-6B2F-4085-B797-365947CA864D}"/>
    <cellStyle name="%20 - Vurgu2 7 4 2 2" xfId="34507" xr:uid="{A3A532F3-D964-4EA0-9ACB-C33594BC38A3}"/>
    <cellStyle name="%20 - Vurgu2 7 4 3" xfId="13826" xr:uid="{0C15912E-BD08-4B97-B99E-B27762E26D30}"/>
    <cellStyle name="%20 - Vurgu2 7 4 3 2" xfId="38059" xr:uid="{F0EAF4F3-FB55-4B77-A7B0-CE3A42ED0717}"/>
    <cellStyle name="%20 - Vurgu2 7 4 4" xfId="17539" xr:uid="{1343E58B-47B7-4DA4-AA26-BA854610951B}"/>
    <cellStyle name="%20 - Vurgu2 7 4 4 2" xfId="41770" xr:uid="{5163D35C-2286-4B1F-8D4A-02162F3D782D}"/>
    <cellStyle name="%20 - Vurgu2 7 4 5" xfId="21278" xr:uid="{9A0E0A83-1893-4EDE-A9E9-9E826259BE08}"/>
    <cellStyle name="%20 - Vurgu2 7 4 5 2" xfId="45501" xr:uid="{959C9104-598C-4F10-A00F-A1C1A95E2B96}"/>
    <cellStyle name="%20 - Vurgu2 7 4 6" xfId="27258" xr:uid="{A62E2F77-F073-493B-974F-630507CB9871}"/>
    <cellStyle name="%20 - Vurgu2 7 4 6 2" xfId="51375" xr:uid="{64D588CB-F57B-44B0-8593-3259606ECFEE}"/>
    <cellStyle name="%20 - Vurgu2 7 4 7" xfId="30548" xr:uid="{B130636D-79BA-46D4-A6CD-AE721ED57F05}"/>
    <cellStyle name="%20 - Vurgu2 7 5" xfId="6679" xr:uid="{A537AFAB-8286-4308-96C5-10E757D2A86E}"/>
    <cellStyle name="%20 - Vurgu2 7 5 2" xfId="12462" xr:uid="{E02E3A93-39D4-4CE1-BE32-68F9F06BC661}"/>
    <cellStyle name="%20 - Vurgu2 7 5 2 2" xfId="36696" xr:uid="{3E8353D7-F33E-4B8A-A580-E4582A4B7E67}"/>
    <cellStyle name="%20 - Vurgu2 7 5 3" xfId="16175" xr:uid="{ADECFD34-ABD1-4263-ABC0-7AC1B5D335A6}"/>
    <cellStyle name="%20 - Vurgu2 7 5 3 2" xfId="40407" xr:uid="{172581B8-0854-4FA1-9C5E-F6D0E12A5752}"/>
    <cellStyle name="%20 - Vurgu2 7 5 4" xfId="19913" xr:uid="{27830BA7-341C-41F5-8A26-70A7C059C207}"/>
    <cellStyle name="%20 - Vurgu2 7 5 4 2" xfId="44138" xr:uid="{5F459005-EB61-47A6-80B4-78BDF87B5626}"/>
    <cellStyle name="%20 - Vurgu2 7 5 5" xfId="25888" xr:uid="{730843CB-E77B-421C-9422-7E52399F07D1}"/>
    <cellStyle name="%20 - Vurgu2 7 5 5 2" xfId="50012" xr:uid="{3AEEB03F-8E8A-4E6D-9CC3-3ECD447BC67C}"/>
    <cellStyle name="%20 - Vurgu2 7 5 6" xfId="31648" xr:uid="{6795CE96-DED8-4B33-A9EC-609B7C8BAE07}"/>
    <cellStyle name="%20 - Vurgu2 7 6" xfId="10244" xr:uid="{4DB70387-E942-4C58-928B-7A326518B8BB}"/>
    <cellStyle name="%20 - Vurgu2 7 6 2" xfId="24617" xr:uid="{BC81DE00-96E3-418E-B80D-F679BD928FCD}"/>
    <cellStyle name="%20 - Vurgu2 7 6 2 2" xfId="48791" xr:uid="{69DE68DF-B02E-4D11-BBDA-4804BEF92D63}"/>
    <cellStyle name="%20 - Vurgu2 7 6 3" xfId="34805" xr:uid="{AEE08C05-BCD5-40DF-BF4F-E5AA78AE6741}"/>
    <cellStyle name="%20 - Vurgu2 7 7" xfId="11236" xr:uid="{8338D424-E927-4A87-B2D3-75A1AA0595A5}"/>
    <cellStyle name="%20 - Vurgu2 7 7 2" xfId="35470" xr:uid="{1461B0B2-A51A-4239-B7F6-39151E110E77}"/>
    <cellStyle name="%20 - Vurgu2 7 8" xfId="14949" xr:uid="{C14FC10F-B94F-42FC-BEBA-D1561814F0E0}"/>
    <cellStyle name="%20 - Vurgu2 7 8 2" xfId="39181" xr:uid="{FBE81522-48DE-494D-818B-579B6AF77F1F}"/>
    <cellStyle name="%20 - Vurgu2 7 9" xfId="18682" xr:uid="{85D15774-0C20-4936-AA49-E022E6BA9544}"/>
    <cellStyle name="%20 - Vurgu2 7 9 2" xfId="42908" xr:uid="{763E89BD-F280-4E2E-BF71-8C08AECE0511}"/>
    <cellStyle name="%20 - Vurgu2 8" xfId="143" xr:uid="{00000000-0005-0000-0000-00009A000000}"/>
    <cellStyle name="%20 - Vurgu2 8 10" xfId="22464" xr:uid="{54FD7671-ED44-43F9-9AB6-29253784941D}"/>
    <cellStyle name="%20 - Vurgu2 8 10 2" xfId="46666" xr:uid="{D0FE055A-5843-4AF9-9F6F-6826A45E4282}"/>
    <cellStyle name="%20 - Vurgu2 8 11" xfId="28373" xr:uid="{9D52A16D-E5DA-4F24-A265-CAEDBF885452}"/>
    <cellStyle name="%20 - Vurgu2 8 2" xfId="3866" xr:uid="{55B150D1-F337-41A8-902E-A1BAB602F2C4}"/>
    <cellStyle name="%20 - Vurgu2 8 2 2" xfId="7861" xr:uid="{A2CD9446-5307-4364-999D-887213771FAE}"/>
    <cellStyle name="%20 - Vurgu2 8 2 2 2" xfId="14046" xr:uid="{7CB9A0DB-DD9D-4115-BEFA-FE87203D2D48}"/>
    <cellStyle name="%20 - Vurgu2 8 2 2 2 2" xfId="38279" xr:uid="{25C6E83E-D118-4091-8285-738F69DD6DCC}"/>
    <cellStyle name="%20 - Vurgu2 8 2 2 3" xfId="17759" xr:uid="{4A77F802-8FA2-45A5-A579-505D73A48BEE}"/>
    <cellStyle name="%20 - Vurgu2 8 2 2 3 2" xfId="41990" xr:uid="{695F6E3E-1640-4BB0-8C20-8F03D1A84B69}"/>
    <cellStyle name="%20 - Vurgu2 8 2 2 4" xfId="21498" xr:uid="{A3A176E6-C9B0-46D5-836A-D1A43B82796A}"/>
    <cellStyle name="%20 - Vurgu2 8 2 2 4 2" xfId="45721" xr:uid="{7ADCACFA-7A46-473F-8D9D-291FA967DA5E}"/>
    <cellStyle name="%20 - Vurgu2 8 2 2 5" xfId="27478" xr:uid="{725C1C3E-5C13-4C3A-AFEB-14A4AB87D26D}"/>
    <cellStyle name="%20 - Vurgu2 8 2 2 5 2" xfId="51595" xr:uid="{E4FE81B0-DA7A-4589-8722-B146718553A2}"/>
    <cellStyle name="%20 - Vurgu2 8 2 2 6" xfId="32713" xr:uid="{C43ACCC2-47A2-46A7-816C-33740B50EDCF}"/>
    <cellStyle name="%20 - Vurgu2 8 2 3" xfId="9327" xr:uid="{206F2AB3-8DB6-4670-8A2E-2B31DD5475AD}"/>
    <cellStyle name="%20 - Vurgu2 8 2 3 2" xfId="12865" xr:uid="{CC68E24C-FB44-4BAB-97BC-0EB73CE4232F}"/>
    <cellStyle name="%20 - Vurgu2 8 2 3 2 2" xfId="37098" xr:uid="{A015B1C6-7FEA-419B-A97A-B49965700E30}"/>
    <cellStyle name="%20 - Vurgu2 8 2 3 3" xfId="16578" xr:uid="{D0FE863A-3F11-4C6C-9DE4-91007DA3753C}"/>
    <cellStyle name="%20 - Vurgu2 8 2 3 3 2" xfId="40809" xr:uid="{BE7A8632-05E9-4FB1-9A32-9841D2A95218}"/>
    <cellStyle name="%20 - Vurgu2 8 2 3 4" xfId="20317" xr:uid="{8E4DADE2-7171-4F87-8A9A-70B8FA9C4579}"/>
    <cellStyle name="%20 - Vurgu2 8 2 3 4 2" xfId="44540" xr:uid="{269E1457-F9CD-4F09-B822-AB7780849DBB}"/>
    <cellStyle name="%20 - Vurgu2 8 2 3 5" xfId="26294" xr:uid="{9EF038DB-450A-4C43-AAFB-8EC3A8ADD05E}"/>
    <cellStyle name="%20 - Vurgu2 8 2 3 5 2" xfId="50414" xr:uid="{95B4F423-2165-4489-924D-D30409756FDB}"/>
    <cellStyle name="%20 - Vurgu2 8 2 3 6" xfId="33959" xr:uid="{6D588E1C-7BAD-4C6B-BF82-66A7727152E9}"/>
    <cellStyle name="%20 - Vurgu2 8 2 4" xfId="11462" xr:uid="{903CB7A2-1C77-4707-A086-EDA6E58183D4}"/>
    <cellStyle name="%20 - Vurgu2 8 2 4 2" xfId="24880" xr:uid="{6600EC67-EA2A-4B59-84F0-0650455EF4F0}"/>
    <cellStyle name="%20 - Vurgu2 8 2 4 2 2" xfId="49014" xr:uid="{382B4DD4-0BF6-4488-81AF-55869B2589E7}"/>
    <cellStyle name="%20 - Vurgu2 8 2 4 3" xfId="35696" xr:uid="{622A00FE-FE04-464A-9C98-3331DE89B658}"/>
    <cellStyle name="%20 - Vurgu2 8 2 5" xfId="15175" xr:uid="{E2CABAF1-140C-46A4-A123-EB3FDE65C997}"/>
    <cellStyle name="%20 - Vurgu2 8 2 5 2" xfId="39407" xr:uid="{5C234D59-7769-4797-87CE-621E3DF55820}"/>
    <cellStyle name="%20 - Vurgu2 8 2 6" xfId="18911" xr:uid="{FF554A36-06F3-4D7D-BE04-93C1313C6B58}"/>
    <cellStyle name="%20 - Vurgu2 8 2 6 2" xfId="43137" xr:uid="{97ECDE5F-2FC4-468E-978D-FDCBFD4D0234}"/>
    <cellStyle name="%20 - Vurgu2 8 2 7" xfId="23517" xr:uid="{BDFECC70-643C-44A4-A603-40B6F3357175}"/>
    <cellStyle name="%20 - Vurgu2 8 2 7 2" xfId="47719" xr:uid="{92CD30FD-49C5-49CC-A175-12B24ED76CC5}"/>
    <cellStyle name="%20 - Vurgu2 8 3" xfId="7598" xr:uid="{7E949A5D-20B7-4C09-94F7-847536586709}"/>
    <cellStyle name="%20 - Vurgu2 8 3 2" xfId="12668" xr:uid="{6147BCE6-6BFC-4E98-B616-67EAB5E68569}"/>
    <cellStyle name="%20 - Vurgu2 8 3 2 2" xfId="26096" xr:uid="{69746811-F718-4D58-A372-9290ED62B6E3}"/>
    <cellStyle name="%20 - Vurgu2 8 3 2 2 2" xfId="50217" xr:uid="{053B5B15-4487-4261-86F9-1D743C02675A}"/>
    <cellStyle name="%20 - Vurgu2 8 3 2 3" xfId="36901" xr:uid="{B93202B0-8F79-42EA-8EF8-5589D2119951}"/>
    <cellStyle name="%20 - Vurgu2 8 3 3" xfId="16381" xr:uid="{6EA7679D-3148-478A-AE72-220A325AD464}"/>
    <cellStyle name="%20 - Vurgu2 8 3 3 2" xfId="40612" xr:uid="{B5165A57-F13A-45C1-A6D4-D3F3032687E4}"/>
    <cellStyle name="%20 - Vurgu2 8 3 4" xfId="20120" xr:uid="{B70BC553-7888-4AA3-A842-6F4759050103}"/>
    <cellStyle name="%20 - Vurgu2 8 3 4 2" xfId="44343" xr:uid="{6A200B45-CE7D-4096-AABC-D21A92852CF8}"/>
    <cellStyle name="%20 - Vurgu2 8 3 5" xfId="23312" xr:uid="{0DF26221-5E46-4740-A58A-1C4DE2096998}"/>
    <cellStyle name="%20 - Vurgu2 8 3 5 2" xfId="47514" xr:uid="{C3A7D4DB-CD0F-44B6-898C-1A81CDC09A92}"/>
    <cellStyle name="%20 - Vurgu2 8 3 6" xfId="32509" xr:uid="{191D1DA9-0EA6-4DC6-8149-003E21B52898}"/>
    <cellStyle name="%20 - Vurgu2 8 4" xfId="6695" xr:uid="{21B190FE-6176-49B0-B233-471A094EA171}"/>
    <cellStyle name="%20 - Vurgu2 8 4 2" xfId="13845" xr:uid="{5ACBBC8D-8742-43A4-B971-7FA2A213EB62}"/>
    <cellStyle name="%20 - Vurgu2 8 4 2 2" xfId="38078" xr:uid="{7A363E3F-F448-43A1-BBC7-8FF5EDCA102E}"/>
    <cellStyle name="%20 - Vurgu2 8 4 3" xfId="17558" xr:uid="{3DEB9AC6-EF83-451C-A834-782A39F4F1AB}"/>
    <cellStyle name="%20 - Vurgu2 8 4 3 2" xfId="41789" xr:uid="{EAFD57CF-11CD-4963-B014-D86178D7D366}"/>
    <cellStyle name="%20 - Vurgu2 8 4 4" xfId="21297" xr:uid="{C848E92A-1A63-4E4C-AE5E-52DC14E52FAB}"/>
    <cellStyle name="%20 - Vurgu2 8 4 4 2" xfId="45520" xr:uid="{92478928-D9BF-446D-A371-AC3EF650B591}"/>
    <cellStyle name="%20 - Vurgu2 8 4 5" xfId="27277" xr:uid="{E63E4F23-F583-4A51-A441-A5CD8426F7D8}"/>
    <cellStyle name="%20 - Vurgu2 8 4 5 2" xfId="51394" xr:uid="{A8FC3A9B-912C-4E02-B638-5DA82A7D91AA}"/>
    <cellStyle name="%20 - Vurgu2 8 4 6" xfId="31662" xr:uid="{D7082D30-3653-4AE1-BCE6-E9162C22AA73}"/>
    <cellStyle name="%20 - Vurgu2 8 5" xfId="9069" xr:uid="{4F913827-D1DF-4F2A-B6BF-2103BEBCFA87}"/>
    <cellStyle name="%20 - Vurgu2 8 5 2" xfId="12481" xr:uid="{1AE6ED13-9D0C-4D58-A0AE-BDD6F82DFE68}"/>
    <cellStyle name="%20 - Vurgu2 8 5 2 2" xfId="36715" xr:uid="{1A66F6DD-4526-4FA0-B6D6-9DFFF20CFD89}"/>
    <cellStyle name="%20 - Vurgu2 8 5 3" xfId="16194" xr:uid="{30283342-ACF7-4120-A565-ECA1698529B2}"/>
    <cellStyle name="%20 - Vurgu2 8 5 3 2" xfId="40426" xr:uid="{046EFBF4-0BEB-4641-A45B-B90935791CA3}"/>
    <cellStyle name="%20 - Vurgu2 8 5 4" xfId="19932" xr:uid="{EE71A9D0-79EA-4D46-B7CD-95E75C3CE159}"/>
    <cellStyle name="%20 - Vurgu2 8 5 4 2" xfId="44157" xr:uid="{572C39A4-6CB7-40F3-83FC-A4F9F098EB57}"/>
    <cellStyle name="%20 - Vurgu2 8 5 5" xfId="25907" xr:uid="{00BCE366-18B0-466D-8621-18FA121EEA00}"/>
    <cellStyle name="%20 - Vurgu2 8 5 5 2" xfId="50031" xr:uid="{B2BAB0FD-8BBF-407B-A120-26482325C446}"/>
    <cellStyle name="%20 - Vurgu2 8 5 6" xfId="33762" xr:uid="{4CEF7870-96E3-40A4-B559-A2D66052F083}"/>
    <cellStyle name="%20 - Vurgu2 8 6" xfId="10245" xr:uid="{FD150682-82E6-4528-A06A-A4F17FAAC188}"/>
    <cellStyle name="%20 - Vurgu2 8 6 2" xfId="24636" xr:uid="{329DE84B-2C73-462C-B066-BAE924416466}"/>
    <cellStyle name="%20 - Vurgu2 8 6 2 2" xfId="48810" xr:uid="{8B769543-85E0-4498-B1AA-BDC66F8592C3}"/>
    <cellStyle name="%20 - Vurgu2 8 6 3" xfId="34806" xr:uid="{DBE687F1-8F9E-47C8-9D46-5FCC99268CA0}"/>
    <cellStyle name="%20 - Vurgu2 8 7" xfId="11255" xr:uid="{6847C84A-552A-492C-95F3-704FDE969C03}"/>
    <cellStyle name="%20 - Vurgu2 8 7 2" xfId="35489" xr:uid="{ADBFAAD4-B54E-45AB-BBFB-39E8178E0B9B}"/>
    <cellStyle name="%20 - Vurgu2 8 8" xfId="14968" xr:uid="{F128D2AC-1697-476C-94F9-C60DE3BA86F5}"/>
    <cellStyle name="%20 - Vurgu2 8 8 2" xfId="39200" xr:uid="{A3732088-950B-44E8-98FE-B187C68B6EB3}"/>
    <cellStyle name="%20 - Vurgu2 8 9" xfId="18701" xr:uid="{D41103D2-565E-4905-9778-09FE015AF808}"/>
    <cellStyle name="%20 - Vurgu2 8 9 2" xfId="42927" xr:uid="{01F35D00-C924-4DFB-9F1C-9AF6B15AFB05}"/>
    <cellStyle name="%20 - Vurgu2 9" xfId="144" xr:uid="{00000000-0005-0000-0000-00009B000000}"/>
    <cellStyle name="%20 - Vurgu2 9 10" xfId="28374" xr:uid="{14EE2F12-BE9A-4B35-90A9-8518457AD734}"/>
    <cellStyle name="%20 - Vurgu2 9 2" xfId="3867" xr:uid="{AD3F0985-CFE4-4DB5-9D22-E2926CF36FD1}"/>
    <cellStyle name="%20 - Vurgu2 9 2 2" xfId="7882" xr:uid="{72197FE7-F378-4EB4-8FE0-C7880AB9F9BD}"/>
    <cellStyle name="%20 - Vurgu2 9 2 2 2" xfId="14060" xr:uid="{59EF824D-6597-40D2-B37B-0BC4969EDC11}"/>
    <cellStyle name="%20 - Vurgu2 9 2 2 2 2" xfId="38293" xr:uid="{74428489-7599-459A-B706-A29579300553}"/>
    <cellStyle name="%20 - Vurgu2 9 2 2 3" xfId="17773" xr:uid="{DBA1D86A-A7BC-4280-B394-97CC89C6F20B}"/>
    <cellStyle name="%20 - Vurgu2 9 2 2 3 2" xfId="42004" xr:uid="{3D6A7F07-F4C9-4437-A93F-D717141F354B}"/>
    <cellStyle name="%20 - Vurgu2 9 2 2 4" xfId="21512" xr:uid="{7F3AAF98-295E-4C1B-90B0-6E82DA329FA8}"/>
    <cellStyle name="%20 - Vurgu2 9 2 2 4 2" xfId="45735" xr:uid="{58276CA4-50F0-45B2-8617-5A828DEDC9DB}"/>
    <cellStyle name="%20 - Vurgu2 9 2 2 5" xfId="27492" xr:uid="{848CC7FF-A5B6-4A64-B693-6BF8F460E8C2}"/>
    <cellStyle name="%20 - Vurgu2 9 2 2 5 2" xfId="51609" xr:uid="{D7E72D22-A132-44ED-9668-5BCEF7A3D8CB}"/>
    <cellStyle name="%20 - Vurgu2 9 2 2 6" xfId="32727" xr:uid="{597AD81B-C256-40FD-AB6A-21DC32133463}"/>
    <cellStyle name="%20 - Vurgu2 9 2 3" xfId="9344" xr:uid="{8C0EE3BB-1A18-4C06-8BE9-CB8236CCB476}"/>
    <cellStyle name="%20 - Vurgu2 9 2 3 2" xfId="12878" xr:uid="{0F5B61B5-5EEE-4DB6-B680-ADC398A6DBC3}"/>
    <cellStyle name="%20 - Vurgu2 9 2 3 2 2" xfId="37111" xr:uid="{07B511E3-9610-4270-A20C-22922A630FFF}"/>
    <cellStyle name="%20 - Vurgu2 9 2 3 3" xfId="16591" xr:uid="{DFA4591E-7056-4759-8E3D-EE107613795D}"/>
    <cellStyle name="%20 - Vurgu2 9 2 3 3 2" xfId="40822" xr:uid="{5FA76E0A-1A7C-4C7A-8C02-823CB0F5F51E}"/>
    <cellStyle name="%20 - Vurgu2 9 2 3 4" xfId="20330" xr:uid="{EFF90C2F-8C25-4570-9769-F4DD4026899E}"/>
    <cellStyle name="%20 - Vurgu2 9 2 3 4 2" xfId="44553" xr:uid="{0194F7BF-9397-4022-B42E-0E1772056715}"/>
    <cellStyle name="%20 - Vurgu2 9 2 3 5" xfId="26308" xr:uid="{AFF70476-0050-48FC-869F-28497F1A4CFC}"/>
    <cellStyle name="%20 - Vurgu2 9 2 3 5 2" xfId="50427" xr:uid="{3DEAAA36-77DB-48CF-9019-E583E830B14C}"/>
    <cellStyle name="%20 - Vurgu2 9 2 3 6" xfId="33971" xr:uid="{62EC18F8-875D-4C18-AFEB-EC4938188A8D}"/>
    <cellStyle name="%20 - Vurgu2 9 2 4" xfId="11476" xr:uid="{887122D1-4AD8-4642-A1D9-A4801441545E}"/>
    <cellStyle name="%20 - Vurgu2 9 2 4 2" xfId="24895" xr:uid="{670742B1-B48A-46F3-B22C-8B8B799C6B13}"/>
    <cellStyle name="%20 - Vurgu2 9 2 4 2 2" xfId="49029" xr:uid="{DE8BF4F5-835D-48C3-B24F-C40E1344108D}"/>
    <cellStyle name="%20 - Vurgu2 9 2 4 3" xfId="35710" xr:uid="{A6AA7FB3-3ED4-4578-88F7-46D5F92E27FA}"/>
    <cellStyle name="%20 - Vurgu2 9 2 5" xfId="15189" xr:uid="{E0C4D826-35B3-48FC-8787-1904D602CEBB}"/>
    <cellStyle name="%20 - Vurgu2 9 2 5 2" xfId="39421" xr:uid="{C0A24CB2-40CB-46BC-B17E-8550DB7AC324}"/>
    <cellStyle name="%20 - Vurgu2 9 2 6" xfId="18926" xr:uid="{34410BF6-0B6F-404F-A251-BB267E83AE8E}"/>
    <cellStyle name="%20 - Vurgu2 9 2 6 2" xfId="43152" xr:uid="{A40E7DD3-BEC8-4FA1-A6CF-222860DDD66E}"/>
    <cellStyle name="%20 - Vurgu2 9 2 7" xfId="23532" xr:uid="{DA05368B-7F56-4DDC-AFDF-ADBEC28DE237}"/>
    <cellStyle name="%20 - Vurgu2 9 2 7 2" xfId="47734" xr:uid="{4F31ABDB-0570-44FA-9E67-D01625830835}"/>
    <cellStyle name="%20 - Vurgu2 9 2 8" xfId="29511" xr:uid="{DB114FBD-DEA8-4AED-BEF7-148F41209C24}"/>
    <cellStyle name="%20 - Vurgu2 9 3" xfId="5544" xr:uid="{14014115-E0DA-40AE-99BA-E0F07569C56B}"/>
    <cellStyle name="%20 - Vurgu2 9 3 2" xfId="7618" xr:uid="{1B8DCBDC-0E01-4EC8-97D0-68DB6FFFA3E7}"/>
    <cellStyle name="%20 - Vurgu2 9 3 2 2" xfId="26116" xr:uid="{E97D9441-C41A-4C05-92C4-7F6219FA191D}"/>
    <cellStyle name="%20 - Vurgu2 9 3 2 2 2" xfId="50237" xr:uid="{73B0E353-CDBF-4A33-A5B2-B9AB731BF3F8}"/>
    <cellStyle name="%20 - Vurgu2 9 3 2 3" xfId="32529" xr:uid="{0E9C072A-C2C1-4640-A645-89842B2BC26B}"/>
    <cellStyle name="%20 - Vurgu2 9 3 3" xfId="12688" xr:uid="{B63638B9-A20D-4CC8-8878-281631F0E3F5}"/>
    <cellStyle name="%20 - Vurgu2 9 3 3 2" xfId="36921" xr:uid="{500380FE-62AA-4B02-BFFE-CA9919BA92AF}"/>
    <cellStyle name="%20 - Vurgu2 9 3 4" xfId="16401" xr:uid="{8B5388A3-DBC3-4BD7-8B55-C2557A8506C4}"/>
    <cellStyle name="%20 - Vurgu2 9 3 4 2" xfId="40632" xr:uid="{5E2817AD-84B2-4081-B0D2-43C0B7E65A62}"/>
    <cellStyle name="%20 - Vurgu2 9 3 5" xfId="20140" xr:uid="{4E4F4024-9FBB-4A7B-A039-FEEDD5A92EEB}"/>
    <cellStyle name="%20 - Vurgu2 9 3 5 2" xfId="44363" xr:uid="{474137D1-BC08-45B1-828E-2189C0FD4730}"/>
    <cellStyle name="%20 - Vurgu2 9 3 6" xfId="23332" xr:uid="{DAAC0B56-C283-4565-81EF-AF73387D5FA7}"/>
    <cellStyle name="%20 - Vurgu2 9 3 6 2" xfId="47534" xr:uid="{BF5DC8D1-141E-46A1-A043-3FB64885B77D}"/>
    <cellStyle name="%20 - Vurgu2 9 3 7" xfId="30550" xr:uid="{C0A914C1-A094-4891-A6CE-095112CBA6E7}"/>
    <cellStyle name="%20 - Vurgu2 9 4" xfId="6716" xr:uid="{A8A55747-8239-4C05-8C42-9B092E6E9C98}"/>
    <cellStyle name="%20 - Vurgu2 9 4 2" xfId="13865" xr:uid="{FBEA98F0-F4A4-4D19-A5F3-7F699E081745}"/>
    <cellStyle name="%20 - Vurgu2 9 4 2 2" xfId="38098" xr:uid="{FEB22145-FD5F-4F36-9ACF-FFBF97A3A55C}"/>
    <cellStyle name="%20 - Vurgu2 9 4 3" xfId="17578" xr:uid="{9FBAA6B6-916A-4376-9BA0-827D762F5408}"/>
    <cellStyle name="%20 - Vurgu2 9 4 3 2" xfId="41809" xr:uid="{2FF562D8-63C1-4ABA-AF67-3A284084416C}"/>
    <cellStyle name="%20 - Vurgu2 9 4 4" xfId="21317" xr:uid="{169F7A44-587C-4199-8E7A-6E59E40BB17A}"/>
    <cellStyle name="%20 - Vurgu2 9 4 4 2" xfId="45540" xr:uid="{41308DAF-0AF6-4311-9794-1B5CC218D6D5}"/>
    <cellStyle name="%20 - Vurgu2 9 4 5" xfId="27297" xr:uid="{3D3D7133-0F96-42B9-ADF8-610E1C96AA4C}"/>
    <cellStyle name="%20 - Vurgu2 9 4 5 2" xfId="51414" xr:uid="{260370E0-7791-4699-BB7E-FBBD9DB21C88}"/>
    <cellStyle name="%20 - Vurgu2 9 4 6" xfId="31676" xr:uid="{1382C75A-B5D0-42AD-ADEF-B88390D5F63C}"/>
    <cellStyle name="%20 - Vurgu2 9 5" xfId="9129" xr:uid="{2C08540E-7B25-4D9B-90D5-9EE97875666D}"/>
    <cellStyle name="%20 - Vurgu2 9 5 2" xfId="12518" xr:uid="{367A29DD-762B-46E0-9D0B-36347DA53DD2}"/>
    <cellStyle name="%20 - Vurgu2 9 5 2 2" xfId="36751" xr:uid="{14AB3210-4556-4E67-A2F3-57D038EF1A4A}"/>
    <cellStyle name="%20 - Vurgu2 9 5 3" xfId="16231" xr:uid="{E6AF3162-F48B-4016-AEE3-1424E08D0255}"/>
    <cellStyle name="%20 - Vurgu2 9 5 3 2" xfId="40462" xr:uid="{30A8F564-B5D7-4ED7-AECA-746EEB741C35}"/>
    <cellStyle name="%20 - Vurgu2 9 5 4" xfId="19970" xr:uid="{EFA92218-39FC-4D70-B4E7-63D83D4AF8E4}"/>
    <cellStyle name="%20 - Vurgu2 9 5 4 2" xfId="44193" xr:uid="{4CEF61C1-9BCB-4061-908C-95DB92CAD996}"/>
    <cellStyle name="%20 - Vurgu2 9 5 5" xfId="25946" xr:uid="{E360537E-51F2-4854-B4AE-4A329A02E320}"/>
    <cellStyle name="%20 - Vurgu2 9 5 5 2" xfId="50067" xr:uid="{AC022671-C4BB-4CD0-86CD-E76B3F45EB26}"/>
    <cellStyle name="%20 - Vurgu2 9 5 6" xfId="33794" xr:uid="{6FA43E5E-C0EE-429D-967B-6F79FF733C31}"/>
    <cellStyle name="%20 - Vurgu2 9 6" xfId="11275" xr:uid="{EB0155B9-562F-47B7-AF62-CD8C63B9F4CB}"/>
    <cellStyle name="%20 - Vurgu2 9 6 2" xfId="24656" xr:uid="{870CF60C-9C34-46FD-8FAD-D2EE2D83A41B}"/>
    <cellStyle name="%20 - Vurgu2 9 6 2 2" xfId="48830" xr:uid="{0B2D1E2F-A86A-41EB-99E5-B5B38300DFC4}"/>
    <cellStyle name="%20 - Vurgu2 9 6 3" xfId="35509" xr:uid="{FD926330-8432-40C0-ACC5-F2078413517F}"/>
    <cellStyle name="%20 - Vurgu2 9 7" xfId="14988" xr:uid="{C27E17BE-4380-4619-8838-0742C6681247}"/>
    <cellStyle name="%20 - Vurgu2 9 7 2" xfId="39220" xr:uid="{F5C69575-A739-41F0-84FC-0E6DD60271E0}"/>
    <cellStyle name="%20 - Vurgu2 9 8" xfId="18721" xr:uid="{A7DC1B94-DC6F-414A-A471-EB6DB9CA57D1}"/>
    <cellStyle name="%20 - Vurgu2 9 8 2" xfId="42947" xr:uid="{919A3FF9-4855-4B3A-8D63-539504F5DDA2}"/>
    <cellStyle name="%20 - Vurgu2 9 9" xfId="22479" xr:uid="{73A51AA9-7920-425B-A357-BA27198EC49C}"/>
    <cellStyle name="%20 - Vurgu2 9 9 2" xfId="46681" xr:uid="{3D4B2D8A-1E85-4C03-817D-F04A13E05A99}"/>
    <cellStyle name="%20 - Vurgu3" xfId="24694" builtinId="38" customBuiltin="1"/>
    <cellStyle name="%20 - Vurgu3 10" xfId="3869" xr:uid="{7F19C38E-5BED-48E3-85AE-298A381AACC5}"/>
    <cellStyle name="%20 - Vurgu3 10 10" xfId="29512" xr:uid="{C8D80068-3E02-47BE-845B-DC87B68B9FA1}"/>
    <cellStyle name="%20 - Vurgu3 10 2" xfId="5545" xr:uid="{7C83A29F-1D4D-423B-BE74-FBAE1C9E2190}"/>
    <cellStyle name="%20 - Vurgu3 10 2 2" xfId="7910" xr:uid="{0CE212B1-0AF4-45D3-AE4E-8B42AB9EA124}"/>
    <cellStyle name="%20 - Vurgu3 10 2 2 2" xfId="14082" xr:uid="{6E826C5A-A431-4D61-A3BB-3D63432710D8}"/>
    <cellStyle name="%20 - Vurgu3 10 2 2 2 2" xfId="38315" xr:uid="{292C95CC-45F1-4185-A059-15E2CED2E7CA}"/>
    <cellStyle name="%20 - Vurgu3 10 2 2 3" xfId="17795" xr:uid="{0C12DADE-B71A-48AF-A506-11CCA53046A0}"/>
    <cellStyle name="%20 - Vurgu3 10 2 2 3 2" xfId="42026" xr:uid="{59075CD2-DB01-4F48-B230-409380B6A924}"/>
    <cellStyle name="%20 - Vurgu3 10 2 2 4" xfId="21534" xr:uid="{6DFC4632-93A6-4E36-BF55-B47FA6081701}"/>
    <cellStyle name="%20 - Vurgu3 10 2 2 4 2" xfId="45757" xr:uid="{253D9BD4-58C3-401F-AA1F-C727D3332114}"/>
    <cellStyle name="%20 - Vurgu3 10 2 2 5" xfId="27514" xr:uid="{89EC8AD1-EC8E-4585-A915-37EF60E8B466}"/>
    <cellStyle name="%20 - Vurgu3 10 2 2 5 2" xfId="51631" xr:uid="{6C347F15-8406-4B54-9625-A70C1C8C63D3}"/>
    <cellStyle name="%20 - Vurgu3 10 2 2 6" xfId="32749" xr:uid="{56ACD173-CBAC-43B6-A693-3F3EB5CC50AB}"/>
    <cellStyle name="%20 - Vurgu3 10 2 3" xfId="9362" xr:uid="{0B6815A5-A1D4-4DCD-882B-3D45EF0D45A5}"/>
    <cellStyle name="%20 - Vurgu3 10 2 3 2" xfId="12902" xr:uid="{847F3855-AA32-483F-BAF9-687D250113BD}"/>
    <cellStyle name="%20 - Vurgu3 10 2 3 2 2" xfId="37135" xr:uid="{4014F9DC-55C4-4162-8850-E57A1B4AFE90}"/>
    <cellStyle name="%20 - Vurgu3 10 2 3 3" xfId="16615" xr:uid="{F560E51B-8738-4AE8-B138-5D9FE389E80D}"/>
    <cellStyle name="%20 - Vurgu3 10 2 3 3 2" xfId="40846" xr:uid="{616CDCE2-7BA1-4B8B-AEF5-07D9177F73C8}"/>
    <cellStyle name="%20 - Vurgu3 10 2 3 4" xfId="20354" xr:uid="{697043D0-E45C-4D44-A3E5-197D78EB5995}"/>
    <cellStyle name="%20 - Vurgu3 10 2 3 4 2" xfId="44577" xr:uid="{FE808432-B359-4A71-8F1E-F664239928B4}"/>
    <cellStyle name="%20 - Vurgu3 10 2 3 5" xfId="26332" xr:uid="{750DFD6C-85CF-4DB5-A765-D179FD22DE12}"/>
    <cellStyle name="%20 - Vurgu3 10 2 3 5 2" xfId="50451" xr:uid="{D2D0879E-D695-4A8F-8742-B25435B9A666}"/>
    <cellStyle name="%20 - Vurgu3 10 2 3 6" xfId="33988" xr:uid="{2661BF6B-6DC1-477B-A095-AE6F62397F5A}"/>
    <cellStyle name="%20 - Vurgu3 10 2 4" xfId="11501" xr:uid="{5935B19F-5831-434F-8843-4CC3EBEE37D7}"/>
    <cellStyle name="%20 - Vurgu3 10 2 4 2" xfId="24917" xr:uid="{5B93DB93-8789-467A-8E68-9C7F033057A1}"/>
    <cellStyle name="%20 - Vurgu3 10 2 4 2 2" xfId="49051" xr:uid="{5BAFD8B6-E805-4019-9049-D3C788F49FDC}"/>
    <cellStyle name="%20 - Vurgu3 10 2 4 3" xfId="35735" xr:uid="{BEF6B347-D7F9-4F52-84DF-3350275B9916}"/>
    <cellStyle name="%20 - Vurgu3 10 2 5" xfId="15214" xr:uid="{7720BBFC-2861-4838-889B-4E9608457C9D}"/>
    <cellStyle name="%20 - Vurgu3 10 2 5 2" xfId="39446" xr:uid="{F5F711AE-CCCE-4092-8A0C-2A61526BBFBF}"/>
    <cellStyle name="%20 - Vurgu3 10 2 6" xfId="18951" xr:uid="{25BC6AC2-BCBC-4642-968C-4979B7C78343}"/>
    <cellStyle name="%20 - Vurgu3 10 2 6 2" xfId="43177" xr:uid="{F39A20F9-5974-46BE-A498-609FB575AF15}"/>
    <cellStyle name="%20 - Vurgu3 10 2 7" xfId="23554" xr:uid="{59ADF86E-7EC5-4C7F-AF3D-B423B57ACC13}"/>
    <cellStyle name="%20 - Vurgu3 10 2 7 2" xfId="47756" xr:uid="{54E676EC-E2F8-4C34-BD5F-6F3894D16AA1}"/>
    <cellStyle name="%20 - Vurgu3 10 2 8" xfId="30551" xr:uid="{1FCABAF4-F3FF-4AFC-AA88-5CB7964C0DEE}"/>
    <cellStyle name="%20 - Vurgu3 10 3" xfId="7637" xr:uid="{470BC373-3547-40B8-AB23-0701E655A913}"/>
    <cellStyle name="%20 - Vurgu3 10 3 2" xfId="12707" xr:uid="{CE8F9A30-3542-4D21-9DDB-2EA690376ED9}"/>
    <cellStyle name="%20 - Vurgu3 10 3 2 2" xfId="26135" xr:uid="{E19EB952-4E37-4D8B-BAB7-968BF148D33C}"/>
    <cellStyle name="%20 - Vurgu3 10 3 2 2 2" xfId="50256" xr:uid="{E82B4247-0D75-4606-8EC2-1CC5380F152C}"/>
    <cellStyle name="%20 - Vurgu3 10 3 2 3" xfId="36940" xr:uid="{F21BC4F8-2CE5-4A47-B9AF-F89A1BC7898C}"/>
    <cellStyle name="%20 - Vurgu3 10 3 3" xfId="16420" xr:uid="{26D64030-FA7E-4599-A7F6-792C216695FF}"/>
    <cellStyle name="%20 - Vurgu3 10 3 3 2" xfId="40651" xr:uid="{E4E0D3A8-9967-4BA5-9E06-0FC9E6BEA434}"/>
    <cellStyle name="%20 - Vurgu3 10 3 4" xfId="20159" xr:uid="{011B2321-B628-49FA-BCCB-6B344D4191C1}"/>
    <cellStyle name="%20 - Vurgu3 10 3 4 2" xfId="44382" xr:uid="{8B161378-FB60-4181-B305-F9DD915187AF}"/>
    <cellStyle name="%20 - Vurgu3 10 3 5" xfId="23351" xr:uid="{962BFC2C-1242-4C85-B56B-624F4E0D67F6}"/>
    <cellStyle name="%20 - Vurgu3 10 3 5 2" xfId="47553" xr:uid="{97F72FDC-25AA-4770-833C-7094279F9F32}"/>
    <cellStyle name="%20 - Vurgu3 10 3 6" xfId="32548" xr:uid="{68AD7A2F-5CEB-4A94-B63D-7349CCB0E8AE}"/>
    <cellStyle name="%20 - Vurgu3 10 4" xfId="6763" xr:uid="{8C6E5105-BDCF-4371-8AB6-34303397E7D5}"/>
    <cellStyle name="%20 - Vurgu3 10 4 2" xfId="13884" xr:uid="{362DC701-772F-4766-8607-C2DB30FB34D5}"/>
    <cellStyle name="%20 - Vurgu3 10 4 2 2" xfId="38117" xr:uid="{8A2F6359-C3A0-4CB5-A4BD-1C5A6A8B2295}"/>
    <cellStyle name="%20 - Vurgu3 10 4 3" xfId="17597" xr:uid="{154AB622-1118-4C10-A1A9-14DE9EFBA4F9}"/>
    <cellStyle name="%20 - Vurgu3 10 4 3 2" xfId="41828" xr:uid="{4352DEC1-72DB-4C72-AB15-B3FC42A325B6}"/>
    <cellStyle name="%20 - Vurgu3 10 4 4" xfId="21336" xr:uid="{DC206933-6FC9-478A-B1B3-5CCE37EF6405}"/>
    <cellStyle name="%20 - Vurgu3 10 4 4 2" xfId="45559" xr:uid="{6AB1C392-F84F-4887-B906-67841AF59D88}"/>
    <cellStyle name="%20 - Vurgu3 10 4 5" xfId="27316" xr:uid="{7C9D44BB-3DBD-4FA1-84F3-FC878B67079F}"/>
    <cellStyle name="%20 - Vurgu3 10 4 5 2" xfId="51433" xr:uid="{26FA461F-E74F-4191-B558-7E68D1CA4835}"/>
    <cellStyle name="%20 - Vurgu3 10 4 6" xfId="31701" xr:uid="{E26319D3-C6F6-48FA-9B34-971A95900C4D}"/>
    <cellStyle name="%20 - Vurgu3 10 5" xfId="9145" xr:uid="{80B8E4A5-3790-4AA7-8074-C4C3A94AD41B}"/>
    <cellStyle name="%20 - Vurgu3 10 5 2" xfId="12535" xr:uid="{174D5DB6-E2A3-4546-9AA3-C7EA6E2096C1}"/>
    <cellStyle name="%20 - Vurgu3 10 5 2 2" xfId="36768" xr:uid="{74F4A23A-53DD-4F0E-9EAD-3129D1F0870A}"/>
    <cellStyle name="%20 - Vurgu3 10 5 3" xfId="16248" xr:uid="{8C88F415-E65A-43A8-B25C-2FE30D7F10D1}"/>
    <cellStyle name="%20 - Vurgu3 10 5 3 2" xfId="40479" xr:uid="{93E1840F-8049-4E55-A75D-8529562FB673}"/>
    <cellStyle name="%20 - Vurgu3 10 5 4" xfId="19987" xr:uid="{5523AC4D-7807-4827-9749-D07BFA263A88}"/>
    <cellStyle name="%20 - Vurgu3 10 5 4 2" xfId="44210" xr:uid="{16225988-F2F2-4E44-B8CB-DCE2EB86C277}"/>
    <cellStyle name="%20 - Vurgu3 10 5 5" xfId="25963" xr:uid="{5C88BE8D-7706-4690-A377-2A5BB4E67E0C}"/>
    <cellStyle name="%20 - Vurgu3 10 5 5 2" xfId="50084" xr:uid="{DC5FA4EB-99EC-48DD-8C53-4ED18A881B00}"/>
    <cellStyle name="%20 - Vurgu3 10 5 6" xfId="33810" xr:uid="{DBE94ACD-5E41-4B02-9A49-46BDB51FB813}"/>
    <cellStyle name="%20 - Vurgu3 10 6" xfId="11294" xr:uid="{E865B309-83B3-4140-A3EC-D149D42FD0C9}"/>
    <cellStyle name="%20 - Vurgu3 10 6 2" xfId="24675" xr:uid="{48AF81FF-22A9-4999-9100-BD385F9E1205}"/>
    <cellStyle name="%20 - Vurgu3 10 6 2 2" xfId="48849" xr:uid="{02EA5632-2009-46B1-A2AA-89600772467B}"/>
    <cellStyle name="%20 - Vurgu3 10 6 3" xfId="35528" xr:uid="{88646B3C-2970-4BD9-858B-2BAC01D82EE9}"/>
    <cellStyle name="%20 - Vurgu3 10 7" xfId="15007" xr:uid="{2140B49D-7236-4AF8-A097-4AA957E130E8}"/>
    <cellStyle name="%20 - Vurgu3 10 7 2" xfId="39239" xr:uid="{858B020B-4FA7-46E8-B8D8-71C43F481A4C}"/>
    <cellStyle name="%20 - Vurgu3 10 8" xfId="18740" xr:uid="{95898525-97EF-4E13-B1DD-D9C07F03D955}"/>
    <cellStyle name="%20 - Vurgu3 10 8 2" xfId="42966" xr:uid="{4675E509-5301-43DD-91D5-EAF311CDDEBB}"/>
    <cellStyle name="%20 - Vurgu3 10 9" xfId="22504" xr:uid="{0124190D-01A3-4333-94BA-F82037E2FD3F}"/>
    <cellStyle name="%20 - Vurgu3 10 9 2" xfId="46706" xr:uid="{20A9F9B6-B791-47E4-AD67-9977F9BB49F0}"/>
    <cellStyle name="%20 - Vurgu3 11" xfId="3870" xr:uid="{B667A9BC-E9CE-4A96-B152-0F558BAAAB0A}"/>
    <cellStyle name="%20 - Vurgu3 11 2" xfId="7977" xr:uid="{12C228BE-705D-4C1B-AB78-D9441881B256}"/>
    <cellStyle name="%20 - Vurgu3 11 2 2" xfId="14146" xr:uid="{E0765F18-36A6-4232-A1D6-5C51CB41953C}"/>
    <cellStyle name="%20 - Vurgu3 11 2 2 2" xfId="27578" xr:uid="{9724338B-0ED4-4C88-A6A6-EE8E43B3C11D}"/>
    <cellStyle name="%20 - Vurgu3 11 2 2 2 2" xfId="51695" xr:uid="{70C44BE6-5A71-43B7-95CF-2517C601433C}"/>
    <cellStyle name="%20 - Vurgu3 11 2 2 3" xfId="38379" xr:uid="{739194DF-F2BB-4E65-BB48-CA85E58F4580}"/>
    <cellStyle name="%20 - Vurgu3 11 2 3" xfId="17859" xr:uid="{1E70C832-ECA2-4273-92AF-FFBE56A7D9AD}"/>
    <cellStyle name="%20 - Vurgu3 11 2 3 2" xfId="42090" xr:uid="{958A07AF-E176-4BC3-ABC6-758ADC363890}"/>
    <cellStyle name="%20 - Vurgu3 11 2 4" xfId="21598" xr:uid="{10947FC4-2249-4949-AE86-38DD03B7D300}"/>
    <cellStyle name="%20 - Vurgu3 11 2 4 2" xfId="45821" xr:uid="{68555C9D-F867-4AB6-B14C-6ACDD7579645}"/>
    <cellStyle name="%20 - Vurgu3 11 2 5" xfId="23618" xr:uid="{94729030-919E-471A-A921-88F1DFF4E680}"/>
    <cellStyle name="%20 - Vurgu3 11 2 5 2" xfId="47820" xr:uid="{BCBE74EE-CE24-4824-81E0-AEDAEBFCAC39}"/>
    <cellStyle name="%20 - Vurgu3 11 2 6" xfId="32813" xr:uid="{B57D2CBC-5720-46B3-90E0-E7BE67C151DF}"/>
    <cellStyle name="%20 - Vurgu3 11 3" xfId="6830" xr:uid="{6C3AE53A-26F0-4BFE-8A22-C8ED55DDF1D7}"/>
    <cellStyle name="%20 - Vurgu3 11 3 2" xfId="12554" xr:uid="{8B60A545-D8AE-45FF-9F6A-E49B8EB97050}"/>
    <cellStyle name="%20 - Vurgu3 11 3 2 2" xfId="36787" xr:uid="{AC94D9FB-2172-4DDD-951F-8947DF029DFD}"/>
    <cellStyle name="%20 - Vurgu3 11 3 3" xfId="16267" xr:uid="{9BFED296-32DB-4E67-8497-785447765603}"/>
    <cellStyle name="%20 - Vurgu3 11 3 3 2" xfId="40498" xr:uid="{1B7D8615-DE24-496A-8C75-7C3CCBBD9B16}"/>
    <cellStyle name="%20 - Vurgu3 11 3 4" xfId="20006" xr:uid="{7917DE08-7472-4A66-81CA-19A1665B3016}"/>
    <cellStyle name="%20 - Vurgu3 11 3 4 2" xfId="44229" xr:uid="{D02AD97C-90A6-46E6-9BCC-8AC656B7AB75}"/>
    <cellStyle name="%20 - Vurgu3 11 3 5" xfId="25982" xr:uid="{47FD6780-19BB-4BAE-BCDC-401DFCB437F8}"/>
    <cellStyle name="%20 - Vurgu3 11 3 5 2" xfId="50103" xr:uid="{7F553925-9AF1-4529-9BB5-20FAC59EDC21}"/>
    <cellStyle name="%20 - Vurgu3 11 3 6" xfId="31765" xr:uid="{A3748D2C-9FB7-43E8-B513-C006C416E3CD}"/>
    <cellStyle name="%20 - Vurgu3 11 4" xfId="11565" xr:uid="{007B7E2E-5A10-4D63-80A3-2555D2733D0C}"/>
    <cellStyle name="%20 - Vurgu3 11 4 2" xfId="24981" xr:uid="{713A8B62-349F-4B26-92B2-DA004374491E}"/>
    <cellStyle name="%20 - Vurgu3 11 4 2 2" xfId="49115" xr:uid="{B597D95E-B51A-405C-988A-5B4F9DDC5725}"/>
    <cellStyle name="%20 - Vurgu3 11 4 3" xfId="35799" xr:uid="{D499CB35-3C69-4186-88B8-90CDEF449273}"/>
    <cellStyle name="%20 - Vurgu3 11 5" xfId="15278" xr:uid="{A2568B92-F10F-46F2-A21C-E9E6674940FF}"/>
    <cellStyle name="%20 - Vurgu3 11 5 2" xfId="39510" xr:uid="{DD879850-C65E-492E-B5D4-3FD01DBF0E9A}"/>
    <cellStyle name="%20 - Vurgu3 11 6" xfId="19015" xr:uid="{963E96A5-02C1-4674-97A5-78E174824B06}"/>
    <cellStyle name="%20 - Vurgu3 11 6 2" xfId="43241" xr:uid="{7E7ED596-DE4C-4946-9951-E459707880ED}"/>
    <cellStyle name="%20 - Vurgu3 11 7" xfId="22568" xr:uid="{5FDEBB30-AF21-4F0B-8376-B2DBB3DA87A4}"/>
    <cellStyle name="%20 - Vurgu3 11 7 2" xfId="46770" xr:uid="{2408E469-1F78-4B42-A597-1F71B65D93F7}"/>
    <cellStyle name="%20 - Vurgu3 12" xfId="3871" xr:uid="{C6A352C2-1EF9-4C97-84AA-4D3DF941BF3C}"/>
    <cellStyle name="%20 - Vurgu3 12 2" xfId="7993" xr:uid="{1E68AA10-2530-4306-8D5A-93454487D689}"/>
    <cellStyle name="%20 - Vurgu3 12 2 2" xfId="14160" xr:uid="{16F2087B-BF6D-4BD9-8700-96B6A4453F1A}"/>
    <cellStyle name="%20 - Vurgu3 12 2 2 2" xfId="27592" xr:uid="{633461C4-8A7D-44CA-9511-A40632AE6F24}"/>
    <cellStyle name="%20 - Vurgu3 12 2 2 2 2" xfId="51709" xr:uid="{3115328D-F88C-46DB-A473-0E9F82CF4D9D}"/>
    <cellStyle name="%20 - Vurgu3 12 2 2 3" xfId="38393" xr:uid="{9C79F12E-0261-4B71-B594-A6BB9604B498}"/>
    <cellStyle name="%20 - Vurgu3 12 2 3" xfId="17873" xr:uid="{1BC1838B-7A54-4099-A4D9-C7FEDE4D1EE7}"/>
    <cellStyle name="%20 - Vurgu3 12 2 3 2" xfId="42104" xr:uid="{912DB669-FEEA-451E-B78C-5915D63A9F54}"/>
    <cellStyle name="%20 - Vurgu3 12 2 4" xfId="21612" xr:uid="{7F0E836D-0CEE-44F4-806C-F46A7C5F6EE8}"/>
    <cellStyle name="%20 - Vurgu3 12 2 4 2" xfId="45835" xr:uid="{F8195F1F-7789-4B8A-9660-0DDBCEB04488}"/>
    <cellStyle name="%20 - Vurgu3 12 2 5" xfId="23632" xr:uid="{C9E45870-4D48-4CDF-9D96-71A088D9DDFB}"/>
    <cellStyle name="%20 - Vurgu3 12 2 5 2" xfId="47834" xr:uid="{1F80C791-5756-403F-9D37-CBB2FB7C6268}"/>
    <cellStyle name="%20 - Vurgu3 12 2 6" xfId="32827" xr:uid="{29FC0B39-1113-4332-992C-287DE3387A54}"/>
    <cellStyle name="%20 - Vurgu3 12 3" xfId="6846" xr:uid="{E3B2235A-D766-4528-9878-44BB94E0DDF5}"/>
    <cellStyle name="%20 - Vurgu3 12 3 2" xfId="12968" xr:uid="{E67D9DDF-C50D-4214-B528-CE7EE21E67A0}"/>
    <cellStyle name="%20 - Vurgu3 12 3 2 2" xfId="37201" xr:uid="{ABB3C6A9-1B98-46E5-B007-B88A2958BA18}"/>
    <cellStyle name="%20 - Vurgu3 12 3 3" xfId="16681" xr:uid="{661846EC-F20D-4B03-91D9-91EEF53EDC81}"/>
    <cellStyle name="%20 - Vurgu3 12 3 3 2" xfId="40912" xr:uid="{10C6BD03-4D12-45AB-A61A-CA10B16A6B72}"/>
    <cellStyle name="%20 - Vurgu3 12 3 4" xfId="20420" xr:uid="{07BC95B4-E76B-4BEB-BFCF-C59E67007F13}"/>
    <cellStyle name="%20 - Vurgu3 12 3 4 2" xfId="44643" xr:uid="{5D4D20CB-F7E8-4C00-A766-8FC3ADCC37BE}"/>
    <cellStyle name="%20 - Vurgu3 12 3 5" xfId="26398" xr:uid="{54EC71F1-C5A3-4C23-BE5B-E6A703886424}"/>
    <cellStyle name="%20 - Vurgu3 12 3 5 2" xfId="50517" xr:uid="{92E163C4-E9D3-4981-9FA9-5ACF1A699DCA}"/>
    <cellStyle name="%20 - Vurgu3 12 3 6" xfId="31779" xr:uid="{6FF1AA93-D1E2-444A-AED5-8B2EA07B5C4A}"/>
    <cellStyle name="%20 - Vurgu3 12 4" xfId="11579" xr:uid="{0FCD0397-AA11-41BC-B7D1-45ACE0D83088}"/>
    <cellStyle name="%20 - Vurgu3 12 4 2" xfId="24995" xr:uid="{3C07BCA5-6FE6-47DB-BF73-0AFD0BAC95C5}"/>
    <cellStyle name="%20 - Vurgu3 12 4 2 2" xfId="49129" xr:uid="{C69E9EE9-CDCF-4A21-B465-9EB50CC58C90}"/>
    <cellStyle name="%20 - Vurgu3 12 4 3" xfId="35813" xr:uid="{E0DC4C3A-161E-48FA-A1CA-AF54FEC01C1F}"/>
    <cellStyle name="%20 - Vurgu3 12 5" xfId="15292" xr:uid="{74F5CD6C-0D9C-405C-8C7F-69F78CB1C795}"/>
    <cellStyle name="%20 - Vurgu3 12 5 2" xfId="39524" xr:uid="{F59509E9-B061-4CAA-811B-19065769B49E}"/>
    <cellStyle name="%20 - Vurgu3 12 6" xfId="19029" xr:uid="{68913018-AF47-4ADC-9F35-9CAB47E589F1}"/>
    <cellStyle name="%20 - Vurgu3 12 6 2" xfId="43255" xr:uid="{DC6601D5-BEC2-48D4-A186-72963AF1BE37}"/>
    <cellStyle name="%20 - Vurgu3 12 7" xfId="22582" xr:uid="{1FFCE198-F284-4D60-99C1-DC133981C994}"/>
    <cellStyle name="%20 - Vurgu3 12 7 2" xfId="46784" xr:uid="{1625E8C4-EF1D-4C92-998D-C523D95CFA8C}"/>
    <cellStyle name="%20 - Vurgu3 13" xfId="3872" xr:uid="{6A412E1B-E56F-4C91-9E07-8362D4767350}"/>
    <cellStyle name="%20 - Vurgu3 13 2" xfId="5546" xr:uid="{A65736A6-7718-44C9-AA1C-4B2AEF16484F}"/>
    <cellStyle name="%20 - Vurgu3 13 2 2" xfId="8011" xr:uid="{1862768E-8094-4302-9850-1EA0274B26DB}"/>
    <cellStyle name="%20 - Vurgu3 13 2 2 2" xfId="27608" xr:uid="{61EA477E-AF73-4554-AFB9-F9194AEB10E7}"/>
    <cellStyle name="%20 - Vurgu3 13 2 2 2 2" xfId="51725" xr:uid="{EAC8EA9E-114F-48D8-AA9E-8F44F066E169}"/>
    <cellStyle name="%20 - Vurgu3 13 2 2 3" xfId="32843" xr:uid="{6D746183-8237-466D-975E-8241FD9E886D}"/>
    <cellStyle name="%20 - Vurgu3 13 2 3" xfId="14176" xr:uid="{50AF53CF-B4B0-4A49-AF58-12E7169FD0D4}"/>
    <cellStyle name="%20 - Vurgu3 13 2 3 2" xfId="38409" xr:uid="{77AEBFF1-1EB2-4B18-BB81-92FDB2EBDF0A}"/>
    <cellStyle name="%20 - Vurgu3 13 2 4" xfId="17889" xr:uid="{588C28D0-E103-4417-B728-0E5A225D84BC}"/>
    <cellStyle name="%20 - Vurgu3 13 2 4 2" xfId="42120" xr:uid="{D773FD03-5B0F-447A-8952-47E38D8ECE1C}"/>
    <cellStyle name="%20 - Vurgu3 13 2 5" xfId="21628" xr:uid="{D88EC04F-F025-426B-BCAC-56B40B3C950B}"/>
    <cellStyle name="%20 - Vurgu3 13 2 5 2" xfId="45851" xr:uid="{F1599234-D085-4C4D-A038-4DFFB5A1B447}"/>
    <cellStyle name="%20 - Vurgu3 13 2 6" xfId="23648" xr:uid="{63D04352-4179-4A5D-BE30-9579DF406F50}"/>
    <cellStyle name="%20 - Vurgu3 13 2 6 2" xfId="47850" xr:uid="{48A044FC-2E2F-4143-865B-5BD85F6D7BBF}"/>
    <cellStyle name="%20 - Vurgu3 13 2 7" xfId="30552" xr:uid="{EC5DFEB2-3058-4670-AB8B-512AEB37B62A}"/>
    <cellStyle name="%20 - Vurgu3 13 3" xfId="6862" xr:uid="{39CD3F29-64AB-41DD-B2CA-B9152BA7972B}"/>
    <cellStyle name="%20 - Vurgu3 13 3 2" xfId="12984" xr:uid="{152EFC23-218B-45D4-84B9-70641CE669A6}"/>
    <cellStyle name="%20 - Vurgu3 13 3 2 2" xfId="37217" xr:uid="{443D00B0-721F-4099-BE14-31B198FAA9BC}"/>
    <cellStyle name="%20 - Vurgu3 13 3 3" xfId="16697" xr:uid="{B6E42EC2-7524-4592-BB4A-B1C8DC88A1B9}"/>
    <cellStyle name="%20 - Vurgu3 13 3 3 2" xfId="40928" xr:uid="{EB6F008C-AE9C-4DAF-A05D-536B9D59108D}"/>
    <cellStyle name="%20 - Vurgu3 13 3 4" xfId="20436" xr:uid="{16A0DAB1-04EA-4FAB-9F66-3D5899062CBE}"/>
    <cellStyle name="%20 - Vurgu3 13 3 4 2" xfId="44659" xr:uid="{0EC02AF4-B467-447A-94DB-AFC67D6857D7}"/>
    <cellStyle name="%20 - Vurgu3 13 3 5" xfId="26414" xr:uid="{B3C9EE98-D108-4A10-8EFC-61E2228BF8A1}"/>
    <cellStyle name="%20 - Vurgu3 13 3 5 2" xfId="50533" xr:uid="{4E61DC20-9B0B-4A82-A125-42E36351CCC5}"/>
    <cellStyle name="%20 - Vurgu3 13 3 6" xfId="31795" xr:uid="{5EBED57B-204F-4CB2-9DE1-F71AE8AD6412}"/>
    <cellStyle name="%20 - Vurgu3 13 4" xfId="11595" xr:uid="{5201958B-43D6-475D-87AB-0BC807E8587C}"/>
    <cellStyle name="%20 - Vurgu3 13 4 2" xfId="25011" xr:uid="{397D3197-F3CD-4436-9D93-B64D7E3C0E05}"/>
    <cellStyle name="%20 - Vurgu3 13 4 2 2" xfId="49145" xr:uid="{60F70668-B038-497C-8959-C7F44773E3E4}"/>
    <cellStyle name="%20 - Vurgu3 13 4 3" xfId="35829" xr:uid="{CE0657B8-DB23-488F-B97E-5287D7A0BB33}"/>
    <cellStyle name="%20 - Vurgu3 13 5" xfId="15308" xr:uid="{A104B2AF-C7B0-4319-99E6-BBD59BF0017E}"/>
    <cellStyle name="%20 - Vurgu3 13 5 2" xfId="39540" xr:uid="{2F363ABA-6311-465D-B302-F18E7B504D47}"/>
    <cellStyle name="%20 - Vurgu3 13 6" xfId="19045" xr:uid="{8710C063-4E57-4907-BAC2-5343B194474A}"/>
    <cellStyle name="%20 - Vurgu3 13 6 2" xfId="43271" xr:uid="{E01C86FB-1A97-49BF-9519-CBD38CB51F99}"/>
    <cellStyle name="%20 - Vurgu3 13 7" xfId="22598" xr:uid="{797174BB-E146-45E2-BCE7-55E62342E327}"/>
    <cellStyle name="%20 - Vurgu3 13 7 2" xfId="46800" xr:uid="{D97E5A3D-679A-4B63-9F35-40EBBBC17260}"/>
    <cellStyle name="%20 - Vurgu3 13 8" xfId="29513" xr:uid="{340B9228-6658-4A64-8ECB-989BC3592CBE}"/>
    <cellStyle name="%20 - Vurgu3 14" xfId="3868" xr:uid="{AACE2A94-12B3-4B36-BC48-656B69D14AB6}"/>
    <cellStyle name="%20 - Vurgu3 14 2" xfId="8029" xr:uid="{86C598ED-07D0-4A5A-A31A-01E82C961E57}"/>
    <cellStyle name="%20 - Vurgu3 14 2 2" xfId="14193" xr:uid="{2BF47A4B-EEB0-4240-88DF-04CAE3CDC112}"/>
    <cellStyle name="%20 - Vurgu3 14 2 2 2" xfId="27625" xr:uid="{986E273C-4E96-4C8B-AB75-CF577758458D}"/>
    <cellStyle name="%20 - Vurgu3 14 2 2 2 2" xfId="51742" xr:uid="{DE1F89EA-5C07-4C80-85A4-25C1154052B3}"/>
    <cellStyle name="%20 - Vurgu3 14 2 2 3" xfId="38426" xr:uid="{E9FE810C-0618-42C1-91C1-162BDDA31829}"/>
    <cellStyle name="%20 - Vurgu3 14 2 3" xfId="17906" xr:uid="{F1F6D289-45DB-4D32-B242-AE20D3AC303D}"/>
    <cellStyle name="%20 - Vurgu3 14 2 3 2" xfId="42137" xr:uid="{9557EF05-A499-4769-922C-89897D7EA477}"/>
    <cellStyle name="%20 - Vurgu3 14 2 4" xfId="21645" xr:uid="{C543606C-9E39-4ABD-92DF-EB6F8951EAB2}"/>
    <cellStyle name="%20 - Vurgu3 14 2 4 2" xfId="45868" xr:uid="{03ACFADC-C8E4-4CBB-9946-0E3231B07FE3}"/>
    <cellStyle name="%20 - Vurgu3 14 2 5" xfId="23665" xr:uid="{F191F076-2771-4F15-95A1-E0563B79A092}"/>
    <cellStyle name="%20 - Vurgu3 14 2 5 2" xfId="47867" xr:uid="{EC3A5705-A8C0-4D36-84B2-470CA830A8FA}"/>
    <cellStyle name="%20 - Vurgu3 14 2 6" xfId="32860" xr:uid="{50B64D71-D77B-457E-A637-B953D7485100}"/>
    <cellStyle name="%20 - Vurgu3 14 3" xfId="6879" xr:uid="{8C11387E-D84C-461B-A863-F612489B2B81}"/>
    <cellStyle name="%20 - Vurgu3 14 3 2" xfId="13001" xr:uid="{64933074-87D1-4EB5-9BE7-B7479BCFAB78}"/>
    <cellStyle name="%20 - Vurgu3 14 3 2 2" xfId="37234" xr:uid="{7B5C603C-980E-4C35-A4AB-AFB6641BB7CE}"/>
    <cellStyle name="%20 - Vurgu3 14 3 3" xfId="16714" xr:uid="{0BBEF144-E296-4B80-A9C1-330947126E87}"/>
    <cellStyle name="%20 - Vurgu3 14 3 3 2" xfId="40945" xr:uid="{6BF59A76-29C6-4FE0-A68E-60D6C75307DA}"/>
    <cellStyle name="%20 - Vurgu3 14 3 4" xfId="20453" xr:uid="{C6C22C7E-519C-45E0-B444-EFAA221B1ADD}"/>
    <cellStyle name="%20 - Vurgu3 14 3 4 2" xfId="44676" xr:uid="{1E429C0B-F7C8-46B3-83C9-1C8CBB5A6034}"/>
    <cellStyle name="%20 - Vurgu3 14 3 5" xfId="26431" xr:uid="{59BC1A03-341C-4F37-94A5-4AD95B99FED4}"/>
    <cellStyle name="%20 - Vurgu3 14 3 5 2" xfId="50550" xr:uid="{B2C5C0B1-47FA-4528-9004-26C9DD42C30D}"/>
    <cellStyle name="%20 - Vurgu3 14 3 6" xfId="31812" xr:uid="{C8CCEEF5-E89E-4906-87C7-BD0791585D00}"/>
    <cellStyle name="%20 - Vurgu3 14 4" xfId="11612" xr:uid="{04677B12-E836-4AE1-9FDB-9D0A4E02787E}"/>
    <cellStyle name="%20 - Vurgu3 14 4 2" xfId="25028" xr:uid="{8BF35893-C85C-40C2-B480-39251FC5C2CE}"/>
    <cellStyle name="%20 - Vurgu3 14 4 2 2" xfId="49162" xr:uid="{1E4D9C4F-40F2-4BCA-8A7D-DB564CE26B77}"/>
    <cellStyle name="%20 - Vurgu3 14 4 3" xfId="35846" xr:uid="{F050A503-95F5-4665-925B-C6A7A49081A0}"/>
    <cellStyle name="%20 - Vurgu3 14 5" xfId="15325" xr:uid="{5B7FB3E6-284E-489A-B4C6-B5E622482F3B}"/>
    <cellStyle name="%20 - Vurgu3 14 5 2" xfId="39557" xr:uid="{E3922451-64E3-43E2-BAA0-DF50FAB88D76}"/>
    <cellStyle name="%20 - Vurgu3 14 6" xfId="19062" xr:uid="{39C04DC7-5D44-48F8-BB46-60D954856FF6}"/>
    <cellStyle name="%20 - Vurgu3 14 6 2" xfId="43288" xr:uid="{E3D82FFD-F2B1-4DA3-8947-AFF97A484A7D}"/>
    <cellStyle name="%20 - Vurgu3 14 7" xfId="22615" xr:uid="{B58A605D-7EE6-414B-9355-C9028E6CC722}"/>
    <cellStyle name="%20 - Vurgu3 14 7 2" xfId="46817" xr:uid="{C3CFF888-BE36-4B17-814E-A27AC3F2CEA9}"/>
    <cellStyle name="%20 - Vurgu3 15" xfId="5391" xr:uid="{E78126C1-F544-4754-8B18-BE9A255C9904}"/>
    <cellStyle name="%20 - Vurgu3 15 2" xfId="8045" xr:uid="{A8CDDA7A-D8B5-41F8-9E07-99B4A647B7C8}"/>
    <cellStyle name="%20 - Vurgu3 15 2 2" xfId="14206" xr:uid="{D9135D75-1C7C-4694-B599-A029BADEFB0F}"/>
    <cellStyle name="%20 - Vurgu3 15 2 2 2" xfId="27638" xr:uid="{EC5245FF-D38C-41A0-8BF6-FCDABB30088A}"/>
    <cellStyle name="%20 - Vurgu3 15 2 2 2 2" xfId="51755" xr:uid="{DD7895D2-B080-4F29-8D85-F003D411018C}"/>
    <cellStyle name="%20 - Vurgu3 15 2 2 3" xfId="38439" xr:uid="{1DED069F-4854-4A59-BF43-6E1A6E88A731}"/>
    <cellStyle name="%20 - Vurgu3 15 2 3" xfId="17919" xr:uid="{621F2BD0-C77B-4855-847C-E9AD616C5AEB}"/>
    <cellStyle name="%20 - Vurgu3 15 2 3 2" xfId="42150" xr:uid="{68A3DCDC-0C22-4F2B-9BBC-AC241F62A590}"/>
    <cellStyle name="%20 - Vurgu3 15 2 4" xfId="21658" xr:uid="{B650C315-021A-43C1-AE53-21DFEFE2B411}"/>
    <cellStyle name="%20 - Vurgu3 15 2 4 2" xfId="45881" xr:uid="{08BEE1C1-00EC-4587-89F7-D2BAD8A1E291}"/>
    <cellStyle name="%20 - Vurgu3 15 2 5" xfId="23678" xr:uid="{149A9AD5-F049-4525-B2B2-64E93B0BA06B}"/>
    <cellStyle name="%20 - Vurgu3 15 2 5 2" xfId="47880" xr:uid="{EF3F2785-BDE0-4290-B2A1-E679E833A139}"/>
    <cellStyle name="%20 - Vurgu3 15 2 6" xfId="32873" xr:uid="{FF42FBBA-278C-4735-9964-C37A7B36C324}"/>
    <cellStyle name="%20 - Vurgu3 15 3" xfId="6892" xr:uid="{8CAF65BC-A86B-4608-91B1-245F2C2C6092}"/>
    <cellStyle name="%20 - Vurgu3 15 3 2" xfId="13014" xr:uid="{AB23EA0E-DFC1-4426-9421-BEB58B127CB4}"/>
    <cellStyle name="%20 - Vurgu3 15 3 2 2" xfId="37247" xr:uid="{FD6F5DBE-51D9-4FAF-8B59-6B12E58A7A23}"/>
    <cellStyle name="%20 - Vurgu3 15 3 3" xfId="16727" xr:uid="{C407221F-1513-4891-B503-9FB6637F7C98}"/>
    <cellStyle name="%20 - Vurgu3 15 3 3 2" xfId="40958" xr:uid="{86116CFB-729C-4F56-B3BC-EDB255A49638}"/>
    <cellStyle name="%20 - Vurgu3 15 3 4" xfId="20466" xr:uid="{297E4E89-8369-40FB-AEF1-F6C00DD91B20}"/>
    <cellStyle name="%20 - Vurgu3 15 3 4 2" xfId="44689" xr:uid="{98CFFD04-E3D9-43F6-BDC4-B2520238F036}"/>
    <cellStyle name="%20 - Vurgu3 15 3 5" xfId="26444" xr:uid="{3E7D6818-D77C-4023-9515-4164A4057E04}"/>
    <cellStyle name="%20 - Vurgu3 15 3 5 2" xfId="50563" xr:uid="{38475E10-C6A1-46A7-90E1-C9A2AA922D48}"/>
    <cellStyle name="%20 - Vurgu3 15 3 6" xfId="31825" xr:uid="{5555B975-17E5-4664-919E-57A4D2DC150E}"/>
    <cellStyle name="%20 - Vurgu3 15 4" xfId="11625" xr:uid="{5C99642F-641A-4923-BDAC-A104EF525439}"/>
    <cellStyle name="%20 - Vurgu3 15 4 2" xfId="25041" xr:uid="{A77B8DFF-AE13-4E27-8D36-ACC231E3FABE}"/>
    <cellStyle name="%20 - Vurgu3 15 4 2 2" xfId="49175" xr:uid="{6CEC3D8E-7F97-45D7-922D-FCE18F0E2A30}"/>
    <cellStyle name="%20 - Vurgu3 15 4 3" xfId="35859" xr:uid="{F3C55E91-29EB-46B4-B828-4CCA6C6E290E}"/>
    <cellStyle name="%20 - Vurgu3 15 5" xfId="15338" xr:uid="{4C48E225-F502-4A00-97E5-804AEFD9D231}"/>
    <cellStyle name="%20 - Vurgu3 15 5 2" xfId="39570" xr:uid="{86220F05-3416-4930-8CB2-A44EF569B83C}"/>
    <cellStyle name="%20 - Vurgu3 15 6" xfId="19075" xr:uid="{E73977D6-213A-4759-8ED1-2145DE5EB089}"/>
    <cellStyle name="%20 - Vurgu3 15 6 2" xfId="43301" xr:uid="{E66DB669-D692-49A1-9301-980961191C7F}"/>
    <cellStyle name="%20 - Vurgu3 15 7" xfId="22628" xr:uid="{30989CD3-06EA-4699-808F-F8B198496AB3}"/>
    <cellStyle name="%20 - Vurgu3 15 7 2" xfId="46830" xr:uid="{CC6619E3-DEB6-46DF-8CEA-7B868F365EF7}"/>
    <cellStyle name="%20 - Vurgu3 15 8" xfId="30399" xr:uid="{3382B141-3F82-4CBC-88AC-857166992E22}"/>
    <cellStyle name="%20 - Vurgu3 16" xfId="6406" xr:uid="{56A14227-FD7F-4763-806F-395B0348DCCF}"/>
    <cellStyle name="%20 - Vurgu3 16 2" xfId="8171" xr:uid="{553C89E8-6528-4002-938A-E2DFE91B6F52}"/>
    <cellStyle name="%20 - Vurgu3 16 2 2" xfId="14329" xr:uid="{27CC6991-9D54-4890-A355-874D56A3734A}"/>
    <cellStyle name="%20 - Vurgu3 16 2 2 2" xfId="27761" xr:uid="{627A6A9F-4758-4EDB-A1AD-C27ADD48F357}"/>
    <cellStyle name="%20 - Vurgu3 16 2 2 2 2" xfId="51878" xr:uid="{5FC814C9-1572-47C5-A264-2B36F258C598}"/>
    <cellStyle name="%20 - Vurgu3 16 2 2 3" xfId="38562" xr:uid="{E62C6316-AAFD-4321-8724-2A591CCDC113}"/>
    <cellStyle name="%20 - Vurgu3 16 2 3" xfId="18042" xr:uid="{06B44F69-A2C8-4D5C-BECB-7EC253717E0C}"/>
    <cellStyle name="%20 - Vurgu3 16 2 3 2" xfId="42273" xr:uid="{95309854-89C1-4FC5-B7BC-FA83DAAF465F}"/>
    <cellStyle name="%20 - Vurgu3 16 2 4" xfId="21781" xr:uid="{A97261D8-2BDD-44F1-8D4C-1AED4F3DEEBD}"/>
    <cellStyle name="%20 - Vurgu3 16 2 4 2" xfId="46004" xr:uid="{3D7DC946-2A28-4A12-8221-C6ED748A3453}"/>
    <cellStyle name="%20 - Vurgu3 16 2 5" xfId="23801" xr:uid="{C6F63F28-4E3B-45A2-85BD-B40A16F8358F}"/>
    <cellStyle name="%20 - Vurgu3 16 2 5 2" xfId="48003" xr:uid="{7CC1BE8A-ECC5-4864-B891-68A31042D879}"/>
    <cellStyle name="%20 - Vurgu3 16 2 6" xfId="32996" xr:uid="{51B3B922-367C-4373-A104-7C5F6FA401BF}"/>
    <cellStyle name="%20 - Vurgu3 16 3" xfId="7023" xr:uid="{C586BFE1-BD6B-4A80-9E38-B01F37311216}"/>
    <cellStyle name="%20 - Vurgu3 16 3 2" xfId="13137" xr:uid="{F67522C6-F373-4A3F-BD67-1CFEE5E81B34}"/>
    <cellStyle name="%20 - Vurgu3 16 3 2 2" xfId="37370" xr:uid="{9884FCC2-C501-4A30-BBF2-FE5CC9F2FF62}"/>
    <cellStyle name="%20 - Vurgu3 16 3 3" xfId="16850" xr:uid="{E41AF48B-F162-4222-A247-459AE122C1FD}"/>
    <cellStyle name="%20 - Vurgu3 16 3 3 2" xfId="41081" xr:uid="{76C22CA8-EFC3-4221-AF82-B9B56047AF07}"/>
    <cellStyle name="%20 - Vurgu3 16 3 4" xfId="20589" xr:uid="{3CB32B25-6490-4532-9623-FA4AA1AAB542}"/>
    <cellStyle name="%20 - Vurgu3 16 3 4 2" xfId="44812" xr:uid="{8FAD602F-2835-4A30-A448-F722D2B20C96}"/>
    <cellStyle name="%20 - Vurgu3 16 3 5" xfId="26567" xr:uid="{FE414982-EF99-4817-82DB-F7435D8AAB27}"/>
    <cellStyle name="%20 - Vurgu3 16 3 5 2" xfId="50686" xr:uid="{E7C0E192-BEB6-4005-BB81-86EBE2C8749A}"/>
    <cellStyle name="%20 - Vurgu3 16 3 6" xfId="31948" xr:uid="{E4D9BAE6-50BC-4BD1-AC03-B96A4022E946}"/>
    <cellStyle name="%20 - Vurgu3 16 4" xfId="11748" xr:uid="{DEBCD2BF-2D99-4D6F-B669-9A775C52041C}"/>
    <cellStyle name="%20 - Vurgu3 16 4 2" xfId="25164" xr:uid="{B2A0D00A-DC58-4439-A717-B8964DADEA89}"/>
    <cellStyle name="%20 - Vurgu3 16 4 2 2" xfId="49298" xr:uid="{FB9B4FBD-01DC-492D-9D19-CE832AC6CE86}"/>
    <cellStyle name="%20 - Vurgu3 16 4 3" xfId="35982" xr:uid="{5084A9AF-4909-4612-91D3-0054368162B6}"/>
    <cellStyle name="%20 - Vurgu3 16 5" xfId="15461" xr:uid="{BB31CAA0-CEA6-4BB7-A27A-329D0C144E83}"/>
    <cellStyle name="%20 - Vurgu3 16 5 2" xfId="39693" xr:uid="{679008AE-5CB6-44D5-B989-6109D030E1BC}"/>
    <cellStyle name="%20 - Vurgu3 16 6" xfId="19198" xr:uid="{65FB4AFB-E38C-4698-99D4-8023FE97605F}"/>
    <cellStyle name="%20 - Vurgu3 16 6 2" xfId="43424" xr:uid="{E83D5D0A-0AB8-40FA-9708-E4E9CDC437A7}"/>
    <cellStyle name="%20 - Vurgu3 16 7" xfId="22751" xr:uid="{EAFA34E3-1241-4B81-9C57-50258F504531}"/>
    <cellStyle name="%20 - Vurgu3 16 7 2" xfId="46953" xr:uid="{B1CDA370-A477-4F3A-9142-AD4EFBC2359F}"/>
    <cellStyle name="%20 - Vurgu3 16 8" xfId="31411" xr:uid="{0EBF9566-0492-4096-815B-614E872833FB}"/>
    <cellStyle name="%20 - Vurgu3 17" xfId="6494" xr:uid="{C146542E-BE21-45ED-9A4D-4555A2A2FF03}"/>
    <cellStyle name="%20 - Vurgu3 17 2" xfId="8301" xr:uid="{FD975EFB-0CEF-46D0-9406-E2E5BAD2AFA1}"/>
    <cellStyle name="%20 - Vurgu3 17 2 2" xfId="14456" xr:uid="{C82CE72C-8AC8-4EB7-9972-847C190C0E09}"/>
    <cellStyle name="%20 - Vurgu3 17 2 2 2" xfId="27888" xr:uid="{A885E491-F075-49AB-9EC1-8F367B92759B}"/>
    <cellStyle name="%20 - Vurgu3 17 2 2 2 2" xfId="52005" xr:uid="{5F7FDD9A-478D-4945-8093-4F01423E3000}"/>
    <cellStyle name="%20 - Vurgu3 17 2 2 3" xfId="38689" xr:uid="{3E93117C-9AF6-4718-B1E5-06571BE462CF}"/>
    <cellStyle name="%20 - Vurgu3 17 2 3" xfId="18169" xr:uid="{5271E5D5-B445-412C-90CA-A541F7BD312D}"/>
    <cellStyle name="%20 - Vurgu3 17 2 3 2" xfId="42400" xr:uid="{6F9FB767-1711-4F9B-8521-120BC2AE18AA}"/>
    <cellStyle name="%20 - Vurgu3 17 2 4" xfId="21908" xr:uid="{B1052724-C4F3-4A50-8578-CF138C609702}"/>
    <cellStyle name="%20 - Vurgu3 17 2 4 2" xfId="46131" xr:uid="{67D84059-2137-4087-8C1D-7C00402DB308}"/>
    <cellStyle name="%20 - Vurgu3 17 2 5" xfId="23928" xr:uid="{9639EB83-E994-41D6-A549-F5C89BB197C0}"/>
    <cellStyle name="%20 - Vurgu3 17 2 5 2" xfId="48130" xr:uid="{D766232B-15FA-44F9-A50F-E69EA5B28A79}"/>
    <cellStyle name="%20 - Vurgu3 17 2 6" xfId="33123" xr:uid="{13D8F4F1-FF9F-430F-9798-E34245F7BF14}"/>
    <cellStyle name="%20 - Vurgu3 17 3" xfId="7152" xr:uid="{620BE166-AEBA-42D8-AC52-654961AD39A3}"/>
    <cellStyle name="%20 - Vurgu3 17 3 2" xfId="13264" xr:uid="{91295468-0DB9-42B3-B7E5-DC96E89D4BF0}"/>
    <cellStyle name="%20 - Vurgu3 17 3 2 2" xfId="37497" xr:uid="{F567813C-A620-4618-B29D-E883B75684C5}"/>
    <cellStyle name="%20 - Vurgu3 17 3 3" xfId="16977" xr:uid="{8719F812-843D-4AF3-A012-59F79315107C}"/>
    <cellStyle name="%20 - Vurgu3 17 3 3 2" xfId="41208" xr:uid="{60779746-9018-42C7-9763-16522316644B}"/>
    <cellStyle name="%20 - Vurgu3 17 3 4" xfId="20716" xr:uid="{002C17DF-75FF-4BF2-8335-A19D56B1E465}"/>
    <cellStyle name="%20 - Vurgu3 17 3 4 2" xfId="44939" xr:uid="{759119B9-597B-4FC5-862B-049922D94DAB}"/>
    <cellStyle name="%20 - Vurgu3 17 3 5" xfId="26694" xr:uid="{02EB40A5-3CBB-4140-B7B2-A50ECB8E7A24}"/>
    <cellStyle name="%20 - Vurgu3 17 3 5 2" xfId="50813" xr:uid="{3EE0710D-FA83-4B49-9C7A-0BEF3F91D144}"/>
    <cellStyle name="%20 - Vurgu3 17 3 6" xfId="32075" xr:uid="{03A69C6F-D4AE-4689-AF50-6DD461E73F49}"/>
    <cellStyle name="%20 - Vurgu3 17 4" xfId="11875" xr:uid="{80B0F85D-2DA4-49F6-865F-533BF99221EB}"/>
    <cellStyle name="%20 - Vurgu3 17 4 2" xfId="25291" xr:uid="{3B7D3F41-81B5-4A8D-9DCF-D5F02A321C2A}"/>
    <cellStyle name="%20 - Vurgu3 17 4 2 2" xfId="49425" xr:uid="{1CA52A7E-8DEA-4ADD-A941-EFC06AB41C88}"/>
    <cellStyle name="%20 - Vurgu3 17 4 3" xfId="36109" xr:uid="{AD80545C-4EF2-4B27-92BA-98FED8F0EC8C}"/>
    <cellStyle name="%20 - Vurgu3 17 5" xfId="15588" xr:uid="{8DDF7F55-EFE2-4516-BE2C-B819E8B11969}"/>
    <cellStyle name="%20 - Vurgu3 17 5 2" xfId="39820" xr:uid="{69EB404F-99FC-4076-A93A-AE99EFB14C9E}"/>
    <cellStyle name="%20 - Vurgu3 17 6" xfId="19325" xr:uid="{84A0A6A6-2CFF-473F-BCA5-71109AB632F0}"/>
    <cellStyle name="%20 - Vurgu3 17 6 2" xfId="43551" xr:uid="{0B523221-5FEA-492E-A3EB-3AB552EAFE3C}"/>
    <cellStyle name="%20 - Vurgu3 17 7" xfId="22878" xr:uid="{D3D3C221-8DA9-4E04-B1F3-E81AB6A64F7B}"/>
    <cellStyle name="%20 - Vurgu3 17 7 2" xfId="47080" xr:uid="{DA21E475-4D5B-4AF9-BEE0-F96995F01525}"/>
    <cellStyle name="%20 - Vurgu3 17 8" xfId="31499" xr:uid="{0B2AB8F2-7684-4DED-B2F5-45027E7ED6E3}"/>
    <cellStyle name="%20 - Vurgu3 18" xfId="7286" xr:uid="{7EB3A8EF-547F-43CA-AEFD-5059DA39B88F}"/>
    <cellStyle name="%20 - Vurgu3 18 2" xfId="8434" xr:uid="{CF60381C-957E-4836-8AEB-C525A16BAE94}"/>
    <cellStyle name="%20 - Vurgu3 18 2 2" xfId="14583" xr:uid="{E9C34BFC-820A-4FA0-B486-DA4148A81A98}"/>
    <cellStyle name="%20 - Vurgu3 18 2 2 2" xfId="28015" xr:uid="{A25047A8-493B-404B-9903-AA884385539C}"/>
    <cellStyle name="%20 - Vurgu3 18 2 2 2 2" xfId="52132" xr:uid="{CDED9931-B97F-42F1-AD62-0F8328A3D5BE}"/>
    <cellStyle name="%20 - Vurgu3 18 2 2 3" xfId="38816" xr:uid="{9CA500DD-CF66-4676-A7DB-A2D180F37E7D}"/>
    <cellStyle name="%20 - Vurgu3 18 2 3" xfId="18296" xr:uid="{117592E3-8DE1-4ABD-9EC2-5A7D1FB54C0B}"/>
    <cellStyle name="%20 - Vurgu3 18 2 3 2" xfId="42527" xr:uid="{524D3020-D11F-451D-B8B0-70C92340BC98}"/>
    <cellStyle name="%20 - Vurgu3 18 2 4" xfId="22035" xr:uid="{C2C831FE-9139-481E-AC4D-D60ABB1DBC98}"/>
    <cellStyle name="%20 - Vurgu3 18 2 4 2" xfId="46258" xr:uid="{BAE38207-766A-49EF-969B-A2955116DE09}"/>
    <cellStyle name="%20 - Vurgu3 18 2 5" xfId="24055" xr:uid="{96EBD70B-B634-4A49-9C10-2E151B9E5A94}"/>
    <cellStyle name="%20 - Vurgu3 18 2 5 2" xfId="48257" xr:uid="{F53D9FF3-DF9B-4485-8F88-7DF104DFA71B}"/>
    <cellStyle name="%20 - Vurgu3 18 2 6" xfId="33250" xr:uid="{CD188511-9764-45BC-A9A8-719AF640090D}"/>
    <cellStyle name="%20 - Vurgu3 18 3" xfId="9580" xr:uid="{C32B811B-CA0D-4D92-9CB2-3A2E34C9DB6E}"/>
    <cellStyle name="%20 - Vurgu3 18 3 2" xfId="13391" xr:uid="{1056B183-343F-4AB2-BE26-D7E91437D428}"/>
    <cellStyle name="%20 - Vurgu3 18 3 2 2" xfId="37624" xr:uid="{689BF782-9D73-4B97-AE0A-50E0531A6875}"/>
    <cellStyle name="%20 - Vurgu3 18 3 3" xfId="17104" xr:uid="{8C6D624D-4CC5-4670-8844-127159F11A20}"/>
    <cellStyle name="%20 - Vurgu3 18 3 3 2" xfId="41335" xr:uid="{C33EB92F-03B1-4B69-95C1-38A6FDB22C1D}"/>
    <cellStyle name="%20 - Vurgu3 18 3 4" xfId="20843" xr:uid="{9437628B-DDB6-4A35-BFB8-0F394498AA5D}"/>
    <cellStyle name="%20 - Vurgu3 18 3 4 2" xfId="45066" xr:uid="{35B4F363-4E5B-444D-BA07-EFC78BEC9F8B}"/>
    <cellStyle name="%20 - Vurgu3 18 3 5" xfId="26821" xr:uid="{99078C00-C56C-4565-99F7-86F656479842}"/>
    <cellStyle name="%20 - Vurgu3 18 3 5 2" xfId="50940" xr:uid="{874A7BA0-BB38-4B79-BC10-8840AAF64A33}"/>
    <cellStyle name="%20 - Vurgu3 18 3 6" xfId="34205" xr:uid="{B137C886-9AA0-41C7-976D-16B1323A74A3}"/>
    <cellStyle name="%20 - Vurgu3 18 4" xfId="12002" xr:uid="{02A461F8-38FA-47CC-A00D-F136D1DC840D}"/>
    <cellStyle name="%20 - Vurgu3 18 4 2" xfId="25418" xr:uid="{E729C385-7A09-43D5-9AE9-782C126E2788}"/>
    <cellStyle name="%20 - Vurgu3 18 4 2 2" xfId="49552" xr:uid="{27A010F0-2B80-42EE-8E44-60ABDCD08221}"/>
    <cellStyle name="%20 - Vurgu3 18 4 3" xfId="36236" xr:uid="{21B873CA-31CE-4F59-ADCF-1B25AD41BB53}"/>
    <cellStyle name="%20 - Vurgu3 18 5" xfId="15715" xr:uid="{CA7D82CE-9D37-4631-8137-63A78D99B011}"/>
    <cellStyle name="%20 - Vurgu3 18 5 2" xfId="39947" xr:uid="{E9B9C7BA-45F3-44A2-9C6E-082E452112DB}"/>
    <cellStyle name="%20 - Vurgu3 18 6" xfId="19452" xr:uid="{145C51F5-78E2-4597-9F12-4D35FFBDBA13}"/>
    <cellStyle name="%20 - Vurgu3 18 6 2" xfId="43678" xr:uid="{A4DAC017-C84A-4EB7-9217-A2CA71C2A975}"/>
    <cellStyle name="%20 - Vurgu3 18 7" xfId="23005" xr:uid="{DC5EA4E7-C07F-40AE-BB83-583ECE5B5DEB}"/>
    <cellStyle name="%20 - Vurgu3 18 7 2" xfId="47207" xr:uid="{C3DA27F0-E02A-4AF9-A68D-75DDE900899E}"/>
    <cellStyle name="%20 - Vurgu3 18 8" xfId="32202" xr:uid="{5AEB03C1-AA6E-46B2-84D0-9A6F09B64EEF}"/>
    <cellStyle name="%20 - Vurgu3 19" xfId="7417" xr:uid="{13E2795C-47BB-45AC-AC3E-3CA381FE99A0}"/>
    <cellStyle name="%20 - Vurgu3 19 2" xfId="8563" xr:uid="{A03413FA-F53B-4228-A220-13943BE64191}"/>
    <cellStyle name="%20 - Vurgu3 19 2 2" xfId="14712" xr:uid="{EC710B60-22B6-448B-A370-F829CE7DEE8C}"/>
    <cellStyle name="%20 - Vurgu3 19 2 2 2" xfId="28144" xr:uid="{2FCEFB14-19CC-4B93-8352-688D4645B54F}"/>
    <cellStyle name="%20 - Vurgu3 19 2 2 2 2" xfId="52261" xr:uid="{81392C3E-9960-486F-8459-E46BBE347B63}"/>
    <cellStyle name="%20 - Vurgu3 19 2 2 3" xfId="38945" xr:uid="{2542845B-97C0-4BB4-9CC6-81968C0432E9}"/>
    <cellStyle name="%20 - Vurgu3 19 2 3" xfId="18425" xr:uid="{A4B50982-8658-432D-B2FC-45F93C6C5DC7}"/>
    <cellStyle name="%20 - Vurgu3 19 2 3 2" xfId="42656" xr:uid="{575B700B-12C3-459B-AE89-3F807EE8123D}"/>
    <cellStyle name="%20 - Vurgu3 19 2 4" xfId="22164" xr:uid="{9B4C22EB-BA0C-4536-A89D-0DBE6D75BD6E}"/>
    <cellStyle name="%20 - Vurgu3 19 2 4 2" xfId="46387" xr:uid="{3990E57F-BF9F-4D9B-9DDF-07C32C5CF9A7}"/>
    <cellStyle name="%20 - Vurgu3 19 2 5" xfId="24184" xr:uid="{3A381F6B-FDF8-4A6F-A442-F24CA81E0871}"/>
    <cellStyle name="%20 - Vurgu3 19 2 5 2" xfId="48386" xr:uid="{F989A0A1-3135-4FEA-98E7-8BFDA747223A}"/>
    <cellStyle name="%20 - Vurgu3 19 2 6" xfId="33379" xr:uid="{456A0EF3-A8AC-4070-8113-C20F6386C024}"/>
    <cellStyle name="%20 - Vurgu3 19 3" xfId="9662" xr:uid="{459574FB-508C-44CF-8E64-17005E4A122A}"/>
    <cellStyle name="%20 - Vurgu3 19 3 2" xfId="13520" xr:uid="{D91DC5C6-83E7-4005-AD52-F6CEDB20E69D}"/>
    <cellStyle name="%20 - Vurgu3 19 3 2 2" xfId="37753" xr:uid="{3F78FA3C-DD13-4FCD-8890-F2D679CA4D4B}"/>
    <cellStyle name="%20 - Vurgu3 19 3 3" xfId="17233" xr:uid="{9FF9F7C2-6FAB-4109-9E7D-30ABE18E3608}"/>
    <cellStyle name="%20 - Vurgu3 19 3 3 2" xfId="41464" xr:uid="{80264803-F0F2-4A30-9255-8C464738BDF5}"/>
    <cellStyle name="%20 - Vurgu3 19 3 4" xfId="20972" xr:uid="{38FE6925-6E71-4A38-BD67-9FC51664610D}"/>
    <cellStyle name="%20 - Vurgu3 19 3 4 2" xfId="45195" xr:uid="{7F80CFE8-BC93-40F8-B201-9B3B186ADDB8}"/>
    <cellStyle name="%20 - Vurgu3 19 3 5" xfId="26950" xr:uid="{47165158-1B94-424C-B368-ECAA6390F70B}"/>
    <cellStyle name="%20 - Vurgu3 19 3 5 2" xfId="51069" xr:uid="{230A1790-2EDB-4FDE-9768-9D80239DF9AE}"/>
    <cellStyle name="%20 - Vurgu3 19 3 6" xfId="34287" xr:uid="{09EB01FE-0639-4AA3-B205-7387B57F7058}"/>
    <cellStyle name="%20 - Vurgu3 19 4" xfId="12131" xr:uid="{82AEADBA-FD5A-4456-A332-725BFA557491}"/>
    <cellStyle name="%20 - Vurgu3 19 4 2" xfId="25547" xr:uid="{B9A0B105-DBD1-4BDB-8187-E7EF67239787}"/>
    <cellStyle name="%20 - Vurgu3 19 4 2 2" xfId="49681" xr:uid="{B90C7CC0-D4E9-4031-9388-FF64CB5717B5}"/>
    <cellStyle name="%20 - Vurgu3 19 4 3" xfId="36365" xr:uid="{6B9BC8C6-38C5-4E85-9F91-8412CED796A2}"/>
    <cellStyle name="%20 - Vurgu3 19 5" xfId="15844" xr:uid="{E1FF9834-D992-41CB-B19E-FF09F65B0423}"/>
    <cellStyle name="%20 - Vurgu3 19 5 2" xfId="40076" xr:uid="{7FB5FF92-A4A7-47E2-8BD9-07EFAB5C9BB5}"/>
    <cellStyle name="%20 - Vurgu3 19 6" xfId="19581" xr:uid="{D1BE14F6-A70E-4603-B4BC-2B8ECC14EBEB}"/>
    <cellStyle name="%20 - Vurgu3 19 6 2" xfId="43807" xr:uid="{23169606-8D69-4123-8687-F708967C50F5}"/>
    <cellStyle name="%20 - Vurgu3 19 7" xfId="23134" xr:uid="{59D90496-12EA-44FA-ADEB-70EA2E403727}"/>
    <cellStyle name="%20 - Vurgu3 19 7 2" xfId="47336" xr:uid="{2D33D0AF-183B-4ABC-8DE9-BB366E8B2DF6}"/>
    <cellStyle name="%20 - Vurgu3 19 8" xfId="32331" xr:uid="{8D8B1152-97A2-489C-AEE9-C2C86C9F458C}"/>
    <cellStyle name="%20 - Vurgu3 2" xfId="145" xr:uid="{00000000-0005-0000-0000-00009D000000}"/>
    <cellStyle name="%20 - Vurgu3 2 10" xfId="146" xr:uid="{00000000-0005-0000-0000-00009E000000}"/>
    <cellStyle name="%20 - Vurgu3 2 10 2" xfId="7717" xr:uid="{E069F0CA-DD04-40CC-8F4F-17B9768AF211}"/>
    <cellStyle name="%20 - Vurgu3 2 10 2 2" xfId="13929" xr:uid="{244F9186-9A0E-4E40-B0D7-B2947C2A0B15}"/>
    <cellStyle name="%20 - Vurgu3 2 10 2 2 2" xfId="38162" xr:uid="{C7869E65-07EB-4D76-8EF5-CA5F9FE8FF5E}"/>
    <cellStyle name="%20 - Vurgu3 2 10 2 3" xfId="17642" xr:uid="{130D8F5F-6E46-465B-82CD-862602FC2B7A}"/>
    <cellStyle name="%20 - Vurgu3 2 10 2 3 2" xfId="41873" xr:uid="{CD03898E-AD27-46E8-BA17-E86F92F25632}"/>
    <cellStyle name="%20 - Vurgu3 2 10 2 4" xfId="21381" xr:uid="{DC835C64-BB48-4365-A4B8-94C85E6CD120}"/>
    <cellStyle name="%20 - Vurgu3 2 10 2 4 2" xfId="45604" xr:uid="{4C53BBA2-C329-4733-BB34-B66D4F2F1D8D}"/>
    <cellStyle name="%20 - Vurgu3 2 10 2 5" xfId="27361" xr:uid="{590E1C43-7C50-496C-B046-326B262B9884}"/>
    <cellStyle name="%20 - Vurgu3 2 10 2 5 2" xfId="51478" xr:uid="{003445C7-9506-4486-B2BF-3E608B103F29}"/>
    <cellStyle name="%20 - Vurgu3 2 10 2 6" xfId="32596" xr:uid="{70338C52-974B-4642-AAB8-5D7B9296B8F3}"/>
    <cellStyle name="%20 - Vurgu3 2 10 3" xfId="9236" xr:uid="{B3BFAE51-5929-45D2-8493-E676D3144BB7}"/>
    <cellStyle name="%20 - Vurgu3 2 10 3 2" xfId="12756" xr:uid="{780D49C0-5C07-4B1D-9CF4-A51B72B2ABDE}"/>
    <cellStyle name="%20 - Vurgu3 2 10 3 2 2" xfId="36989" xr:uid="{B9FD6C53-3599-47EE-B8B7-3149FF6445B1}"/>
    <cellStyle name="%20 - Vurgu3 2 10 3 3" xfId="16469" xr:uid="{C3546DAF-3F94-44BC-8C8F-D840A51C7B0B}"/>
    <cellStyle name="%20 - Vurgu3 2 10 3 3 2" xfId="40700" xr:uid="{2BEE6D66-ABB8-4140-9777-ECC82963452C}"/>
    <cellStyle name="%20 - Vurgu3 2 10 3 4" xfId="20208" xr:uid="{FCC10E63-5B9B-46DE-A4D0-1DFEE83F7B82}"/>
    <cellStyle name="%20 - Vurgu3 2 10 3 4 2" xfId="44431" xr:uid="{77C44B0E-E7CB-4302-B365-D49A96843FE0}"/>
    <cellStyle name="%20 - Vurgu3 2 10 3 5" xfId="26185" xr:uid="{3CA789BA-B9C6-4D02-B616-6F8A433B6F32}"/>
    <cellStyle name="%20 - Vurgu3 2 10 3 5 2" xfId="50305" xr:uid="{1857CFEF-FD9A-40DD-9EF7-045AD6946FF2}"/>
    <cellStyle name="%20 - Vurgu3 2 10 3 6" xfId="33875" xr:uid="{1C619AD0-6F08-4EFC-A2C0-0D18AB1D555D}"/>
    <cellStyle name="%20 - Vurgu3 2 10 4" xfId="11343" xr:uid="{958EFC9D-AAF2-4B3D-AFAF-C07FD35F23E7}"/>
    <cellStyle name="%20 - Vurgu3 2 10 4 2" xfId="24762" xr:uid="{FD225293-FE77-4F3C-8F7A-A2BF4674124E}"/>
    <cellStyle name="%20 - Vurgu3 2 10 4 2 2" xfId="48896" xr:uid="{95675347-83EF-4D32-A406-F443E871D3B4}"/>
    <cellStyle name="%20 - Vurgu3 2 10 4 3" xfId="35577" xr:uid="{7ED25B3B-AD43-4A1D-A9B0-FDEC9EEA2339}"/>
    <cellStyle name="%20 - Vurgu3 2 10 5" xfId="15056" xr:uid="{E5AF47AA-00DF-4997-B48D-C8E0EED76735}"/>
    <cellStyle name="%20 - Vurgu3 2 10 5 2" xfId="39288" xr:uid="{450F5EE0-FDDA-40C2-A01D-A4363F4DF7BA}"/>
    <cellStyle name="%20 - Vurgu3 2 10 6" xfId="18791" xr:uid="{267A7069-066B-4B6A-A385-1D7281EDEFB3}"/>
    <cellStyle name="%20 - Vurgu3 2 10 6 2" xfId="43017" xr:uid="{F44BC578-353A-4A19-BC36-44AF5ED34051}"/>
    <cellStyle name="%20 - Vurgu3 2 10 7" xfId="23400" xr:uid="{3CBA9E1F-727B-4545-8AFA-DD7D70E321D2}"/>
    <cellStyle name="%20 - Vurgu3 2 10 7 2" xfId="47602" xr:uid="{AEA78BCA-085F-4FCA-90A9-5CE333E58D67}"/>
    <cellStyle name="%20 - Vurgu3 2 11" xfId="147" xr:uid="{00000000-0005-0000-0000-00009F000000}"/>
    <cellStyle name="%20 - Vurgu3 2 11 2" xfId="7489" xr:uid="{AF614143-4D10-40A6-ADBB-267CBC68E5AE}"/>
    <cellStyle name="%20 - Vurgu3 2 11 2 2" xfId="25656" xr:uid="{C85E3243-97B9-4C44-B776-EA2385DE03BE}"/>
    <cellStyle name="%20 - Vurgu3 2 11 2 2 2" xfId="49785" xr:uid="{2D67D9CA-B6BE-4B04-B143-34F370B0C9D8}"/>
    <cellStyle name="%20 - Vurgu3 2 11 2 3" xfId="32400" xr:uid="{4ACD0FBC-E1F8-4203-9866-FA977DC0BA1C}"/>
    <cellStyle name="%20 - Vurgu3 2 11 3" xfId="12235" xr:uid="{25944ECD-9FF6-43E0-97EE-5F0624E2B683}"/>
    <cellStyle name="%20 - Vurgu3 2 11 3 2" xfId="36469" xr:uid="{1EF50256-07DC-4205-AEB8-63E188AFFBA1}"/>
    <cellStyle name="%20 - Vurgu3 2 11 4" xfId="15948" xr:uid="{F4D312D4-60F1-4D4D-8E3C-E27DBE47AB2A}"/>
    <cellStyle name="%20 - Vurgu3 2 11 4 2" xfId="40180" xr:uid="{D5F51311-4227-40D3-A8C1-6625F6454A5D}"/>
    <cellStyle name="%20 - Vurgu3 2 11 5" xfId="19685" xr:uid="{70B1567F-6936-45B1-9B13-7694EEC3EEDB}"/>
    <cellStyle name="%20 - Vurgu3 2 11 5 2" xfId="43911" xr:uid="{1AE9EE8D-D741-43DF-B6A7-D837B0C9C266}"/>
    <cellStyle name="%20 - Vurgu3 2 11 6" xfId="23203" xr:uid="{E84DC86C-3316-418C-9E65-19C4489F1A78}"/>
    <cellStyle name="%20 - Vurgu3 2 11 6 2" xfId="47405" xr:uid="{DE048F50-3D6C-4CEC-ADB7-5EE6835420CE}"/>
    <cellStyle name="%20 - Vurgu3 2 12" xfId="148" xr:uid="{00000000-0005-0000-0000-0000A0000000}"/>
    <cellStyle name="%20 - Vurgu3 2 12 2" xfId="8638" xr:uid="{0E3C6353-0BB8-412B-98A3-03682633A873}"/>
    <cellStyle name="%20 - Vurgu3 2 12 2 2" xfId="27168" xr:uid="{042E36B2-97DE-4F33-8861-FF7B7540368D}"/>
    <cellStyle name="%20 - Vurgu3 2 12 2 2 2" xfId="51285" xr:uid="{8F89C2AF-B474-44AC-8571-989C10211A51}"/>
    <cellStyle name="%20 - Vurgu3 2 12 2 3" xfId="33448" xr:uid="{C7E58573-BE58-4071-8C2D-EFE976DB9D43}"/>
    <cellStyle name="%20 - Vurgu3 2 12 3" xfId="13736" xr:uid="{884A7567-21C4-4653-B73A-040A047CA4F6}"/>
    <cellStyle name="%20 - Vurgu3 2 12 3 2" xfId="37969" xr:uid="{D5983250-145B-47CA-BA87-56B35F24D8E4}"/>
    <cellStyle name="%20 - Vurgu3 2 12 4" xfId="17449" xr:uid="{B0A21659-B139-4389-ADE8-90789E31CDF6}"/>
    <cellStyle name="%20 - Vurgu3 2 12 4 2" xfId="41680" xr:uid="{234F3650-15FF-44FC-A248-A670E6676C98}"/>
    <cellStyle name="%20 - Vurgu3 2 12 5" xfId="21188" xr:uid="{B07E3477-3DA8-443F-A0B4-A6BA9AF354FE}"/>
    <cellStyle name="%20 - Vurgu3 2 12 5 2" xfId="45411" xr:uid="{894EBBA3-8676-4072-BE41-7D0031574DE7}"/>
    <cellStyle name="%20 - Vurgu3 2 12 6" xfId="24253" xr:uid="{FAD5FDC1-94AE-4B3D-9084-F17F7881C8B5}"/>
    <cellStyle name="%20 - Vurgu3 2 12 6 2" xfId="48455" xr:uid="{790C9DBB-E088-4BC8-9101-5262F2BADE9A}"/>
    <cellStyle name="%20 - Vurgu3 2 13" xfId="149" xr:uid="{00000000-0005-0000-0000-0000A1000000}"/>
    <cellStyle name="%20 - Vurgu3 2 13 2" xfId="24426" xr:uid="{5C33CC9E-535D-4BE0-8E4A-6D66D706187A}"/>
    <cellStyle name="%20 - Vurgu3 2 13 2 2" xfId="48611" xr:uid="{18096C0C-6F74-49F8-B348-04ECCAAC641F}"/>
    <cellStyle name="%20 - Vurgu3 2 14" xfId="150" xr:uid="{00000000-0005-0000-0000-0000A2000000}"/>
    <cellStyle name="%20 - Vurgu3 2 14 2" xfId="24527" xr:uid="{EA80B092-D72E-4121-B91B-C9729D4D9E5C}"/>
    <cellStyle name="%20 - Vurgu3 2 14 2 2" xfId="48701" xr:uid="{987215E6-5ED7-4DDB-9FE0-0E3770FB4960}"/>
    <cellStyle name="%20 - Vurgu3 2 15" xfId="151" xr:uid="{00000000-0005-0000-0000-0000A3000000}"/>
    <cellStyle name="%20 - Vurgu3 2 15 2" xfId="3874" xr:uid="{1530DFBE-D00C-416D-8563-27A3CFDF5F70}"/>
    <cellStyle name="%20 - Vurgu3 2 15 2 2" xfId="29515" xr:uid="{E4B06625-68E9-4DEA-98A4-A65E7DA4C55B}"/>
    <cellStyle name="%20 - Vurgu3 2 15 3" xfId="5548" xr:uid="{DDC5A287-A25C-441B-B4A2-74EB26C672F5}"/>
    <cellStyle name="%20 - Vurgu3 2 15 3 2" xfId="30554" xr:uid="{275756BC-755E-41D6-83E6-87976B4207A4}"/>
    <cellStyle name="%20 - Vurgu3 2 15 4" xfId="10247" xr:uid="{3947307D-CE59-4FB5-8394-C51346BC5002}"/>
    <cellStyle name="%20 - Vurgu3 2 15 4 2" xfId="34808" xr:uid="{CB5B5E51-86AD-4429-84EB-7791E0DBEBD1}"/>
    <cellStyle name="%20 - Vurgu3 2 15 5" xfId="28376" xr:uid="{4DA22F81-A6A5-4327-9BC4-F3953A0D5D70}"/>
    <cellStyle name="%20 - Vurgu3 2 16" xfId="152" xr:uid="{00000000-0005-0000-0000-0000A4000000}"/>
    <cellStyle name="%20 - Vurgu3 2 16 2" xfId="10248" xr:uid="{BD00BAAB-0689-4723-A9E4-BF8AF26F605A}"/>
    <cellStyle name="%20 - Vurgu3 2 16 2 2" xfId="34809" xr:uid="{0AAECE83-EFE4-44B3-A1C7-75DCC0ED2F92}"/>
    <cellStyle name="%20 - Vurgu3 2 17" xfId="153" xr:uid="{00000000-0005-0000-0000-0000A5000000}"/>
    <cellStyle name="%20 - Vurgu3 2 17 2" xfId="3875" xr:uid="{493C3F46-CA13-4E64-9B5E-3B206CADBC29}"/>
    <cellStyle name="%20 - Vurgu3 2 17 2 2" xfId="29516" xr:uid="{D0B22796-9446-4D7E-8574-785BD078E87C}"/>
    <cellStyle name="%20 - Vurgu3 2 17 3" xfId="5549" xr:uid="{FF3F2926-CBAF-4D69-8428-6F2D7D05435E}"/>
    <cellStyle name="%20 - Vurgu3 2 17 3 2" xfId="30555" xr:uid="{C0B83D0B-5610-499C-BD01-F53C25CFEACA}"/>
    <cellStyle name="%20 - Vurgu3 2 17 4" xfId="28377" xr:uid="{36061385-4A27-4AD5-94BC-5AE64A5922DD}"/>
    <cellStyle name="%20 - Vurgu3 2 18" xfId="154" xr:uid="{00000000-0005-0000-0000-0000A6000000}"/>
    <cellStyle name="%20 - Vurgu3 2 18 2" xfId="3876" xr:uid="{75E50170-AB9E-448F-8DE9-93697112D37C}"/>
    <cellStyle name="%20 - Vurgu3 2 18 2 2" xfId="29517" xr:uid="{CEE75B71-336B-4038-A831-CD9B20881715}"/>
    <cellStyle name="%20 - Vurgu3 2 18 3" xfId="5550" xr:uid="{0C64F9B1-D6B1-403A-9DF4-223CE7B7B188}"/>
    <cellStyle name="%20 - Vurgu3 2 18 3 2" xfId="30556" xr:uid="{D25E58EA-401C-4769-8A85-60E4041D8A87}"/>
    <cellStyle name="%20 - Vurgu3 2 18 4" xfId="28378" xr:uid="{E297AC78-A992-43C8-B91E-0A8DF87BF892}"/>
    <cellStyle name="%20 - Vurgu3 2 19" xfId="155" xr:uid="{00000000-0005-0000-0000-0000A7000000}"/>
    <cellStyle name="%20 - Vurgu3 2 2" xfId="156" xr:uid="{00000000-0005-0000-0000-0000A8000000}"/>
    <cellStyle name="%20 - Vurgu3 2 2 10" xfId="6454" xr:uid="{C3E3AF7E-DFBD-4456-97B1-602067A38252}"/>
    <cellStyle name="%20 - Vurgu3 2 2 10 2" xfId="31459" xr:uid="{5135B62C-CDA8-47C8-AF37-CC1E1A01A8F5}"/>
    <cellStyle name="%20 - Vurgu3 2 2 11" xfId="6572" xr:uid="{648B1CD1-3499-4AF8-A965-912A17AAA8C3}"/>
    <cellStyle name="%20 - Vurgu3 2 2 11 2" xfId="31576" xr:uid="{8847CF49-551D-4075-9DDB-FDA6BB090010}"/>
    <cellStyle name="%20 - Vurgu3 2 2 12" xfId="11376" xr:uid="{C4CAB681-7F7D-481D-A90C-32B8D9379992}"/>
    <cellStyle name="%20 - Vurgu3 2 2 12 2" xfId="35610" xr:uid="{A858948F-B4B7-482D-BDDA-F2FA22DF1AA6}"/>
    <cellStyle name="%20 - Vurgu3 2 2 13" xfId="15089" xr:uid="{34E2C55F-5B13-4480-BF5D-91BD22781D2E}"/>
    <cellStyle name="%20 - Vurgu3 2 2 13 2" xfId="39321" xr:uid="{9DE30682-E774-4BB4-8F4D-410F286770F9}"/>
    <cellStyle name="%20 - Vurgu3 2 2 14" xfId="18825" xr:uid="{1A9F6A82-01B5-4065-9396-A23FCD7A8501}"/>
    <cellStyle name="%20 - Vurgu3 2 2 14 2" xfId="43051" xr:uid="{09F0396B-70BE-4067-864B-54A6E6E72E63}"/>
    <cellStyle name="%20 - Vurgu3 2 2 15" xfId="22378" xr:uid="{5723C15A-B794-47A2-AD7E-9AF1BF8CF63D}"/>
    <cellStyle name="%20 - Vurgu3 2 2 15 2" xfId="46580" xr:uid="{22DD26B2-58B9-49DB-8607-E3E2CAEB1132}"/>
    <cellStyle name="%20 - Vurgu3 2 2 16" xfId="28379" xr:uid="{344DE06F-6271-45E0-98F7-E456A91EE39B}"/>
    <cellStyle name="%20 - Vurgu3 2 2 2" xfId="157" xr:uid="{00000000-0005-0000-0000-0000A9000000}"/>
    <cellStyle name="%20 - Vurgu3 2 2 2 10" xfId="23432" xr:uid="{CF3650CD-357E-4829-B237-32C899FE6617}"/>
    <cellStyle name="%20 - Vurgu3 2 2 2 10 2" xfId="47634" xr:uid="{EFD1F9EE-B3F0-428B-BAAB-A277A94209CB}"/>
    <cellStyle name="%20 - Vurgu3 2 2 2 11" xfId="28380" xr:uid="{C3A0D304-690F-4DCE-A4A9-C21BEC1368E5}"/>
    <cellStyle name="%20 - Vurgu3 2 2 2 2" xfId="158" xr:uid="{00000000-0005-0000-0000-0000AA000000}"/>
    <cellStyle name="%20 - Vurgu3 2 2 2 2 2" xfId="3879" xr:uid="{B6179B08-8869-4CA7-9285-BE0149B4B105}"/>
    <cellStyle name="%20 - Vurgu3 2 2 2 2 2 2" xfId="29520" xr:uid="{4E5C5A3E-5820-445F-B79B-3188760BA721}"/>
    <cellStyle name="%20 - Vurgu3 2 2 2 2 3" xfId="5553" xr:uid="{C21BC5B8-17D1-41D6-8A2B-509E572016B4}"/>
    <cellStyle name="%20 - Vurgu3 2 2 2 2 3 2" xfId="30559" xr:uid="{48C541C5-51A6-4DA1-A9F4-2DF36B983E9F}"/>
    <cellStyle name="%20 - Vurgu3 2 2 2 2 4" xfId="25689" xr:uid="{4561DBD6-C6D9-404C-94F4-88901C952B9E}"/>
    <cellStyle name="%20 - Vurgu3 2 2 2 2 4 2" xfId="49817" xr:uid="{5145642B-9512-4742-928A-CDD77C521395}"/>
    <cellStyle name="%20 - Vurgu3 2 2 2 2 5" xfId="28381" xr:uid="{35DDB64A-F311-4E5E-8202-775EDD064CB7}"/>
    <cellStyle name="%20 - Vurgu3 2 2 2 3" xfId="3878" xr:uid="{2FEF705D-9328-4622-85F5-E7A5B0AC37AB}"/>
    <cellStyle name="%20 - Vurgu3 2 2 2 3 2" xfId="29519" xr:uid="{33F5D4E9-F5EC-4E03-9603-FB02ED7E0933}"/>
    <cellStyle name="%20 - Vurgu3 2 2 2 4" xfId="5552" xr:uid="{7893AEEA-84F1-4FEE-9A37-EDFED082D1F8}"/>
    <cellStyle name="%20 - Vurgu3 2 2 2 4 2" xfId="30558" xr:uid="{F2E49E2E-4A0C-4D02-A372-2EA6D2804EB5}"/>
    <cellStyle name="%20 - Vurgu3 2 2 2 5" xfId="7759" xr:uid="{4268873C-C627-47D5-8DEA-B9288BA1E056}"/>
    <cellStyle name="%20 - Vurgu3 2 2 2 5 2" xfId="32628" xr:uid="{AF1A24B8-36E3-4B7A-910E-7E88B79B127D}"/>
    <cellStyle name="%20 - Vurgu3 2 2 2 6" xfId="10249" xr:uid="{9C49001E-9F38-4E75-A7D2-3FBC8AB92F5B}"/>
    <cellStyle name="%20 - Vurgu3 2 2 2 6 2" xfId="34810" xr:uid="{B0481B9D-7E7F-41B6-8325-A913D5DDCDB6}"/>
    <cellStyle name="%20 - Vurgu3 2 2 2 7" xfId="12267" xr:uid="{21DE2865-B074-44C5-A283-EE6FB7FC1519}"/>
    <cellStyle name="%20 - Vurgu3 2 2 2 7 2" xfId="36501" xr:uid="{390F0E18-61D3-4EE4-BDC5-C027685366A8}"/>
    <cellStyle name="%20 - Vurgu3 2 2 2 8" xfId="15980" xr:uid="{EB9199FC-DDD6-494A-AD94-A2D065E09D54}"/>
    <cellStyle name="%20 - Vurgu3 2 2 2 8 2" xfId="40212" xr:uid="{335DC1E0-4C76-48AC-B130-455FEECC6B64}"/>
    <cellStyle name="%20 - Vurgu3 2 2 2 9" xfId="19718" xr:uid="{1EB49FA5-F001-4B05-84A5-EF764B4B1057}"/>
    <cellStyle name="%20 - Vurgu3 2 2 2 9 2" xfId="43943" xr:uid="{23E91AE1-B114-4BCB-A82C-28A176565531}"/>
    <cellStyle name="%20 - Vurgu3 2 2 3" xfId="159" xr:uid="{00000000-0005-0000-0000-0000AB000000}"/>
    <cellStyle name="%20 - Vurgu3 2 2 3 2" xfId="9986" xr:uid="{6A21422D-FD9E-4AA3-8EC8-52F138A3D2F7}"/>
    <cellStyle name="%20 - Vurgu3 2 2 3 2 2" xfId="34580" xr:uid="{92164910-985A-479F-AFF5-4189D46FC127}"/>
    <cellStyle name="%20 - Vurgu3 2 2 3 3" xfId="13961" xr:uid="{FC44879B-9B6F-428B-943D-AED3B4D339FC}"/>
    <cellStyle name="%20 - Vurgu3 2 2 3 3 2" xfId="38194" xr:uid="{BD5957E0-E5CA-416D-8FC7-CC7C9DF112DF}"/>
    <cellStyle name="%20 - Vurgu3 2 2 3 4" xfId="17674" xr:uid="{04EF7A1A-9383-4672-A7AD-3F4510B650FE}"/>
    <cellStyle name="%20 - Vurgu3 2 2 3 4 2" xfId="41905" xr:uid="{AC012115-6962-4FDF-B2D5-7D1D4A37556E}"/>
    <cellStyle name="%20 - Vurgu3 2 2 3 5" xfId="21413" xr:uid="{88DDDB56-1E41-42C8-9AFC-070AA9812496}"/>
    <cellStyle name="%20 - Vurgu3 2 2 3 5 2" xfId="45636" xr:uid="{6B5C1678-63EE-47B7-B2BF-6B2B98EDA7E2}"/>
    <cellStyle name="%20 - Vurgu3 2 2 3 6" xfId="27393" xr:uid="{9F38F6AE-C04E-4FC0-BAB9-826AAEFAE2E4}"/>
    <cellStyle name="%20 - Vurgu3 2 2 3 6 2" xfId="51510" xr:uid="{27E8F4FF-B2E6-433E-B960-8F3F54ECB381}"/>
    <cellStyle name="%20 - Vurgu3 2 2 4" xfId="160" xr:uid="{00000000-0005-0000-0000-0000AC000000}"/>
    <cellStyle name="%20 - Vurgu3 2 2 4 2" xfId="3880" xr:uid="{88F5C387-98C5-431C-9FA0-A896E6E07A01}"/>
    <cellStyle name="%20 - Vurgu3 2 2 4 2 2" xfId="29521" xr:uid="{9D9F658E-F709-4775-A620-0F3BB9F79B98}"/>
    <cellStyle name="%20 - Vurgu3 2 2 4 3" xfId="5554" xr:uid="{21334A32-85A4-42BC-B5C9-551F535D32E0}"/>
    <cellStyle name="%20 - Vurgu3 2 2 4 3 2" xfId="30560" xr:uid="{4ABBED6F-6C1E-4B02-B5C4-C17C40E01D85}"/>
    <cellStyle name="%20 - Vurgu3 2 2 4 4" xfId="10250" xr:uid="{99BAF215-079D-4952-8831-8E22E4CA2F9F}"/>
    <cellStyle name="%20 - Vurgu3 2 2 4 4 2" xfId="34811" xr:uid="{0D573D55-B997-440B-B9B2-AD37CC1782E0}"/>
    <cellStyle name="%20 - Vurgu3 2 2 4 5" xfId="24795" xr:uid="{ABD88CF4-B1D1-4E7C-9D55-CFA3E4F938BE}"/>
    <cellStyle name="%20 - Vurgu3 2 2 4 5 2" xfId="48929" xr:uid="{46B70B34-B53E-4666-AA56-A3B029BA471F}"/>
    <cellStyle name="%20 - Vurgu3 2 2 4 6" xfId="28382" xr:uid="{9F7CC079-2F60-4DB9-AC51-A1CDDF3F66F6}"/>
    <cellStyle name="%20 - Vurgu3 2 2 5" xfId="161" xr:uid="{00000000-0005-0000-0000-0000AD000000}"/>
    <cellStyle name="%20 - Vurgu3 2 2 5 2" xfId="3881" xr:uid="{65A14CE4-1AD8-4F89-868B-5B0A86724761}"/>
    <cellStyle name="%20 - Vurgu3 2 2 5 2 2" xfId="29522" xr:uid="{BC83B5B8-63A4-403E-B0C9-3E5FC12951A8}"/>
    <cellStyle name="%20 - Vurgu3 2 2 5 3" xfId="5555" xr:uid="{141C19C5-E53D-446D-8850-29F99410EDF9}"/>
    <cellStyle name="%20 - Vurgu3 2 2 5 3 2" xfId="30561" xr:uid="{17B8350B-55F4-42A0-8944-537000F4DCD0}"/>
    <cellStyle name="%20 - Vurgu3 2 2 5 4" xfId="10251" xr:uid="{072CD3A7-75A4-43DA-8AD6-FF8C6ACA6C58}"/>
    <cellStyle name="%20 - Vurgu3 2 2 5 4 2" xfId="34812" xr:uid="{0EF0881B-07C6-4406-999D-027CED1ABFE8}"/>
    <cellStyle name="%20 - Vurgu3 2 2 5 5" xfId="28383" xr:uid="{412D0B29-3784-4D10-A31E-7208411D536E}"/>
    <cellStyle name="%20 - Vurgu3 2 2 6" xfId="162" xr:uid="{00000000-0005-0000-0000-0000AE000000}"/>
    <cellStyle name="%20 - Vurgu3 2 2 6 2" xfId="3882" xr:uid="{8F9CFAB7-B0C7-4C69-91AD-8E8F2C47C470}"/>
    <cellStyle name="%20 - Vurgu3 2 2 6 2 2" xfId="29523" xr:uid="{47FCF30B-5D9B-4F4E-B5B1-92B70F0D491E}"/>
    <cellStyle name="%20 - Vurgu3 2 2 6 3" xfId="5556" xr:uid="{B886396C-A32F-4C27-8C87-EADFD6F38188}"/>
    <cellStyle name="%20 - Vurgu3 2 2 6 3 2" xfId="30562" xr:uid="{4B6BB0DF-E682-4A92-8292-1CB4741AF479}"/>
    <cellStyle name="%20 - Vurgu3 2 2 6 4" xfId="28384" xr:uid="{038C30D4-A962-4CA7-A55F-0CB76B30BF28}"/>
    <cellStyle name="%20 - Vurgu3 2 2 7" xfId="3573" xr:uid="{00000000-0005-0000-0000-0000AF000000}"/>
    <cellStyle name="%20 - Vurgu3 2 2 7 2" xfId="29342" xr:uid="{F62BDAF5-81E8-46A7-9FBE-1439B6433319}"/>
    <cellStyle name="%20 - Vurgu3 2 2 8" xfId="3877" xr:uid="{3BA2A744-0A53-4685-A022-5F137FC9BC08}"/>
    <cellStyle name="%20 - Vurgu3 2 2 8 2" xfId="29518" xr:uid="{74D31F46-1B17-4690-B208-350D0F42C620}"/>
    <cellStyle name="%20 - Vurgu3 2 2 9" xfId="5551" xr:uid="{780CEC77-07CE-4778-A87C-A6962AA23E62}"/>
    <cellStyle name="%20 - Vurgu3 2 2 9 2" xfId="30557" xr:uid="{D83ADC73-CF53-43A7-8351-CCFEEF6F632F}"/>
    <cellStyle name="%20 - Vurgu3 2 20" xfId="163" xr:uid="{00000000-0005-0000-0000-0000B0000000}"/>
    <cellStyle name="%20 - Vurgu3 2 20 2" xfId="3883" xr:uid="{21F127E5-C343-4BE3-A9D0-22962B6997BA}"/>
    <cellStyle name="%20 - Vurgu3 2 20 2 2" xfId="29524" xr:uid="{029B5EAC-D38E-4B03-9FB9-A1979F8AE3E0}"/>
    <cellStyle name="%20 - Vurgu3 2 20 3" xfId="5557" xr:uid="{860544EA-EEE2-4ACF-AF2C-E1E7A9A5D866}"/>
    <cellStyle name="%20 - Vurgu3 2 20 3 2" xfId="30563" xr:uid="{764AF954-5143-4870-BBFD-E6FE3D5FD690}"/>
    <cellStyle name="%20 - Vurgu3 2 20 4" xfId="28385" xr:uid="{A857ED43-8511-4A90-A2E6-8493E4C895E0}"/>
    <cellStyle name="%20 - Vurgu3 2 21" xfId="164" xr:uid="{00000000-0005-0000-0000-0000B1000000}"/>
    <cellStyle name="%20 - Vurgu3 2 21 2" xfId="3884" xr:uid="{4C2732AD-413F-4704-AB94-326B3FC660F8}"/>
    <cellStyle name="%20 - Vurgu3 2 21 2 2" xfId="29525" xr:uid="{1241D941-32B6-4E73-AE0E-3B66A4774B37}"/>
    <cellStyle name="%20 - Vurgu3 2 21 3" xfId="5558" xr:uid="{7AC7F8A9-5014-4A3E-9E35-BE1B6221E512}"/>
    <cellStyle name="%20 - Vurgu3 2 21 3 2" xfId="30564" xr:uid="{AE00B56F-38C6-426C-8F63-35FE5F58D6AD}"/>
    <cellStyle name="%20 - Vurgu3 2 21 4" xfId="28386" xr:uid="{A780F7F0-D68B-4B52-B637-1479566BFBE4}"/>
    <cellStyle name="%20 - Vurgu3 2 22" xfId="3157" xr:uid="{00000000-0005-0000-0000-0000B2000000}"/>
    <cellStyle name="%20 - Vurgu3 2 22 2" xfId="3885" xr:uid="{0CD74AE0-8EB7-43C6-8A0E-5B22DA29F1DB}"/>
    <cellStyle name="%20 - Vurgu3 2 22 2 2" xfId="29526" xr:uid="{A223CB68-7066-4849-AAA2-81AD9BEF67A9}"/>
    <cellStyle name="%20 - Vurgu3 2 22 3" xfId="5559" xr:uid="{33DAF362-D373-4365-AFDA-224AD4E6DFD6}"/>
    <cellStyle name="%20 - Vurgu3 2 22 3 2" xfId="30565" xr:uid="{4F313E0D-295C-4A8F-A116-EB44759CE438}"/>
    <cellStyle name="%20 - Vurgu3 2 22 4" xfId="29199" xr:uid="{C7626D10-0588-460C-9724-4991027ABAF2}"/>
    <cellStyle name="%20 - Vurgu3 2 23" xfId="3538" xr:uid="{00000000-0005-0000-0000-0000B3000000}"/>
    <cellStyle name="%20 - Vurgu3 2 23 2" xfId="29310" xr:uid="{6816F4AA-4F17-4CED-AB22-E03633A7D424}"/>
    <cellStyle name="%20 - Vurgu3 2 24" xfId="3873" xr:uid="{EA6C9377-A959-4686-A7CA-86255D6F5E61}"/>
    <cellStyle name="%20 - Vurgu3 2 24 2" xfId="29514" xr:uid="{D3E68DBB-FAEB-4C64-9153-250B74E98317}"/>
    <cellStyle name="%20 - Vurgu3 2 25" xfId="5547" xr:uid="{83F45766-8D27-4AD3-9FDA-69486BE75741}"/>
    <cellStyle name="%20 - Vurgu3 2 25 2" xfId="30553" xr:uid="{D2E97D80-A979-4707-A28A-54F431E68D36}"/>
    <cellStyle name="%20 - Vurgu3 2 26" xfId="6422" xr:uid="{702F8A4B-E707-4B79-A3B9-C0F0A3A948C7}"/>
    <cellStyle name="%20 - Vurgu3 2 26 2" xfId="31427" xr:uid="{DD5642FA-84DB-453B-AB49-149AF8377DF0}"/>
    <cellStyle name="%20 - Vurgu3 2 27" xfId="6539" xr:uid="{1194ADE4-50AD-4AD6-8868-AD037414B165}"/>
    <cellStyle name="%20 - Vurgu3 2 27 2" xfId="31543" xr:uid="{32FE4B01-FD70-4CEA-B32E-AB16A31B76BB}"/>
    <cellStyle name="%20 - Vurgu3 2 28" xfId="10246" xr:uid="{4B1BA781-5130-45BA-B14D-BA1AAF91DD09}"/>
    <cellStyle name="%20 - Vurgu3 2 28 2" xfId="34807" xr:uid="{6EB73A04-5CB1-4470-8058-7391832F7F90}"/>
    <cellStyle name="%20 - Vurgu3 2 29" xfId="11146" xr:uid="{67D6C2B4-B8D4-4D35-B1EA-B4FB80D54527}"/>
    <cellStyle name="%20 - Vurgu3 2 29 2" xfId="35380" xr:uid="{2C14F4D0-AC82-4D3E-BC26-9A9AC800B610}"/>
    <cellStyle name="%20 - Vurgu3 2 3" xfId="165" xr:uid="{00000000-0005-0000-0000-0000B4000000}"/>
    <cellStyle name="%20 - Vurgu3 2 3 10" xfId="166" xr:uid="{00000000-0005-0000-0000-0000B5000000}"/>
    <cellStyle name="%20 - Vurgu3 2 3 10 2" xfId="3887" xr:uid="{F460A915-C9B6-4F5B-AC93-6F0D04571FA3}"/>
    <cellStyle name="%20 - Vurgu3 2 3 10 2 2" xfId="29527" xr:uid="{89F39014-D98D-4D34-ACC2-7939C903F663}"/>
    <cellStyle name="%20 - Vurgu3 2 3 10 3" xfId="5560" xr:uid="{33ABDEA1-EF2B-4299-A301-8EAEB7239872}"/>
    <cellStyle name="%20 - Vurgu3 2 3 10 3 2" xfId="30566" xr:uid="{2F32C5C4-F981-42EB-8EB2-EF8731F7247D}"/>
    <cellStyle name="%20 - Vurgu3 2 3 10 4" xfId="28388" xr:uid="{CBCBC145-C6C3-4ECB-BEBD-4525EC157913}"/>
    <cellStyle name="%20 - Vurgu3 2 3 11" xfId="3886" xr:uid="{56993B24-EB87-41A2-A82B-77307A25CD0A}"/>
    <cellStyle name="%20 - Vurgu3 2 3 12" xfId="6606" xr:uid="{C01B1369-3C57-4265-BDBC-626237BAEA39}"/>
    <cellStyle name="%20 - Vurgu3 2 3 12 2" xfId="31610" xr:uid="{C1DE3541-BB7C-4EC2-AD56-343DDD3FFF30}"/>
    <cellStyle name="%20 - Vurgu3 2 3 13" xfId="10252" xr:uid="{84795D0B-727C-41C6-8995-54D0E38EC030}"/>
    <cellStyle name="%20 - Vurgu3 2 3 13 2" xfId="34813" xr:uid="{722CD031-374F-48DB-8679-B2197821DA55}"/>
    <cellStyle name="%20 - Vurgu3 2 3 14" xfId="11410" xr:uid="{7B69385D-9F4B-4204-8FE9-E06287CA9E5F}"/>
    <cellStyle name="%20 - Vurgu3 2 3 14 2" xfId="35644" xr:uid="{82A02462-898E-48C6-9D5F-258E7666CDB4}"/>
    <cellStyle name="%20 - Vurgu3 2 3 15" xfId="15123" xr:uid="{436987AD-3C7B-441A-93D5-D7649DA178FD}"/>
    <cellStyle name="%20 - Vurgu3 2 3 15 2" xfId="39355" xr:uid="{AC6F1A47-6583-4464-9917-D4B6DDA20BD7}"/>
    <cellStyle name="%20 - Vurgu3 2 3 16" xfId="18859" xr:uid="{3D4E48B8-F834-4DBC-85DA-92CB7D527122}"/>
    <cellStyle name="%20 - Vurgu3 2 3 16 2" xfId="43085" xr:uid="{B107C7A0-CDC6-42AB-A93E-ABE999FB9737}"/>
    <cellStyle name="%20 - Vurgu3 2 3 17" xfId="22412" xr:uid="{0F36E0AB-9558-4DF5-952F-D1DE3D13FADF}"/>
    <cellStyle name="%20 - Vurgu3 2 3 17 2" xfId="46614" xr:uid="{20B8E047-BBBB-4188-839E-3FFAA5A684E8}"/>
    <cellStyle name="%20 - Vurgu3 2 3 18" xfId="28387" xr:uid="{434687CA-70A1-4AB8-A3BE-6B398C41907D}"/>
    <cellStyle name="%20 - Vurgu3 2 3 2" xfId="167" xr:uid="{00000000-0005-0000-0000-0000B6000000}"/>
    <cellStyle name="%20 - Vurgu3 2 3 2 10" xfId="23466" xr:uid="{BDA42DE7-F06B-4F06-9A81-E13296FAFAC3}"/>
    <cellStyle name="%20 - Vurgu3 2 3 2 10 2" xfId="47668" xr:uid="{C1C22D26-AC80-4033-AADE-EAEFBCD0238B}"/>
    <cellStyle name="%20 - Vurgu3 2 3 2 11" xfId="28389" xr:uid="{55965C48-8C13-4C05-99EB-D007EBDACE65}"/>
    <cellStyle name="%20 - Vurgu3 2 3 2 2" xfId="168" xr:uid="{00000000-0005-0000-0000-0000B7000000}"/>
    <cellStyle name="%20 - Vurgu3 2 3 2 2 2" xfId="3889" xr:uid="{6CC6C091-CE1C-4AF3-A0B7-2338EDBEF7A4}"/>
    <cellStyle name="%20 - Vurgu3 2 3 2 2 2 2" xfId="29529" xr:uid="{4CBE42AD-B472-4793-8F10-0BDCD2387AD3}"/>
    <cellStyle name="%20 - Vurgu3 2 3 2 2 3" xfId="5562" xr:uid="{677AE9C8-F797-4896-B12F-513DF900BD54}"/>
    <cellStyle name="%20 - Vurgu3 2 3 2 2 3 2" xfId="30568" xr:uid="{010C1BF5-D764-426D-9C5D-1026BE047A90}"/>
    <cellStyle name="%20 - Vurgu3 2 3 2 2 4" xfId="26242" xr:uid="{0187707C-220C-4ED9-9A62-F885805D9665}"/>
    <cellStyle name="%20 - Vurgu3 2 3 2 2 4 2" xfId="50362" xr:uid="{1F9579BE-3E62-4E07-A54A-890CFB077589}"/>
    <cellStyle name="%20 - Vurgu3 2 3 2 2 5" xfId="28390" xr:uid="{93B5427C-899E-495E-8009-AF1FB5A05997}"/>
    <cellStyle name="%20 - Vurgu3 2 3 2 3" xfId="3888" xr:uid="{E2B1F7BB-A053-4FE6-B4C8-119A75950450}"/>
    <cellStyle name="%20 - Vurgu3 2 3 2 3 2" xfId="29528" xr:uid="{2BEEA03F-A2B9-4DC9-BAC5-D8D8E3BBF122}"/>
    <cellStyle name="%20 - Vurgu3 2 3 2 4" xfId="5561" xr:uid="{55B799B5-2CCD-4793-9482-1F76402CE1B8}"/>
    <cellStyle name="%20 - Vurgu3 2 3 2 4 2" xfId="30567" xr:uid="{6D88D210-65A4-4EA0-8DB0-FF7C9B75C974}"/>
    <cellStyle name="%20 - Vurgu3 2 3 2 5" xfId="7799" xr:uid="{93F7A3DE-85EE-4AD4-8BA4-84D0F52878B0}"/>
    <cellStyle name="%20 - Vurgu3 2 3 2 5 2" xfId="32662" xr:uid="{1EDC65A8-A793-45C8-9929-3039A20C3357}"/>
    <cellStyle name="%20 - Vurgu3 2 3 2 6" xfId="10253" xr:uid="{A53750FE-B443-4EA7-8123-ABDB1B765C57}"/>
    <cellStyle name="%20 - Vurgu3 2 3 2 6 2" xfId="34814" xr:uid="{A7FFFDD6-D26A-4A5E-B9E0-E6EB4071BEBD}"/>
    <cellStyle name="%20 - Vurgu3 2 3 2 7" xfId="12813" xr:uid="{80C3166B-9990-48AF-8309-F2071505C714}"/>
    <cellStyle name="%20 - Vurgu3 2 3 2 7 2" xfId="37046" xr:uid="{1A924182-75F7-4673-AE2F-6E06083A7964}"/>
    <cellStyle name="%20 - Vurgu3 2 3 2 8" xfId="16526" xr:uid="{A71DD45D-4E63-4A5E-A03D-C9C6B522FAA6}"/>
    <cellStyle name="%20 - Vurgu3 2 3 2 8 2" xfId="40757" xr:uid="{D49E006D-5DF5-43D5-AB94-A103C354BA5F}"/>
    <cellStyle name="%20 - Vurgu3 2 3 2 9" xfId="20265" xr:uid="{465B57A8-B068-4DAB-838A-131D5B654736}"/>
    <cellStyle name="%20 - Vurgu3 2 3 2 9 2" xfId="44488" xr:uid="{A9AD76D1-4905-423E-B02C-146956083A42}"/>
    <cellStyle name="%20 - Vurgu3 2 3 3" xfId="169" xr:uid="{00000000-0005-0000-0000-0000B8000000}"/>
    <cellStyle name="%20 - Vurgu3 2 3 3 10" xfId="27427" xr:uid="{53B2304A-1319-4B12-A8D6-D532AF9E4C08}"/>
    <cellStyle name="%20 - Vurgu3 2 3 3 10 2" xfId="51544" xr:uid="{9F03A01C-DBFD-4114-BBA5-2DA24193B7CA}"/>
    <cellStyle name="%20 - Vurgu3 2 3 3 11" xfId="28391" xr:uid="{D9DCB977-463B-448F-9F2F-CEB38AF695A9}"/>
    <cellStyle name="%20 - Vurgu3 2 3 3 2" xfId="170" xr:uid="{00000000-0005-0000-0000-0000B9000000}"/>
    <cellStyle name="%20 - Vurgu3 2 3 3 2 2" xfId="3891" xr:uid="{3140F470-248B-4F8F-B3FB-43CA6E194578}"/>
    <cellStyle name="%20 - Vurgu3 2 3 3 2 2 2" xfId="29531" xr:uid="{F1E5A1CC-7C98-4E5D-A84A-B3E65A47FB11}"/>
    <cellStyle name="%20 - Vurgu3 2 3 3 2 3" xfId="5564" xr:uid="{B453D733-630F-4B4C-8CF5-3B00A483586A}"/>
    <cellStyle name="%20 - Vurgu3 2 3 3 2 3 2" xfId="30570" xr:uid="{FAB75F30-0DE3-46CC-9C89-F75C502B0A72}"/>
    <cellStyle name="%20 - Vurgu3 2 3 3 2 4" xfId="28392" xr:uid="{B8EB599F-54CD-449C-9E23-7ACEF57B4622}"/>
    <cellStyle name="%20 - Vurgu3 2 3 3 3" xfId="3890" xr:uid="{57C9AD48-F011-43A8-B162-97795693D139}"/>
    <cellStyle name="%20 - Vurgu3 2 3 3 3 2" xfId="29530" xr:uid="{0CAB3222-52E9-4A4F-B05B-005A1FC3C6AB}"/>
    <cellStyle name="%20 - Vurgu3 2 3 3 4" xfId="5563" xr:uid="{96353305-07F0-4B3D-931F-D3EDC77D5874}"/>
    <cellStyle name="%20 - Vurgu3 2 3 3 4 2" xfId="30569" xr:uid="{6866ADF1-C80E-487D-9351-90545418B2CF}"/>
    <cellStyle name="%20 - Vurgu3 2 3 3 5" xfId="10013" xr:uid="{035BCA62-5709-41B1-9CA1-128B6DE7ACA1}"/>
    <cellStyle name="%20 - Vurgu3 2 3 3 5 2" xfId="34607" xr:uid="{7E66BA27-7664-4BC4-BFB8-4AF53504A44B}"/>
    <cellStyle name="%20 - Vurgu3 2 3 3 6" xfId="10254" xr:uid="{DCD29893-0FDD-4E29-A5A5-CD05C0AB3BC6}"/>
    <cellStyle name="%20 - Vurgu3 2 3 3 6 2" xfId="34815" xr:uid="{F678FFD5-967D-4F95-A6C2-7B5B643AC27B}"/>
    <cellStyle name="%20 - Vurgu3 2 3 3 7" xfId="13995" xr:uid="{2B9FA273-49A3-40AA-9808-8E88E4E28823}"/>
    <cellStyle name="%20 - Vurgu3 2 3 3 7 2" xfId="38228" xr:uid="{247BDFA0-39CD-41ED-866E-CE5E08766FA1}"/>
    <cellStyle name="%20 - Vurgu3 2 3 3 8" xfId="17708" xr:uid="{8B6015DC-B9BA-4126-8BAE-D9AE0010AA1F}"/>
    <cellStyle name="%20 - Vurgu3 2 3 3 8 2" xfId="41939" xr:uid="{647570EE-99D2-4A60-AC4E-5BB47CA6C8D9}"/>
    <cellStyle name="%20 - Vurgu3 2 3 3 9" xfId="21447" xr:uid="{F37BF46E-214B-4A70-9F73-0AC4EA2C3906}"/>
    <cellStyle name="%20 - Vurgu3 2 3 3 9 2" xfId="45670" xr:uid="{C1C968A1-932A-479B-9B4E-EDC1A89A0897}"/>
    <cellStyle name="%20 - Vurgu3 2 3 4" xfId="171" xr:uid="{00000000-0005-0000-0000-0000BA000000}"/>
    <cellStyle name="%20 - Vurgu3 2 3 4 10" xfId="25816" xr:uid="{2CBFE335-41EA-4C89-923C-48233D21D968}"/>
    <cellStyle name="%20 - Vurgu3 2 3 4 10 2" xfId="49940" xr:uid="{4FB6EEBC-A035-4BF8-AE40-D8762D625918}"/>
    <cellStyle name="%20 - Vurgu3 2 3 4 11" xfId="28393" xr:uid="{21F53E39-FB3E-4AB0-A562-B89EC327C2F2}"/>
    <cellStyle name="%20 - Vurgu3 2 3 4 2" xfId="172" xr:uid="{00000000-0005-0000-0000-0000BB000000}"/>
    <cellStyle name="%20 - Vurgu3 2 3 4 2 2" xfId="3893" xr:uid="{AB8F5CF4-46D5-4E49-9451-1B12EA2066BD}"/>
    <cellStyle name="%20 - Vurgu3 2 3 4 2 2 2" xfId="29533" xr:uid="{B6CCB990-428C-4159-B74C-4A352666A400}"/>
    <cellStyle name="%20 - Vurgu3 2 3 4 2 3" xfId="5566" xr:uid="{64F88299-CC7F-4294-A15A-186BA47C1C04}"/>
    <cellStyle name="%20 - Vurgu3 2 3 4 2 3 2" xfId="30572" xr:uid="{6F36ECA9-F653-4C6A-83B5-2ADBFA1948BC}"/>
    <cellStyle name="%20 - Vurgu3 2 3 4 2 4" xfId="28394" xr:uid="{4F3130AA-9EA1-4063-A06F-E2280AD769F6}"/>
    <cellStyle name="%20 - Vurgu3 2 3 4 3" xfId="3892" xr:uid="{402B7FFC-2C06-44A0-8B7E-7C72A4B6283D}"/>
    <cellStyle name="%20 - Vurgu3 2 3 4 3 2" xfId="29532" xr:uid="{D25C24FB-592E-4BC6-B3D2-AA44D08ED0C5}"/>
    <cellStyle name="%20 - Vurgu3 2 3 4 4" xfId="5565" xr:uid="{1013E8DD-0622-4A29-8C92-1C93746791ED}"/>
    <cellStyle name="%20 - Vurgu3 2 3 4 4 2" xfId="30571" xr:uid="{E558D3BF-5049-4906-A7D8-BE6BEA99D771}"/>
    <cellStyle name="%20 - Vurgu3 2 3 4 5" xfId="8996" xr:uid="{1D513864-D8C4-4328-BA9D-AEC3B84E8089}"/>
    <cellStyle name="%20 - Vurgu3 2 3 4 5 2" xfId="33690" xr:uid="{1CE067D9-4C99-4AC6-A661-03DB242F3942}"/>
    <cellStyle name="%20 - Vurgu3 2 3 4 6" xfId="10255" xr:uid="{B1C60884-2C5D-438A-84D9-F2572754EE5B}"/>
    <cellStyle name="%20 - Vurgu3 2 3 4 6 2" xfId="34816" xr:uid="{B9729235-0C46-49E3-8179-F135E2F96EC1}"/>
    <cellStyle name="%20 - Vurgu3 2 3 4 7" xfId="12390" xr:uid="{84265166-F2A4-41C2-AEF8-415898611960}"/>
    <cellStyle name="%20 - Vurgu3 2 3 4 7 2" xfId="36624" xr:uid="{69CB9CC9-486D-45F4-85D0-9AF504D28DA7}"/>
    <cellStyle name="%20 - Vurgu3 2 3 4 8" xfId="16103" xr:uid="{A05973A0-F0D1-4A1D-A307-EE0B23EF9960}"/>
    <cellStyle name="%20 - Vurgu3 2 3 4 8 2" xfId="40335" xr:uid="{AEAF9A3F-42DF-41B2-9D42-67FC132E5074}"/>
    <cellStyle name="%20 - Vurgu3 2 3 4 9" xfId="19841" xr:uid="{53D85007-C186-4D10-BD9B-5C122195E158}"/>
    <cellStyle name="%20 - Vurgu3 2 3 4 9 2" xfId="44066" xr:uid="{8CFA38D6-47CB-4721-B4CB-7B9765977C1D}"/>
    <cellStyle name="%20 - Vurgu3 2 3 5" xfId="173" xr:uid="{00000000-0005-0000-0000-0000BC000000}"/>
    <cellStyle name="%20 - Vurgu3 2 3 5 2" xfId="174" xr:uid="{00000000-0005-0000-0000-0000BD000000}"/>
    <cellStyle name="%20 - Vurgu3 2 3 5 2 2" xfId="3895" xr:uid="{EBC88B12-0AE9-4676-B7DC-CCD5511A540B}"/>
    <cellStyle name="%20 - Vurgu3 2 3 5 2 2 2" xfId="29535" xr:uid="{C0161D08-2D93-498F-922B-34566637CADF}"/>
    <cellStyle name="%20 - Vurgu3 2 3 5 2 3" xfId="5568" xr:uid="{C0D6DA9D-526F-4A18-B872-3D78AB08B319}"/>
    <cellStyle name="%20 - Vurgu3 2 3 5 2 3 2" xfId="30574" xr:uid="{1291A52D-E820-47BB-866A-4A0F362CA34D}"/>
    <cellStyle name="%20 - Vurgu3 2 3 5 2 4" xfId="28396" xr:uid="{F8584990-3B96-43FB-AFF5-14C5FADBE458}"/>
    <cellStyle name="%20 - Vurgu3 2 3 5 3" xfId="3894" xr:uid="{CC21578B-7ABA-43AC-9440-000A5E063BAC}"/>
    <cellStyle name="%20 - Vurgu3 2 3 5 3 2" xfId="29534" xr:uid="{EAD64F93-3F1B-4458-9F2A-0E8839BC9F57}"/>
    <cellStyle name="%20 - Vurgu3 2 3 5 4" xfId="5567" xr:uid="{9D2476A9-0E6E-4313-A7B7-7F6D1506E4DD}"/>
    <cellStyle name="%20 - Vurgu3 2 3 5 4 2" xfId="30573" xr:uid="{15DC914E-E04F-41A5-A9D9-7583558322BA}"/>
    <cellStyle name="%20 - Vurgu3 2 3 5 5" xfId="10256" xr:uid="{7C9DDBF6-AC01-4536-9AC7-9BD5C0708503}"/>
    <cellStyle name="%20 - Vurgu3 2 3 5 5 2" xfId="34817" xr:uid="{E034B309-2F22-4D10-AE0A-51816ACDF250}"/>
    <cellStyle name="%20 - Vurgu3 2 3 5 6" xfId="24829" xr:uid="{0DFA03F4-617D-4AF6-B4F8-4C6B1ACA008D}"/>
    <cellStyle name="%20 - Vurgu3 2 3 5 6 2" xfId="48963" xr:uid="{1CA771B2-EACD-4554-BFE2-2561E2CB2303}"/>
    <cellStyle name="%20 - Vurgu3 2 3 5 7" xfId="28395" xr:uid="{621C8BE4-2F98-4F79-8AE6-D0666E372806}"/>
    <cellStyle name="%20 - Vurgu3 2 3 6" xfId="175" xr:uid="{00000000-0005-0000-0000-0000BE000000}"/>
    <cellStyle name="%20 - Vurgu3 2 3 6 2" xfId="176" xr:uid="{00000000-0005-0000-0000-0000BF000000}"/>
    <cellStyle name="%20 - Vurgu3 2 3 6 2 2" xfId="3897" xr:uid="{A5EE1F35-A36C-4E71-B06E-71D6B427A376}"/>
    <cellStyle name="%20 - Vurgu3 2 3 6 2 2 2" xfId="29537" xr:uid="{8B8D6E16-6800-4B4C-9391-32186ADF14F7}"/>
    <cellStyle name="%20 - Vurgu3 2 3 6 2 3" xfId="5570" xr:uid="{F822DDA5-68C9-418F-9068-68CE6E033E45}"/>
    <cellStyle name="%20 - Vurgu3 2 3 6 2 3 2" xfId="30576" xr:uid="{098479C3-3250-495B-B641-CB1E47F7585A}"/>
    <cellStyle name="%20 - Vurgu3 2 3 6 2 4" xfId="28398" xr:uid="{09DA54A5-DE8C-4568-8D6E-B4B8DAD8DD5B}"/>
    <cellStyle name="%20 - Vurgu3 2 3 6 3" xfId="3896" xr:uid="{3E24EC7E-4C1A-4D1A-8AEC-03E2E2A2A65D}"/>
    <cellStyle name="%20 - Vurgu3 2 3 6 3 2" xfId="29536" xr:uid="{20D4DA26-5924-4916-B952-4BC33021AD9B}"/>
    <cellStyle name="%20 - Vurgu3 2 3 6 4" xfId="5569" xr:uid="{C9D27C0B-168E-4BA3-9B88-880092BF7BDA}"/>
    <cellStyle name="%20 - Vurgu3 2 3 6 4 2" xfId="30575" xr:uid="{4A678AD9-F33C-43AE-BD00-E39354E3F537}"/>
    <cellStyle name="%20 - Vurgu3 2 3 6 5" xfId="10257" xr:uid="{A15CEE2F-1E63-4D88-80BC-F5A337D51C78}"/>
    <cellStyle name="%20 - Vurgu3 2 3 6 5 2" xfId="34818" xr:uid="{92C2E303-38FC-43A4-87F2-01DE25095203}"/>
    <cellStyle name="%20 - Vurgu3 2 3 6 6" xfId="28397" xr:uid="{4B1963AF-D906-4468-B891-D77C9E0A8D08}"/>
    <cellStyle name="%20 - Vurgu3 2 3 7" xfId="177" xr:uid="{00000000-0005-0000-0000-0000C0000000}"/>
    <cellStyle name="%20 - Vurgu3 2 3 7 2" xfId="178" xr:uid="{00000000-0005-0000-0000-0000C1000000}"/>
    <cellStyle name="%20 - Vurgu3 2 3 7 2 2" xfId="3899" xr:uid="{A2FA6AD2-6A8D-45F5-A79E-A5FEC6B627DF}"/>
    <cellStyle name="%20 - Vurgu3 2 3 7 2 2 2" xfId="29539" xr:uid="{175D4656-E6DA-4B4A-8ECC-C874FF4C73C7}"/>
    <cellStyle name="%20 - Vurgu3 2 3 7 2 3" xfId="5572" xr:uid="{8F4DA311-5463-4DD1-9928-BFF3472B91AD}"/>
    <cellStyle name="%20 - Vurgu3 2 3 7 2 3 2" xfId="30578" xr:uid="{E223F19E-C03B-4AF4-BCBC-32892F7F8D8B}"/>
    <cellStyle name="%20 - Vurgu3 2 3 7 2 4" xfId="28400" xr:uid="{9E6B9F79-A9C5-4EDC-8C28-6EC8CC303289}"/>
    <cellStyle name="%20 - Vurgu3 2 3 7 3" xfId="3898" xr:uid="{877BD2FD-95C4-43B0-8679-FAD9A7A04094}"/>
    <cellStyle name="%20 - Vurgu3 2 3 7 3 2" xfId="29538" xr:uid="{E0623A5A-5C46-468C-A505-37BDB26BF828}"/>
    <cellStyle name="%20 - Vurgu3 2 3 7 4" xfId="5571" xr:uid="{2AF758B9-3407-4FE2-A071-84BDFA9E6C98}"/>
    <cellStyle name="%20 - Vurgu3 2 3 7 4 2" xfId="30577" xr:uid="{8A7CB291-B33C-47A5-8145-4CA37228F5E5}"/>
    <cellStyle name="%20 - Vurgu3 2 3 7 5" xfId="10258" xr:uid="{A379E5B9-92C2-4B4B-8012-FA93660D5F87}"/>
    <cellStyle name="%20 - Vurgu3 2 3 7 5 2" xfId="34819" xr:uid="{A5503008-33CF-426B-95BB-64CE67660856}"/>
    <cellStyle name="%20 - Vurgu3 2 3 7 6" xfId="28399" xr:uid="{E9535D88-8931-4731-8BAD-EDF1AB3EC0B1}"/>
    <cellStyle name="%20 - Vurgu3 2 3 8" xfId="179" xr:uid="{00000000-0005-0000-0000-0000C2000000}"/>
    <cellStyle name="%20 - Vurgu3 2 3 8 2" xfId="3900" xr:uid="{33D0B598-6CAE-4C99-BDF7-721FBDEC896F}"/>
    <cellStyle name="%20 - Vurgu3 2 3 8 2 2" xfId="29540" xr:uid="{A19A0D8E-2E6E-4008-9117-6A3E4EEDF893}"/>
    <cellStyle name="%20 - Vurgu3 2 3 8 3" xfId="5573" xr:uid="{228DF409-0895-486B-83CB-9993B48809A8}"/>
    <cellStyle name="%20 - Vurgu3 2 3 8 3 2" xfId="30579" xr:uid="{922EBA6C-1FB4-4562-ADEA-A85B556F41B3}"/>
    <cellStyle name="%20 - Vurgu3 2 3 8 4" xfId="10259" xr:uid="{114A5C62-0C5D-42A1-80D5-556B84E21150}"/>
    <cellStyle name="%20 - Vurgu3 2 3 8 4 2" xfId="34820" xr:uid="{0D647359-F9B9-478F-AE13-2A859BEDB25E}"/>
    <cellStyle name="%20 - Vurgu3 2 3 8 5" xfId="28401" xr:uid="{3BF3B448-D1D2-4AAE-A1EE-5D9C138597B6}"/>
    <cellStyle name="%20 - Vurgu3 2 3 9" xfId="180" xr:uid="{00000000-0005-0000-0000-0000C3000000}"/>
    <cellStyle name="%20 - Vurgu3 2 3 9 2" xfId="3901" xr:uid="{5CC93843-F253-404D-ADE8-1463EEF8B192}"/>
    <cellStyle name="%20 - Vurgu3 2 3 9 2 2" xfId="29541" xr:uid="{3E2883C9-4475-4E38-A028-89B035B705D8}"/>
    <cellStyle name="%20 - Vurgu3 2 3 9 3" xfId="5574" xr:uid="{B6780D96-D5C6-4549-91A5-16DBB239AFE9}"/>
    <cellStyle name="%20 - Vurgu3 2 3 9 3 2" xfId="30580" xr:uid="{ECDD627F-A487-48FC-95B6-6ABA2BEB5515}"/>
    <cellStyle name="%20 - Vurgu3 2 3 9 4" xfId="28402" xr:uid="{D603CC79-7345-4064-AB55-B7D185312828}"/>
    <cellStyle name="%20 - Vurgu3 2 30" xfId="14859" xr:uid="{59272854-8F83-41A2-84CC-C21026294A12}"/>
    <cellStyle name="%20 - Vurgu3 2 30 2" xfId="39091" xr:uid="{0D7F1003-DC02-4D25-9BF0-FCE8AED59CD8}"/>
    <cellStyle name="%20 - Vurgu3 2 31" xfId="18592" xr:uid="{7D5744F1-5295-4A33-9564-2CD793F0C601}"/>
    <cellStyle name="%20 - Vurgu3 2 31 2" xfId="42818" xr:uid="{72842FAE-FC7C-4905-85FF-A76ED41251CE}"/>
    <cellStyle name="%20 - Vurgu3 2 32" xfId="22344" xr:uid="{AC6C5A9A-BE49-4D44-8B07-D4B877149690}"/>
    <cellStyle name="%20 - Vurgu3 2 32 2" xfId="46546" xr:uid="{BE45D753-A4BD-4EB4-8CC8-372603D5FBC3}"/>
    <cellStyle name="%20 - Vurgu3 2 33" xfId="28375" xr:uid="{9D9A8BAF-3002-44B7-A4A0-D2E4098ECCA2}"/>
    <cellStyle name="%20 - Vurgu3 2 4" xfId="181" xr:uid="{00000000-0005-0000-0000-0000C4000000}"/>
    <cellStyle name="%20 - Vurgu3 2 4 2" xfId="182" xr:uid="{00000000-0005-0000-0000-0000C5000000}"/>
    <cellStyle name="%20 - Vurgu3 2 4 3" xfId="3902" xr:uid="{8DBB9E08-AACD-4AD5-A7F5-6B8E6DF1C266}"/>
    <cellStyle name="%20 - Vurgu3 2 4 3 2" xfId="29542" xr:uid="{3334B05C-58E4-42F8-AF03-4FC107E8DED5}"/>
    <cellStyle name="%20 - Vurgu3 2 4 4" xfId="5575" xr:uid="{164D5B3E-9005-4844-AD1C-DC8EF4B6E199}"/>
    <cellStyle name="%20 - Vurgu3 2 4 4 2" xfId="30581" xr:uid="{8CA32536-8C2C-466A-81E6-81C5A10040EB}"/>
    <cellStyle name="%20 - Vurgu3 2 4 5" xfId="6644" xr:uid="{4A4DCB91-0661-4CA8-AF82-BED15402920B}"/>
    <cellStyle name="%20 - Vurgu3 2 5" xfId="183" xr:uid="{00000000-0005-0000-0000-0000C6000000}"/>
    <cellStyle name="%20 - Vurgu3 2 5 10" xfId="22538" xr:uid="{B877A458-BDF3-4B48-AE05-FE8B51172F6F}"/>
    <cellStyle name="%20 - Vurgu3 2 5 10 2" xfId="46740" xr:uid="{033359E8-4C28-47A3-9168-26C568A8A334}"/>
    <cellStyle name="%20 - Vurgu3 2 5 11" xfId="28403" xr:uid="{0BB7D586-D09C-4C44-B9C2-0DD817F9D74B}"/>
    <cellStyle name="%20 - Vurgu3 2 5 2" xfId="184" xr:uid="{00000000-0005-0000-0000-0000C7000000}"/>
    <cellStyle name="%20 - Vurgu3 2 5 2 2" xfId="3904" xr:uid="{E78443CE-81BD-4CDC-8532-9F2C9E02B54C}"/>
    <cellStyle name="%20 - Vurgu3 2 5 2 2 2" xfId="27548" xr:uid="{3C17702E-2B8B-447B-9B0E-A172258325CA}"/>
    <cellStyle name="%20 - Vurgu3 2 5 2 2 2 2" xfId="51665" xr:uid="{FA3C7576-014E-4170-A925-5BC446A9206D}"/>
    <cellStyle name="%20 - Vurgu3 2 5 2 2 3" xfId="29544" xr:uid="{294D9D57-2F7D-468D-BB8B-10159B9580F4}"/>
    <cellStyle name="%20 - Vurgu3 2 5 2 3" xfId="5577" xr:uid="{64A9DFB4-0126-4141-B304-335E2EBDFCDF}"/>
    <cellStyle name="%20 - Vurgu3 2 5 2 3 2" xfId="30583" xr:uid="{A13C204D-646F-4CBF-B005-9A845E5FFDC0}"/>
    <cellStyle name="%20 - Vurgu3 2 5 2 4" xfId="7945" xr:uid="{DA5203F9-D58F-468B-BBA5-4E6F061BFC22}"/>
    <cellStyle name="%20 - Vurgu3 2 5 2 4 2" xfId="32783" xr:uid="{5065A8C5-77BC-4113-A7AD-8ABF26400984}"/>
    <cellStyle name="%20 - Vurgu3 2 5 2 5" xfId="14116" xr:uid="{DC9251C4-9E74-4162-AC21-BE884761B9DF}"/>
    <cellStyle name="%20 - Vurgu3 2 5 2 5 2" xfId="38349" xr:uid="{9F3807C9-1E6F-43D7-A099-8DE96E10FB81}"/>
    <cellStyle name="%20 - Vurgu3 2 5 2 6" xfId="17829" xr:uid="{9313F9AB-35A1-4F2E-AB7B-49F409835CFA}"/>
    <cellStyle name="%20 - Vurgu3 2 5 2 6 2" xfId="42060" xr:uid="{C0AF6359-71EE-4939-AFC0-9466D59AFDA7}"/>
    <cellStyle name="%20 - Vurgu3 2 5 2 7" xfId="21568" xr:uid="{3ABE62CC-DEE8-42C0-A361-87E41CE70F6B}"/>
    <cellStyle name="%20 - Vurgu3 2 5 2 7 2" xfId="45791" xr:uid="{A7A1714C-6704-4930-AD6B-DC78DD9E4E8A}"/>
    <cellStyle name="%20 - Vurgu3 2 5 2 8" xfId="23588" xr:uid="{135D420B-FC6A-448E-B1EC-3D07CEC4C23B}"/>
    <cellStyle name="%20 - Vurgu3 2 5 2 8 2" xfId="47790" xr:uid="{CCD32BD2-1DEB-449D-A698-C2F33669857A}"/>
    <cellStyle name="%20 - Vurgu3 2 5 2 9" xfId="28404" xr:uid="{0CA3F366-1DEF-4826-880F-75CE979DB95F}"/>
    <cellStyle name="%20 - Vurgu3 2 5 3" xfId="3903" xr:uid="{FF7080D8-2997-4561-964E-CEE1A6B118D8}"/>
    <cellStyle name="%20 - Vurgu3 2 5 3 2" xfId="9375" xr:uid="{D1E7E434-D130-4D01-A3A0-21A78127BA6F}"/>
    <cellStyle name="%20 - Vurgu3 2 5 3 2 2" xfId="34001" xr:uid="{B9D9783D-05DA-4063-B89B-A63DE06E32C7}"/>
    <cellStyle name="%20 - Vurgu3 2 5 3 3" xfId="12936" xr:uid="{EA81127F-6953-43DB-B44D-992CE52F3847}"/>
    <cellStyle name="%20 - Vurgu3 2 5 3 3 2" xfId="37169" xr:uid="{95F37D84-42B9-4E97-B10E-80D1CAE91C36}"/>
    <cellStyle name="%20 - Vurgu3 2 5 3 4" xfId="16649" xr:uid="{0E5A3622-A971-43EC-8B95-84979913B593}"/>
    <cellStyle name="%20 - Vurgu3 2 5 3 4 2" xfId="40880" xr:uid="{2FAE71FA-158E-465D-B08B-B9D4CD77C22E}"/>
    <cellStyle name="%20 - Vurgu3 2 5 3 5" xfId="20388" xr:uid="{24C9BF69-F59B-4F60-9970-AF3CBB5407D3}"/>
    <cellStyle name="%20 - Vurgu3 2 5 3 5 2" xfId="44611" xr:uid="{E2771180-21FB-4D2D-8D94-36E4D7C82435}"/>
    <cellStyle name="%20 - Vurgu3 2 5 3 6" xfId="26366" xr:uid="{06D590DB-5AAD-4E93-A692-6D27C57D67B5}"/>
    <cellStyle name="%20 - Vurgu3 2 5 3 6 2" xfId="50485" xr:uid="{5DB0FA19-D85F-485F-A508-F3D08EB5AD58}"/>
    <cellStyle name="%20 - Vurgu3 2 5 3 7" xfId="29543" xr:uid="{02DFFD77-2552-43C7-9A8B-41E675874CBA}"/>
    <cellStyle name="%20 - Vurgu3 2 5 4" xfId="5576" xr:uid="{A1BEBE51-F0CC-432D-8D68-7D260C0AB34C}"/>
    <cellStyle name="%20 - Vurgu3 2 5 4 2" xfId="24951" xr:uid="{BD376BEB-CB1B-4E63-A96B-4BB1C22F04AB}"/>
    <cellStyle name="%20 - Vurgu3 2 5 4 2 2" xfId="49085" xr:uid="{6AD4BED3-EE82-4608-A3C7-28A15D4345C8}"/>
    <cellStyle name="%20 - Vurgu3 2 5 4 3" xfId="30582" xr:uid="{951E64E7-9F5C-4101-89AD-D2C463D52367}"/>
    <cellStyle name="%20 - Vurgu3 2 5 5" xfId="6798" xr:uid="{B776556E-458D-40CA-AC04-6BB47C5A6666}"/>
    <cellStyle name="%20 - Vurgu3 2 5 5 2" xfId="31735" xr:uid="{005F03AA-3609-47C6-9493-5A03CD6EA14F}"/>
    <cellStyle name="%20 - Vurgu3 2 5 6" xfId="10260" xr:uid="{F1BB9552-F57F-4501-8F02-37963DB9E8E4}"/>
    <cellStyle name="%20 - Vurgu3 2 5 6 2" xfId="34821" xr:uid="{A869F263-D9A2-4B6F-9F30-A38A334650DF}"/>
    <cellStyle name="%20 - Vurgu3 2 5 7" xfId="11535" xr:uid="{5C79B1BD-812A-494F-831C-1629876C9F2E}"/>
    <cellStyle name="%20 - Vurgu3 2 5 7 2" xfId="35769" xr:uid="{CC2BD65B-207E-4697-B17B-4962CCD65A87}"/>
    <cellStyle name="%20 - Vurgu3 2 5 8" xfId="15248" xr:uid="{D1A95345-0C09-4BAE-9737-BD67C0B8A119}"/>
    <cellStyle name="%20 - Vurgu3 2 5 8 2" xfId="39480" xr:uid="{3F51C8E6-0699-4721-92D9-7F696A4E525C}"/>
    <cellStyle name="%20 - Vurgu3 2 5 9" xfId="18985" xr:uid="{BF64C44F-7BC9-4A5C-A467-26CE71706D9D}"/>
    <cellStyle name="%20 - Vurgu3 2 5 9 2" xfId="43211" xr:uid="{4D36D07D-2C50-493B-ABC6-E59E03EBB0CD}"/>
    <cellStyle name="%20 - Vurgu3 2 6" xfId="185" xr:uid="{00000000-0005-0000-0000-0000C8000000}"/>
    <cellStyle name="%20 - Vurgu3 2 6 2" xfId="8079" xr:uid="{BEAF2CB9-4E0A-4E6D-B096-3CD2D1FEE863}"/>
    <cellStyle name="%20 - Vurgu3 2 6 2 2" xfId="14240" xr:uid="{5418526C-482E-4DF7-A6CF-5D7D4031C8B0}"/>
    <cellStyle name="%20 - Vurgu3 2 6 2 2 2" xfId="27672" xr:uid="{CC40A7AC-2604-4CB0-97DB-5E592D970C23}"/>
    <cellStyle name="%20 - Vurgu3 2 6 2 2 2 2" xfId="51789" xr:uid="{E79685B3-ED2F-4E31-AB82-F3E9E447A47B}"/>
    <cellStyle name="%20 - Vurgu3 2 6 2 2 3" xfId="38473" xr:uid="{E8CD449F-597B-4110-8954-337A2F97432E}"/>
    <cellStyle name="%20 - Vurgu3 2 6 2 3" xfId="17953" xr:uid="{D5C536B3-CA84-40E4-9275-4E80D0462A5A}"/>
    <cellStyle name="%20 - Vurgu3 2 6 2 3 2" xfId="42184" xr:uid="{0E2647A0-4F0F-45FF-AC2C-8B60D530FAD3}"/>
    <cellStyle name="%20 - Vurgu3 2 6 2 4" xfId="21692" xr:uid="{3FFFF1F9-EB43-433E-ADE2-7272B300EC8B}"/>
    <cellStyle name="%20 - Vurgu3 2 6 2 4 2" xfId="45915" xr:uid="{9CA328FD-AE9F-4B5A-ADEC-5845E3423B65}"/>
    <cellStyle name="%20 - Vurgu3 2 6 2 5" xfId="23712" xr:uid="{5CD8712A-F41F-425B-81E0-68F993B234DF}"/>
    <cellStyle name="%20 - Vurgu3 2 6 2 5 2" xfId="47914" xr:uid="{543D344E-15B5-4C83-844D-01EE95FEE176}"/>
    <cellStyle name="%20 - Vurgu3 2 6 2 6" xfId="32907" xr:uid="{5346C538-9008-4B9F-B7E2-C377EF6795B3}"/>
    <cellStyle name="%20 - Vurgu3 2 6 3" xfId="6926" xr:uid="{9A8C99EE-C66A-42F7-8ABF-A4458C5B0B76}"/>
    <cellStyle name="%20 - Vurgu3 2 6 3 2" xfId="13048" xr:uid="{00C36FEC-9C83-49E4-BD9D-0C9A778044E5}"/>
    <cellStyle name="%20 - Vurgu3 2 6 3 2 2" xfId="37281" xr:uid="{EAF5C7F5-A481-46A3-87BF-F3DC8009A165}"/>
    <cellStyle name="%20 - Vurgu3 2 6 3 3" xfId="16761" xr:uid="{60887FC2-EC5B-421A-9573-A7A6A4D854E7}"/>
    <cellStyle name="%20 - Vurgu3 2 6 3 3 2" xfId="40992" xr:uid="{024C2D1D-1481-4E27-98F3-208D38752B3F}"/>
    <cellStyle name="%20 - Vurgu3 2 6 3 4" xfId="20500" xr:uid="{02443D69-16BE-40F0-BB4C-0DF11018217C}"/>
    <cellStyle name="%20 - Vurgu3 2 6 3 4 2" xfId="44723" xr:uid="{39CB9191-41CD-40E0-8921-1E6E1A3AB77D}"/>
    <cellStyle name="%20 - Vurgu3 2 6 3 5" xfId="26478" xr:uid="{066FC498-616A-4CB4-A1FB-E5C3060BC09F}"/>
    <cellStyle name="%20 - Vurgu3 2 6 3 5 2" xfId="50597" xr:uid="{FD97E949-D52F-469E-AD12-5E6CE7B91427}"/>
    <cellStyle name="%20 - Vurgu3 2 6 3 6" xfId="31859" xr:uid="{C566C917-48F8-45A5-8B47-522761784499}"/>
    <cellStyle name="%20 - Vurgu3 2 6 4" xfId="11659" xr:uid="{E2C7B0BA-04D6-47C5-89BF-324D2A990681}"/>
    <cellStyle name="%20 - Vurgu3 2 6 4 2" xfId="25075" xr:uid="{5EC88C4C-F9B4-4B49-90B5-492DC6C4654C}"/>
    <cellStyle name="%20 - Vurgu3 2 6 4 2 2" xfId="49209" xr:uid="{C8236815-E1C0-41CF-9D06-D2D48FFD7E28}"/>
    <cellStyle name="%20 - Vurgu3 2 6 4 3" xfId="35893" xr:uid="{9413F19F-29C9-4FE8-BED2-665A41E847E5}"/>
    <cellStyle name="%20 - Vurgu3 2 6 5" xfId="15372" xr:uid="{EDD8A0BD-5EA8-46C3-B470-89A5F3D7DF25}"/>
    <cellStyle name="%20 - Vurgu3 2 6 5 2" xfId="39604" xr:uid="{C307BE1E-2A92-4276-B7AD-A2AF25480E40}"/>
    <cellStyle name="%20 - Vurgu3 2 6 6" xfId="19109" xr:uid="{07C7BFF3-1F90-4B79-99D3-570158EF0E0D}"/>
    <cellStyle name="%20 - Vurgu3 2 6 6 2" xfId="43335" xr:uid="{2C78D216-EC01-46C7-B247-1C6BC0C39A9B}"/>
    <cellStyle name="%20 - Vurgu3 2 6 7" xfId="22662" xr:uid="{2574CDF2-D2D2-4D1F-975C-447F676C1E87}"/>
    <cellStyle name="%20 - Vurgu3 2 6 7 2" xfId="46864" xr:uid="{D46A16DA-EEFC-4D20-84E0-E263B6D0EB17}"/>
    <cellStyle name="%20 - Vurgu3 2 7" xfId="186" xr:uid="{00000000-0005-0000-0000-0000C9000000}"/>
    <cellStyle name="%20 - Vurgu3 2 7 10" xfId="22789" xr:uid="{167219C5-A530-47BC-86FD-ED93B955127D}"/>
    <cellStyle name="%20 - Vurgu3 2 7 10 2" xfId="46991" xr:uid="{0375C953-C823-48D1-8071-19F77DDBA6F3}"/>
    <cellStyle name="%20 - Vurgu3 2 7 11" xfId="28405" xr:uid="{7C55D66E-D454-4EA7-8256-D5A3B880CA18}"/>
    <cellStyle name="%20 - Vurgu3 2 7 2" xfId="187" xr:uid="{00000000-0005-0000-0000-0000CA000000}"/>
    <cellStyle name="%20 - Vurgu3 2 7 2 2" xfId="3906" xr:uid="{4BEF65E2-5255-4829-81E2-195DB6E1257B}"/>
    <cellStyle name="%20 - Vurgu3 2 7 2 2 2" xfId="27799" xr:uid="{E1F6FB44-A790-4BA2-8AE4-922CE4727E12}"/>
    <cellStyle name="%20 - Vurgu3 2 7 2 2 2 2" xfId="51916" xr:uid="{131E5B25-C8F6-4556-A6EA-D00D5065CBE2}"/>
    <cellStyle name="%20 - Vurgu3 2 7 2 2 3" xfId="29546" xr:uid="{F1C2E3E2-1AA1-4DAF-80BB-CB76E681FF80}"/>
    <cellStyle name="%20 - Vurgu3 2 7 2 3" xfId="5579" xr:uid="{9C8526CC-68F9-4DD1-95B6-FB04D4F6E4E3}"/>
    <cellStyle name="%20 - Vurgu3 2 7 2 3 2" xfId="30585" xr:uid="{42224E62-CE6E-4761-A149-68E95E27B40E}"/>
    <cellStyle name="%20 - Vurgu3 2 7 2 4" xfId="8210" xr:uid="{86FEF90E-1E88-4C90-92B9-5410BFE7B0AD}"/>
    <cellStyle name="%20 - Vurgu3 2 7 2 4 2" xfId="33034" xr:uid="{A27F1728-49DA-47CE-B724-8159F05566C6}"/>
    <cellStyle name="%20 - Vurgu3 2 7 2 5" xfId="14367" xr:uid="{47F63C4B-84B6-4A8A-A3DE-FA9A7FCA4BB4}"/>
    <cellStyle name="%20 - Vurgu3 2 7 2 5 2" xfId="38600" xr:uid="{B073D981-10E9-4D25-8ECA-87CF74DA67DA}"/>
    <cellStyle name="%20 - Vurgu3 2 7 2 6" xfId="18080" xr:uid="{C535E309-B67F-4F1B-A22E-DAF13E87A26A}"/>
    <cellStyle name="%20 - Vurgu3 2 7 2 6 2" xfId="42311" xr:uid="{3D9E7AD0-B8CD-430A-A082-5C84B9C25611}"/>
    <cellStyle name="%20 - Vurgu3 2 7 2 7" xfId="21819" xr:uid="{15F8B93F-2FE9-4FA7-AB29-ECADAFB2B5EF}"/>
    <cellStyle name="%20 - Vurgu3 2 7 2 7 2" xfId="46042" xr:uid="{C0E4AB01-830D-4CB3-8A2C-6FCA89FDAAC6}"/>
    <cellStyle name="%20 - Vurgu3 2 7 2 8" xfId="23839" xr:uid="{7A695EA7-ABCE-437B-9534-020A5C92A7A8}"/>
    <cellStyle name="%20 - Vurgu3 2 7 2 8 2" xfId="48041" xr:uid="{4C3D6B6B-D5FE-483F-BAD2-C6FB7BD87412}"/>
    <cellStyle name="%20 - Vurgu3 2 7 2 9" xfId="28406" xr:uid="{853BD3C0-E2EA-4A85-8BD1-B5B071081DDC}"/>
    <cellStyle name="%20 - Vurgu3 2 7 3" xfId="3905" xr:uid="{F606C188-90EA-43E8-BB72-E275D8905B25}"/>
    <cellStyle name="%20 - Vurgu3 2 7 3 2" xfId="9441" xr:uid="{9D30EB37-E525-47B8-9603-6A691AD9513F}"/>
    <cellStyle name="%20 - Vurgu3 2 7 3 2 2" xfId="34066" xr:uid="{2CAD149F-F1F4-466A-93B5-8A4BEBF7BD0D}"/>
    <cellStyle name="%20 - Vurgu3 2 7 3 3" xfId="13175" xr:uid="{A3688996-1580-4D29-B8B7-0DE4C0084F2A}"/>
    <cellStyle name="%20 - Vurgu3 2 7 3 3 2" xfId="37408" xr:uid="{F7A05578-2847-42F4-B29E-F7A4F454573E}"/>
    <cellStyle name="%20 - Vurgu3 2 7 3 4" xfId="16888" xr:uid="{06CCA371-FA97-426B-9181-F36A2E0DB43C}"/>
    <cellStyle name="%20 - Vurgu3 2 7 3 4 2" xfId="41119" xr:uid="{666712DF-CDE2-4E94-AACE-9BF903979D3D}"/>
    <cellStyle name="%20 - Vurgu3 2 7 3 5" xfId="20627" xr:uid="{86A3F479-4E2C-4E78-89AE-560D8C908113}"/>
    <cellStyle name="%20 - Vurgu3 2 7 3 5 2" xfId="44850" xr:uid="{8659E4E3-5E29-48BB-B216-17F24550DAF1}"/>
    <cellStyle name="%20 - Vurgu3 2 7 3 6" xfId="26605" xr:uid="{FDF17E5A-E796-4918-AD1C-6CC9B8E343C2}"/>
    <cellStyle name="%20 - Vurgu3 2 7 3 6 2" xfId="50724" xr:uid="{7D679CCE-DC52-42C9-9E4B-ECDDA8BDE94D}"/>
    <cellStyle name="%20 - Vurgu3 2 7 3 7" xfId="29545" xr:uid="{C39C085D-8296-40B7-9D9D-9A6D76FFC150}"/>
    <cellStyle name="%20 - Vurgu3 2 7 4" xfId="5578" xr:uid="{5D06174C-0B95-406E-8AD9-10B93393C281}"/>
    <cellStyle name="%20 - Vurgu3 2 7 4 2" xfId="25202" xr:uid="{7CE37826-6613-4FD3-A355-4F1D4533D15E}"/>
    <cellStyle name="%20 - Vurgu3 2 7 4 2 2" xfId="49336" xr:uid="{3FBB42C6-87B9-4740-996B-50B3896BE491}"/>
    <cellStyle name="%20 - Vurgu3 2 7 4 3" xfId="30584" xr:uid="{1DFB5CA4-FD75-4345-99A9-1631F6DC1072}"/>
    <cellStyle name="%20 - Vurgu3 2 7 5" xfId="7062" xr:uid="{3E25F42D-65B2-4570-AB6F-4E9AF3035E95}"/>
    <cellStyle name="%20 - Vurgu3 2 7 5 2" xfId="31986" xr:uid="{D6F5EF0E-1F19-47F2-B7C7-238BDA96E3BF}"/>
    <cellStyle name="%20 - Vurgu3 2 7 6" xfId="10261" xr:uid="{B3F29C88-0DD8-4499-8687-679AAD697AD3}"/>
    <cellStyle name="%20 - Vurgu3 2 7 6 2" xfId="34822" xr:uid="{3BF8CE13-13D6-43B8-81F3-D8FC838411B4}"/>
    <cellStyle name="%20 - Vurgu3 2 7 7" xfId="11786" xr:uid="{B1CFBDDA-C70B-4B75-9540-28619179E75D}"/>
    <cellStyle name="%20 - Vurgu3 2 7 7 2" xfId="36020" xr:uid="{1C0377DB-048B-4699-83F8-157A87748C5C}"/>
    <cellStyle name="%20 - Vurgu3 2 7 8" xfId="15499" xr:uid="{056A84FE-3C40-4A7B-B808-661F0A0439F1}"/>
    <cellStyle name="%20 - Vurgu3 2 7 8 2" xfId="39731" xr:uid="{DA13B0D9-62B9-4FAC-956E-9004744BC05E}"/>
    <cellStyle name="%20 - Vurgu3 2 7 9" xfId="19236" xr:uid="{EC0C8DE3-0B4D-4496-8EF7-05FF8CA425F2}"/>
    <cellStyle name="%20 - Vurgu3 2 7 9 2" xfId="43462" xr:uid="{D8FC77FC-F3D0-41D3-BCF3-451DCCCFAC75}"/>
    <cellStyle name="%20 - Vurgu3 2 8" xfId="188" xr:uid="{00000000-0005-0000-0000-0000CB000000}"/>
    <cellStyle name="%20 - Vurgu3 2 8 10" xfId="22916" xr:uid="{DF5B7F59-BE68-4872-AC89-AE0BD341EDE4}"/>
    <cellStyle name="%20 - Vurgu3 2 8 10 2" xfId="47118" xr:uid="{0C7C4DDB-C6AD-4A1A-9F77-6137F905E96E}"/>
    <cellStyle name="%20 - Vurgu3 2 8 11" xfId="28407" xr:uid="{190E7B99-F7D6-446E-B48D-9F83ACBF161E}"/>
    <cellStyle name="%20 - Vurgu3 2 8 2" xfId="189" xr:uid="{00000000-0005-0000-0000-0000CC000000}"/>
    <cellStyle name="%20 - Vurgu3 2 8 2 2" xfId="3908" xr:uid="{619EA1D3-118C-4336-8670-4D1DEFBE8A04}"/>
    <cellStyle name="%20 - Vurgu3 2 8 2 2 2" xfId="27926" xr:uid="{CFE16877-CBF1-4EB3-8DD5-27E379326DE8}"/>
    <cellStyle name="%20 - Vurgu3 2 8 2 2 2 2" xfId="52043" xr:uid="{CC685B6E-A716-4A4E-B845-9557BC80D8A1}"/>
    <cellStyle name="%20 - Vurgu3 2 8 2 2 3" xfId="29548" xr:uid="{5FB33C42-BC5B-4421-A4CE-47AE6B604C01}"/>
    <cellStyle name="%20 - Vurgu3 2 8 2 3" xfId="5581" xr:uid="{61A8485F-1123-4F5B-8ABB-B934A252339B}"/>
    <cellStyle name="%20 - Vurgu3 2 8 2 3 2" xfId="30587" xr:uid="{314252D9-820F-4535-BD80-9FB0CC532AF6}"/>
    <cellStyle name="%20 - Vurgu3 2 8 2 4" xfId="8340" xr:uid="{AD802968-CE21-4608-A59D-1D3629FF34FF}"/>
    <cellStyle name="%20 - Vurgu3 2 8 2 4 2" xfId="33161" xr:uid="{BCEB9769-883F-42E9-A994-CCC6FAE4C2F2}"/>
    <cellStyle name="%20 - Vurgu3 2 8 2 5" xfId="14494" xr:uid="{D0630F5C-4D63-47AF-A6F7-9AAA87B9EDFE}"/>
    <cellStyle name="%20 - Vurgu3 2 8 2 5 2" xfId="38727" xr:uid="{1CCDD404-C241-48FC-BDA8-0DEF1EF21CEF}"/>
    <cellStyle name="%20 - Vurgu3 2 8 2 6" xfId="18207" xr:uid="{D377978E-D2A8-42F6-9A08-2B0251BBB1C5}"/>
    <cellStyle name="%20 - Vurgu3 2 8 2 6 2" xfId="42438" xr:uid="{2818CF4D-38F8-4F4A-BEEC-E3B27570EDE1}"/>
    <cellStyle name="%20 - Vurgu3 2 8 2 7" xfId="21946" xr:uid="{D60C28A1-85EB-4A26-97A0-D83F080CEF80}"/>
    <cellStyle name="%20 - Vurgu3 2 8 2 7 2" xfId="46169" xr:uid="{60424BB6-42A3-4923-8E50-F843C071B2C7}"/>
    <cellStyle name="%20 - Vurgu3 2 8 2 8" xfId="23966" xr:uid="{E8AABFEE-1ED6-4B20-860B-9A10BB560355}"/>
    <cellStyle name="%20 - Vurgu3 2 8 2 8 2" xfId="48168" xr:uid="{E74E8982-3F5B-4F71-97BC-8D06C1E090F7}"/>
    <cellStyle name="%20 - Vurgu3 2 8 2 9" xfId="28408" xr:uid="{E1F2E0CF-9056-499D-A33B-4802A9F6CA8E}"/>
    <cellStyle name="%20 - Vurgu3 2 8 3" xfId="3907" xr:uid="{201A8ED7-92FE-400F-9728-E5E46816FC13}"/>
    <cellStyle name="%20 - Vurgu3 2 8 3 2" xfId="9519" xr:uid="{B5D3BE8B-320D-47A3-82B0-EA5A3423157C}"/>
    <cellStyle name="%20 - Vurgu3 2 8 3 2 2" xfId="34144" xr:uid="{CE62609B-1CD9-4ACA-B81B-1914820125AB}"/>
    <cellStyle name="%20 - Vurgu3 2 8 3 3" xfId="13302" xr:uid="{EAE53128-5731-4CD1-8AC6-46DE21C2F9A0}"/>
    <cellStyle name="%20 - Vurgu3 2 8 3 3 2" xfId="37535" xr:uid="{FC7BCB8F-7469-46A9-9CEF-C0F6100FFD73}"/>
    <cellStyle name="%20 - Vurgu3 2 8 3 4" xfId="17015" xr:uid="{7522C359-7E7C-43A1-AD92-05BBEF782949}"/>
    <cellStyle name="%20 - Vurgu3 2 8 3 4 2" xfId="41246" xr:uid="{082D28EE-D538-43C1-AC26-12869F99B133}"/>
    <cellStyle name="%20 - Vurgu3 2 8 3 5" xfId="20754" xr:uid="{58152698-08AE-426A-905A-D352F3BC781F}"/>
    <cellStyle name="%20 - Vurgu3 2 8 3 5 2" xfId="44977" xr:uid="{BCAFF54C-9340-40B7-9398-25C1E0225A78}"/>
    <cellStyle name="%20 - Vurgu3 2 8 3 6" xfId="26732" xr:uid="{B913D292-8DE1-40F0-8A88-715391605054}"/>
    <cellStyle name="%20 - Vurgu3 2 8 3 6 2" xfId="50851" xr:uid="{C47114BF-F970-49DE-8476-0FFA9878B42D}"/>
    <cellStyle name="%20 - Vurgu3 2 8 3 7" xfId="29547" xr:uid="{A41774FD-A750-4944-83B8-D0439293901E}"/>
    <cellStyle name="%20 - Vurgu3 2 8 4" xfId="5580" xr:uid="{8BC24EBB-E0B3-4321-9374-EA081BDBC777}"/>
    <cellStyle name="%20 - Vurgu3 2 8 4 2" xfId="25329" xr:uid="{96FAE941-474B-4500-8B96-1EEB73A2674D}"/>
    <cellStyle name="%20 - Vurgu3 2 8 4 2 2" xfId="49463" xr:uid="{B4A635EA-5E29-4067-93D0-13492C460524}"/>
    <cellStyle name="%20 - Vurgu3 2 8 4 3" xfId="30586" xr:uid="{397396BD-87A0-4E30-997B-D4FFC629476A}"/>
    <cellStyle name="%20 - Vurgu3 2 8 5" xfId="7190" xr:uid="{06D5088F-41C1-4CD2-8CDF-0FF9CCF5CA67}"/>
    <cellStyle name="%20 - Vurgu3 2 8 5 2" xfId="32113" xr:uid="{D44BF305-5BA5-4DB3-B7A3-C8912FD96CD9}"/>
    <cellStyle name="%20 - Vurgu3 2 8 6" xfId="10262" xr:uid="{619E2D71-6B35-4B46-A07E-A841051B2D9F}"/>
    <cellStyle name="%20 - Vurgu3 2 8 6 2" xfId="34823" xr:uid="{494B6444-D49C-4D0A-9BAC-DB7CC12E2F32}"/>
    <cellStyle name="%20 - Vurgu3 2 8 7" xfId="11913" xr:uid="{B20C6E3A-0EA9-43B3-8C9D-BDF9F2CD1607}"/>
    <cellStyle name="%20 - Vurgu3 2 8 7 2" xfId="36147" xr:uid="{7EB8B800-4D89-4F55-A551-47EF32696C04}"/>
    <cellStyle name="%20 - Vurgu3 2 8 8" xfId="15626" xr:uid="{FADE194B-3E5F-4DCF-B717-643FB7206AF6}"/>
    <cellStyle name="%20 - Vurgu3 2 8 8 2" xfId="39858" xr:uid="{605B42CF-4338-4A84-A7BA-CEA8A67F4376}"/>
    <cellStyle name="%20 - Vurgu3 2 8 9" xfId="19363" xr:uid="{67AAD1C9-9CD9-4955-A869-9D668E14DA9A}"/>
    <cellStyle name="%20 - Vurgu3 2 8 9 2" xfId="43589" xr:uid="{E8579834-8EBC-4B76-8632-3C74189BD3CD}"/>
    <cellStyle name="%20 - Vurgu3 2 9" xfId="190" xr:uid="{00000000-0005-0000-0000-0000CD000000}"/>
    <cellStyle name="%20 - Vurgu3 2 9 2" xfId="8472" xr:uid="{C8CBF295-8D46-4B38-B1DF-DCFA69CCD6C5}"/>
    <cellStyle name="%20 - Vurgu3 2 9 2 2" xfId="14621" xr:uid="{399A13A1-79AD-4412-AF64-40B78ABB92F0}"/>
    <cellStyle name="%20 - Vurgu3 2 9 2 2 2" xfId="28053" xr:uid="{59E73300-0B57-45C3-AE48-950BA21F3E4B}"/>
    <cellStyle name="%20 - Vurgu3 2 9 2 2 2 2" xfId="52170" xr:uid="{2BFD7AF1-097F-47A9-B3F0-FF1069B8C8F3}"/>
    <cellStyle name="%20 - Vurgu3 2 9 2 2 3" xfId="38854" xr:uid="{849CDA89-FCEC-4B63-8557-8F142E56A920}"/>
    <cellStyle name="%20 - Vurgu3 2 9 2 3" xfId="18334" xr:uid="{3154951B-43E4-4B5F-BC34-3E2A6BD3E37F}"/>
    <cellStyle name="%20 - Vurgu3 2 9 2 3 2" xfId="42565" xr:uid="{A0446D25-2013-41A4-86C1-0ABB9C105E8E}"/>
    <cellStyle name="%20 - Vurgu3 2 9 2 4" xfId="22073" xr:uid="{D241A573-7DD1-4CE5-AF23-F1F0ADE930FF}"/>
    <cellStyle name="%20 - Vurgu3 2 9 2 4 2" xfId="46296" xr:uid="{994F7E8D-C23A-4441-84DF-9C2C2EE6EF87}"/>
    <cellStyle name="%20 - Vurgu3 2 9 2 5" xfId="24093" xr:uid="{56B751B1-97AB-4F4D-A251-76271250CE1E}"/>
    <cellStyle name="%20 - Vurgu3 2 9 2 5 2" xfId="48295" xr:uid="{9E01B375-D3F3-4D1A-8DFA-428D38ECE36D}"/>
    <cellStyle name="%20 - Vurgu3 2 9 2 6" xfId="33288" xr:uid="{4D95B6C1-A6F0-442F-B9BE-883C4559D8A7}"/>
    <cellStyle name="%20 - Vurgu3 2 9 3" xfId="7324" xr:uid="{E7FD2E1E-AADE-43D7-B6A7-AA91A7849196}"/>
    <cellStyle name="%20 - Vurgu3 2 9 3 2" xfId="13429" xr:uid="{9DC48112-0C87-4337-AFE4-8DAB62ADB792}"/>
    <cellStyle name="%20 - Vurgu3 2 9 3 2 2" xfId="37662" xr:uid="{ED35A0DB-CCAA-4F9C-94DD-2C9837E5A4D9}"/>
    <cellStyle name="%20 - Vurgu3 2 9 3 3" xfId="17142" xr:uid="{7BC415F2-D499-43E4-B3C8-CC9D7703FE62}"/>
    <cellStyle name="%20 - Vurgu3 2 9 3 3 2" xfId="41373" xr:uid="{324B9F4C-9189-4B4B-9FC0-EBC28CA4BAA7}"/>
    <cellStyle name="%20 - Vurgu3 2 9 3 4" xfId="20881" xr:uid="{5100163D-06DB-4165-B3FB-7427ED398E67}"/>
    <cellStyle name="%20 - Vurgu3 2 9 3 4 2" xfId="45104" xr:uid="{059BD610-C4A6-433A-9651-833B7BC6B3A6}"/>
    <cellStyle name="%20 - Vurgu3 2 9 3 5" xfId="26859" xr:uid="{BF001A3F-9D67-4E2D-956D-F4DBF153B2B1}"/>
    <cellStyle name="%20 - Vurgu3 2 9 3 5 2" xfId="50978" xr:uid="{4FF7DE9A-F4C7-47B4-A166-7F5EA7B61F50}"/>
    <cellStyle name="%20 - Vurgu3 2 9 3 6" xfId="32240" xr:uid="{3E892200-E407-473F-A46C-2D2D76B3B639}"/>
    <cellStyle name="%20 - Vurgu3 2 9 4" xfId="12040" xr:uid="{4E363382-9A27-4197-914E-4E60D59C6708}"/>
    <cellStyle name="%20 - Vurgu3 2 9 4 2" xfId="25456" xr:uid="{AD0F873F-BDE2-477B-B60B-ADAE2D4D3951}"/>
    <cellStyle name="%20 - Vurgu3 2 9 4 2 2" xfId="49590" xr:uid="{9F6ED36D-DF77-489B-BC1F-3E13AF856E27}"/>
    <cellStyle name="%20 - Vurgu3 2 9 4 3" xfId="36274" xr:uid="{B2AEA27E-21B5-450D-9688-684AD56E160B}"/>
    <cellStyle name="%20 - Vurgu3 2 9 5" xfId="15753" xr:uid="{E10D90EC-90DA-4C6F-948C-70164ADC120B}"/>
    <cellStyle name="%20 - Vurgu3 2 9 5 2" xfId="39985" xr:uid="{BDFB3DEF-0A90-46CA-8B61-7F84BB8C0F2F}"/>
    <cellStyle name="%20 - Vurgu3 2 9 6" xfId="19490" xr:uid="{E98C8C71-45F3-4F37-9F42-3BB32C9442AE}"/>
    <cellStyle name="%20 - Vurgu3 2 9 6 2" xfId="43716" xr:uid="{A2BE8E8C-A4E0-4894-A1E0-0EF394521A54}"/>
    <cellStyle name="%20 - Vurgu3 2 9 7" xfId="23043" xr:uid="{22A7D835-EEC1-4A61-9BE5-2871AF370FEB}"/>
    <cellStyle name="%20 - Vurgu3 2 9 7 2" xfId="47245" xr:uid="{B2B37222-314F-4AD4-BE13-93E1C8B0346C}"/>
    <cellStyle name="%20 - Vurgu3 20" xfId="7434" xr:uid="{91BDB479-54C5-4E26-B943-A031903A67BA}"/>
    <cellStyle name="%20 - Vurgu3 20 2" xfId="8579" xr:uid="{74316DEF-2A8E-4A09-902D-4145B863E400}"/>
    <cellStyle name="%20 - Vurgu3 20 2 2" xfId="14728" xr:uid="{2F9FDB3E-3E6D-4440-8D55-2E4345FF1605}"/>
    <cellStyle name="%20 - Vurgu3 20 2 2 2" xfId="28160" xr:uid="{5B25043E-292A-4323-8794-A76DCFE880D7}"/>
    <cellStyle name="%20 - Vurgu3 20 2 2 2 2" xfId="52277" xr:uid="{37021F55-4C17-480B-AE6D-6E2F8916798F}"/>
    <cellStyle name="%20 - Vurgu3 20 2 2 3" xfId="38961" xr:uid="{13A39264-21FF-484A-B045-AE608D96516E}"/>
    <cellStyle name="%20 - Vurgu3 20 2 3" xfId="18441" xr:uid="{00B76B53-45A0-43E2-862A-9E34B3ACD3BF}"/>
    <cellStyle name="%20 - Vurgu3 20 2 3 2" xfId="42672" xr:uid="{93A6E1E0-21D9-46AF-B0E0-58E7ACC4B29F}"/>
    <cellStyle name="%20 - Vurgu3 20 2 4" xfId="22180" xr:uid="{62AC0CD6-8D11-4158-8D33-946FF0330EEA}"/>
    <cellStyle name="%20 - Vurgu3 20 2 4 2" xfId="46403" xr:uid="{EC9035D3-884E-43B3-879F-66A7A5DCC640}"/>
    <cellStyle name="%20 - Vurgu3 20 2 5" xfId="24200" xr:uid="{7B7D2E82-E2A5-4F28-A103-AE0C5EF6F477}"/>
    <cellStyle name="%20 - Vurgu3 20 2 5 2" xfId="48402" xr:uid="{6718DC9A-11CC-4059-A382-74EB02F1991A}"/>
    <cellStyle name="%20 - Vurgu3 20 2 6" xfId="33395" xr:uid="{6A58D9AB-5CE7-4986-8A89-CCC067AC2378}"/>
    <cellStyle name="%20 - Vurgu3 20 3" xfId="9675" xr:uid="{B39BA210-93A8-4D87-A031-E8BC5189077C}"/>
    <cellStyle name="%20 - Vurgu3 20 3 2" xfId="13536" xr:uid="{40D4C402-8502-4CB2-A699-2ED74B894424}"/>
    <cellStyle name="%20 - Vurgu3 20 3 2 2" xfId="37769" xr:uid="{A22D9193-6FE1-4D18-B847-7444D017E84C}"/>
    <cellStyle name="%20 - Vurgu3 20 3 3" xfId="17249" xr:uid="{0FD99A9F-B8AA-4F97-A093-30ED234EBD31}"/>
    <cellStyle name="%20 - Vurgu3 20 3 3 2" xfId="41480" xr:uid="{74E40FDF-9405-40AF-8E7B-371AE6E5AD09}"/>
    <cellStyle name="%20 - Vurgu3 20 3 4" xfId="20988" xr:uid="{4972080C-488D-4520-884E-17C938011A39}"/>
    <cellStyle name="%20 - Vurgu3 20 3 4 2" xfId="45211" xr:uid="{2A75D529-94C6-46D6-91F3-A7FBBC11D5A1}"/>
    <cellStyle name="%20 - Vurgu3 20 3 5" xfId="26966" xr:uid="{7E84C7E1-ED21-4CC4-B03D-F98ADB8DB1F6}"/>
    <cellStyle name="%20 - Vurgu3 20 3 5 2" xfId="51085" xr:uid="{B2813D91-1C1E-4BC4-BFD3-C2ECBE1D9E41}"/>
    <cellStyle name="%20 - Vurgu3 20 3 6" xfId="34300" xr:uid="{61032512-5D58-4080-A795-3991151E3C24}"/>
    <cellStyle name="%20 - Vurgu3 20 4" xfId="12147" xr:uid="{8992EA85-982B-4277-A5AA-5A276A5EE49F}"/>
    <cellStyle name="%20 - Vurgu3 20 4 2" xfId="25563" xr:uid="{A4CD5440-ECAA-43F5-86A6-527241DE2482}"/>
    <cellStyle name="%20 - Vurgu3 20 4 2 2" xfId="49697" xr:uid="{88282412-D87B-4C8E-8B07-E0536D72E58E}"/>
    <cellStyle name="%20 - Vurgu3 20 4 3" xfId="36381" xr:uid="{010C1723-23C9-4E3F-94C3-B4DBE23AEFAB}"/>
    <cellStyle name="%20 - Vurgu3 20 5" xfId="15860" xr:uid="{B01A2676-C82E-4927-8BCE-5B268700877F}"/>
    <cellStyle name="%20 - Vurgu3 20 5 2" xfId="40092" xr:uid="{AB4EE59F-4E14-4F7C-9BFB-1A2504A86819}"/>
    <cellStyle name="%20 - Vurgu3 20 6" xfId="19597" xr:uid="{65F5BB16-23C5-4015-9EC8-4B3B391AB7CF}"/>
    <cellStyle name="%20 - Vurgu3 20 6 2" xfId="43823" xr:uid="{F55D8675-AF8F-4417-852E-C06FC308F2D7}"/>
    <cellStyle name="%20 - Vurgu3 20 7" xfId="23150" xr:uid="{B30724EC-859D-4521-82FC-76A893238C93}"/>
    <cellStyle name="%20 - Vurgu3 20 7 2" xfId="47352" xr:uid="{AEFC31A8-9B98-4619-ADE1-6FD4C23716A3}"/>
    <cellStyle name="%20 - Vurgu3 20 8" xfId="32347" xr:uid="{E8ACB50C-CE29-498C-AC2B-CCC73E00EA07}"/>
    <cellStyle name="%20 - Vurgu3 21" xfId="7692" xr:uid="{F58C931C-554C-4A9B-BC00-F5BDAAD1392F}"/>
    <cellStyle name="%20 - Vurgu3 21 2" xfId="9948" xr:uid="{67F8D116-AB05-42C3-A67B-76B860DCF08A}"/>
    <cellStyle name="%20 - Vurgu3 21 2 2" xfId="13908" xr:uid="{2F3FB2C0-FB98-4AAA-8D0F-446B451ADD55}"/>
    <cellStyle name="%20 - Vurgu3 21 2 2 2" xfId="38141" xr:uid="{56AE9AF2-764A-4D2D-9564-56AB8E172516}"/>
    <cellStyle name="%20 - Vurgu3 21 2 3" xfId="17621" xr:uid="{E7E00EE6-6B6E-4750-9D86-4C9DCEB54C0A}"/>
    <cellStyle name="%20 - Vurgu3 21 2 3 2" xfId="41852" xr:uid="{95951CF5-C629-4E22-A83B-A41852CDAE8C}"/>
    <cellStyle name="%20 - Vurgu3 21 2 4" xfId="21360" xr:uid="{0B85431B-6298-4E46-95C9-E5EFA96005B0}"/>
    <cellStyle name="%20 - Vurgu3 21 2 4 2" xfId="45583" xr:uid="{7653412E-7383-4B41-A286-188253848E8C}"/>
    <cellStyle name="%20 - Vurgu3 21 2 5" xfId="27340" xr:uid="{028F8288-C0F1-43CC-9ABF-9CF834A03F58}"/>
    <cellStyle name="%20 - Vurgu3 21 2 5 2" xfId="51457" xr:uid="{D770D70A-E240-4282-9B6D-FE19C44BD949}"/>
    <cellStyle name="%20 - Vurgu3 21 2 6" xfId="34542" xr:uid="{59803953-1A0E-410C-BA70-CEC5469E953A}"/>
    <cellStyle name="%20 - Vurgu3 21 3" xfId="9217" xr:uid="{9EF0A55F-3A62-4CA2-9B05-2AB34686875E}"/>
    <cellStyle name="%20 - Vurgu3 21 3 2" xfId="12735" xr:uid="{C0BDAE31-8592-4DC6-9BFE-706E444A4C5A}"/>
    <cellStyle name="%20 - Vurgu3 21 3 2 2" xfId="36968" xr:uid="{A6002B40-250D-4A34-A7D9-93EE7B298145}"/>
    <cellStyle name="%20 - Vurgu3 21 3 3" xfId="16448" xr:uid="{ADEFF31D-AAE7-45E5-8056-1D2E0C53C10E}"/>
    <cellStyle name="%20 - Vurgu3 21 3 3 2" xfId="40679" xr:uid="{A14D1C4E-B754-49E1-9E39-FEB5FCE064EC}"/>
    <cellStyle name="%20 - Vurgu3 21 3 4" xfId="20187" xr:uid="{1448B975-D10C-41A5-A166-D581A9EB1346}"/>
    <cellStyle name="%20 - Vurgu3 21 3 4 2" xfId="44410" xr:uid="{4F3E3295-DDCD-407D-9AAE-1C61192C3A28}"/>
    <cellStyle name="%20 - Vurgu3 21 3 5" xfId="26164" xr:uid="{D339C58F-9A13-47EA-B61F-28157BD5FF10}"/>
    <cellStyle name="%20 - Vurgu3 21 3 5 2" xfId="50284" xr:uid="{DBF8F24E-38FC-4681-AD27-05689579376F}"/>
    <cellStyle name="%20 - Vurgu3 21 3 6" xfId="33856" xr:uid="{E31F8747-0B53-4B33-BF9C-464801D0E58B}"/>
    <cellStyle name="%20 - Vurgu3 21 4" xfId="11322" xr:uid="{DE005D0B-1F3D-4B2D-B655-360AA8B91D9E}"/>
    <cellStyle name="%20 - Vurgu3 21 4 2" xfId="24741" xr:uid="{96EA9F09-3100-4E21-BC0A-ED892B1D7DDB}"/>
    <cellStyle name="%20 - Vurgu3 21 4 2 2" xfId="48875" xr:uid="{223FD83B-B531-49A3-80EE-E8BB66AC2E8F}"/>
    <cellStyle name="%20 - Vurgu3 21 4 3" xfId="35556" xr:uid="{67279F24-D682-43B2-9572-8CD854004036}"/>
    <cellStyle name="%20 - Vurgu3 21 5" xfId="15035" xr:uid="{78AE65FC-F386-4DC6-B516-3ECA3CEBE4E3}"/>
    <cellStyle name="%20 - Vurgu3 21 5 2" xfId="39267" xr:uid="{51093E1C-1A13-4C13-9E8C-4F52AC324218}"/>
    <cellStyle name="%20 - Vurgu3 21 6" xfId="18770" xr:uid="{04A103E8-8815-4C46-AE70-3136E1C66EBD}"/>
    <cellStyle name="%20 - Vurgu3 21 6 2" xfId="42996" xr:uid="{1C6A3573-C47C-464A-82CF-6069B98D58DA}"/>
    <cellStyle name="%20 - Vurgu3 21 7" xfId="23379" xr:uid="{DAE57DA5-BC87-4418-AA02-D8329ECE089E}"/>
    <cellStyle name="%20 - Vurgu3 21 7 2" xfId="47581" xr:uid="{DF642238-6413-4959-85F0-7FB00C796126}"/>
    <cellStyle name="%20 - Vurgu3 21 8" xfId="32575" xr:uid="{8FA2840A-245B-4B62-83A0-6F1279D7379B}"/>
    <cellStyle name="%20 - Vurgu3 22" xfId="7455" xr:uid="{1FFA43AE-C2E7-4EEE-A62E-D00A84F0C15E}"/>
    <cellStyle name="%20 - Vurgu3 22 2" xfId="10105" xr:uid="{AE42CEBF-CD44-4080-8725-C5E1260FB6FC}"/>
    <cellStyle name="%20 - Vurgu3 22 2 2" xfId="14749" xr:uid="{F243FF2B-03B5-47DB-8AB9-CE84F30B3B32}"/>
    <cellStyle name="%20 - Vurgu3 22 2 2 2" xfId="38982" xr:uid="{E6B041FC-B289-4269-ADD7-FC1CD1D70974}"/>
    <cellStyle name="%20 - Vurgu3 22 2 3" xfId="18462" xr:uid="{2C2FE3E9-8B87-41AA-988D-00F0E0E4A014}"/>
    <cellStyle name="%20 - Vurgu3 22 2 3 2" xfId="42693" xr:uid="{3A2B7134-BEFF-4867-BFB4-E4C285E08DB2}"/>
    <cellStyle name="%20 - Vurgu3 22 2 4" xfId="22201" xr:uid="{47BEC159-BC38-4633-929A-C8AA2B454833}"/>
    <cellStyle name="%20 - Vurgu3 22 2 4 2" xfId="46424" xr:uid="{0BFA1A74-7E56-4B8B-A4B6-59489AE946AC}"/>
    <cellStyle name="%20 - Vurgu3 22 2 5" xfId="28181" xr:uid="{2D3EC774-97BB-4C66-B874-43843C558D71}"/>
    <cellStyle name="%20 - Vurgu3 22 2 5 2" xfId="52298" xr:uid="{67437375-0257-4067-8940-3A6F1861C8C9}"/>
    <cellStyle name="%20 - Vurgu3 22 2 6" xfId="34699" xr:uid="{B5B16BEA-8543-4379-9DE9-72E2BB72E78A}"/>
    <cellStyle name="%20 - Vurgu3 22 3" xfId="9692" xr:uid="{98FD8151-DFC7-42A5-A50A-A4C724397ED6}"/>
    <cellStyle name="%20 - Vurgu3 22 3 2" xfId="13555" xr:uid="{B268609A-09E2-45FE-968D-75C3FC013907}"/>
    <cellStyle name="%20 - Vurgu3 22 3 2 2" xfId="37788" xr:uid="{4F83BB5C-86B1-4DFB-B4BD-89A3C9D1F129}"/>
    <cellStyle name="%20 - Vurgu3 22 3 3" xfId="17268" xr:uid="{5F7C548A-8B2F-4AC0-B2B4-2FB4CD4C8D6D}"/>
    <cellStyle name="%20 - Vurgu3 22 3 3 2" xfId="41499" xr:uid="{F9FD7E1C-097A-472B-A92F-BB7FE7E04DAE}"/>
    <cellStyle name="%20 - Vurgu3 22 3 4" xfId="21007" xr:uid="{F5A64D26-6AF7-48EE-994B-EAB4E5FE1162}"/>
    <cellStyle name="%20 - Vurgu3 22 3 4 2" xfId="45230" xr:uid="{65927E76-0D37-41B1-9B44-A2DD5917E96B}"/>
    <cellStyle name="%20 - Vurgu3 22 3 5" xfId="26985" xr:uid="{5BC169B1-BA85-4FB1-8241-33ACBA36DE35}"/>
    <cellStyle name="%20 - Vurgu3 22 3 5 2" xfId="51104" xr:uid="{ABE89ACB-36C3-4154-98EA-4A16C71AFE5E}"/>
    <cellStyle name="%20 - Vurgu3 22 3 6" xfId="34316" xr:uid="{7308A90B-1E2E-4102-8D52-2A2D50D78BF8}"/>
    <cellStyle name="%20 - Vurgu3 22 4" xfId="12168" xr:uid="{9D063418-1B49-4A86-A7F4-757DCA088468}"/>
    <cellStyle name="%20 - Vurgu3 22 4 2" xfId="25584" xr:uid="{D6A0EB49-38DC-43A3-9B57-E0D3D0CE1A5E}"/>
    <cellStyle name="%20 - Vurgu3 22 4 2 2" xfId="49718" xr:uid="{55F0E89A-3EED-4CE9-8130-CA3975A4FD3B}"/>
    <cellStyle name="%20 - Vurgu3 22 4 3" xfId="36402" xr:uid="{37962127-8FF8-428B-8B36-498BDFD0AD54}"/>
    <cellStyle name="%20 - Vurgu3 22 5" xfId="15881" xr:uid="{C185A286-7A98-4B2D-8FEC-31BC5C557286}"/>
    <cellStyle name="%20 - Vurgu3 22 5 2" xfId="40113" xr:uid="{1AC0227F-61D4-4C1C-B7AD-D2742B538C70}"/>
    <cellStyle name="%20 - Vurgu3 22 6" xfId="19618" xr:uid="{8C121B5E-5E5B-4633-B51D-993D2B966140}"/>
    <cellStyle name="%20 - Vurgu3 22 6 2" xfId="43844" xr:uid="{4BE0359B-E609-4454-AAA8-6DBD549C7FD1}"/>
    <cellStyle name="%20 - Vurgu3 22 7" xfId="23169" xr:uid="{393B3896-CA4E-4DE3-A09E-2AFB1956FB72}"/>
    <cellStyle name="%20 - Vurgu3 22 7 2" xfId="47371" xr:uid="{B18FB6BF-87DD-4742-9033-2196CE0DBBAB}"/>
    <cellStyle name="%20 - Vurgu3 22 8" xfId="32366" xr:uid="{CB9DF211-4F66-4956-9701-5C47FF437C12}"/>
    <cellStyle name="%20 - Vurgu3 23" xfId="8598" xr:uid="{6253A82B-2A5E-44D1-A5C2-D615DC607D77}"/>
    <cellStyle name="%20 - Vurgu3 23 2" xfId="10122" xr:uid="{4F91BD67-19B2-4289-8218-D1A0554098CA}"/>
    <cellStyle name="%20 - Vurgu3 23 2 2" xfId="14766" xr:uid="{504C367B-EEFB-4F90-ABCD-53679AD1774C}"/>
    <cellStyle name="%20 - Vurgu3 23 2 2 2" xfId="38999" xr:uid="{091E9DE1-0623-4EB7-B340-827667201A85}"/>
    <cellStyle name="%20 - Vurgu3 23 2 3" xfId="18479" xr:uid="{B5E96739-27D7-43D0-A12E-029ABB466A65}"/>
    <cellStyle name="%20 - Vurgu3 23 2 3 2" xfId="42710" xr:uid="{BB1CBC47-3F66-4EE8-BE20-F5839A80CBC6}"/>
    <cellStyle name="%20 - Vurgu3 23 2 4" xfId="22218" xr:uid="{AD102851-C3A1-404C-961D-F7C6BF63F719}"/>
    <cellStyle name="%20 - Vurgu3 23 2 4 2" xfId="46441" xr:uid="{E354CBB8-00E5-4C2D-81C0-42E015B9DFC2}"/>
    <cellStyle name="%20 - Vurgu3 23 2 5" xfId="28198" xr:uid="{E650B9C6-D279-42BD-A573-DF46B7248866}"/>
    <cellStyle name="%20 - Vurgu3 23 2 5 2" xfId="52315" xr:uid="{A49D797D-DEE8-409B-B9EB-C353C31CD823}"/>
    <cellStyle name="%20 - Vurgu3 23 2 6" xfId="34716" xr:uid="{885F0B0E-90AE-4589-8AA1-FF99FCF4BC1C}"/>
    <cellStyle name="%20 - Vurgu3 23 3" xfId="9707" xr:uid="{66CB1C5F-9CD4-4CE8-9A6C-E84C2B73EFDA}"/>
    <cellStyle name="%20 - Vurgu3 23 3 2" xfId="13571" xr:uid="{21E373BD-0D73-4047-994B-162F744D7516}"/>
    <cellStyle name="%20 - Vurgu3 23 3 2 2" xfId="37804" xr:uid="{A29B6A34-5DB7-48E3-B187-92F422F47DDE}"/>
    <cellStyle name="%20 - Vurgu3 23 3 3" xfId="17284" xr:uid="{19B99FAC-A15B-4FCC-8B75-FF2E67030AC2}"/>
    <cellStyle name="%20 - Vurgu3 23 3 3 2" xfId="41515" xr:uid="{12DCAEBC-62E0-44D0-B32D-1D043F654221}"/>
    <cellStyle name="%20 - Vurgu3 23 3 4" xfId="21023" xr:uid="{2847A1C5-F3AC-4A7C-83B2-620B8BF94BB4}"/>
    <cellStyle name="%20 - Vurgu3 23 3 4 2" xfId="45246" xr:uid="{3E6FC41A-98AC-4483-BE17-6DCF70D00945}"/>
    <cellStyle name="%20 - Vurgu3 23 3 5" xfId="27001" xr:uid="{3BB87BEA-6872-410F-A00A-858FA24F4FB4}"/>
    <cellStyle name="%20 - Vurgu3 23 3 5 2" xfId="51120" xr:uid="{07786E8D-BA09-4A2B-8BE9-B93FFFCE9159}"/>
    <cellStyle name="%20 - Vurgu3 23 3 6" xfId="34331" xr:uid="{D688C3FB-D11D-40FB-B163-6CAC9F4ACAEB}"/>
    <cellStyle name="%20 - Vurgu3 23 4" xfId="12185" xr:uid="{1EB3E8DB-E456-406D-AD17-50EBDB44481B}"/>
    <cellStyle name="%20 - Vurgu3 23 4 2" xfId="25601" xr:uid="{7CCED254-0721-455E-9D52-7C91C779C0CD}"/>
    <cellStyle name="%20 - Vurgu3 23 4 2 2" xfId="49735" xr:uid="{796ECBB6-45DC-4F15-8938-B4FA2459587B}"/>
    <cellStyle name="%20 - Vurgu3 23 4 3" xfId="36419" xr:uid="{78C58FB4-19FD-4CFC-8F40-B15C0BFE60B7}"/>
    <cellStyle name="%20 - Vurgu3 23 5" xfId="15898" xr:uid="{1F147E91-2DF7-4FFA-85DF-3687F3A32CFA}"/>
    <cellStyle name="%20 - Vurgu3 23 5 2" xfId="40130" xr:uid="{EEF3E284-7647-4AC7-AC4B-19D9FA24CE43}"/>
    <cellStyle name="%20 - Vurgu3 23 6" xfId="19635" xr:uid="{E208B34A-4217-49B6-B53D-EF7864DD667E}"/>
    <cellStyle name="%20 - Vurgu3 23 6 2" xfId="43861" xr:uid="{CC9B5B8E-FB2C-4A81-A93A-A6BA69F20BC6}"/>
    <cellStyle name="%20 - Vurgu3 23 7" xfId="24218" xr:uid="{6BA77B28-E203-45D9-8D82-1617BA2AFDDE}"/>
    <cellStyle name="%20 - Vurgu3 23 7 2" xfId="48420" xr:uid="{FCE5784B-8B40-44B6-84CD-B87F8CCCFC81}"/>
    <cellStyle name="%20 - Vurgu3 23 8" xfId="33413" xr:uid="{99C101F3-6CBB-4F1E-B554-E6EFF33E89E8}"/>
    <cellStyle name="%20 - Vurgu3 24" xfId="8619" xr:uid="{B8B86DF5-F0C2-4FF6-BF80-4FD98F3CE2D3}"/>
    <cellStyle name="%20 - Vurgu3 24 2" xfId="10138" xr:uid="{D294FED8-34B8-49F4-A07C-DAD2F258D0E1}"/>
    <cellStyle name="%20 - Vurgu3 24 2 2" xfId="14782" xr:uid="{774F3F7E-08D0-4262-BCA0-96ACD018D5CC}"/>
    <cellStyle name="%20 - Vurgu3 24 2 2 2" xfId="39015" xr:uid="{94ABD3B1-D277-4725-B855-29DA7F901A00}"/>
    <cellStyle name="%20 - Vurgu3 24 2 3" xfId="18495" xr:uid="{2BAA34AE-A817-47F6-BEEF-C3BD6772A99C}"/>
    <cellStyle name="%20 - Vurgu3 24 2 3 2" xfId="42726" xr:uid="{A6E0DE73-97B8-4469-8D09-3ED862479160}"/>
    <cellStyle name="%20 - Vurgu3 24 2 4" xfId="22234" xr:uid="{D4933DED-FE04-4915-B2D5-99B9002DE7A1}"/>
    <cellStyle name="%20 - Vurgu3 24 2 4 2" xfId="46457" xr:uid="{CB57FBED-B263-4794-BB37-68B8907A0499}"/>
    <cellStyle name="%20 - Vurgu3 24 2 5" xfId="28214" xr:uid="{D768EC92-1BA6-44C7-9E09-14B0EF7B4CE2}"/>
    <cellStyle name="%20 - Vurgu3 24 2 5 2" xfId="52331" xr:uid="{1690BABF-641A-4675-A4C7-23A0A96E417C}"/>
    <cellStyle name="%20 - Vurgu3 24 2 6" xfId="34732" xr:uid="{BBED895B-78FD-40C8-8C04-89305B9F1889}"/>
    <cellStyle name="%20 - Vurgu3 24 3" xfId="9725" xr:uid="{BF01089F-026A-43BB-A3B4-E60AA1962DC4}"/>
    <cellStyle name="%20 - Vurgu3 24 3 2" xfId="13590" xr:uid="{DD760A82-3B05-402A-B15B-DD23E922453A}"/>
    <cellStyle name="%20 - Vurgu3 24 3 2 2" xfId="37823" xr:uid="{E224711B-8B5C-4208-A606-64559C01F7D4}"/>
    <cellStyle name="%20 - Vurgu3 24 3 3" xfId="17303" xr:uid="{8E7AF0CA-F8CC-4520-A0D6-3B6BA444BBDC}"/>
    <cellStyle name="%20 - Vurgu3 24 3 3 2" xfId="41534" xr:uid="{B468E139-74A2-4418-943B-B2F2B130A42F}"/>
    <cellStyle name="%20 - Vurgu3 24 3 4" xfId="21042" xr:uid="{52D035CB-D6DD-4625-A018-898681FF80F4}"/>
    <cellStyle name="%20 - Vurgu3 24 3 4 2" xfId="45265" xr:uid="{68B9A375-BB65-4EC1-804F-9DFDD2B2111E}"/>
    <cellStyle name="%20 - Vurgu3 24 3 5" xfId="27020" xr:uid="{D363A605-7DA3-40F2-ACEF-F10E016B9F14}"/>
    <cellStyle name="%20 - Vurgu3 24 3 5 2" xfId="51139" xr:uid="{F5D36D9D-B95E-44AA-A78D-2A5B203D81C6}"/>
    <cellStyle name="%20 - Vurgu3 24 3 6" xfId="34349" xr:uid="{6172C19F-3DBD-4FD3-AF1A-1F76B0711175}"/>
    <cellStyle name="%20 - Vurgu3 24 4" xfId="12201" xr:uid="{EF5C4C61-4C3D-4B8D-A38F-C580EF201ACE}"/>
    <cellStyle name="%20 - Vurgu3 24 4 2" xfId="25617" xr:uid="{A933E05A-3F29-43AA-8D5F-AF6432016B7F}"/>
    <cellStyle name="%20 - Vurgu3 24 4 2 2" xfId="49751" xr:uid="{7F5BB1D2-866D-4E26-BCD5-EF7442838F1D}"/>
    <cellStyle name="%20 - Vurgu3 24 4 3" xfId="36435" xr:uid="{0D3DB6FA-EA7A-4589-BBDF-89E3D00A92CD}"/>
    <cellStyle name="%20 - Vurgu3 24 5" xfId="15914" xr:uid="{FD0146C4-DB93-4680-983D-32B6759F705E}"/>
    <cellStyle name="%20 - Vurgu3 24 5 2" xfId="40146" xr:uid="{4A294DD0-3BB6-436F-9F40-D18999E4AD79}"/>
    <cellStyle name="%20 - Vurgu3 24 6" xfId="19651" xr:uid="{E81B49AE-AB56-4A9E-B314-6A6AD066F56F}"/>
    <cellStyle name="%20 - Vurgu3 24 6 2" xfId="43877" xr:uid="{B728686A-3F73-4FD6-B6B1-88FE7098366B}"/>
    <cellStyle name="%20 - Vurgu3 24 7" xfId="24234" xr:uid="{18C5F091-5D70-4C3C-B6E0-84C4A9B679F4}"/>
    <cellStyle name="%20 - Vurgu3 24 7 2" xfId="48436" xr:uid="{8EFABCDE-C7B0-45BC-B7F2-18A485DB33B5}"/>
    <cellStyle name="%20 - Vurgu3 24 8" xfId="33429" xr:uid="{7F0A0103-2D3C-46B4-9A90-4524F3BF0D8A}"/>
    <cellStyle name="%20 - Vurgu3 25" xfId="8677" xr:uid="{1AA9B104-3B02-4294-896F-40D02DB05346}"/>
    <cellStyle name="%20 - Vurgu3 25 2" xfId="12219" xr:uid="{938CFB31-E0D6-434D-BA28-A2BB76F17925}"/>
    <cellStyle name="%20 - Vurgu3 25 2 2" xfId="25639" xr:uid="{EC9064E1-093A-474B-AC2D-49DE9D2BCDFC}"/>
    <cellStyle name="%20 - Vurgu3 25 2 2 2" xfId="49769" xr:uid="{1A916764-F1F9-4F8F-B17D-905F4F569D58}"/>
    <cellStyle name="%20 - Vurgu3 25 2 3" xfId="36453" xr:uid="{28D3BB83-B31A-44DE-B165-D8AB5D0D26D6}"/>
    <cellStyle name="%20 - Vurgu3 25 3" xfId="15932" xr:uid="{5828EADC-6AC4-432A-84D5-DE0C943A0FD1}"/>
    <cellStyle name="%20 - Vurgu3 25 3 2" xfId="40164" xr:uid="{EDE02CD4-4E26-461B-85E4-50602F0D5A71}"/>
    <cellStyle name="%20 - Vurgu3 25 4" xfId="19669" xr:uid="{F6B8786B-DA23-4958-8DE3-E06AFCB65C91}"/>
    <cellStyle name="%20 - Vurgu3 25 4 2" xfId="43895" xr:uid="{17046776-4D03-4442-91A1-9E15C847FDCB}"/>
    <cellStyle name="%20 - Vurgu3 25 5" xfId="24271" xr:uid="{2B02E23C-2962-4513-9BCE-AE3E69EA9F62}"/>
    <cellStyle name="%20 - Vurgu3 25 5 2" xfId="48473" xr:uid="{1E7B3C97-786B-49B7-B930-F0169CD1CC7E}"/>
    <cellStyle name="%20 - Vurgu3 25 6" xfId="33466" xr:uid="{7EF10847-349F-4E32-BFC5-7A6369CEF48D}"/>
    <cellStyle name="%20 - Vurgu3 26" xfId="8700" xr:uid="{82B5F845-3582-4002-8178-10EA59C7BDB6}"/>
    <cellStyle name="%20 - Vurgu3 26 2" xfId="13686" xr:uid="{C91488CC-84A0-480F-B195-3F3AA55AB7AD}"/>
    <cellStyle name="%20 - Vurgu3 26 2 2" xfId="27117" xr:uid="{7BC868EC-2FE0-493F-A667-8DA229D067A7}"/>
    <cellStyle name="%20 - Vurgu3 26 2 2 2" xfId="51235" xr:uid="{4F204653-3922-4C8D-9F98-07BFCCAF116B}"/>
    <cellStyle name="%20 - Vurgu3 26 2 3" xfId="37919" xr:uid="{16F5396E-6105-45BB-86E5-5AC6E866D74A}"/>
    <cellStyle name="%20 - Vurgu3 26 3" xfId="17399" xr:uid="{96CDF7FE-A59E-47F2-80B6-68029D1291C6}"/>
    <cellStyle name="%20 - Vurgu3 26 3 2" xfId="41630" xr:uid="{1B7C2AFB-2F56-47AA-95DB-75269D5D0611}"/>
    <cellStyle name="%20 - Vurgu3 26 4" xfId="21138" xr:uid="{466D9BC9-FFD2-4BC0-BDF6-AB43B1F54F75}"/>
    <cellStyle name="%20 - Vurgu3 26 4 2" xfId="45361" xr:uid="{2783762F-E33E-4C18-B5C0-7EBEF25816C6}"/>
    <cellStyle name="%20 - Vurgu3 26 5" xfId="24289" xr:uid="{6382FEC6-3248-4FF7-89E9-7C51E0FD820F}"/>
    <cellStyle name="%20 - Vurgu3 26 5 2" xfId="48491" xr:uid="{36D92050-05E3-4596-84D2-ED7B41A86B80}"/>
    <cellStyle name="%20 - Vurgu3 26 6" xfId="33484" xr:uid="{758CD1D0-0E33-453A-A4ED-47EA16AC2512}"/>
    <cellStyle name="%20 - Vurgu3 27" xfId="8719" xr:uid="{FAF1ED85-308D-4BDA-9189-F147BA0204CA}"/>
    <cellStyle name="%20 - Vurgu3 27 2" xfId="13702" xr:uid="{05D3CD27-EE82-4B64-A511-8ACC7DA55864}"/>
    <cellStyle name="%20 - Vurgu3 27 2 2" xfId="27134" xr:uid="{EA7F336D-8BCA-4557-B89B-760DB04D8366}"/>
    <cellStyle name="%20 - Vurgu3 27 2 2 2" xfId="51251" xr:uid="{3471D109-2F3F-4B3E-B9DC-46007F0D5BC7}"/>
    <cellStyle name="%20 - Vurgu3 27 2 3" xfId="37935" xr:uid="{CDD3CCA7-B3E8-48AA-B786-1A8C18ED4FD5}"/>
    <cellStyle name="%20 - Vurgu3 27 3" xfId="17415" xr:uid="{F9527CFB-3115-452B-80B7-9A15F7E028D3}"/>
    <cellStyle name="%20 - Vurgu3 27 3 2" xfId="41646" xr:uid="{2DD38B12-719D-4F8C-9E9F-D1247B1F978D}"/>
    <cellStyle name="%20 - Vurgu3 27 4" xfId="21154" xr:uid="{1A41B052-F9C7-4F50-941E-C71BDFE345DF}"/>
    <cellStyle name="%20 - Vurgu3 27 4 2" xfId="45377" xr:uid="{66A087ED-4DEB-412F-86ED-6B0FB3FAC8BC}"/>
    <cellStyle name="%20 - Vurgu3 27 5" xfId="24307" xr:uid="{C6A83283-ACE1-4CF5-9AC3-2372770C72F2}"/>
    <cellStyle name="%20 - Vurgu3 27 5 2" xfId="48509" xr:uid="{1F7BFDBC-F188-48AC-B12A-8B77BCCD8E6B}"/>
    <cellStyle name="%20 - Vurgu3 27 6" xfId="33502" xr:uid="{A8815E95-B2D2-497D-B873-1E6A67F833A7}"/>
    <cellStyle name="%20 - Vurgu3 28" xfId="8738" xr:uid="{F2491556-0065-46C4-B753-4BCA1AE19F27}"/>
    <cellStyle name="%20 - Vurgu3 28 2" xfId="14797" xr:uid="{9E7762C3-21F3-47BB-B64F-9F270247F489}"/>
    <cellStyle name="%20 - Vurgu3 28 2 2" xfId="28237" xr:uid="{D376D609-90CA-4DD8-8F8E-19BC713B15B8}"/>
    <cellStyle name="%20 - Vurgu3 28 2 2 2" xfId="52346" xr:uid="{9FBD2DB3-3696-4BC4-A13B-DF190807C8CB}"/>
    <cellStyle name="%20 - Vurgu3 28 2 3" xfId="39030" xr:uid="{4004C179-1FEC-4450-8D03-FE6BF2627E7C}"/>
    <cellStyle name="%20 - Vurgu3 28 3" xfId="18510" xr:uid="{B872FA11-6A02-4A60-AB27-AA814B93BF5B}"/>
    <cellStyle name="%20 - Vurgu3 28 3 2" xfId="42741" xr:uid="{535CBBDF-8AF8-40DF-88F4-A968A080DD61}"/>
    <cellStyle name="%20 - Vurgu3 28 4" xfId="22249" xr:uid="{191C3229-2FF3-4943-9835-3E321D048649}"/>
    <cellStyle name="%20 - Vurgu3 28 4 2" xfId="46472" xr:uid="{AD765529-BFB9-4E72-842C-5289FDCA9480}"/>
    <cellStyle name="%20 - Vurgu3 28 5" xfId="24325" xr:uid="{48EF63D5-AA26-408A-97F7-6393FA578F0E}"/>
    <cellStyle name="%20 - Vurgu3 28 5 2" xfId="48527" xr:uid="{E3BAAE05-C20A-45F9-AFB9-D91580D50DBF}"/>
    <cellStyle name="%20 - Vurgu3 28 6" xfId="33520" xr:uid="{91197062-1027-4B51-A379-467525F8C8D4}"/>
    <cellStyle name="%20 - Vurgu3 29" xfId="8759" xr:uid="{3BD581F1-3C6E-43B3-8875-BB66052B5081}"/>
    <cellStyle name="%20 - Vurgu3 29 2" xfId="18527" xr:uid="{5D5F75A7-9022-45B0-8E44-93A3998958BF}"/>
    <cellStyle name="%20 - Vurgu3 29 2 2" xfId="42757" xr:uid="{4DB41730-FCA8-4721-89DD-656614D66509}"/>
    <cellStyle name="%20 - Vurgu3 29 3" xfId="22265" xr:uid="{289F47B2-60F0-45D6-B3E6-D0917D81396D}"/>
    <cellStyle name="%20 - Vurgu3 29 3 2" xfId="46488" xr:uid="{84FE71B1-B929-4CAD-8189-1F2BD4E3D244}"/>
    <cellStyle name="%20 - Vurgu3 29 4" xfId="24343" xr:uid="{4DAF9F4F-0E55-4C81-9C7A-2AE69D5AEE07}"/>
    <cellStyle name="%20 - Vurgu3 29 4 2" xfId="48545" xr:uid="{BB399195-36F5-47FB-ABE1-7954A7C83C93}"/>
    <cellStyle name="%20 - Vurgu3 29 5" xfId="33538" xr:uid="{0329BC9B-929C-4308-AAF1-4E7706B67214}"/>
    <cellStyle name="%20 - Vurgu3 3" xfId="191" xr:uid="{00000000-0005-0000-0000-0000CE000000}"/>
    <cellStyle name="%20 - Vurgu3 3 10" xfId="6435" xr:uid="{3CFFC0EB-9DED-41BA-986A-F699EC853A6C}"/>
    <cellStyle name="%20 - Vurgu3 3 10 2" xfId="24543" xr:uid="{FE154872-8494-4633-BF17-F94D271D3C74}"/>
    <cellStyle name="%20 - Vurgu3 3 10 2 2" xfId="48717" xr:uid="{FC2213D0-A974-4CF2-A4CD-DC0BB57F2093}"/>
    <cellStyle name="%20 - Vurgu3 3 10 3" xfId="31440" xr:uid="{553DC199-5BCA-4955-ADD6-A093485F2C31}"/>
    <cellStyle name="%20 - Vurgu3 3 11" xfId="6546" xr:uid="{B073489E-4D9C-4737-A493-BDE869EDAF5B}"/>
    <cellStyle name="%20 - Vurgu3 3 11 2" xfId="31550" xr:uid="{30CF4D21-8A23-4260-B3DD-906F5416F394}"/>
    <cellStyle name="%20 - Vurgu3 3 12" xfId="10263" xr:uid="{7814733C-FFA5-42AA-BDD9-AA469AA6FA5E}"/>
    <cellStyle name="%20 - Vurgu3 3 12 2" xfId="34824" xr:uid="{60F4265F-AB45-44A8-8BE2-7982C71AC18C}"/>
    <cellStyle name="%20 - Vurgu3 3 13" xfId="11162" xr:uid="{B4744DB3-5EA3-478E-9624-4D82762F9139}"/>
    <cellStyle name="%20 - Vurgu3 3 13 2" xfId="35396" xr:uid="{68107778-1FA8-40C0-A4DE-A7FA6F4BBE7D}"/>
    <cellStyle name="%20 - Vurgu3 3 14" xfId="14875" xr:uid="{8EC24940-C32B-413E-9CF2-4A9ACD147B7F}"/>
    <cellStyle name="%20 - Vurgu3 3 14 2" xfId="39107" xr:uid="{6B2993B6-8288-491C-88B8-5E256FBBCE6F}"/>
    <cellStyle name="%20 - Vurgu3 3 15" xfId="18608" xr:uid="{109DD4AB-DF74-48D0-A7AF-3734D971F0FF}"/>
    <cellStyle name="%20 - Vurgu3 3 15 2" xfId="42834" xr:uid="{E4FB0803-6FAA-469E-B945-189A1E973C00}"/>
    <cellStyle name="%20 - Vurgu3 3 16" xfId="22351" xr:uid="{F7917CE4-7330-475C-BC72-4F196F29B0E2}"/>
    <cellStyle name="%20 - Vurgu3 3 16 2" xfId="46553" xr:uid="{ED4001E6-F698-4345-9642-98A578FCE53F}"/>
    <cellStyle name="%20 - Vurgu3 3 17" xfId="28409" xr:uid="{413A4547-2182-47E1-89CA-5A88DB5C62F5}"/>
    <cellStyle name="%20 - Vurgu3 3 2" xfId="192" xr:uid="{00000000-0005-0000-0000-0000CF000000}"/>
    <cellStyle name="%20 - Vurgu3 3 2 10" xfId="22554" xr:uid="{D9487FDB-75B5-440A-8BAD-90731B6F66BD}"/>
    <cellStyle name="%20 - Vurgu3 3 2 10 2" xfId="46756" xr:uid="{00CF7EB0-0534-4E73-9B99-339D045680E5}"/>
    <cellStyle name="%20 - Vurgu3 3 2 11" xfId="28410" xr:uid="{295EE4C4-B343-4F69-9714-732A1FC9478B}"/>
    <cellStyle name="%20 - Vurgu3 3 2 2" xfId="193" xr:uid="{00000000-0005-0000-0000-0000D0000000}"/>
    <cellStyle name="%20 - Vurgu3 3 2 2 2" xfId="3911" xr:uid="{5850FC0F-2DB0-4F4E-8B4A-D165EA50CB3C}"/>
    <cellStyle name="%20 - Vurgu3 3 2 2 2 2" xfId="26382" xr:uid="{10387BA8-558A-4066-90A1-6039BE29E21A}"/>
    <cellStyle name="%20 - Vurgu3 3 2 2 2 2 2" xfId="50501" xr:uid="{3C86F556-2B88-4E03-B5F2-F3B1A45867E5}"/>
    <cellStyle name="%20 - Vurgu3 3 2 2 2 3" xfId="29551" xr:uid="{37FC5714-EEC2-4F53-BF35-5759633001D5}"/>
    <cellStyle name="%20 - Vurgu3 3 2 2 3" xfId="5584" xr:uid="{88A461C2-E809-4944-A4CD-21F03E2DC3CF}"/>
    <cellStyle name="%20 - Vurgu3 3 2 2 3 2" xfId="30590" xr:uid="{EA102C2D-60F4-4B22-BA1E-96E5B80D63F5}"/>
    <cellStyle name="%20 - Vurgu3 3 2 2 4" xfId="7961" xr:uid="{249E7D92-278C-43AA-966A-63A6D1E2C9E5}"/>
    <cellStyle name="%20 - Vurgu3 3 2 2 4 2" xfId="32799" xr:uid="{9A27CFB5-3EA9-410D-AEF8-CFBE384D05A7}"/>
    <cellStyle name="%20 - Vurgu3 3 2 2 5" xfId="12952" xr:uid="{F6A2B032-3FF1-418A-BE58-C9AAFD259575}"/>
    <cellStyle name="%20 - Vurgu3 3 2 2 5 2" xfId="37185" xr:uid="{C6197C7A-EB70-4809-B974-7E9B63BB69A6}"/>
    <cellStyle name="%20 - Vurgu3 3 2 2 6" xfId="16665" xr:uid="{9753C29F-BD8C-4A83-A0F7-4E13754CDF04}"/>
    <cellStyle name="%20 - Vurgu3 3 2 2 6 2" xfId="40896" xr:uid="{BAC8A558-BEFC-4C74-9522-FF3A0AA5C525}"/>
    <cellStyle name="%20 - Vurgu3 3 2 2 7" xfId="20404" xr:uid="{BCF2B247-922C-44D3-8921-9060BFFC3BAC}"/>
    <cellStyle name="%20 - Vurgu3 3 2 2 7 2" xfId="44627" xr:uid="{2C0E8EFC-620E-47BD-AF0D-ABEC7A9F4DC3}"/>
    <cellStyle name="%20 - Vurgu3 3 2 2 8" xfId="23604" xr:uid="{6489DDF0-55DE-49E9-9CF0-C5642A03D970}"/>
    <cellStyle name="%20 - Vurgu3 3 2 2 8 2" xfId="47806" xr:uid="{83D073A2-F3A0-49CB-AE03-4DDA1A3B8D5D}"/>
    <cellStyle name="%20 - Vurgu3 3 2 2 9" xfId="28411" xr:uid="{D39BC3A7-7CE1-4B3F-816F-74C1A922C9BC}"/>
    <cellStyle name="%20 - Vurgu3 3 2 3" xfId="3910" xr:uid="{2CF9D2A4-A7EB-467B-8154-0DC7D0867F0E}"/>
    <cellStyle name="%20 - Vurgu3 3 2 3 2" xfId="10057" xr:uid="{6EDF012E-B985-4637-8121-E7B9D0A86B4B}"/>
    <cellStyle name="%20 - Vurgu3 3 2 3 2 2" xfId="34651" xr:uid="{D1FBE20E-77C6-4ADA-85FA-4C8D6E4CD2FA}"/>
    <cellStyle name="%20 - Vurgu3 3 2 3 3" xfId="14132" xr:uid="{0028E190-FF37-49FC-A49E-98941519CA26}"/>
    <cellStyle name="%20 - Vurgu3 3 2 3 3 2" xfId="38365" xr:uid="{EEDD7174-5B1B-43FB-8E74-1548474BCE4A}"/>
    <cellStyle name="%20 - Vurgu3 3 2 3 4" xfId="17845" xr:uid="{8D138C77-271E-4FC2-99B3-017392D607CE}"/>
    <cellStyle name="%20 - Vurgu3 3 2 3 4 2" xfId="42076" xr:uid="{F8F0AD70-3349-487F-B10D-0C0A7F30BB9C}"/>
    <cellStyle name="%20 - Vurgu3 3 2 3 5" xfId="21584" xr:uid="{AB979B50-6ADC-4FDE-AF59-A3C98BE0FE88}"/>
    <cellStyle name="%20 - Vurgu3 3 2 3 5 2" xfId="45807" xr:uid="{E9F28588-0B1C-40C9-A822-62F0E202193C}"/>
    <cellStyle name="%20 - Vurgu3 3 2 3 6" xfId="27564" xr:uid="{EC26DD7E-3474-433F-A648-747F9FF241CA}"/>
    <cellStyle name="%20 - Vurgu3 3 2 3 6 2" xfId="51681" xr:uid="{D9E8C220-2FFE-492B-9288-90DFB546F0AD}"/>
    <cellStyle name="%20 - Vurgu3 3 2 3 7" xfId="29550" xr:uid="{58FAEFEE-661A-4AC8-956F-DA721C74B54A}"/>
    <cellStyle name="%20 - Vurgu3 3 2 4" xfId="5583" xr:uid="{967C9B11-7F2B-406B-BBC7-D867D5F627EF}"/>
    <cellStyle name="%20 - Vurgu3 3 2 4 2" xfId="9010" xr:uid="{8A13E95F-0BBD-49B5-A1C4-79E6434D3675}"/>
    <cellStyle name="%20 - Vurgu3 3 2 4 2 2" xfId="33704" xr:uid="{01B70D4E-E0B9-4FF9-9303-358D9A839887}"/>
    <cellStyle name="%20 - Vurgu3 3 2 4 3" xfId="12406" xr:uid="{8125AD86-769A-4CA6-B709-B317497AFD6C}"/>
    <cellStyle name="%20 - Vurgu3 3 2 4 3 2" xfId="36640" xr:uid="{E1FFEDE9-02BF-40E1-8B92-B04391BCB8F0}"/>
    <cellStyle name="%20 - Vurgu3 3 2 4 4" xfId="16119" xr:uid="{55F0D264-38DA-4B49-8586-C2DB7F473534}"/>
    <cellStyle name="%20 - Vurgu3 3 2 4 4 2" xfId="40351" xr:uid="{1073CEC5-A94A-43A7-8A98-A8258945136E}"/>
    <cellStyle name="%20 - Vurgu3 3 2 4 5" xfId="19857" xr:uid="{3E4D4C67-5899-436D-8CBD-651D740862D2}"/>
    <cellStyle name="%20 - Vurgu3 3 2 4 5 2" xfId="44082" xr:uid="{B6DCE769-702F-4DF2-9BB0-BDE6F4B54D63}"/>
    <cellStyle name="%20 - Vurgu3 3 2 4 6" xfId="25832" xr:uid="{0B81BD13-DC29-437E-8787-6018C71B1ED3}"/>
    <cellStyle name="%20 - Vurgu3 3 2 4 6 2" xfId="49956" xr:uid="{47C5AF44-3DC9-4207-A859-17BB630DCDBA}"/>
    <cellStyle name="%20 - Vurgu3 3 2 4 7" xfId="30589" xr:uid="{33106CC7-E3DA-48F8-B93A-BD0A8F0E9879}"/>
    <cellStyle name="%20 - Vurgu3 3 2 5" xfId="6814" xr:uid="{AC821CEA-C623-444C-A601-B812D5CDB688}"/>
    <cellStyle name="%20 - Vurgu3 3 2 5 2" xfId="24967" xr:uid="{930A3CA3-8D82-4BCF-9492-C73159E7EA4D}"/>
    <cellStyle name="%20 - Vurgu3 3 2 5 2 2" xfId="49101" xr:uid="{79AECE6B-D372-4031-99C6-A32DB37A4250}"/>
    <cellStyle name="%20 - Vurgu3 3 2 5 3" xfId="31751" xr:uid="{B45B89F9-8525-4C1A-9C08-C68F7C3202FE}"/>
    <cellStyle name="%20 - Vurgu3 3 2 6" xfId="10264" xr:uid="{DD0D8909-6301-4535-9222-FCB557CE3579}"/>
    <cellStyle name="%20 - Vurgu3 3 2 6 2" xfId="34825" xr:uid="{FED2AC8D-5F71-4A2F-A6FF-53CAD61360BF}"/>
    <cellStyle name="%20 - Vurgu3 3 2 7" xfId="11551" xr:uid="{DF754394-3AF1-416E-A084-19828C5BF47F}"/>
    <cellStyle name="%20 - Vurgu3 3 2 7 2" xfId="35785" xr:uid="{CBF199EC-6417-491D-989E-1ED361CF2EC1}"/>
    <cellStyle name="%20 - Vurgu3 3 2 8" xfId="15264" xr:uid="{F20BDD5B-5737-40FA-9F2E-A5AB30E1682C}"/>
    <cellStyle name="%20 - Vurgu3 3 2 8 2" xfId="39496" xr:uid="{A4955EF4-2DAE-4198-9134-52430889D357}"/>
    <cellStyle name="%20 - Vurgu3 3 2 9" xfId="19001" xr:uid="{52D610AF-F555-4070-B21A-D04DDC3C481C}"/>
    <cellStyle name="%20 - Vurgu3 3 2 9 2" xfId="43227" xr:uid="{AC373310-1A07-4B06-98FC-11F555C66AB7}"/>
    <cellStyle name="%20 - Vurgu3 3 3" xfId="194" xr:uid="{00000000-0005-0000-0000-0000D1000000}"/>
    <cellStyle name="%20 - Vurgu3 3 3 10" xfId="28412" xr:uid="{34D3C1B2-2F30-4B2F-BC3B-FA9E48013369}"/>
    <cellStyle name="%20 - Vurgu3 3 3 2" xfId="3912" xr:uid="{3EEE27A1-9A15-4F92-AC4B-95E58EED486A}"/>
    <cellStyle name="%20 - Vurgu3 3 3 2 2" xfId="8095" xr:uid="{52AE47C9-42F8-4746-AC61-469E06CFF6FA}"/>
    <cellStyle name="%20 - Vurgu3 3 3 2 2 2" xfId="27688" xr:uid="{2CC1A6F7-E37F-4618-8445-5701002A3976}"/>
    <cellStyle name="%20 - Vurgu3 3 3 2 2 2 2" xfId="51805" xr:uid="{58535966-46F8-4A52-AF47-9D0E6DE71186}"/>
    <cellStyle name="%20 - Vurgu3 3 3 2 2 3" xfId="32923" xr:uid="{64AA2C3E-5821-47F8-97CF-3A2BAED2F5AC}"/>
    <cellStyle name="%20 - Vurgu3 3 3 2 3" xfId="14256" xr:uid="{8FAB48BE-ED5D-4B5B-9F70-E962B8EB0A41}"/>
    <cellStyle name="%20 - Vurgu3 3 3 2 3 2" xfId="38489" xr:uid="{2E5A080C-3C93-48C8-9872-AE77F5465F7F}"/>
    <cellStyle name="%20 - Vurgu3 3 3 2 4" xfId="17969" xr:uid="{2F9A4E40-256E-49E4-BFD9-B465F3A875B1}"/>
    <cellStyle name="%20 - Vurgu3 3 3 2 4 2" xfId="42200" xr:uid="{7EFDDC22-65EF-402D-BA26-00FC425E421A}"/>
    <cellStyle name="%20 - Vurgu3 3 3 2 5" xfId="21708" xr:uid="{88A27075-AC84-4505-8F77-E2C59BEFF4B3}"/>
    <cellStyle name="%20 - Vurgu3 3 3 2 5 2" xfId="45931" xr:uid="{EE58CB9C-9D8C-4F8F-9D84-6536FC6F7A02}"/>
    <cellStyle name="%20 - Vurgu3 3 3 2 6" xfId="23728" xr:uid="{6D171E4C-6508-479C-AD83-9AA2FBA2B57F}"/>
    <cellStyle name="%20 - Vurgu3 3 3 2 6 2" xfId="47930" xr:uid="{472FDBA8-1B99-446D-A99C-807EBD5B1343}"/>
    <cellStyle name="%20 - Vurgu3 3 3 2 7" xfId="29552" xr:uid="{2A2C9B1E-1732-4427-ACF8-3EE4B6AE1F19}"/>
    <cellStyle name="%20 - Vurgu3 3 3 3" xfId="5585" xr:uid="{9C66C709-9EAB-4EA1-B00C-B4A6C751F4F3}"/>
    <cellStyle name="%20 - Vurgu3 3 3 3 2" xfId="9402" xr:uid="{2E3B79C0-49B0-4B6F-B276-E70EFF7F6272}"/>
    <cellStyle name="%20 - Vurgu3 3 3 3 2 2" xfId="34028" xr:uid="{EB11CCF3-D87A-48A2-A2DD-9541AC5DF11C}"/>
    <cellStyle name="%20 - Vurgu3 3 3 3 3" xfId="13064" xr:uid="{2D92EB98-2043-47DF-BFCC-1AB8237291F9}"/>
    <cellStyle name="%20 - Vurgu3 3 3 3 3 2" xfId="37297" xr:uid="{565FDF0B-65E4-4785-AAD2-92DD16EDDB56}"/>
    <cellStyle name="%20 - Vurgu3 3 3 3 4" xfId="16777" xr:uid="{DA712A9E-E1D3-40C7-A680-E0E645BA171B}"/>
    <cellStyle name="%20 - Vurgu3 3 3 3 4 2" xfId="41008" xr:uid="{D2610A57-AF3F-4253-AFE5-58A69DD2FD0B}"/>
    <cellStyle name="%20 - Vurgu3 3 3 3 5" xfId="20516" xr:uid="{37428A07-5637-4269-B3D5-EFCE76B7A788}"/>
    <cellStyle name="%20 - Vurgu3 3 3 3 5 2" xfId="44739" xr:uid="{BD461F06-41AD-4A7B-A00C-8C48B93C4B28}"/>
    <cellStyle name="%20 - Vurgu3 3 3 3 6" xfId="26494" xr:uid="{CC56EAEE-7265-4FAC-ACCA-CD21EB0E6256}"/>
    <cellStyle name="%20 - Vurgu3 3 3 3 6 2" xfId="50613" xr:uid="{055E20DC-2F39-4E87-9675-66E94878B0C1}"/>
    <cellStyle name="%20 - Vurgu3 3 3 3 7" xfId="30591" xr:uid="{C6CE2ED9-985D-49F6-BDBE-8CDF6110CB3D}"/>
    <cellStyle name="%20 - Vurgu3 3 3 4" xfId="6942" xr:uid="{A29E3028-2BF2-41F1-963E-127738E502E2}"/>
    <cellStyle name="%20 - Vurgu3 3 3 4 2" xfId="25091" xr:uid="{A58A7897-D70B-4139-A952-3506E4507EA7}"/>
    <cellStyle name="%20 - Vurgu3 3 3 4 2 2" xfId="49225" xr:uid="{0D86CD30-66EB-4015-843E-4F9E3850DFDA}"/>
    <cellStyle name="%20 - Vurgu3 3 3 4 3" xfId="31875" xr:uid="{28F7FF0F-3B31-40ED-B4DA-638070E21CCD}"/>
    <cellStyle name="%20 - Vurgu3 3 3 5" xfId="10265" xr:uid="{92E59506-5B3C-44F7-B364-1D12A2DEDB42}"/>
    <cellStyle name="%20 - Vurgu3 3 3 5 2" xfId="34826" xr:uid="{D7362365-7104-4B23-8AAD-F254F5B16900}"/>
    <cellStyle name="%20 - Vurgu3 3 3 6" xfId="11675" xr:uid="{1BB2B6C2-BC2C-4A0A-B4B0-179087931D32}"/>
    <cellStyle name="%20 - Vurgu3 3 3 6 2" xfId="35909" xr:uid="{3B85B629-FA1B-40DA-9E61-3AA6A90A998D}"/>
    <cellStyle name="%20 - Vurgu3 3 3 7" xfId="15388" xr:uid="{1EA506A8-9647-4AF7-AE4F-DCAEF6C20B3E}"/>
    <cellStyle name="%20 - Vurgu3 3 3 7 2" xfId="39620" xr:uid="{1F0222AC-1F7C-4F7B-9FFA-4FA9E236E54E}"/>
    <cellStyle name="%20 - Vurgu3 3 3 8" xfId="19125" xr:uid="{03BB6D0B-8BFE-4056-B112-5D1F23E0F76D}"/>
    <cellStyle name="%20 - Vurgu3 3 3 8 2" xfId="43351" xr:uid="{EE76A162-5E2E-49DC-BABF-9C5D646D5981}"/>
    <cellStyle name="%20 - Vurgu3 3 3 9" xfId="22678" xr:uid="{77FCA2DB-2EA6-4D40-B0F0-4776AFE376D8}"/>
    <cellStyle name="%20 - Vurgu3 3 3 9 2" xfId="46880" xr:uid="{745CEC63-6C85-4D08-ADD5-BBD3141518CB}"/>
    <cellStyle name="%20 - Vurgu3 3 4" xfId="195" xr:uid="{00000000-0005-0000-0000-0000D2000000}"/>
    <cellStyle name="%20 - Vurgu3 3 4 10" xfId="28413" xr:uid="{2AE2171C-324A-4373-9252-93478C611EB9}"/>
    <cellStyle name="%20 - Vurgu3 3 4 2" xfId="3913" xr:uid="{8CB87255-829F-4FC4-A634-150F6C1A70D6}"/>
    <cellStyle name="%20 - Vurgu3 3 4 2 2" xfId="8226" xr:uid="{E05B9447-1625-43D6-BDCB-0AEED0BEDE03}"/>
    <cellStyle name="%20 - Vurgu3 3 4 2 2 2" xfId="27815" xr:uid="{838F7AE6-4A07-4ECA-92FC-DCCC635C8373}"/>
    <cellStyle name="%20 - Vurgu3 3 4 2 2 2 2" xfId="51932" xr:uid="{DAAEC981-F920-44DB-9909-0E2BC8B931A2}"/>
    <cellStyle name="%20 - Vurgu3 3 4 2 2 3" xfId="33050" xr:uid="{4DD31157-4218-4D85-8BF0-5C7EF886A767}"/>
    <cellStyle name="%20 - Vurgu3 3 4 2 3" xfId="14383" xr:uid="{407656D1-5FEE-47FB-96E7-5E1AD0A9ED62}"/>
    <cellStyle name="%20 - Vurgu3 3 4 2 3 2" xfId="38616" xr:uid="{EAC47C9E-436E-4C65-A622-ACD22DB58A0D}"/>
    <cellStyle name="%20 - Vurgu3 3 4 2 4" xfId="18096" xr:uid="{A49AC63A-8913-4AE3-87E5-7CB8A6B1014F}"/>
    <cellStyle name="%20 - Vurgu3 3 4 2 4 2" xfId="42327" xr:uid="{24B2A42F-32A9-46C2-9586-08D54E9D8F18}"/>
    <cellStyle name="%20 - Vurgu3 3 4 2 5" xfId="21835" xr:uid="{3A9BD833-1ECF-4D53-BF45-0DB3AB741730}"/>
    <cellStyle name="%20 - Vurgu3 3 4 2 5 2" xfId="46058" xr:uid="{FDEEA062-3AD7-4164-A73C-DBB116B86760}"/>
    <cellStyle name="%20 - Vurgu3 3 4 2 6" xfId="23855" xr:uid="{369073E8-B8CA-4A66-B4CB-79EAC6040C73}"/>
    <cellStyle name="%20 - Vurgu3 3 4 2 6 2" xfId="48057" xr:uid="{6E5D49A4-273D-480A-B38A-6B51756FF953}"/>
    <cellStyle name="%20 - Vurgu3 3 4 2 7" xfId="29553" xr:uid="{1BD744EB-5765-4D29-8197-79B382882C40}"/>
    <cellStyle name="%20 - Vurgu3 3 4 3" xfId="5586" xr:uid="{5C7DEFD9-16A5-4411-A71D-FFEACD25665D}"/>
    <cellStyle name="%20 - Vurgu3 3 4 3 2" xfId="9451" xr:uid="{10F241AF-B98A-4DF0-9981-48E2244944CC}"/>
    <cellStyle name="%20 - Vurgu3 3 4 3 2 2" xfId="34076" xr:uid="{69952BA2-5C0A-441D-BBB4-53BF6941B413}"/>
    <cellStyle name="%20 - Vurgu3 3 4 3 3" xfId="13191" xr:uid="{B17E67C7-803D-4B68-A28E-EE1D413A7753}"/>
    <cellStyle name="%20 - Vurgu3 3 4 3 3 2" xfId="37424" xr:uid="{87C83C43-6344-4576-A7D2-B49C18F29BCF}"/>
    <cellStyle name="%20 - Vurgu3 3 4 3 4" xfId="16904" xr:uid="{5C037E50-3EDA-4527-A07C-CAA2CE7244DE}"/>
    <cellStyle name="%20 - Vurgu3 3 4 3 4 2" xfId="41135" xr:uid="{48B0481E-0CB5-425E-BDB2-A8ED2FD12BB7}"/>
    <cellStyle name="%20 - Vurgu3 3 4 3 5" xfId="20643" xr:uid="{8C718DC3-2940-43E5-8311-1A360128E3AD}"/>
    <cellStyle name="%20 - Vurgu3 3 4 3 5 2" xfId="44866" xr:uid="{F112ED76-87AA-45D8-812E-F030C8382659}"/>
    <cellStyle name="%20 - Vurgu3 3 4 3 6" xfId="26621" xr:uid="{EF2C1325-C28E-4699-8B62-E8EFF7FD1205}"/>
    <cellStyle name="%20 - Vurgu3 3 4 3 6 2" xfId="50740" xr:uid="{603C41C8-54F8-4ED2-9089-B74493E3106A}"/>
    <cellStyle name="%20 - Vurgu3 3 4 3 7" xfId="30592" xr:uid="{3FE7A648-AC01-4C64-A74E-15AF35C52F08}"/>
    <cellStyle name="%20 - Vurgu3 3 4 4" xfId="7078" xr:uid="{227CEC38-F85B-4FB5-AE5C-D11CA99FE5D2}"/>
    <cellStyle name="%20 - Vurgu3 3 4 4 2" xfId="25218" xr:uid="{FABB7AAA-39AE-4B16-97C5-BAB83CAE9B23}"/>
    <cellStyle name="%20 - Vurgu3 3 4 4 2 2" xfId="49352" xr:uid="{B83FC03B-9E96-4ECA-B0F1-DADAA3F8E629}"/>
    <cellStyle name="%20 - Vurgu3 3 4 4 3" xfId="32002" xr:uid="{6F63CB4C-45D5-4212-8B39-E345213FFE42}"/>
    <cellStyle name="%20 - Vurgu3 3 4 5" xfId="10266" xr:uid="{2236D7BE-0148-48D7-9486-02654C36CE67}"/>
    <cellStyle name="%20 - Vurgu3 3 4 5 2" xfId="34827" xr:uid="{E3A7014F-CD8A-48BD-A7C9-7F7EBF6BBEF4}"/>
    <cellStyle name="%20 - Vurgu3 3 4 6" xfId="11802" xr:uid="{048CBB45-9CB2-4DD0-8C36-612C5FA09592}"/>
    <cellStyle name="%20 - Vurgu3 3 4 6 2" xfId="36036" xr:uid="{A354C1BC-B4BA-4661-9D87-83714BE326B0}"/>
    <cellStyle name="%20 - Vurgu3 3 4 7" xfId="15515" xr:uid="{844C5F21-F26D-421D-9E92-DC797802E0FB}"/>
    <cellStyle name="%20 - Vurgu3 3 4 7 2" xfId="39747" xr:uid="{F16A8969-7D18-48E2-B709-AEEDA0998809}"/>
    <cellStyle name="%20 - Vurgu3 3 4 8" xfId="19252" xr:uid="{ACF6D832-CE09-4756-B2D0-D18D51173D41}"/>
    <cellStyle name="%20 - Vurgu3 3 4 8 2" xfId="43478" xr:uid="{591362CB-0FAF-4E4D-976A-87F524BC3D0D}"/>
    <cellStyle name="%20 - Vurgu3 3 4 9" xfId="22805" xr:uid="{3275C782-D6B5-4661-8A1F-6CC41F16697C}"/>
    <cellStyle name="%20 - Vurgu3 3 4 9 2" xfId="47007" xr:uid="{5EAAA97E-9A82-44DA-8D27-A3CD9FC0EAD3}"/>
    <cellStyle name="%20 - Vurgu3 3 5" xfId="196" xr:uid="{00000000-0005-0000-0000-0000D3000000}"/>
    <cellStyle name="%20 - Vurgu3 3 5 2" xfId="3914" xr:uid="{B11B1372-E1E4-44B8-A957-238791F49BA8}"/>
    <cellStyle name="%20 - Vurgu3 3 5 2 2" xfId="8356" xr:uid="{5FC411D7-3796-4F83-A034-32A4E66263FF}"/>
    <cellStyle name="%20 - Vurgu3 3 5 2 2 2" xfId="27942" xr:uid="{7D60FDA0-F933-4255-9116-BB56B24D36F9}"/>
    <cellStyle name="%20 - Vurgu3 3 5 2 2 2 2" xfId="52059" xr:uid="{8D9BF5D8-23B9-4183-978F-9C85C5490AAA}"/>
    <cellStyle name="%20 - Vurgu3 3 5 2 2 3" xfId="33177" xr:uid="{5AD051BB-0E32-49F0-AB21-D2FB4BF2AA23}"/>
    <cellStyle name="%20 - Vurgu3 3 5 2 3" xfId="14510" xr:uid="{F04A5438-FDDF-493B-8189-D36C62306B7C}"/>
    <cellStyle name="%20 - Vurgu3 3 5 2 3 2" xfId="38743" xr:uid="{D1AB8727-2F48-444F-93B6-0E2494284D47}"/>
    <cellStyle name="%20 - Vurgu3 3 5 2 4" xfId="18223" xr:uid="{854842B7-42FD-48DE-B6A5-C5F30836346A}"/>
    <cellStyle name="%20 - Vurgu3 3 5 2 4 2" xfId="42454" xr:uid="{59384874-5A47-42AC-86FE-288DD5F3657F}"/>
    <cellStyle name="%20 - Vurgu3 3 5 2 5" xfId="21962" xr:uid="{00AFA2B8-3191-4417-964C-616930ACF47C}"/>
    <cellStyle name="%20 - Vurgu3 3 5 2 5 2" xfId="46185" xr:uid="{3786B87F-D286-4044-BD63-6ABDBA858D29}"/>
    <cellStyle name="%20 - Vurgu3 3 5 2 6" xfId="23982" xr:uid="{A7CB3593-F84E-49C1-9788-7A5C774F67AF}"/>
    <cellStyle name="%20 - Vurgu3 3 5 2 6 2" xfId="48184" xr:uid="{649E282D-D5A9-4781-9880-B124923BC00C}"/>
    <cellStyle name="%20 - Vurgu3 3 5 2 7" xfId="29554" xr:uid="{08A119E4-D7AF-444B-822D-20C1469643A7}"/>
    <cellStyle name="%20 - Vurgu3 3 5 3" xfId="5587" xr:uid="{EBB9AEEB-8E30-49C7-B95D-AADAD91261B4}"/>
    <cellStyle name="%20 - Vurgu3 3 5 3 2" xfId="9530" xr:uid="{7E5C0C23-6F7A-4352-865E-BE4D86CFA258}"/>
    <cellStyle name="%20 - Vurgu3 3 5 3 2 2" xfId="34155" xr:uid="{9AC38A1E-4C07-4AB7-85FA-D78C17AD4A93}"/>
    <cellStyle name="%20 - Vurgu3 3 5 3 3" xfId="13318" xr:uid="{FEAA39FA-3E70-444A-8412-5418F8F0CED1}"/>
    <cellStyle name="%20 - Vurgu3 3 5 3 3 2" xfId="37551" xr:uid="{D97CA595-35CD-4DFE-902D-5498CE2549E6}"/>
    <cellStyle name="%20 - Vurgu3 3 5 3 4" xfId="17031" xr:uid="{E1B4F5EA-ED76-4B77-91B2-C23ADABC212E}"/>
    <cellStyle name="%20 - Vurgu3 3 5 3 4 2" xfId="41262" xr:uid="{55E54DAD-D0F1-4A07-A497-3F37C850F049}"/>
    <cellStyle name="%20 - Vurgu3 3 5 3 5" xfId="20770" xr:uid="{583AD860-807C-477F-A649-73454D7074E1}"/>
    <cellStyle name="%20 - Vurgu3 3 5 3 5 2" xfId="44993" xr:uid="{6E600B8F-5D7D-44D6-BE96-56267496DF19}"/>
    <cellStyle name="%20 - Vurgu3 3 5 3 6" xfId="26748" xr:uid="{57C5E5DA-D2F5-4057-A0AC-198D84844D31}"/>
    <cellStyle name="%20 - Vurgu3 3 5 3 6 2" xfId="50867" xr:uid="{80562CA1-D25E-48CC-9114-C3478BA4D9E1}"/>
    <cellStyle name="%20 - Vurgu3 3 5 3 7" xfId="30593" xr:uid="{B590B76D-EF82-487F-9B6E-66F0171D4BD8}"/>
    <cellStyle name="%20 - Vurgu3 3 5 4" xfId="7206" xr:uid="{2492CD30-208F-4F55-8D40-E62EBAB24FDF}"/>
    <cellStyle name="%20 - Vurgu3 3 5 4 2" xfId="25345" xr:uid="{07D4B578-B411-4A8C-9991-1BA6F0B03BE9}"/>
    <cellStyle name="%20 - Vurgu3 3 5 4 2 2" xfId="49479" xr:uid="{3FE59BD3-91B9-4168-A5E8-CD84255A4C51}"/>
    <cellStyle name="%20 - Vurgu3 3 5 4 3" xfId="32129" xr:uid="{9A6B99A7-8494-4A69-9337-3FA417BD2D19}"/>
    <cellStyle name="%20 - Vurgu3 3 5 5" xfId="11929" xr:uid="{5EBB57F0-BED3-4FAC-9C31-DC8809819EBE}"/>
    <cellStyle name="%20 - Vurgu3 3 5 5 2" xfId="36163" xr:uid="{D44C0DB1-C56F-4EFB-962A-9544021AC231}"/>
    <cellStyle name="%20 - Vurgu3 3 5 6" xfId="15642" xr:uid="{BFE74E9F-5DF9-4D3F-9ACA-8CECD3D8060D}"/>
    <cellStyle name="%20 - Vurgu3 3 5 6 2" xfId="39874" xr:uid="{7FF1018A-8488-4DA1-A769-180F6A5890EA}"/>
    <cellStyle name="%20 - Vurgu3 3 5 7" xfId="19379" xr:uid="{30D2D164-42B7-4853-81F4-BB6E53D8FFDD}"/>
    <cellStyle name="%20 - Vurgu3 3 5 7 2" xfId="43605" xr:uid="{66F602AB-5350-47A7-84AC-985769C4C59B}"/>
    <cellStyle name="%20 - Vurgu3 3 5 8" xfId="22932" xr:uid="{D84FEDEB-E620-4BEA-87E4-600F627DD544}"/>
    <cellStyle name="%20 - Vurgu3 3 5 8 2" xfId="47134" xr:uid="{C06EBAFB-F224-49C8-83F0-D5B4B05CB768}"/>
    <cellStyle name="%20 - Vurgu3 3 5 9" xfId="28414" xr:uid="{746F7588-797B-4691-96ED-F06317E730D2}"/>
    <cellStyle name="%20 - Vurgu3 3 6" xfId="197" xr:uid="{00000000-0005-0000-0000-0000D4000000}"/>
    <cellStyle name="%20 - Vurgu3 3 6 2" xfId="3915" xr:uid="{E7106BD2-0B56-4498-AEB5-24EFBB6712C3}"/>
    <cellStyle name="%20 - Vurgu3 3 6 2 2" xfId="8488" xr:uid="{079DECDF-B6B2-4B72-B5B4-0A4AF9F09A03}"/>
    <cellStyle name="%20 - Vurgu3 3 6 2 2 2" xfId="28069" xr:uid="{F6424413-44C3-4655-8C66-5D8A89DCCBBF}"/>
    <cellStyle name="%20 - Vurgu3 3 6 2 2 2 2" xfId="52186" xr:uid="{5B0D8E4B-E21C-4C13-BDB1-FFC30BECE66A}"/>
    <cellStyle name="%20 - Vurgu3 3 6 2 2 3" xfId="33304" xr:uid="{5DFD7BDD-5676-4879-9696-D40AE75D0E44}"/>
    <cellStyle name="%20 - Vurgu3 3 6 2 3" xfId="14637" xr:uid="{24F0960B-E967-41C1-84C0-1C881DD372EE}"/>
    <cellStyle name="%20 - Vurgu3 3 6 2 3 2" xfId="38870" xr:uid="{DFCF96DB-4D4A-499A-B0BC-7FA621591DEA}"/>
    <cellStyle name="%20 - Vurgu3 3 6 2 4" xfId="18350" xr:uid="{E1F7146B-70D3-4FB7-8CF4-98DCB3F95260}"/>
    <cellStyle name="%20 - Vurgu3 3 6 2 4 2" xfId="42581" xr:uid="{EC466CE0-9E2A-4B14-98AD-B6A5D27D60FA}"/>
    <cellStyle name="%20 - Vurgu3 3 6 2 5" xfId="22089" xr:uid="{37E0811D-6119-4030-9C2A-BD16EAC5CB76}"/>
    <cellStyle name="%20 - Vurgu3 3 6 2 5 2" xfId="46312" xr:uid="{335904F5-047D-4C2E-83D2-FFEB24B2D48B}"/>
    <cellStyle name="%20 - Vurgu3 3 6 2 6" xfId="24109" xr:uid="{7D54D4AE-5FC8-4A0E-971B-F8F54E0F1BF8}"/>
    <cellStyle name="%20 - Vurgu3 3 6 2 6 2" xfId="48311" xr:uid="{7C8F8CDC-6111-47D7-B973-C13553C750BB}"/>
    <cellStyle name="%20 - Vurgu3 3 6 2 7" xfId="29555" xr:uid="{F6D43C85-7823-47E4-BFD6-12C4B2FA18E2}"/>
    <cellStyle name="%20 - Vurgu3 3 6 3" xfId="5588" xr:uid="{E70CC6FB-1A66-4CBE-8CEA-4E9C376E6BDE}"/>
    <cellStyle name="%20 - Vurgu3 3 6 3 2" xfId="9610" xr:uid="{06DC2A99-950A-4DA3-8CE5-3CDA05339D13}"/>
    <cellStyle name="%20 - Vurgu3 3 6 3 2 2" xfId="34235" xr:uid="{5FE9C832-8FB7-4875-9EFC-72426C5B2BC6}"/>
    <cellStyle name="%20 - Vurgu3 3 6 3 3" xfId="13445" xr:uid="{159EA726-D18C-4AB4-8C3F-A9EE98311E79}"/>
    <cellStyle name="%20 - Vurgu3 3 6 3 3 2" xfId="37678" xr:uid="{3C67EBCA-4BF1-4EC0-9B49-7183C3955348}"/>
    <cellStyle name="%20 - Vurgu3 3 6 3 4" xfId="17158" xr:uid="{47086465-0DF5-4F86-8C96-494A49AD1500}"/>
    <cellStyle name="%20 - Vurgu3 3 6 3 4 2" xfId="41389" xr:uid="{54708C7A-4C48-4527-A001-F522B0B0C751}"/>
    <cellStyle name="%20 - Vurgu3 3 6 3 5" xfId="20897" xr:uid="{BFC2ED2B-0F68-49E3-A04C-93DA456944DD}"/>
    <cellStyle name="%20 - Vurgu3 3 6 3 5 2" xfId="45120" xr:uid="{9DD79B0B-F953-4AE1-B6D3-06857D0977F8}"/>
    <cellStyle name="%20 - Vurgu3 3 6 3 6" xfId="26875" xr:uid="{CC443098-1D0D-4B9E-B6C5-EE1D99AA06D3}"/>
    <cellStyle name="%20 - Vurgu3 3 6 3 6 2" xfId="50994" xr:uid="{60FF39FB-E338-4352-921C-45078D14C779}"/>
    <cellStyle name="%20 - Vurgu3 3 6 3 7" xfId="30594" xr:uid="{E43FCB6D-5FDB-48BD-8B6F-E9F0DCEC3EEF}"/>
    <cellStyle name="%20 - Vurgu3 3 6 4" xfId="7340" xr:uid="{B68CF9E9-EDD7-47DB-953B-0138CC58FFBA}"/>
    <cellStyle name="%20 - Vurgu3 3 6 4 2" xfId="25472" xr:uid="{8B55E6F5-865F-4CF1-AD42-7AB155DD5ECD}"/>
    <cellStyle name="%20 - Vurgu3 3 6 4 2 2" xfId="49606" xr:uid="{FFC86E13-5958-40D1-9C0A-C375A3E68497}"/>
    <cellStyle name="%20 - Vurgu3 3 6 4 3" xfId="32256" xr:uid="{A4E0921E-5DAC-4053-8DD9-EFF220F8D472}"/>
    <cellStyle name="%20 - Vurgu3 3 6 5" xfId="12056" xr:uid="{6414C392-B651-4541-B345-7695D35ECF31}"/>
    <cellStyle name="%20 - Vurgu3 3 6 5 2" xfId="36290" xr:uid="{AA4F4A24-9772-4CA7-83EF-86D7A3DF5E41}"/>
    <cellStyle name="%20 - Vurgu3 3 6 6" xfId="15769" xr:uid="{62A47CC4-ACE7-40AD-8612-19074E03BE75}"/>
    <cellStyle name="%20 - Vurgu3 3 6 6 2" xfId="40001" xr:uid="{2CEA52B6-64F5-4B1B-B3C6-BDA0B5F9C6A2}"/>
    <cellStyle name="%20 - Vurgu3 3 6 7" xfId="19506" xr:uid="{4C57C323-A349-4DCA-BA71-51296470BBDE}"/>
    <cellStyle name="%20 - Vurgu3 3 6 7 2" xfId="43732" xr:uid="{49E4A0FF-291F-4031-A887-E62C55A5D569}"/>
    <cellStyle name="%20 - Vurgu3 3 6 8" xfId="23059" xr:uid="{BCA6204A-5AB4-4408-B1BF-C335AB0D72D1}"/>
    <cellStyle name="%20 - Vurgu3 3 6 8 2" xfId="47261" xr:uid="{27229E70-AFE1-46FC-9F65-61E5A46F2D5E}"/>
    <cellStyle name="%20 - Vurgu3 3 6 9" xfId="28415" xr:uid="{34FE6DAB-813C-4C20-B610-E8FAFC1BE644}"/>
    <cellStyle name="%20 - Vurgu3 3 7" xfId="3551" xr:uid="{00000000-0005-0000-0000-0000D5000000}"/>
    <cellStyle name="%20 - Vurgu3 3 7 2" xfId="3916" xr:uid="{8C02AA29-13B3-44BE-8C11-9116E8D60C6E}"/>
    <cellStyle name="%20 - Vurgu3 3 7 2 2" xfId="9963" xr:uid="{1084EADC-9A5D-409F-8512-08EA950E4B2B}"/>
    <cellStyle name="%20 - Vurgu3 3 7 2 2 2" xfId="34557" xr:uid="{24B9AD20-D7CF-46F4-A17A-974372DEC1F4}"/>
    <cellStyle name="%20 - Vurgu3 3 7 2 3" xfId="13935" xr:uid="{54CA3B7B-10E5-4878-A76E-57A35B7A47DF}"/>
    <cellStyle name="%20 - Vurgu3 3 7 2 3 2" xfId="38168" xr:uid="{3EAC5E2F-1C92-46B8-B7F8-B30A24286225}"/>
    <cellStyle name="%20 - Vurgu3 3 7 2 4" xfId="17648" xr:uid="{7C0B025E-B305-4653-8F52-6E3DB78EB6CF}"/>
    <cellStyle name="%20 - Vurgu3 3 7 2 4 2" xfId="41879" xr:uid="{0094A689-C196-4CEF-AC84-BD36AB2EFAEB}"/>
    <cellStyle name="%20 - Vurgu3 3 7 2 5" xfId="21387" xr:uid="{9D5267F7-2E56-47AC-8821-B5A3FE7BBE9A}"/>
    <cellStyle name="%20 - Vurgu3 3 7 2 5 2" xfId="45610" xr:uid="{E00694A0-5A93-4543-855F-E9BD906C08EE}"/>
    <cellStyle name="%20 - Vurgu3 3 7 2 6" xfId="27367" xr:uid="{F18AF694-0916-484D-B504-61AD09C18097}"/>
    <cellStyle name="%20 - Vurgu3 3 7 2 6 2" xfId="51484" xr:uid="{55635467-F061-4E5C-92A0-D549D02E9FDF}"/>
    <cellStyle name="%20 - Vurgu3 3 7 2 7" xfId="29556" xr:uid="{A850D8A5-641A-42D8-9F08-BB4256E0236A}"/>
    <cellStyle name="%20 - Vurgu3 3 7 3" xfId="5589" xr:uid="{E433168A-14D4-41FD-AA2A-3A68255CCA46}"/>
    <cellStyle name="%20 - Vurgu3 3 7 3 2" xfId="9243" xr:uid="{8E6897D0-1FE6-4D69-8CC4-042E9E5A599F}"/>
    <cellStyle name="%20 - Vurgu3 3 7 3 2 2" xfId="33882" xr:uid="{3DAB1B2D-6A71-492A-A63D-A8B06743CDAE}"/>
    <cellStyle name="%20 - Vurgu3 3 7 3 3" xfId="12763" xr:uid="{E52C4C11-392E-47E8-A740-D565DBAB4332}"/>
    <cellStyle name="%20 - Vurgu3 3 7 3 3 2" xfId="36996" xr:uid="{0A193814-35EB-4A67-9D90-F603C4C2A9DC}"/>
    <cellStyle name="%20 - Vurgu3 3 7 3 4" xfId="16476" xr:uid="{3C9E7D08-F9D3-4312-8795-6A23F0840583}"/>
    <cellStyle name="%20 - Vurgu3 3 7 3 4 2" xfId="40707" xr:uid="{97ABEA89-577C-42E9-AA6B-7A196CD58418}"/>
    <cellStyle name="%20 - Vurgu3 3 7 3 5" xfId="20215" xr:uid="{A4F66943-5E83-4218-8520-FF5EAF7A0FD8}"/>
    <cellStyle name="%20 - Vurgu3 3 7 3 5 2" xfId="44438" xr:uid="{925F7965-B5BC-4E1B-BFF5-2DA56CDE5D1A}"/>
    <cellStyle name="%20 - Vurgu3 3 7 3 6" xfId="26192" xr:uid="{0C693C48-DB44-42E2-87A1-712B30B418D3}"/>
    <cellStyle name="%20 - Vurgu3 3 7 3 6 2" xfId="50312" xr:uid="{058B61E3-008B-4D7A-B2AD-51C8E870E896}"/>
    <cellStyle name="%20 - Vurgu3 3 7 3 7" xfId="30595" xr:uid="{3C947CD6-C31A-4807-B0E9-556853306977}"/>
    <cellStyle name="%20 - Vurgu3 3 7 4" xfId="7724" xr:uid="{34E68530-C988-4C38-9563-F431D7AB5CCA}"/>
    <cellStyle name="%20 - Vurgu3 3 7 4 2" xfId="24768" xr:uid="{83F18AC0-E6AE-4905-8B3B-765C335DB626}"/>
    <cellStyle name="%20 - Vurgu3 3 7 4 2 2" xfId="48902" xr:uid="{197F03A9-6B40-4943-A85D-CC5C124B1C0A}"/>
    <cellStyle name="%20 - Vurgu3 3 7 4 3" xfId="32602" xr:uid="{1AAC4460-7A8D-4E61-9A0C-10A08ED412D8}"/>
    <cellStyle name="%20 - Vurgu3 3 7 5" xfId="11350" xr:uid="{3066845A-DD02-4605-88E8-7932DE879142}"/>
    <cellStyle name="%20 - Vurgu3 3 7 5 2" xfId="35584" xr:uid="{7722996F-6043-4A1D-943F-7E5666E3D4F0}"/>
    <cellStyle name="%20 - Vurgu3 3 7 6" xfId="15063" xr:uid="{AED5674D-4896-4709-B150-EF77530F29E3}"/>
    <cellStyle name="%20 - Vurgu3 3 7 6 2" xfId="39295" xr:uid="{FBDF5670-9382-44AE-876B-D0D64754C765}"/>
    <cellStyle name="%20 - Vurgu3 3 7 7" xfId="18798" xr:uid="{94D36F6C-B1E4-4AD1-80AA-9829244EFA24}"/>
    <cellStyle name="%20 - Vurgu3 3 7 7 2" xfId="43024" xr:uid="{A31CCD67-7647-4DB0-AC8F-A03D7D857E2F}"/>
    <cellStyle name="%20 - Vurgu3 3 7 8" xfId="23406" xr:uid="{1FFBBDF0-176B-48CE-B082-8F9971BAE73F}"/>
    <cellStyle name="%20 - Vurgu3 3 7 8 2" xfId="47608" xr:uid="{D5E51336-251C-4D45-8E67-346F3B495234}"/>
    <cellStyle name="%20 - Vurgu3 3 7 9" xfId="29323" xr:uid="{43BFB12F-3EF1-4BBD-B756-4384E3065273}"/>
    <cellStyle name="%20 - Vurgu3 3 8" xfId="3909" xr:uid="{34D60393-12AB-4D2A-BD1B-336C73975F27}"/>
    <cellStyle name="%20 - Vurgu3 3 8 2" xfId="7505" xr:uid="{2CBB9CCB-7B07-4528-9CD1-7A5A4C5BDC07}"/>
    <cellStyle name="%20 - Vurgu3 3 8 2 2" xfId="25669" xr:uid="{76C84EAF-CA54-4128-8EFE-EB5EA5C2135E}"/>
    <cellStyle name="%20 - Vurgu3 3 8 2 2 2" xfId="49798" xr:uid="{F8C9BC10-D2AB-415C-845C-159F0157BBDC}"/>
    <cellStyle name="%20 - Vurgu3 3 8 2 3" xfId="32416" xr:uid="{2F56CB01-6422-4F01-8B2D-7594856E99E5}"/>
    <cellStyle name="%20 - Vurgu3 3 8 3" xfId="12248" xr:uid="{34C99C69-F97B-4CA9-A96E-BFDC5E576DAC}"/>
    <cellStyle name="%20 - Vurgu3 3 8 3 2" xfId="36482" xr:uid="{17A363E8-61C6-4D72-9A1C-83390E75BA7F}"/>
    <cellStyle name="%20 - Vurgu3 3 8 4" xfId="15961" xr:uid="{7BBA59B1-5EA0-4064-87D2-487D80C4FF27}"/>
    <cellStyle name="%20 - Vurgu3 3 8 4 2" xfId="40193" xr:uid="{F4FD2146-B8E1-4544-B75E-1D27E349E3A1}"/>
    <cellStyle name="%20 - Vurgu3 3 8 5" xfId="19698" xr:uid="{453CA90C-0C1C-4A23-9571-E7FEB4E707B9}"/>
    <cellStyle name="%20 - Vurgu3 3 8 5 2" xfId="43924" xr:uid="{8EAE513D-1C49-478B-9B66-DC07ADB3EB7D}"/>
    <cellStyle name="%20 - Vurgu3 3 8 6" xfId="23219" xr:uid="{ACBD9A58-5A2F-487B-A9E8-277E6290D05C}"/>
    <cellStyle name="%20 - Vurgu3 3 8 6 2" xfId="47421" xr:uid="{6589FD0B-5CC2-4EF8-AD8E-5F62FD3A1C84}"/>
    <cellStyle name="%20 - Vurgu3 3 8 7" xfId="29549" xr:uid="{FF7889E4-CF18-4FDD-8A6E-A0AF46E53AE9}"/>
    <cellStyle name="%20 - Vurgu3 3 9" xfId="5582" xr:uid="{F9638487-9E7F-416D-9876-59857FA6F904}"/>
    <cellStyle name="%20 - Vurgu3 3 9 2" xfId="9865" xr:uid="{B53541A2-9D7A-400A-8973-BC381F511DDD}"/>
    <cellStyle name="%20 - Vurgu3 3 9 2 2" xfId="34465" xr:uid="{53B76139-A831-4224-A4F4-6B5FEDA13787}"/>
    <cellStyle name="%20 - Vurgu3 3 9 3" xfId="13752" xr:uid="{9B47B879-71FA-43A5-9211-58604A7122A4}"/>
    <cellStyle name="%20 - Vurgu3 3 9 3 2" xfId="37985" xr:uid="{8E80D901-077C-47EA-9E5A-39202F23BD3F}"/>
    <cellStyle name="%20 - Vurgu3 3 9 4" xfId="17465" xr:uid="{3612E6F4-C5D8-460E-8C21-E51CDAC56DD4}"/>
    <cellStyle name="%20 - Vurgu3 3 9 4 2" xfId="41696" xr:uid="{A5BCAB92-6CD8-4023-A3F8-EC3529BCA06C}"/>
    <cellStyle name="%20 - Vurgu3 3 9 5" xfId="21204" xr:uid="{022DC6E7-08B1-4D97-9960-992CAAFD5842}"/>
    <cellStyle name="%20 - Vurgu3 3 9 5 2" xfId="45427" xr:uid="{6709ED2B-F67A-4FAE-9E29-E2207AC98FA7}"/>
    <cellStyle name="%20 - Vurgu3 3 9 6" xfId="27184" xr:uid="{A9A99921-8C8C-418D-9310-756FEAF97862}"/>
    <cellStyle name="%20 - Vurgu3 3 9 6 2" xfId="51301" xr:uid="{27B50252-9DA3-4AC9-9509-34FB3F997B3D}"/>
    <cellStyle name="%20 - Vurgu3 3 9 7" xfId="30588" xr:uid="{4D64065B-05B7-498C-9D6F-4FBF5997D304}"/>
    <cellStyle name="%20 - Vurgu3 30" xfId="8783" xr:uid="{70826C34-8A85-4F1C-BDAD-53C2350E0B49}"/>
    <cellStyle name="%20 - Vurgu3 30 2" xfId="24364" xr:uid="{C8367392-C28F-43EA-BE80-1627B60EAFB9}"/>
    <cellStyle name="%20 - Vurgu3 30 2 2" xfId="48566" xr:uid="{8DBD4837-DEB5-4C4E-B73D-0AA9F849B17F}"/>
    <cellStyle name="%20 - Vurgu3 30 3" xfId="33559" xr:uid="{6F79E019-B10D-48D7-A512-2F650DCA583C}"/>
    <cellStyle name="%20 - Vurgu3 31" xfId="6518" xr:uid="{101DBD39-71D7-48FB-BD72-4D2588C3340E}"/>
    <cellStyle name="%20 - Vurgu3 31 2" xfId="24434" xr:uid="{274936FF-7CA9-49F7-8D9D-F44B4F1BFC9A}"/>
    <cellStyle name="%20 - Vurgu3 31 2 2" xfId="48618" xr:uid="{0B32E0EE-E5B2-46FD-A69D-3E2B495A9F4A}"/>
    <cellStyle name="%20 - Vurgu3 31 3" xfId="31522" xr:uid="{3635306F-51C6-415F-AEFF-8B200019E439}"/>
    <cellStyle name="%20 - Vurgu3 32" xfId="11077" xr:uid="{9C194F7B-2151-43FE-966E-A7EB346D7D94}"/>
    <cellStyle name="%20 - Vurgu3 32 2" xfId="24457" xr:uid="{B748522D-6F8C-4D96-AD48-2AC4942176C5}"/>
    <cellStyle name="%20 - Vurgu3 32 2 2" xfId="48634" xr:uid="{1644D643-DEBD-4867-89ED-2E540E9CCFF7}"/>
    <cellStyle name="%20 - Vurgu3 32 3" xfId="35318" xr:uid="{18872F7D-D504-4E89-9AE1-11500D1FDF23}"/>
    <cellStyle name="%20 - Vurgu3 33" xfId="11112" xr:uid="{6ABD565E-7E01-4D31-A6F9-A913DABEB4FA}"/>
    <cellStyle name="%20 - Vurgu3 33 2" xfId="24475" xr:uid="{8B29E9D6-4DA5-4CFD-8057-15855EC947E9}"/>
    <cellStyle name="%20 - Vurgu3 33 2 2" xfId="48650" xr:uid="{9C18CBAC-2C07-4BFC-8907-4A00665C881E}"/>
    <cellStyle name="%20 - Vurgu3 33 3" xfId="35346" xr:uid="{51791294-D273-44BC-BDB7-18F10032BC4E}"/>
    <cellStyle name="%20 - Vurgu3 34" xfId="14825" xr:uid="{2B6776F5-A724-42E3-93EB-BBF6F8EC0D6C}"/>
    <cellStyle name="%20 - Vurgu3 34 2" xfId="24493" xr:uid="{000A8E57-CFAC-44D0-B6C5-873442E49E53}"/>
    <cellStyle name="%20 - Vurgu3 34 2 2" xfId="48667" xr:uid="{0A360B3A-FEE1-43FD-878B-7E9FC0CA0162}"/>
    <cellStyle name="%20 - Vurgu3 34 3" xfId="39057" xr:uid="{F449DF29-B554-4DDE-9953-E548778263FC}"/>
    <cellStyle name="%20 - Vurgu3 35" xfId="18558" xr:uid="{E7907B1E-1F79-48E9-A25A-0EC2C6E38376}"/>
    <cellStyle name="%20 - Vurgu3 35 2" xfId="42784" xr:uid="{68A9B61D-6D25-431D-B8B6-6F0C87B940FF}"/>
    <cellStyle name="%20 - Vurgu3 36" xfId="22292" xr:uid="{DE088002-AC4C-4C35-B8D7-AA30AB1C5261}"/>
    <cellStyle name="%20 - Vurgu3 36 2" xfId="46510" xr:uid="{A7292CBC-5A01-4488-8B6B-9E4BDD8E6986}"/>
    <cellStyle name="%20 - Vurgu3 37" xfId="52375" xr:uid="{793BC2AA-0595-4765-8C99-00DC8F2C147C}"/>
    <cellStyle name="%20 - Vurgu3 4" xfId="198" xr:uid="{00000000-0005-0000-0000-0000D6000000}"/>
    <cellStyle name="%20 - Vurgu3 4 10" xfId="6583" xr:uid="{9D559753-43CF-4CA4-8927-8AC36287239C}"/>
    <cellStyle name="%20 - Vurgu3 4 10 2" xfId="31587" xr:uid="{EFA733E3-192B-49BA-AAFF-559B884437B4}"/>
    <cellStyle name="%20 - Vurgu3 4 11" xfId="10267" xr:uid="{67BA7A88-455C-4443-811E-3A31859C069B}"/>
    <cellStyle name="%20 - Vurgu3 4 11 2" xfId="34828" xr:uid="{502BD588-5F76-4EE9-A1F3-E5F6DD815F49}"/>
    <cellStyle name="%20 - Vurgu3 4 12" xfId="11176" xr:uid="{744D8640-FBEF-468C-BF4D-A0613A887C21}"/>
    <cellStyle name="%20 - Vurgu3 4 12 2" xfId="35410" xr:uid="{B9708B37-96E7-4936-9A7A-428CD87FFFB9}"/>
    <cellStyle name="%20 - Vurgu3 4 13" xfId="14889" xr:uid="{BDD42B32-1F0A-40AB-B53D-90C6E16BAF4A}"/>
    <cellStyle name="%20 - Vurgu3 4 13 2" xfId="39121" xr:uid="{AF1448F3-B4A3-48A1-AB6B-FC0DB5D0BF9D}"/>
    <cellStyle name="%20 - Vurgu3 4 14" xfId="18622" xr:uid="{DD493F50-74A7-4C21-94F6-169125EB9BC3}"/>
    <cellStyle name="%20 - Vurgu3 4 14 2" xfId="42848" xr:uid="{241EBE96-E388-436B-8207-8CB4CC4C99F9}"/>
    <cellStyle name="%20 - Vurgu3 4 15" xfId="22389" xr:uid="{104A3A99-DCC6-4001-8614-FBDC01675317}"/>
    <cellStyle name="%20 - Vurgu3 4 15 2" xfId="46591" xr:uid="{7DAB2403-70E4-43F0-9B2D-AA289C952B49}"/>
    <cellStyle name="%20 - Vurgu3 4 16" xfId="28416" xr:uid="{F35D1EE2-11D7-475C-A659-F50582988810}"/>
    <cellStyle name="%20 - Vurgu3 4 2" xfId="199" xr:uid="{00000000-0005-0000-0000-0000D7000000}"/>
    <cellStyle name="%20 - Vurgu3 4 2 10" xfId="22692" xr:uid="{0DC7777A-E1A4-44CA-9810-74E43ACF035B}"/>
    <cellStyle name="%20 - Vurgu3 4 2 10 2" xfId="46894" xr:uid="{18940422-D91E-49F3-91A3-E86D339DA64D}"/>
    <cellStyle name="%20 - Vurgu3 4 2 11" xfId="28417" xr:uid="{7E0D084D-644B-48EE-AAE4-2089FF8B5BE6}"/>
    <cellStyle name="%20 - Vurgu3 4 2 2" xfId="200" xr:uid="{00000000-0005-0000-0000-0000D8000000}"/>
    <cellStyle name="%20 - Vurgu3 4 2 2 2" xfId="3919" xr:uid="{53D5C6A9-90CA-4628-AD14-FF6285F6AB76}"/>
    <cellStyle name="%20 - Vurgu3 4 2 2 2 2" xfId="26508" xr:uid="{FE6FC4A2-FD56-468A-A53F-57A43DB0986F}"/>
    <cellStyle name="%20 - Vurgu3 4 2 2 2 2 2" xfId="50627" xr:uid="{9609447D-331A-4FEB-88C3-261285B4FB30}"/>
    <cellStyle name="%20 - Vurgu3 4 2 2 2 3" xfId="29559" xr:uid="{863B83C9-40B1-4A10-A362-9152A8826F5D}"/>
    <cellStyle name="%20 - Vurgu3 4 2 2 3" xfId="5592" xr:uid="{1B1500AA-670E-412A-965B-B8D474DA610F}"/>
    <cellStyle name="%20 - Vurgu3 4 2 2 3 2" xfId="30598" xr:uid="{23A10F95-03AF-4009-98AC-27299A3D7CAC}"/>
    <cellStyle name="%20 - Vurgu3 4 2 2 4" xfId="8109" xr:uid="{2E770E79-A836-4B5A-BD91-19B6E39512AD}"/>
    <cellStyle name="%20 - Vurgu3 4 2 2 4 2" xfId="32937" xr:uid="{BFE02EF7-6326-4201-A716-0DB01FD2F16D}"/>
    <cellStyle name="%20 - Vurgu3 4 2 2 5" xfId="13078" xr:uid="{97346135-E7AB-4074-A1E3-B2F44C3EDEE3}"/>
    <cellStyle name="%20 - Vurgu3 4 2 2 5 2" xfId="37311" xr:uid="{46C41DCE-C744-4508-927B-06FB1B039E17}"/>
    <cellStyle name="%20 - Vurgu3 4 2 2 6" xfId="16791" xr:uid="{EE16ED39-BA80-4852-A9F3-244F0F9A2F7C}"/>
    <cellStyle name="%20 - Vurgu3 4 2 2 6 2" xfId="41022" xr:uid="{A4B9389B-02FC-4329-A1C9-1868513E9E13}"/>
    <cellStyle name="%20 - Vurgu3 4 2 2 7" xfId="20530" xr:uid="{E76B38D9-CCDD-4C18-AAF0-B536B3C5EC65}"/>
    <cellStyle name="%20 - Vurgu3 4 2 2 7 2" xfId="44753" xr:uid="{681ACAB3-FFDA-463D-BF37-A0AE6CC2D540}"/>
    <cellStyle name="%20 - Vurgu3 4 2 2 8" xfId="23742" xr:uid="{B265B5EA-788E-484F-B93A-5418CC67B322}"/>
    <cellStyle name="%20 - Vurgu3 4 2 2 8 2" xfId="47944" xr:uid="{1CD281A1-E549-4144-BF2A-4C4145BACF2D}"/>
    <cellStyle name="%20 - Vurgu3 4 2 2 9" xfId="28418" xr:uid="{852891FD-1D6B-44A1-BE88-3FBCABC8CC8E}"/>
    <cellStyle name="%20 - Vurgu3 4 2 3" xfId="3918" xr:uid="{036B7406-5864-4042-8912-DBF452A9E2D8}"/>
    <cellStyle name="%20 - Vurgu3 4 2 3 2" xfId="10073" xr:uid="{CA1FCB29-FC0C-4E36-A4E3-59F1153739C6}"/>
    <cellStyle name="%20 - Vurgu3 4 2 3 2 2" xfId="34667" xr:uid="{AAD380FB-8C6D-4378-B8B5-61A16B08AE09}"/>
    <cellStyle name="%20 - Vurgu3 4 2 3 3" xfId="14270" xr:uid="{518E4DBC-44AF-4F3A-8C65-0EA54C1D4678}"/>
    <cellStyle name="%20 - Vurgu3 4 2 3 3 2" xfId="38503" xr:uid="{3CC988D0-BCBB-438D-97C1-A005032F6BE7}"/>
    <cellStyle name="%20 - Vurgu3 4 2 3 4" xfId="17983" xr:uid="{082D9231-46C4-40E9-8615-C7918B386234}"/>
    <cellStyle name="%20 - Vurgu3 4 2 3 4 2" xfId="42214" xr:uid="{BA28BD09-724B-42B1-A017-EF592B2D5E9B}"/>
    <cellStyle name="%20 - Vurgu3 4 2 3 5" xfId="21722" xr:uid="{52BE1308-4BA3-4FAE-B878-A1B0B3AD67FD}"/>
    <cellStyle name="%20 - Vurgu3 4 2 3 5 2" xfId="45945" xr:uid="{D36BC7A4-C648-4F61-81CD-AE48614F89EF}"/>
    <cellStyle name="%20 - Vurgu3 4 2 3 6" xfId="27702" xr:uid="{219522F2-03C4-4B06-B7C4-D0D1C67474C1}"/>
    <cellStyle name="%20 - Vurgu3 4 2 3 6 2" xfId="51819" xr:uid="{D9DD475F-B2FC-41D9-AF82-34E1D87F68CC}"/>
    <cellStyle name="%20 - Vurgu3 4 2 3 7" xfId="29558" xr:uid="{D1402100-4F35-42EC-8BFF-25CBBE632F84}"/>
    <cellStyle name="%20 - Vurgu3 4 2 4" xfId="5591" xr:uid="{6B725174-1232-4429-93EC-B7A4B6F1673E}"/>
    <cellStyle name="%20 - Vurgu3 4 2 4 2" xfId="9021" xr:uid="{221EC4FF-0466-4464-83CD-8E8EFE0681BE}"/>
    <cellStyle name="%20 - Vurgu3 4 2 4 2 2" xfId="33715" xr:uid="{07664488-93E6-4E88-8CE2-55A5116307B4}"/>
    <cellStyle name="%20 - Vurgu3 4 2 4 3" xfId="12420" xr:uid="{A8AC51E0-0A3E-4506-861B-99710BFF871D}"/>
    <cellStyle name="%20 - Vurgu3 4 2 4 3 2" xfId="36654" xr:uid="{3C828EA4-BD33-4BF8-9DF0-301911DD24E3}"/>
    <cellStyle name="%20 - Vurgu3 4 2 4 4" xfId="16133" xr:uid="{2E9CB460-F92A-42DC-AF41-3C23114C3F1B}"/>
    <cellStyle name="%20 - Vurgu3 4 2 4 4 2" xfId="40365" xr:uid="{5734838A-FD58-4A2A-80EA-065DA9A8B720}"/>
    <cellStyle name="%20 - Vurgu3 4 2 4 5" xfId="19871" xr:uid="{76494575-542F-4DFA-B0D7-E652C2AA303F}"/>
    <cellStyle name="%20 - Vurgu3 4 2 4 5 2" xfId="44096" xr:uid="{0BED898B-6A0C-46EB-9EB2-63C4F810BCA3}"/>
    <cellStyle name="%20 - Vurgu3 4 2 4 6" xfId="25846" xr:uid="{789AFD2D-BCB0-42AE-949C-4040A826C1D0}"/>
    <cellStyle name="%20 - Vurgu3 4 2 4 6 2" xfId="49970" xr:uid="{2023A16B-C296-4214-8F01-37147B5FD0C1}"/>
    <cellStyle name="%20 - Vurgu3 4 2 4 7" xfId="30597" xr:uid="{44A2DB07-56A8-4FE8-932E-202D51164793}"/>
    <cellStyle name="%20 - Vurgu3 4 2 5" xfId="6957" xr:uid="{6C8AE4FB-5CAB-4E03-BF1A-A9C4510C6B60}"/>
    <cellStyle name="%20 - Vurgu3 4 2 5 2" xfId="25105" xr:uid="{DBE1F40B-66D4-4A16-B323-396A7CACF585}"/>
    <cellStyle name="%20 - Vurgu3 4 2 5 2 2" xfId="49239" xr:uid="{DA176233-8361-458A-9648-28C853635367}"/>
    <cellStyle name="%20 - Vurgu3 4 2 5 3" xfId="31889" xr:uid="{8724F7D7-2F39-4034-9B7F-6FE70DCF85C7}"/>
    <cellStyle name="%20 - Vurgu3 4 2 6" xfId="10268" xr:uid="{2BBDEA5F-5B2E-479C-BFE0-FDDAA838B7E9}"/>
    <cellStyle name="%20 - Vurgu3 4 2 6 2" xfId="34829" xr:uid="{233AFFC7-A177-4BA5-88B2-95A2B5FC4E4D}"/>
    <cellStyle name="%20 - Vurgu3 4 2 7" xfId="11689" xr:uid="{33B69A6B-F222-4D23-9780-070E74DE65EF}"/>
    <cellStyle name="%20 - Vurgu3 4 2 7 2" xfId="35923" xr:uid="{5B4032EC-8101-4C2F-AA04-FC4FFD17C1D8}"/>
    <cellStyle name="%20 - Vurgu3 4 2 8" xfId="15402" xr:uid="{0C7FE771-BA55-4AFC-B5CA-CB65BB7DD5D2}"/>
    <cellStyle name="%20 - Vurgu3 4 2 8 2" xfId="39634" xr:uid="{C396A6C8-72A1-413E-806A-44B7FC427A42}"/>
    <cellStyle name="%20 - Vurgu3 4 2 9" xfId="19139" xr:uid="{2999A93A-6116-481C-A091-3471E101D9C4}"/>
    <cellStyle name="%20 - Vurgu3 4 2 9 2" xfId="43365" xr:uid="{F90E8425-2ED9-4F41-836B-38FE100A1D3B}"/>
    <cellStyle name="%20 - Vurgu3 4 3" xfId="201" xr:uid="{00000000-0005-0000-0000-0000D9000000}"/>
    <cellStyle name="%20 - Vurgu3 4 3 10" xfId="28419" xr:uid="{B0C73259-F711-49C6-9013-87C3F8432B9A}"/>
    <cellStyle name="%20 - Vurgu3 4 3 2" xfId="3920" xr:uid="{E193F4BE-DFF6-489F-884E-5409AAD701F1}"/>
    <cellStyle name="%20 - Vurgu3 4 3 2 2" xfId="8240" xr:uid="{FD81E51E-B2D9-43F2-AB37-6530B5D82FE0}"/>
    <cellStyle name="%20 - Vurgu3 4 3 2 2 2" xfId="27829" xr:uid="{E344152D-DAA3-413B-A9B6-26BBB0511463}"/>
    <cellStyle name="%20 - Vurgu3 4 3 2 2 2 2" xfId="51946" xr:uid="{CC474562-0C1F-4AFA-B500-9F7DDA92C33A}"/>
    <cellStyle name="%20 - Vurgu3 4 3 2 2 3" xfId="33064" xr:uid="{B82C46C0-83A3-4924-B3DB-57373D216BD0}"/>
    <cellStyle name="%20 - Vurgu3 4 3 2 3" xfId="14397" xr:uid="{3AE122EA-DBC1-4DD8-8A4B-7EC6F72D98F2}"/>
    <cellStyle name="%20 - Vurgu3 4 3 2 3 2" xfId="38630" xr:uid="{71E39693-2CF6-4465-99B6-6D35A70A6C6F}"/>
    <cellStyle name="%20 - Vurgu3 4 3 2 4" xfId="18110" xr:uid="{F088EE45-5CB0-48FB-87B0-92CD36B8A4A8}"/>
    <cellStyle name="%20 - Vurgu3 4 3 2 4 2" xfId="42341" xr:uid="{611BD77C-4330-4918-BC99-84D3A8017E08}"/>
    <cellStyle name="%20 - Vurgu3 4 3 2 5" xfId="21849" xr:uid="{50E70465-EBC2-41E7-98A9-0433DA4A2B10}"/>
    <cellStyle name="%20 - Vurgu3 4 3 2 5 2" xfId="46072" xr:uid="{FCA496B3-1E98-4E56-8494-29FD20A6739D}"/>
    <cellStyle name="%20 - Vurgu3 4 3 2 6" xfId="23869" xr:uid="{AC6118EE-2072-4568-A073-834A6FB6A521}"/>
    <cellStyle name="%20 - Vurgu3 4 3 2 6 2" xfId="48071" xr:uid="{778271B2-4098-4893-8C74-F99EE6C4CD99}"/>
    <cellStyle name="%20 - Vurgu3 4 3 2 7" xfId="29560" xr:uid="{E73C37C1-B30E-4041-801C-FDDA7FB88F84}"/>
    <cellStyle name="%20 - Vurgu3 4 3 3" xfId="5593" xr:uid="{74698D14-21FE-4F57-9060-30FC92D0587B}"/>
    <cellStyle name="%20 - Vurgu3 4 3 3 2" xfId="9462" xr:uid="{3EFE83F3-A0F2-4ED8-BF70-6EB51630000B}"/>
    <cellStyle name="%20 - Vurgu3 4 3 3 2 2" xfId="34087" xr:uid="{814DC20C-FEC6-4E76-9B9A-5A93E3C45E29}"/>
    <cellStyle name="%20 - Vurgu3 4 3 3 3" xfId="13205" xr:uid="{015D59A4-0294-4910-BDBD-D8B8985C6BBD}"/>
    <cellStyle name="%20 - Vurgu3 4 3 3 3 2" xfId="37438" xr:uid="{446B7A18-869E-421B-81A3-852DA6C297FF}"/>
    <cellStyle name="%20 - Vurgu3 4 3 3 4" xfId="16918" xr:uid="{40516623-D321-4303-90EB-B8A4D49A1A18}"/>
    <cellStyle name="%20 - Vurgu3 4 3 3 4 2" xfId="41149" xr:uid="{5A3E9EBD-F06B-4624-9F23-9B902CA43C33}"/>
    <cellStyle name="%20 - Vurgu3 4 3 3 5" xfId="20657" xr:uid="{9EE6C860-1298-4078-9D54-86795C3D6E02}"/>
    <cellStyle name="%20 - Vurgu3 4 3 3 5 2" xfId="44880" xr:uid="{35150F72-AC4F-48A0-B36C-648B8CF08E5B}"/>
    <cellStyle name="%20 - Vurgu3 4 3 3 6" xfId="26635" xr:uid="{5CBC6957-26F3-4954-8A8A-E6D4E461EE17}"/>
    <cellStyle name="%20 - Vurgu3 4 3 3 6 2" xfId="50754" xr:uid="{5C9D7BA7-374A-4332-A2DD-9F485842AB48}"/>
    <cellStyle name="%20 - Vurgu3 4 3 3 7" xfId="30599" xr:uid="{3DD47BF4-F240-47C2-8E90-E07F90D825FF}"/>
    <cellStyle name="%20 - Vurgu3 4 3 4" xfId="7092" xr:uid="{DA637FBD-F8FF-4431-BA3E-4A5D2E59D0A2}"/>
    <cellStyle name="%20 - Vurgu3 4 3 4 2" xfId="25232" xr:uid="{1E26A342-60A0-4F88-B532-4775B0EE85EF}"/>
    <cellStyle name="%20 - Vurgu3 4 3 4 2 2" xfId="49366" xr:uid="{18125FE3-906C-466F-BB75-04AF0B116C17}"/>
    <cellStyle name="%20 - Vurgu3 4 3 4 3" xfId="32016" xr:uid="{22AD5C01-921F-4498-A68B-25B776E40F45}"/>
    <cellStyle name="%20 - Vurgu3 4 3 5" xfId="10269" xr:uid="{49A1D512-BEC7-4E18-B577-410EC0783B0D}"/>
    <cellStyle name="%20 - Vurgu3 4 3 5 2" xfId="34830" xr:uid="{CAB27CCA-2284-4E09-8639-0834257BC366}"/>
    <cellStyle name="%20 - Vurgu3 4 3 6" xfId="11816" xr:uid="{5AF76999-717C-4E2A-928E-6607E531388C}"/>
    <cellStyle name="%20 - Vurgu3 4 3 6 2" xfId="36050" xr:uid="{6F3326B0-CFF6-4D21-AFE3-93568B0EB736}"/>
    <cellStyle name="%20 - Vurgu3 4 3 7" xfId="15529" xr:uid="{7E47DC85-9FD2-46ED-B628-91C420C2EF7C}"/>
    <cellStyle name="%20 - Vurgu3 4 3 7 2" xfId="39761" xr:uid="{DB40A9DE-EA2A-45C9-A27C-8B195DCDDB8A}"/>
    <cellStyle name="%20 - Vurgu3 4 3 8" xfId="19266" xr:uid="{70F36CB9-201F-4521-8F02-B89E6534CA74}"/>
    <cellStyle name="%20 - Vurgu3 4 3 8 2" xfId="43492" xr:uid="{13A3F048-D40E-4139-A964-9C50C8888EC1}"/>
    <cellStyle name="%20 - Vurgu3 4 3 9" xfId="22819" xr:uid="{A235BC00-5AA1-4745-B48A-F64FEA94D94C}"/>
    <cellStyle name="%20 - Vurgu3 4 3 9 2" xfId="47021" xr:uid="{E453DFF8-CC44-43E7-83DE-784B7839E939}"/>
    <cellStyle name="%20 - Vurgu3 4 4" xfId="202" xr:uid="{00000000-0005-0000-0000-0000DA000000}"/>
    <cellStyle name="%20 - Vurgu3 4 4 10" xfId="28420" xr:uid="{43FD2D61-E85F-4A00-AE8B-39AEECD63987}"/>
    <cellStyle name="%20 - Vurgu3 4 4 2" xfId="3921" xr:uid="{8548EBD3-497E-4E7A-817C-8CD11FBCF0DB}"/>
    <cellStyle name="%20 - Vurgu3 4 4 2 2" xfId="8370" xr:uid="{8293AED9-12DC-4D62-9CA9-91C301EBDD89}"/>
    <cellStyle name="%20 - Vurgu3 4 4 2 2 2" xfId="27956" xr:uid="{A12AB47D-8187-4D23-9ECB-920304D56C6F}"/>
    <cellStyle name="%20 - Vurgu3 4 4 2 2 2 2" xfId="52073" xr:uid="{BA5BF85E-A3C8-4115-87B8-F6DB6EF6B77B}"/>
    <cellStyle name="%20 - Vurgu3 4 4 2 2 3" xfId="33191" xr:uid="{987D8D38-9804-4105-9BD8-9BBA91A28EAC}"/>
    <cellStyle name="%20 - Vurgu3 4 4 2 3" xfId="14524" xr:uid="{8D5977E9-0D20-4394-A4E1-ED7B27608D49}"/>
    <cellStyle name="%20 - Vurgu3 4 4 2 3 2" xfId="38757" xr:uid="{83D379B4-AA00-40E2-9B81-0A07A28E96B6}"/>
    <cellStyle name="%20 - Vurgu3 4 4 2 4" xfId="18237" xr:uid="{E969150C-09B2-4EB6-9098-16F10F6108A7}"/>
    <cellStyle name="%20 - Vurgu3 4 4 2 4 2" xfId="42468" xr:uid="{F23F675C-2B30-4FA0-AA35-EF1482D35DAE}"/>
    <cellStyle name="%20 - Vurgu3 4 4 2 5" xfId="21976" xr:uid="{3BC3F332-0416-4C7D-805E-C8464455A4A5}"/>
    <cellStyle name="%20 - Vurgu3 4 4 2 5 2" xfId="46199" xr:uid="{D48154C2-BF21-43C9-99C2-10B3FC4B74B8}"/>
    <cellStyle name="%20 - Vurgu3 4 4 2 6" xfId="23996" xr:uid="{5C2125B9-1458-4DC5-AEF8-7FC265919E23}"/>
    <cellStyle name="%20 - Vurgu3 4 4 2 6 2" xfId="48198" xr:uid="{010568AC-E603-41E9-AE67-545C43A63948}"/>
    <cellStyle name="%20 - Vurgu3 4 4 2 7" xfId="29561" xr:uid="{F50B5B23-131A-4BB2-892F-6439DE895D1E}"/>
    <cellStyle name="%20 - Vurgu3 4 4 3" xfId="5594" xr:uid="{7B0B94D3-CDFB-42E5-A2BF-B67DF6D7BAAF}"/>
    <cellStyle name="%20 - Vurgu3 4 4 3 2" xfId="9541" xr:uid="{18F744D0-47F6-43D5-852C-896C7B7AD5B0}"/>
    <cellStyle name="%20 - Vurgu3 4 4 3 2 2" xfId="34166" xr:uid="{AC2881E7-7C38-45E6-B7A0-0FA80E6D19F6}"/>
    <cellStyle name="%20 - Vurgu3 4 4 3 3" xfId="13332" xr:uid="{5F49834D-8D71-4785-B4AC-84EBCDEF21DE}"/>
    <cellStyle name="%20 - Vurgu3 4 4 3 3 2" xfId="37565" xr:uid="{C6100ECC-A945-4443-9D73-FE7A8397DDB4}"/>
    <cellStyle name="%20 - Vurgu3 4 4 3 4" xfId="17045" xr:uid="{2F53AD3D-91E0-4FE1-89F6-A6CA44CB37DC}"/>
    <cellStyle name="%20 - Vurgu3 4 4 3 4 2" xfId="41276" xr:uid="{B4D54AF4-FDB4-47F0-BF5C-E6BFA87AD3E4}"/>
    <cellStyle name="%20 - Vurgu3 4 4 3 5" xfId="20784" xr:uid="{AFE88FFB-0286-49F8-9805-3642C532FFCC}"/>
    <cellStyle name="%20 - Vurgu3 4 4 3 5 2" xfId="45007" xr:uid="{4598FF63-9ECE-4AC0-8382-A3F1B822735F}"/>
    <cellStyle name="%20 - Vurgu3 4 4 3 6" xfId="26762" xr:uid="{A401D42B-03CE-4FC0-A60B-F7425C459E3A}"/>
    <cellStyle name="%20 - Vurgu3 4 4 3 6 2" xfId="50881" xr:uid="{9E27F0BA-7D5E-4AD2-909E-865CF002698C}"/>
    <cellStyle name="%20 - Vurgu3 4 4 3 7" xfId="30600" xr:uid="{CE5DE475-6C0D-4F84-9057-05EC9649FD20}"/>
    <cellStyle name="%20 - Vurgu3 4 4 4" xfId="7220" xr:uid="{082A39AC-81CC-46EE-A343-C585A6DC08D2}"/>
    <cellStyle name="%20 - Vurgu3 4 4 4 2" xfId="25359" xr:uid="{4058A384-5801-4B82-B0AB-7A8E9EF579A4}"/>
    <cellStyle name="%20 - Vurgu3 4 4 4 2 2" xfId="49493" xr:uid="{73DA7704-D2BD-4856-B685-40E1BD61C5DC}"/>
    <cellStyle name="%20 - Vurgu3 4 4 4 3" xfId="32143" xr:uid="{8B871E50-7D1B-4510-913B-6C735FD2796D}"/>
    <cellStyle name="%20 - Vurgu3 4 4 5" xfId="10270" xr:uid="{43E1FF65-6816-4883-87CD-3FB2692292C0}"/>
    <cellStyle name="%20 - Vurgu3 4 4 5 2" xfId="34831" xr:uid="{74D001EE-299E-457B-BEA5-A829E4BC4186}"/>
    <cellStyle name="%20 - Vurgu3 4 4 6" xfId="11943" xr:uid="{5328DCEC-FEBA-4CC8-96CF-0A2BC933BC94}"/>
    <cellStyle name="%20 - Vurgu3 4 4 6 2" xfId="36177" xr:uid="{5CA61981-E8B7-4018-AD51-C1816594910D}"/>
    <cellStyle name="%20 - Vurgu3 4 4 7" xfId="15656" xr:uid="{7A46DD68-6E28-4A03-91C0-348DC8A15D3F}"/>
    <cellStyle name="%20 - Vurgu3 4 4 7 2" xfId="39888" xr:uid="{4E22A2B0-9C81-4B10-9093-12A47F0F2C10}"/>
    <cellStyle name="%20 - Vurgu3 4 4 8" xfId="19393" xr:uid="{22B91001-E072-4C65-B9AC-E94E83FB24E1}"/>
    <cellStyle name="%20 - Vurgu3 4 4 8 2" xfId="43619" xr:uid="{2AE7A280-96FF-4BE0-9BE8-6FB346563D61}"/>
    <cellStyle name="%20 - Vurgu3 4 4 9" xfId="22946" xr:uid="{1FEA84BE-1920-4A54-9D61-625FE928366F}"/>
    <cellStyle name="%20 - Vurgu3 4 4 9 2" xfId="47148" xr:uid="{33C661B0-D259-4780-A3CC-8053A7C87130}"/>
    <cellStyle name="%20 - Vurgu3 4 5" xfId="203" xr:uid="{00000000-0005-0000-0000-0000DB000000}"/>
    <cellStyle name="%20 - Vurgu3 4 5 2" xfId="3922" xr:uid="{B1698EE0-01F8-43BB-A471-673A9947D31D}"/>
    <cellStyle name="%20 - Vurgu3 4 5 2 2" xfId="8502" xr:uid="{6AD29098-B11A-4F9D-97BE-8659C6AFA637}"/>
    <cellStyle name="%20 - Vurgu3 4 5 2 2 2" xfId="28083" xr:uid="{12C3C414-A936-469C-BAF7-5C3998DB5126}"/>
    <cellStyle name="%20 - Vurgu3 4 5 2 2 2 2" xfId="52200" xr:uid="{D0C2EF44-C080-4FFD-8142-29BD3C8B237D}"/>
    <cellStyle name="%20 - Vurgu3 4 5 2 2 3" xfId="33318" xr:uid="{E889C0B3-E4A5-4AB6-893C-CBA09DA4D802}"/>
    <cellStyle name="%20 - Vurgu3 4 5 2 3" xfId="14651" xr:uid="{B3FD9EB3-D63A-400E-BD91-673489895DD0}"/>
    <cellStyle name="%20 - Vurgu3 4 5 2 3 2" xfId="38884" xr:uid="{13EF5D2B-752A-4C0A-85BE-8078904D06F2}"/>
    <cellStyle name="%20 - Vurgu3 4 5 2 4" xfId="18364" xr:uid="{D7284A4A-5899-4B0C-81EF-A25A0978EBB8}"/>
    <cellStyle name="%20 - Vurgu3 4 5 2 4 2" xfId="42595" xr:uid="{14B1F20F-F9AA-427F-8740-9D7DBB07F209}"/>
    <cellStyle name="%20 - Vurgu3 4 5 2 5" xfId="22103" xr:uid="{4B170856-7B42-45A3-8B8B-1CB2AB4F93C9}"/>
    <cellStyle name="%20 - Vurgu3 4 5 2 5 2" xfId="46326" xr:uid="{BD8E54BE-4F1B-4D65-91E7-26462C5A15E6}"/>
    <cellStyle name="%20 - Vurgu3 4 5 2 6" xfId="24123" xr:uid="{63322AB2-6681-46FA-9C79-A150691503C3}"/>
    <cellStyle name="%20 - Vurgu3 4 5 2 6 2" xfId="48325" xr:uid="{745E3E2D-D46F-4DF4-B2B8-CEE9D8E826EF}"/>
    <cellStyle name="%20 - Vurgu3 4 5 2 7" xfId="29562" xr:uid="{6A10A639-3466-49A9-A340-1B7F3F9EFB96}"/>
    <cellStyle name="%20 - Vurgu3 4 5 3" xfId="5595" xr:uid="{015E6661-77E2-47B6-82AF-D0A13D4800FF}"/>
    <cellStyle name="%20 - Vurgu3 4 5 3 2" xfId="9621" xr:uid="{3EC82EFD-FFDF-4ACB-BEE7-9CA3BFB3582A}"/>
    <cellStyle name="%20 - Vurgu3 4 5 3 2 2" xfId="34246" xr:uid="{A868A61C-3CB9-4C2A-B532-F9E77CA6EFE1}"/>
    <cellStyle name="%20 - Vurgu3 4 5 3 3" xfId="13459" xr:uid="{048BF637-A7FB-4CCB-ACDD-AD5173649E27}"/>
    <cellStyle name="%20 - Vurgu3 4 5 3 3 2" xfId="37692" xr:uid="{10FC8778-A21E-4BF2-8C01-8E8150665FEA}"/>
    <cellStyle name="%20 - Vurgu3 4 5 3 4" xfId="17172" xr:uid="{EC5003CD-B9C3-4B96-8B81-4A138B08DE08}"/>
    <cellStyle name="%20 - Vurgu3 4 5 3 4 2" xfId="41403" xr:uid="{8EA6151C-A30D-4FA3-B601-3FFB7909E46D}"/>
    <cellStyle name="%20 - Vurgu3 4 5 3 5" xfId="20911" xr:uid="{531488A8-249B-4104-8E32-46D1D557328F}"/>
    <cellStyle name="%20 - Vurgu3 4 5 3 5 2" xfId="45134" xr:uid="{2F17D5D3-CF04-4D49-A377-C43D54BBB46C}"/>
    <cellStyle name="%20 - Vurgu3 4 5 3 6" xfId="26889" xr:uid="{D92EF380-0DBB-4BCE-AA49-2407769086B3}"/>
    <cellStyle name="%20 - Vurgu3 4 5 3 6 2" xfId="51008" xr:uid="{7BFCF789-1A50-451D-BB48-EBE7FEE0A16C}"/>
    <cellStyle name="%20 - Vurgu3 4 5 3 7" xfId="30601" xr:uid="{6B5DCB37-6612-4782-B43E-6A87E208DD73}"/>
    <cellStyle name="%20 - Vurgu3 4 5 4" xfId="7354" xr:uid="{6AA5E94B-D9AE-4A8F-9FCF-D4B6A17A304B}"/>
    <cellStyle name="%20 - Vurgu3 4 5 4 2" xfId="25486" xr:uid="{6497151B-E62D-4B7A-A6C0-604FB5E48A3C}"/>
    <cellStyle name="%20 - Vurgu3 4 5 4 2 2" xfId="49620" xr:uid="{D30E5B01-8602-4A93-82D8-9B44E7590295}"/>
    <cellStyle name="%20 - Vurgu3 4 5 4 3" xfId="32270" xr:uid="{E54CB1BB-03AF-4D05-8C2B-C517DC08D17F}"/>
    <cellStyle name="%20 - Vurgu3 4 5 5" xfId="12070" xr:uid="{3359B3E2-88C4-4CDB-B981-3E27A22CF97E}"/>
    <cellStyle name="%20 - Vurgu3 4 5 5 2" xfId="36304" xr:uid="{5D23F24F-C98A-43C3-964D-4D5DD26B97B3}"/>
    <cellStyle name="%20 - Vurgu3 4 5 6" xfId="15783" xr:uid="{36D58EC9-4B8E-4F76-9852-9F404C664D78}"/>
    <cellStyle name="%20 - Vurgu3 4 5 6 2" xfId="40015" xr:uid="{0B3816C5-A829-4211-9436-098BC90B8430}"/>
    <cellStyle name="%20 - Vurgu3 4 5 7" xfId="19520" xr:uid="{388B0358-3CE6-4FC0-A7C3-483C516F2641}"/>
    <cellStyle name="%20 - Vurgu3 4 5 7 2" xfId="43746" xr:uid="{B310BC93-659C-49AC-8DD6-B4389A1C5A9F}"/>
    <cellStyle name="%20 - Vurgu3 4 5 8" xfId="23073" xr:uid="{9C462D56-BD2F-4124-B290-864AEA8374D1}"/>
    <cellStyle name="%20 - Vurgu3 4 5 8 2" xfId="47275" xr:uid="{59AA6260-21C4-44AA-8554-5E83268B19F6}"/>
    <cellStyle name="%20 - Vurgu3 4 5 9" xfId="28421" xr:uid="{E344CB55-5111-44B6-AE00-5779CFBB5271}"/>
    <cellStyle name="%20 - Vurgu3 4 6" xfId="3593" xr:uid="{00000000-0005-0000-0000-0000DC000000}"/>
    <cellStyle name="%20 - Vurgu3 4 6 2" xfId="3923" xr:uid="{E7C1FD1E-BE09-42B4-9BD7-CFEB75203467}"/>
    <cellStyle name="%20 - Vurgu3 4 6 2 2" xfId="9996" xr:uid="{C5FB4F99-01D7-46B1-81C4-CE01FEE767D8}"/>
    <cellStyle name="%20 - Vurgu3 4 6 2 2 2" xfId="34590" xr:uid="{0DA523A2-2E34-4ED3-825F-9DC214FEFDBE}"/>
    <cellStyle name="%20 - Vurgu3 4 6 2 3" xfId="13972" xr:uid="{3417FE66-979D-4A4D-A0CC-FB511ED15872}"/>
    <cellStyle name="%20 - Vurgu3 4 6 2 3 2" xfId="38205" xr:uid="{48E250C1-6C4C-4523-B06B-9EAB08445490}"/>
    <cellStyle name="%20 - Vurgu3 4 6 2 4" xfId="17685" xr:uid="{FF962E17-8541-41A7-A626-1E1A860BD89B}"/>
    <cellStyle name="%20 - Vurgu3 4 6 2 4 2" xfId="41916" xr:uid="{739FED6D-CF3D-4894-8353-A34176FCAD96}"/>
    <cellStyle name="%20 - Vurgu3 4 6 2 5" xfId="21424" xr:uid="{7D6F6418-DDB3-48E9-8C22-3D800995CFE2}"/>
    <cellStyle name="%20 - Vurgu3 4 6 2 5 2" xfId="45647" xr:uid="{FCA4CEF6-5569-4B69-BF27-FDF2F1FA4846}"/>
    <cellStyle name="%20 - Vurgu3 4 6 2 6" xfId="27404" xr:uid="{32F46002-A828-4C3A-8B1F-59F029CBF413}"/>
    <cellStyle name="%20 - Vurgu3 4 6 2 6 2" xfId="51521" xr:uid="{FFBA9D0F-22A8-4257-AAFE-1E1440C62E4B}"/>
    <cellStyle name="%20 - Vurgu3 4 6 2 7" xfId="29563" xr:uid="{21084BE4-2FA4-466A-BE50-81077F7451B5}"/>
    <cellStyle name="%20 - Vurgu3 4 6 3" xfId="5596" xr:uid="{DF159C1F-ABA5-4DD5-BB2E-E011BF01616E}"/>
    <cellStyle name="%20 - Vurgu3 4 6 3 2" xfId="9271" xr:uid="{4030BB0C-FA73-476D-865E-C21B6C6C421B}"/>
    <cellStyle name="%20 - Vurgu3 4 6 3 2 2" xfId="33905" xr:uid="{64045314-6594-4ED7-8881-BDBDED6BF61B}"/>
    <cellStyle name="%20 - Vurgu3 4 6 3 3" xfId="12790" xr:uid="{6A5E17A2-5DDD-4A04-A668-BE193FC4B7BA}"/>
    <cellStyle name="%20 - Vurgu3 4 6 3 3 2" xfId="37023" xr:uid="{9B614715-94B5-4133-9417-DF625E16C65C}"/>
    <cellStyle name="%20 - Vurgu3 4 6 3 4" xfId="16503" xr:uid="{82FE596E-D97E-45C6-832C-7FBFCD405FEB}"/>
    <cellStyle name="%20 - Vurgu3 4 6 3 4 2" xfId="40734" xr:uid="{C491052F-70FC-469A-8E58-7304B87397BA}"/>
    <cellStyle name="%20 - Vurgu3 4 6 3 5" xfId="20242" xr:uid="{ECC2A1A8-D4F8-4F70-BA99-C2F0C38E1712}"/>
    <cellStyle name="%20 - Vurgu3 4 6 3 5 2" xfId="44465" xr:uid="{5A910885-C7E5-4770-9A32-CAD2A6D8E6A5}"/>
    <cellStyle name="%20 - Vurgu3 4 6 3 6" xfId="26219" xr:uid="{20769AE6-CAB0-46DE-AD42-848943E1EAF7}"/>
    <cellStyle name="%20 - Vurgu3 4 6 3 6 2" xfId="50339" xr:uid="{1C93F028-F8EA-47CC-950E-0AA744B077AE}"/>
    <cellStyle name="%20 - Vurgu3 4 6 3 7" xfId="30602" xr:uid="{6359F9BE-BEBD-47BF-BA5E-47F77F37E27A}"/>
    <cellStyle name="%20 - Vurgu3 4 6 4" xfId="7773" xr:uid="{BAC53554-CBED-4C9C-98F0-5B7004684636}"/>
    <cellStyle name="%20 - Vurgu3 4 6 4 2" xfId="24806" xr:uid="{F22118DA-A8C8-486A-8ABD-23DDBD849AF0}"/>
    <cellStyle name="%20 - Vurgu3 4 6 4 2 2" xfId="48940" xr:uid="{B3EE3F8D-2C72-4349-91DA-EA998C39195C}"/>
    <cellStyle name="%20 - Vurgu3 4 6 4 3" xfId="32639" xr:uid="{2A1DF2D6-92D9-47CC-996D-C5C0734574C2}"/>
    <cellStyle name="%20 - Vurgu3 4 6 5" xfId="11387" xr:uid="{18F0D5D3-204C-48A0-BEE8-C12B653FE94B}"/>
    <cellStyle name="%20 - Vurgu3 4 6 5 2" xfId="35621" xr:uid="{C2CDD314-C6D4-4CF8-9A07-F82E6368FFFA}"/>
    <cellStyle name="%20 - Vurgu3 4 6 6" xfId="15100" xr:uid="{E4A32B9F-FB2F-4FD8-80E8-51FE4CA9B61D}"/>
    <cellStyle name="%20 - Vurgu3 4 6 6 2" xfId="39332" xr:uid="{43C00A9F-CC5F-4F0E-9283-BB2EAFC4623A}"/>
    <cellStyle name="%20 - Vurgu3 4 6 7" xfId="18836" xr:uid="{CB9644DB-07DA-4DED-84B8-568CB105E3F3}"/>
    <cellStyle name="%20 - Vurgu3 4 6 7 2" xfId="43062" xr:uid="{A7FD15EE-4720-4BCD-9985-A5368463DD90}"/>
    <cellStyle name="%20 - Vurgu3 4 6 8" xfId="23443" xr:uid="{E3109889-0282-4AF4-AEC8-EA096893D1A1}"/>
    <cellStyle name="%20 - Vurgu3 4 6 8 2" xfId="47645" xr:uid="{4025C89B-1DBC-46DD-8163-359792293B4E}"/>
    <cellStyle name="%20 - Vurgu3 4 6 9" xfId="29362" xr:uid="{F59A47A7-F137-442A-BF56-AB99C34AD3B5}"/>
    <cellStyle name="%20 - Vurgu3 4 7" xfId="3917" xr:uid="{43D5F8D4-AFCE-4C79-A73B-3EF157395A49}"/>
    <cellStyle name="%20 - Vurgu3 4 7 2" xfId="7519" xr:uid="{C94D6E3E-7697-44E3-B474-4110A53FE8B2}"/>
    <cellStyle name="%20 - Vurgu3 4 7 2 2" xfId="25709" xr:uid="{BD52C8BF-7D75-4F4B-B76E-547509A14E1B}"/>
    <cellStyle name="%20 - Vurgu3 4 7 2 2 2" xfId="49837" xr:uid="{91A11DE3-4281-4F96-B23B-83DB3DB31774}"/>
    <cellStyle name="%20 - Vurgu3 4 7 2 3" xfId="32430" xr:uid="{25358250-5B8E-4623-BAFC-457F2BCC9BD0}"/>
    <cellStyle name="%20 - Vurgu3 4 7 3" xfId="12287" xr:uid="{398771DB-DA87-4B29-B482-63F360975355}"/>
    <cellStyle name="%20 - Vurgu3 4 7 3 2" xfId="36521" xr:uid="{50BDA2B9-3F27-4E31-B03C-4BC976ED442E}"/>
    <cellStyle name="%20 - Vurgu3 4 7 4" xfId="16000" xr:uid="{09C22930-26EB-417A-A6E5-F3A650968FBE}"/>
    <cellStyle name="%20 - Vurgu3 4 7 4 2" xfId="40232" xr:uid="{7B9E4268-9B65-4C2F-8F41-0C4BE5CCA68E}"/>
    <cellStyle name="%20 - Vurgu3 4 7 5" xfId="19738" xr:uid="{28706B5D-3118-4CE8-AADA-B6EB7C9F6CC0}"/>
    <cellStyle name="%20 - Vurgu3 4 7 5 2" xfId="43963" xr:uid="{DC403434-DFBC-4296-BE57-5D2BCB8A61B9}"/>
    <cellStyle name="%20 - Vurgu3 4 7 6" xfId="23233" xr:uid="{E620393C-7A69-4638-B3AB-8A3F1A2377A3}"/>
    <cellStyle name="%20 - Vurgu3 4 7 6 2" xfId="47435" xr:uid="{C49998A9-2E5A-4A78-B492-B70E26978EF9}"/>
    <cellStyle name="%20 - Vurgu3 4 7 7" xfId="29557" xr:uid="{CA27CFC2-6C06-44C9-94EE-A64382B4454E}"/>
    <cellStyle name="%20 - Vurgu3 4 8" xfId="5590" xr:uid="{6557216A-7B86-4030-BBA6-9A1EB9BD170F}"/>
    <cellStyle name="%20 - Vurgu3 4 8 2" xfId="9877" xr:uid="{B627C871-C4F3-4EB2-B559-39D6FDAA3491}"/>
    <cellStyle name="%20 - Vurgu3 4 8 2 2" xfId="34477" xr:uid="{5F77ACA4-B4B7-4108-BC4E-F7B5CF55A930}"/>
    <cellStyle name="%20 - Vurgu3 4 8 3" xfId="13766" xr:uid="{BA3974F3-C6EF-4FA6-824A-48719B3BDE5B}"/>
    <cellStyle name="%20 - Vurgu3 4 8 3 2" xfId="37999" xr:uid="{98268D07-E435-410D-827E-E7DA839614AF}"/>
    <cellStyle name="%20 - Vurgu3 4 8 4" xfId="17479" xr:uid="{0393A2C0-4748-4C54-B5E3-CA49EB3DAD93}"/>
    <cellStyle name="%20 - Vurgu3 4 8 4 2" xfId="41710" xr:uid="{FC1178CF-D80B-4AF2-9972-EB9EE5D3DD5C}"/>
    <cellStyle name="%20 - Vurgu3 4 8 5" xfId="21218" xr:uid="{7B96B557-1B9F-4BA0-9F20-A2CD5AC2C025}"/>
    <cellStyle name="%20 - Vurgu3 4 8 5 2" xfId="45441" xr:uid="{56E3D2CC-F0C2-4F11-A8A7-11BD1481B4BF}"/>
    <cellStyle name="%20 - Vurgu3 4 8 6" xfId="27198" xr:uid="{F2A3AD57-E558-49F7-99EC-7FCF29C144BC}"/>
    <cellStyle name="%20 - Vurgu3 4 8 6 2" xfId="51315" xr:uid="{B0CA4AF7-CF2E-406B-8AD5-2ECCA485EC27}"/>
    <cellStyle name="%20 - Vurgu3 4 8 7" xfId="30596" xr:uid="{C62C97E5-FC73-4C63-8C61-D31068242963}"/>
    <cellStyle name="%20 - Vurgu3 4 9" xfId="6474" xr:uid="{C2613A8D-D88A-472E-B310-70C1C031ECC1}"/>
    <cellStyle name="%20 - Vurgu3 4 9 2" xfId="24557" xr:uid="{5D403EC0-AC7D-4E9A-8169-0C79DAEFA5B7}"/>
    <cellStyle name="%20 - Vurgu3 4 9 2 2" xfId="48731" xr:uid="{AC43111A-C774-44B4-9D1A-891B6F795FE0}"/>
    <cellStyle name="%20 - Vurgu3 4 9 3" xfId="31479" xr:uid="{17FD5853-F8B0-4BF1-B698-344F15CF7D67}"/>
    <cellStyle name="%20 - Vurgu3 5" xfId="204" xr:uid="{00000000-0005-0000-0000-0000DD000000}"/>
    <cellStyle name="%20 - Vurgu3 5 10" xfId="10271" xr:uid="{8709EFC2-561F-4925-9A88-71E75587460C}"/>
    <cellStyle name="%20 - Vurgu3 5 10 2" xfId="24574" xr:uid="{D8239C3F-64CE-432C-9600-7E820FB8C2AA}"/>
    <cellStyle name="%20 - Vurgu3 5 10 2 2" xfId="48748" xr:uid="{D4413A58-B9C6-4382-853C-6090CFED2CCF}"/>
    <cellStyle name="%20 - Vurgu3 5 10 3" xfId="34832" xr:uid="{C996F6C3-34F1-417D-92F9-07554455C2B2}"/>
    <cellStyle name="%20 - Vurgu3 5 11" xfId="11193" xr:uid="{650AB57A-E4B7-4E29-A28A-7B2ED88BEFFC}"/>
    <cellStyle name="%20 - Vurgu3 5 11 2" xfId="35427" xr:uid="{9E61FDA4-68C7-4A44-AC18-076B0874136F}"/>
    <cellStyle name="%20 - Vurgu3 5 12" xfId="14906" xr:uid="{73E5990A-2FF4-47A8-833C-D9A2D2D033C9}"/>
    <cellStyle name="%20 - Vurgu3 5 12 2" xfId="39138" xr:uid="{DC82DBDC-C637-4A0F-96F0-DDDF0F53E434}"/>
    <cellStyle name="%20 - Vurgu3 5 13" xfId="18639" xr:uid="{196A7213-FD65-4A7E-8576-D9B3CD786CCA}"/>
    <cellStyle name="%20 - Vurgu3 5 13 2" xfId="42865" xr:uid="{96DDCFC7-50B2-4EE0-AC51-CB1DB211A695}"/>
    <cellStyle name="%20 - Vurgu3 5 14" xfId="22421" xr:uid="{1BF6AF8B-3194-4C82-B4C4-A342F103195F}"/>
    <cellStyle name="%20 - Vurgu3 5 14 2" xfId="46623" xr:uid="{5270944B-AEB6-4CE8-BB63-570DBE3DE7F7}"/>
    <cellStyle name="%20 - Vurgu3 5 15" xfId="28422" xr:uid="{36BA6F53-76C0-4C67-9DFE-0AA624CEE556}"/>
    <cellStyle name="%20 - Vurgu3 5 2" xfId="205" xr:uid="{00000000-0005-0000-0000-0000DE000000}"/>
    <cellStyle name="%20 - Vurgu3 5 2 10" xfId="22709" xr:uid="{904A1CFB-E4B4-4C08-9D74-F6DF1508234F}"/>
    <cellStyle name="%20 - Vurgu3 5 2 10 2" xfId="46911" xr:uid="{BF31BC9C-4FBE-4A36-B070-26749F88686B}"/>
    <cellStyle name="%20 - Vurgu3 5 2 11" xfId="28423" xr:uid="{18ECB298-CC0D-4D7C-9D67-310D429BE2E3}"/>
    <cellStyle name="%20 - Vurgu3 5 2 2" xfId="206" xr:uid="{00000000-0005-0000-0000-0000DF000000}"/>
    <cellStyle name="%20 - Vurgu3 5 2 2 2" xfId="3926" xr:uid="{10427941-CD0B-4DBD-ADCE-7917A64689D3}"/>
    <cellStyle name="%20 - Vurgu3 5 2 2 2 2" xfId="26525" xr:uid="{F4B9BCE0-6265-4F7F-91FE-5A7230CF4F91}"/>
    <cellStyle name="%20 - Vurgu3 5 2 2 2 2 2" xfId="50644" xr:uid="{5C45E06D-B49D-446B-8393-C656EF6B0CF8}"/>
    <cellStyle name="%20 - Vurgu3 5 2 2 2 3" xfId="29565" xr:uid="{36FE085E-95D0-422C-9D23-C391A24A124E}"/>
    <cellStyle name="%20 - Vurgu3 5 2 2 3" xfId="5598" xr:uid="{54111A30-847A-4041-81B6-15AD551EA696}"/>
    <cellStyle name="%20 - Vurgu3 5 2 2 3 2" xfId="30604" xr:uid="{D3AABCDE-A801-4DE5-BA3E-355B1C4FE99E}"/>
    <cellStyle name="%20 - Vurgu3 5 2 2 4" xfId="8126" xr:uid="{B063CD92-B598-4FAB-8EB8-CEAFDF6A87F7}"/>
    <cellStyle name="%20 - Vurgu3 5 2 2 4 2" xfId="32954" xr:uid="{0CD95FC6-4761-4AE9-A6D1-273A6570A227}"/>
    <cellStyle name="%20 - Vurgu3 5 2 2 5" xfId="13095" xr:uid="{ED6612B6-1D75-446F-9875-3DF3A4BA9A3F}"/>
    <cellStyle name="%20 - Vurgu3 5 2 2 5 2" xfId="37328" xr:uid="{81085679-30D7-4789-A130-57F789E62860}"/>
    <cellStyle name="%20 - Vurgu3 5 2 2 6" xfId="16808" xr:uid="{6022470A-668C-499D-9C01-1CB69A9757BD}"/>
    <cellStyle name="%20 - Vurgu3 5 2 2 6 2" xfId="41039" xr:uid="{50D66C6E-E03B-4530-888E-2D80B04AC310}"/>
    <cellStyle name="%20 - Vurgu3 5 2 2 7" xfId="20547" xr:uid="{FD6FE882-9649-451E-B07F-0501572840E2}"/>
    <cellStyle name="%20 - Vurgu3 5 2 2 7 2" xfId="44770" xr:uid="{BC36EE0F-D980-48F6-BA18-C3DE4FA9456C}"/>
    <cellStyle name="%20 - Vurgu3 5 2 2 8" xfId="23759" xr:uid="{677E026C-A611-4444-929A-54FDB984A107}"/>
    <cellStyle name="%20 - Vurgu3 5 2 2 8 2" xfId="47961" xr:uid="{152A807A-ECFE-4AE2-9714-4F0F49E4BF0E}"/>
    <cellStyle name="%20 - Vurgu3 5 2 2 9" xfId="28424" xr:uid="{D84FC9D9-A183-4AF9-A739-47BCF865CF71}"/>
    <cellStyle name="%20 - Vurgu3 5 2 3" xfId="3925" xr:uid="{F5916C2E-0097-4784-AA33-60AAC395C2FE}"/>
    <cellStyle name="%20 - Vurgu3 5 2 3 2" xfId="10086" xr:uid="{ED693512-EC0D-463D-BBE4-A9B028AF2546}"/>
    <cellStyle name="%20 - Vurgu3 5 2 3 2 2" xfId="34680" xr:uid="{A51C3BAE-1FF3-498C-A373-75D9E5D4D58B}"/>
    <cellStyle name="%20 - Vurgu3 5 2 3 3" xfId="14287" xr:uid="{91ABD637-BA8C-4C00-BBA2-B7396825A958}"/>
    <cellStyle name="%20 - Vurgu3 5 2 3 3 2" xfId="38520" xr:uid="{65C0052E-177A-467E-8EA8-CE44E3117CA8}"/>
    <cellStyle name="%20 - Vurgu3 5 2 3 4" xfId="18000" xr:uid="{7792B107-CC6E-4911-B441-0FACCE7F1F3E}"/>
    <cellStyle name="%20 - Vurgu3 5 2 3 4 2" xfId="42231" xr:uid="{F6A471A7-EF60-4B3F-9867-8F5B30B7FFDA}"/>
    <cellStyle name="%20 - Vurgu3 5 2 3 5" xfId="21739" xr:uid="{F7F0CECA-431C-48AE-B108-D47E4A8E839F}"/>
    <cellStyle name="%20 - Vurgu3 5 2 3 5 2" xfId="45962" xr:uid="{21218E15-CA25-4869-B1DA-C6194DDC195F}"/>
    <cellStyle name="%20 - Vurgu3 5 2 3 6" xfId="27719" xr:uid="{102E5308-04B4-446D-BB98-E4DB1526D36F}"/>
    <cellStyle name="%20 - Vurgu3 5 2 3 6 2" xfId="51836" xr:uid="{4E83DDE8-07D7-4A38-AA81-BBB5AC444AC8}"/>
    <cellStyle name="%20 - Vurgu3 5 2 3 7" xfId="29564" xr:uid="{C769E397-D4E5-4A34-ACF1-9893C0D0A913}"/>
    <cellStyle name="%20 - Vurgu3 5 2 4" xfId="5597" xr:uid="{8013AAC2-9A2A-4592-9B02-C0F1B9A6F7DB}"/>
    <cellStyle name="%20 - Vurgu3 5 2 4 2" xfId="9034" xr:uid="{35C112BD-417B-484B-8502-8C81E0BE8BC8}"/>
    <cellStyle name="%20 - Vurgu3 5 2 4 2 2" xfId="33728" xr:uid="{5C526178-38B5-42DA-B8D7-06B6C963EA4E}"/>
    <cellStyle name="%20 - Vurgu3 5 2 4 3" xfId="12436" xr:uid="{AE1FEE63-DC4B-48FA-BFEB-7ED435D05C0A}"/>
    <cellStyle name="%20 - Vurgu3 5 2 4 3 2" xfId="36670" xr:uid="{B7FFB1F9-2596-4DFC-84A2-07245745860F}"/>
    <cellStyle name="%20 - Vurgu3 5 2 4 4" xfId="16149" xr:uid="{EE0525F7-87ED-46B5-8C99-0BFA1E919CFF}"/>
    <cellStyle name="%20 - Vurgu3 5 2 4 4 2" xfId="40381" xr:uid="{5EB0EBF8-B1BC-46F6-8097-4A1B7539A396}"/>
    <cellStyle name="%20 - Vurgu3 5 2 4 5" xfId="19887" xr:uid="{1285B1E4-0C74-42CC-8C44-DFE62526E45E}"/>
    <cellStyle name="%20 - Vurgu3 5 2 4 5 2" xfId="44112" xr:uid="{7C932A59-FDDB-4E33-8DF1-59294C13FC42}"/>
    <cellStyle name="%20 - Vurgu3 5 2 4 6" xfId="25862" xr:uid="{7BC3591C-A898-43DE-8004-443156870A8B}"/>
    <cellStyle name="%20 - Vurgu3 5 2 4 6 2" xfId="49986" xr:uid="{98391605-0774-4113-A06A-E54182A122FD}"/>
    <cellStyle name="%20 - Vurgu3 5 2 4 7" xfId="30603" xr:uid="{B9C7C603-A753-4AAD-9E61-9CBD3B19D2D3}"/>
    <cellStyle name="%20 - Vurgu3 5 2 5" xfId="6974" xr:uid="{563C27A8-C94E-448A-9EB4-28D0B0FF7CC1}"/>
    <cellStyle name="%20 - Vurgu3 5 2 5 2" xfId="25122" xr:uid="{09557CEA-D47A-4D50-9017-116A4CBC1C94}"/>
    <cellStyle name="%20 - Vurgu3 5 2 5 2 2" xfId="49256" xr:uid="{0F0E5C63-26D8-4D2D-B111-D19CF5CBCF85}"/>
    <cellStyle name="%20 - Vurgu3 5 2 5 3" xfId="31906" xr:uid="{B19E4B24-B200-4CB0-BF0D-182DEED9D3C6}"/>
    <cellStyle name="%20 - Vurgu3 5 2 6" xfId="10272" xr:uid="{A7C39E85-843C-4E2D-8B1D-52864FD79982}"/>
    <cellStyle name="%20 - Vurgu3 5 2 6 2" xfId="34833" xr:uid="{5A0D37C3-6651-45F6-927C-056DD325FC0D}"/>
    <cellStyle name="%20 - Vurgu3 5 2 7" xfId="11706" xr:uid="{022D41E0-8059-4CD4-932F-298853021156}"/>
    <cellStyle name="%20 - Vurgu3 5 2 7 2" xfId="35940" xr:uid="{D583EE8A-B004-4ACE-989F-16D891D78421}"/>
    <cellStyle name="%20 - Vurgu3 5 2 8" xfId="15419" xr:uid="{DFCACF00-A338-4D46-8723-868417CD389F}"/>
    <cellStyle name="%20 - Vurgu3 5 2 8 2" xfId="39651" xr:uid="{B095B5CF-7462-40D0-97B5-05ED0DE05D02}"/>
    <cellStyle name="%20 - Vurgu3 5 2 9" xfId="19156" xr:uid="{3D0CD7D4-CEDC-4199-B3CD-48352DE0DF6A}"/>
    <cellStyle name="%20 - Vurgu3 5 2 9 2" xfId="43382" xr:uid="{F784F7C9-7A60-4DF4-BA8F-4366B0DE3C3F}"/>
    <cellStyle name="%20 - Vurgu3 5 3" xfId="207" xr:uid="{00000000-0005-0000-0000-0000E0000000}"/>
    <cellStyle name="%20 - Vurgu3 5 3 10" xfId="28425" xr:uid="{283390EE-B001-47A6-80EA-E2048921EC4A}"/>
    <cellStyle name="%20 - Vurgu3 5 3 2" xfId="3927" xr:uid="{9F632FDF-6DCA-4316-B7CD-8EB747124317}"/>
    <cellStyle name="%20 - Vurgu3 5 3 2 2" xfId="8257" xr:uid="{ADAD2AA2-7F91-44B5-AEF8-FC664A3273BA}"/>
    <cellStyle name="%20 - Vurgu3 5 3 2 2 2" xfId="27846" xr:uid="{99824243-2422-4881-97C2-D663F28C3BD8}"/>
    <cellStyle name="%20 - Vurgu3 5 3 2 2 2 2" xfId="51963" xr:uid="{C39C1C3C-8E61-471F-B0E2-A80662EC5792}"/>
    <cellStyle name="%20 - Vurgu3 5 3 2 2 3" xfId="33081" xr:uid="{58146173-A20F-410A-A5D4-D5C1B7B82F15}"/>
    <cellStyle name="%20 - Vurgu3 5 3 2 3" xfId="14414" xr:uid="{3AD7ED94-6551-49B3-8281-D8F1678A43A1}"/>
    <cellStyle name="%20 - Vurgu3 5 3 2 3 2" xfId="38647" xr:uid="{F29D805C-61A0-4863-87C5-9C3CBD839852}"/>
    <cellStyle name="%20 - Vurgu3 5 3 2 4" xfId="18127" xr:uid="{7724E5EA-63ED-460B-BFCE-4E2F2D1359B5}"/>
    <cellStyle name="%20 - Vurgu3 5 3 2 4 2" xfId="42358" xr:uid="{CCECC29D-0AF4-4416-802E-0F6410219289}"/>
    <cellStyle name="%20 - Vurgu3 5 3 2 5" xfId="21866" xr:uid="{87B03581-18B2-4D9D-B6AB-A57BEFFB1AE1}"/>
    <cellStyle name="%20 - Vurgu3 5 3 2 5 2" xfId="46089" xr:uid="{5A938E7C-4A6D-4ED4-85C8-E224C8FF1780}"/>
    <cellStyle name="%20 - Vurgu3 5 3 2 6" xfId="23886" xr:uid="{86BF96A2-AAB6-48B3-8C82-421B81DEA7B2}"/>
    <cellStyle name="%20 - Vurgu3 5 3 2 6 2" xfId="48088" xr:uid="{D5E94F54-250B-4DE2-BB92-428FC1563056}"/>
    <cellStyle name="%20 - Vurgu3 5 3 2 7" xfId="29566" xr:uid="{365E20D5-2DBD-479D-A19B-4D526D41773A}"/>
    <cellStyle name="%20 - Vurgu3 5 3 3" xfId="5599" xr:uid="{4B8E21DF-8069-4FFB-9A27-E53C20BD4D42}"/>
    <cellStyle name="%20 - Vurgu3 5 3 3 2" xfId="9474" xr:uid="{2D198C66-3343-4F39-8DAD-F1A6EBB6BFDA}"/>
    <cellStyle name="%20 - Vurgu3 5 3 3 2 2" xfId="34099" xr:uid="{82BE7DE6-52BD-40CE-9300-64B5B07D4719}"/>
    <cellStyle name="%20 - Vurgu3 5 3 3 3" xfId="13222" xr:uid="{8058ABF6-D800-46CA-93B6-59288E058B7F}"/>
    <cellStyle name="%20 - Vurgu3 5 3 3 3 2" xfId="37455" xr:uid="{9EE9AE8A-11E2-4E5C-9C73-9352B2D5869A}"/>
    <cellStyle name="%20 - Vurgu3 5 3 3 4" xfId="16935" xr:uid="{8858D219-33E0-43BF-A24F-EA613DECDC36}"/>
    <cellStyle name="%20 - Vurgu3 5 3 3 4 2" xfId="41166" xr:uid="{4B87341E-4F10-4360-81AC-9457052B0F46}"/>
    <cellStyle name="%20 - Vurgu3 5 3 3 5" xfId="20674" xr:uid="{516E66C3-FCD5-4BA7-90A6-162BBE1A97B5}"/>
    <cellStyle name="%20 - Vurgu3 5 3 3 5 2" xfId="44897" xr:uid="{AE8948EC-9E17-41F8-B810-DFE2F8F1EB6F}"/>
    <cellStyle name="%20 - Vurgu3 5 3 3 6" xfId="26652" xr:uid="{C7B7131E-88F3-44EF-B468-E77241F6FAF3}"/>
    <cellStyle name="%20 - Vurgu3 5 3 3 6 2" xfId="50771" xr:uid="{F7467503-997C-4919-B711-6498DA8875BB}"/>
    <cellStyle name="%20 - Vurgu3 5 3 3 7" xfId="30605" xr:uid="{73C1B32B-FB14-465E-9E05-69BB351D495B}"/>
    <cellStyle name="%20 - Vurgu3 5 3 4" xfId="7109" xr:uid="{37B53EF6-3163-4268-8956-ACDB23A367E2}"/>
    <cellStyle name="%20 - Vurgu3 5 3 4 2" xfId="25249" xr:uid="{532A4C9D-2324-4D46-AF67-6287ED5752BF}"/>
    <cellStyle name="%20 - Vurgu3 5 3 4 2 2" xfId="49383" xr:uid="{561354B4-CAD8-4850-952A-76F21FAE5235}"/>
    <cellStyle name="%20 - Vurgu3 5 3 4 3" xfId="32033" xr:uid="{8AA70758-E2F0-450A-8434-B3EE7C1607B2}"/>
    <cellStyle name="%20 - Vurgu3 5 3 5" xfId="10273" xr:uid="{D9EA4D98-FD38-4FCE-B10C-4A35A2C945D1}"/>
    <cellStyle name="%20 - Vurgu3 5 3 5 2" xfId="34834" xr:uid="{FF6481B4-E621-447F-A4A3-E4430B16F551}"/>
    <cellStyle name="%20 - Vurgu3 5 3 6" xfId="11833" xr:uid="{500DB779-CAC7-479B-A337-0292261B035E}"/>
    <cellStyle name="%20 - Vurgu3 5 3 6 2" xfId="36067" xr:uid="{1C662402-5634-4CCA-999D-EB7AC6BF267F}"/>
    <cellStyle name="%20 - Vurgu3 5 3 7" xfId="15546" xr:uid="{AD44E9D4-3D88-48AC-804E-27CC9B5CD085}"/>
    <cellStyle name="%20 - Vurgu3 5 3 7 2" xfId="39778" xr:uid="{47CA755D-66F6-4FBD-8ECB-B926F8B01CBA}"/>
    <cellStyle name="%20 - Vurgu3 5 3 8" xfId="19283" xr:uid="{3E552047-B5F9-451E-893D-AAED4EF8B901}"/>
    <cellStyle name="%20 - Vurgu3 5 3 8 2" xfId="43509" xr:uid="{20FF2F26-18E6-47FC-90D2-F6386EC595F6}"/>
    <cellStyle name="%20 - Vurgu3 5 3 9" xfId="22836" xr:uid="{68267809-CDE2-420E-BFF5-5A9529F3B588}"/>
    <cellStyle name="%20 - Vurgu3 5 3 9 2" xfId="47038" xr:uid="{B1DD491E-3A68-400F-A106-6C47CA7CAE66}"/>
    <cellStyle name="%20 - Vurgu3 5 4" xfId="208" xr:uid="{00000000-0005-0000-0000-0000E1000000}"/>
    <cellStyle name="%20 - Vurgu3 5 4 2" xfId="3928" xr:uid="{7FC878BD-AEA8-4BE8-A7AB-4BD4297CF89F}"/>
    <cellStyle name="%20 - Vurgu3 5 4 2 2" xfId="8387" xr:uid="{7298D764-7092-4CCA-AEC3-D33B12E77452}"/>
    <cellStyle name="%20 - Vurgu3 5 4 2 2 2" xfId="27973" xr:uid="{76059C7C-DE50-4B12-B9AF-6E92DAEFC8DC}"/>
    <cellStyle name="%20 - Vurgu3 5 4 2 2 2 2" xfId="52090" xr:uid="{4F3AA4A0-F32D-4EFA-8463-563A0E6728A1}"/>
    <cellStyle name="%20 - Vurgu3 5 4 2 2 3" xfId="33208" xr:uid="{48C12040-B2C7-434B-A703-E55D4DB333BD}"/>
    <cellStyle name="%20 - Vurgu3 5 4 2 3" xfId="14541" xr:uid="{A4BBEE91-2061-42C9-8318-9BED90DDE7DE}"/>
    <cellStyle name="%20 - Vurgu3 5 4 2 3 2" xfId="38774" xr:uid="{F9FC4E82-E8DC-4E23-BE98-9556607E9DCC}"/>
    <cellStyle name="%20 - Vurgu3 5 4 2 4" xfId="18254" xr:uid="{23CFFFF2-C882-49B9-B23C-697C5DBBB30B}"/>
    <cellStyle name="%20 - Vurgu3 5 4 2 4 2" xfId="42485" xr:uid="{29565630-A50F-469C-B4D0-0F0028AA74A6}"/>
    <cellStyle name="%20 - Vurgu3 5 4 2 5" xfId="21993" xr:uid="{07C8236B-6D5C-440E-9DCB-85AC92E109CA}"/>
    <cellStyle name="%20 - Vurgu3 5 4 2 5 2" xfId="46216" xr:uid="{D528E27E-F88D-4A32-ADEF-C7D4C40C308A}"/>
    <cellStyle name="%20 - Vurgu3 5 4 2 6" xfId="24013" xr:uid="{4FD3F4C4-245A-4C46-BC03-B56F91D2C017}"/>
    <cellStyle name="%20 - Vurgu3 5 4 2 6 2" xfId="48215" xr:uid="{51663C4B-93AB-4198-83B0-CBE15CBA31D2}"/>
    <cellStyle name="%20 - Vurgu3 5 4 2 7" xfId="29567" xr:uid="{8CF8F16D-4174-449D-863A-5F41A5466E4D}"/>
    <cellStyle name="%20 - Vurgu3 5 4 3" xfId="5600" xr:uid="{82477A03-4272-4E93-A824-477BC4D0F0D3}"/>
    <cellStyle name="%20 - Vurgu3 5 4 3 2" xfId="9554" xr:uid="{B3D7EA71-EA97-4CAC-B52E-5602778BED90}"/>
    <cellStyle name="%20 - Vurgu3 5 4 3 2 2" xfId="34179" xr:uid="{263F053E-8970-4E79-8367-F2E6E9780728}"/>
    <cellStyle name="%20 - Vurgu3 5 4 3 3" xfId="13349" xr:uid="{2AB80158-4C31-422C-84B7-7EDAEF030E04}"/>
    <cellStyle name="%20 - Vurgu3 5 4 3 3 2" xfId="37582" xr:uid="{9B9CF753-12FC-4895-B39F-4C4AF282D93F}"/>
    <cellStyle name="%20 - Vurgu3 5 4 3 4" xfId="17062" xr:uid="{91E79820-ECDB-4C7C-B6D2-33393E442AE5}"/>
    <cellStyle name="%20 - Vurgu3 5 4 3 4 2" xfId="41293" xr:uid="{D7F750CC-B30A-4963-9D66-FA42587D4BED}"/>
    <cellStyle name="%20 - Vurgu3 5 4 3 5" xfId="20801" xr:uid="{70DEAE62-E838-4775-BB57-FC9290F8CCFB}"/>
    <cellStyle name="%20 - Vurgu3 5 4 3 5 2" xfId="45024" xr:uid="{62B5636E-BCB4-4B97-8FDA-C7EE00509420}"/>
    <cellStyle name="%20 - Vurgu3 5 4 3 6" xfId="26779" xr:uid="{83E83C59-1963-4F40-8909-CCB1FC70DF1D}"/>
    <cellStyle name="%20 - Vurgu3 5 4 3 6 2" xfId="50898" xr:uid="{0F07C493-9199-4DF0-BB89-411673361635}"/>
    <cellStyle name="%20 - Vurgu3 5 4 3 7" xfId="30606" xr:uid="{230845F7-29AA-402F-9805-F6A54F8CD848}"/>
    <cellStyle name="%20 - Vurgu3 5 4 4" xfId="7237" xr:uid="{1CF3DE4C-F711-4695-9142-5E33039B60B9}"/>
    <cellStyle name="%20 - Vurgu3 5 4 4 2" xfId="25376" xr:uid="{D31A9C5C-EBE8-49F8-9D69-E1EA1726AC6F}"/>
    <cellStyle name="%20 - Vurgu3 5 4 4 2 2" xfId="49510" xr:uid="{B06C9586-74F7-4C70-98C4-08391FDD11BE}"/>
    <cellStyle name="%20 - Vurgu3 5 4 4 3" xfId="32160" xr:uid="{938C5E9D-A597-44D4-B00E-E0FDD258C9A7}"/>
    <cellStyle name="%20 - Vurgu3 5 4 5" xfId="11960" xr:uid="{BBB7EA1F-D231-4DAD-B776-7C262379271A}"/>
    <cellStyle name="%20 - Vurgu3 5 4 5 2" xfId="36194" xr:uid="{DB0CE12F-C3A9-4681-83F1-F1C686C67C2E}"/>
    <cellStyle name="%20 - Vurgu3 5 4 6" xfId="15673" xr:uid="{A7E8D6DE-57CF-4FCF-A775-68811700E072}"/>
    <cellStyle name="%20 - Vurgu3 5 4 6 2" xfId="39905" xr:uid="{E4CD643D-ABA8-4DFA-93D6-B6BB6C435E21}"/>
    <cellStyle name="%20 - Vurgu3 5 4 7" xfId="19410" xr:uid="{9CDE3E00-B524-4FD7-8FEE-7613A47BC50D}"/>
    <cellStyle name="%20 - Vurgu3 5 4 7 2" xfId="43636" xr:uid="{601AE36F-55E0-4F72-AC48-52328AA84FB4}"/>
    <cellStyle name="%20 - Vurgu3 5 4 8" xfId="22963" xr:uid="{F71BA8AE-5E48-405A-A4A7-68E690FCC307}"/>
    <cellStyle name="%20 - Vurgu3 5 4 8 2" xfId="47165" xr:uid="{BA70908C-6A1C-467E-9EB0-F58C8DF0D1B4}"/>
    <cellStyle name="%20 - Vurgu3 5 4 9" xfId="28426" xr:uid="{D47EB7D3-FEA4-4D19-ABD6-0DA86DE4B1DD}"/>
    <cellStyle name="%20 - Vurgu3 5 5" xfId="209" xr:uid="{00000000-0005-0000-0000-0000E2000000}"/>
    <cellStyle name="%20 - Vurgu3 5 5 2" xfId="3929" xr:uid="{4A757F69-9F35-49F4-8A76-CEF9D82D3BCF}"/>
    <cellStyle name="%20 - Vurgu3 5 5 2 2" xfId="8519" xr:uid="{41A6F385-12D0-4854-B373-F91E7F883B04}"/>
    <cellStyle name="%20 - Vurgu3 5 5 2 2 2" xfId="28100" xr:uid="{E319ED81-BA6E-45A0-A2A8-897E93D41A0E}"/>
    <cellStyle name="%20 - Vurgu3 5 5 2 2 2 2" xfId="52217" xr:uid="{AA4EDB64-0AD7-468F-AC5A-A7800E8AA937}"/>
    <cellStyle name="%20 - Vurgu3 5 5 2 2 3" xfId="33335" xr:uid="{39608C84-920E-4B93-A211-4A22215C67B3}"/>
    <cellStyle name="%20 - Vurgu3 5 5 2 3" xfId="14668" xr:uid="{3D352880-3924-4C9F-82EE-E9FE23C39F05}"/>
    <cellStyle name="%20 - Vurgu3 5 5 2 3 2" xfId="38901" xr:uid="{4AD743B4-D418-46D5-BBC3-5CB8E5B60D59}"/>
    <cellStyle name="%20 - Vurgu3 5 5 2 4" xfId="18381" xr:uid="{C955BF7A-6E69-4074-948D-FCA5F839821F}"/>
    <cellStyle name="%20 - Vurgu3 5 5 2 4 2" xfId="42612" xr:uid="{7D784E55-5F78-4A3D-B2AC-04E579589248}"/>
    <cellStyle name="%20 - Vurgu3 5 5 2 5" xfId="22120" xr:uid="{D732FE08-FFB3-4ADB-8E1C-EA2DC6BC64BC}"/>
    <cellStyle name="%20 - Vurgu3 5 5 2 5 2" xfId="46343" xr:uid="{ABDC436C-C7AF-4929-80A7-146B912D61DF}"/>
    <cellStyle name="%20 - Vurgu3 5 5 2 6" xfId="24140" xr:uid="{B15D197F-E9E1-4D08-88CD-60F89CD41995}"/>
    <cellStyle name="%20 - Vurgu3 5 5 2 6 2" xfId="48342" xr:uid="{CF1E74AC-4CD0-4057-A28C-4A4EC58B5DB0}"/>
    <cellStyle name="%20 - Vurgu3 5 5 2 7" xfId="29568" xr:uid="{178DC0DE-5D9D-4D3E-BCE4-973BBFFEA65E}"/>
    <cellStyle name="%20 - Vurgu3 5 5 3" xfId="5601" xr:uid="{75924995-95EE-48CF-9BC1-07C77281C739}"/>
    <cellStyle name="%20 - Vurgu3 5 5 3 2" xfId="9634" xr:uid="{7E36C31D-6379-4B87-BFD7-3928334760C2}"/>
    <cellStyle name="%20 - Vurgu3 5 5 3 2 2" xfId="34259" xr:uid="{21885B85-AEDC-4E7E-AEBC-3A5D01AFCCBC}"/>
    <cellStyle name="%20 - Vurgu3 5 5 3 3" xfId="13476" xr:uid="{C8D54681-2303-415E-B9CB-2F7FD0811AF3}"/>
    <cellStyle name="%20 - Vurgu3 5 5 3 3 2" xfId="37709" xr:uid="{7B135FED-99B1-419C-B657-59FA16D62867}"/>
    <cellStyle name="%20 - Vurgu3 5 5 3 4" xfId="17189" xr:uid="{05E5B995-5B81-49D0-A0C2-ED62DC870085}"/>
    <cellStyle name="%20 - Vurgu3 5 5 3 4 2" xfId="41420" xr:uid="{E723DD8E-0842-4251-B960-9DF83BD3DE69}"/>
    <cellStyle name="%20 - Vurgu3 5 5 3 5" xfId="20928" xr:uid="{97E7D598-4F4B-4C2C-8826-F2D543C77B34}"/>
    <cellStyle name="%20 - Vurgu3 5 5 3 5 2" xfId="45151" xr:uid="{68929980-5843-45D0-8E60-A4277F67C4E4}"/>
    <cellStyle name="%20 - Vurgu3 5 5 3 6" xfId="26906" xr:uid="{76224F08-1955-44B1-A988-400319955F49}"/>
    <cellStyle name="%20 - Vurgu3 5 5 3 6 2" xfId="51025" xr:uid="{AF5D1887-806F-4F53-85B4-B10184CFAD75}"/>
    <cellStyle name="%20 - Vurgu3 5 5 3 7" xfId="30607" xr:uid="{4926C437-E669-4B32-9DF7-44E92B4E1AEA}"/>
    <cellStyle name="%20 - Vurgu3 5 5 4" xfId="7371" xr:uid="{15BC0E8A-0399-4EC8-A454-10C61DF3FA12}"/>
    <cellStyle name="%20 - Vurgu3 5 5 4 2" xfId="25503" xr:uid="{DBF24862-902E-439A-AAD5-28CD12FC6F85}"/>
    <cellStyle name="%20 - Vurgu3 5 5 4 2 2" xfId="49637" xr:uid="{5DD5E502-2F21-4855-ACD4-163E14FBB6AA}"/>
    <cellStyle name="%20 - Vurgu3 5 5 4 3" xfId="32287" xr:uid="{500F770C-8CFB-4441-98DA-54EBC3A69658}"/>
    <cellStyle name="%20 - Vurgu3 5 5 5" xfId="12087" xr:uid="{F68F51B9-A4C8-429D-968D-5AE0C09B70CF}"/>
    <cellStyle name="%20 - Vurgu3 5 5 5 2" xfId="36321" xr:uid="{E37B1D25-C9D3-438C-96DF-8D390E548C7D}"/>
    <cellStyle name="%20 - Vurgu3 5 5 6" xfId="15800" xr:uid="{79E9D89B-106D-403E-A857-ECA8D257D0E7}"/>
    <cellStyle name="%20 - Vurgu3 5 5 6 2" xfId="40032" xr:uid="{7EB9CD05-E349-47AB-9F05-86B44795028C}"/>
    <cellStyle name="%20 - Vurgu3 5 5 7" xfId="19537" xr:uid="{EB197B0D-A5D4-4004-B272-E0584585D4B4}"/>
    <cellStyle name="%20 - Vurgu3 5 5 7 2" xfId="43763" xr:uid="{52FD69B2-4CFB-4C42-88C2-BD3B0937CE7F}"/>
    <cellStyle name="%20 - Vurgu3 5 5 8" xfId="23090" xr:uid="{183ECA61-E301-4912-8DF8-19F695B4C1BC}"/>
    <cellStyle name="%20 - Vurgu3 5 5 8 2" xfId="47292" xr:uid="{1F5D6842-F016-4720-A2FC-565898905EF0}"/>
    <cellStyle name="%20 - Vurgu3 5 5 9" xfId="28427" xr:uid="{37CA26CE-E73C-4C09-9892-D7657483CE21}"/>
    <cellStyle name="%20 - Vurgu3 5 6" xfId="3924" xr:uid="{20BA34CC-1B5E-4E85-A5AD-FEFD26E41FD0}"/>
    <cellStyle name="%20 - Vurgu3 5 6 2" xfId="7810" xr:uid="{52BDB53B-8465-432B-97C9-BE9AE8B91885}"/>
    <cellStyle name="%20 - Vurgu3 5 6 2 2" xfId="14004" xr:uid="{B1EC1372-3DE2-4CEC-9126-B44E688038B7}"/>
    <cellStyle name="%20 - Vurgu3 5 6 2 2 2" xfId="38237" xr:uid="{139F8C85-E87F-4669-9577-57BAFBFBD4EC}"/>
    <cellStyle name="%20 - Vurgu3 5 6 2 3" xfId="17717" xr:uid="{01FFA2C1-A507-419C-B809-F29ACD82F5FB}"/>
    <cellStyle name="%20 - Vurgu3 5 6 2 3 2" xfId="41948" xr:uid="{4949C001-2965-49F9-B4B2-373A785D5DB0}"/>
    <cellStyle name="%20 - Vurgu3 5 6 2 4" xfId="21456" xr:uid="{842E2C49-2B8E-4AB9-9737-98A4C17502DD}"/>
    <cellStyle name="%20 - Vurgu3 5 6 2 4 2" xfId="45679" xr:uid="{F9B0FA47-01DA-4051-BE45-715BBEB945A6}"/>
    <cellStyle name="%20 - Vurgu3 5 6 2 5" xfId="27436" xr:uid="{F95F65F6-81C0-4854-AF94-7EFBD16FCF3B}"/>
    <cellStyle name="%20 - Vurgu3 5 6 2 5 2" xfId="51553" xr:uid="{7B2FA447-DEB5-4CA4-963A-5F5DEDE70606}"/>
    <cellStyle name="%20 - Vurgu3 5 6 2 6" xfId="32671" xr:uid="{0DE617BC-1506-40D6-8391-C8CA45241563}"/>
    <cellStyle name="%20 - Vurgu3 5 6 3" xfId="9289" xr:uid="{7E39CEFD-31A6-4ECB-89FC-D90A0E688175}"/>
    <cellStyle name="%20 - Vurgu3 5 6 3 2" xfId="12822" xr:uid="{737399A6-C340-4B65-A010-3B6CC34B7C56}"/>
    <cellStyle name="%20 - Vurgu3 5 6 3 2 2" xfId="37055" xr:uid="{19578076-7EFB-481C-BB6F-E39D7E7AFA01}"/>
    <cellStyle name="%20 - Vurgu3 5 6 3 3" xfId="16535" xr:uid="{416DC382-6FDF-4065-A056-7F4ABA2C8BFA}"/>
    <cellStyle name="%20 - Vurgu3 5 6 3 3 2" xfId="40766" xr:uid="{98FD8B1B-C8BE-42F3-BF1D-4D7F0D8F20A2}"/>
    <cellStyle name="%20 - Vurgu3 5 6 3 4" xfId="20274" xr:uid="{C4F62647-034A-48DA-9625-D78524C89BB5}"/>
    <cellStyle name="%20 - Vurgu3 5 6 3 4 2" xfId="44497" xr:uid="{36A95ADD-5310-4116-8849-A2C531C5EEDB}"/>
    <cellStyle name="%20 - Vurgu3 5 6 3 5" xfId="26251" xr:uid="{63314F37-B64A-4444-8AF1-3F35F6BC865A}"/>
    <cellStyle name="%20 - Vurgu3 5 6 3 5 2" xfId="50371" xr:uid="{1185F3E4-58F7-4EBA-A363-A4606EB417F4}"/>
    <cellStyle name="%20 - Vurgu3 5 6 3 6" xfId="33923" xr:uid="{4B4F4513-5627-4CCD-ABFB-A1C5BD3DD8C6}"/>
    <cellStyle name="%20 - Vurgu3 5 6 4" xfId="11419" xr:uid="{BAFE24D1-3CA8-46F9-AADB-1C16DEA6EF68}"/>
    <cellStyle name="%20 - Vurgu3 5 6 4 2" xfId="24838" xr:uid="{9AFAE654-4083-4073-A3DE-80DA2BE5C0A4}"/>
    <cellStyle name="%20 - Vurgu3 5 6 4 2 2" xfId="48972" xr:uid="{B3A0F1CB-69E4-4980-BA5E-2BF726288A61}"/>
    <cellStyle name="%20 - Vurgu3 5 6 4 3" xfId="35653" xr:uid="{F25700E6-81E0-42F3-ACD7-C9313C244D4E}"/>
    <cellStyle name="%20 - Vurgu3 5 6 5" xfId="15132" xr:uid="{0B33D202-E5FC-4A8E-A182-6172D5B917EF}"/>
    <cellStyle name="%20 - Vurgu3 5 6 5 2" xfId="39364" xr:uid="{EA4F4ADA-E2CF-4AE0-89D4-892200E7047E}"/>
    <cellStyle name="%20 - Vurgu3 5 6 6" xfId="18868" xr:uid="{09C8F069-9EA7-46D9-B98F-C1F56DDF01D4}"/>
    <cellStyle name="%20 - Vurgu3 5 6 6 2" xfId="43094" xr:uid="{5FB27449-6130-454A-844D-201EB0A91777}"/>
    <cellStyle name="%20 - Vurgu3 5 6 7" xfId="23475" xr:uid="{B43D85F3-A38D-4315-8B3C-D06906FE1563}"/>
    <cellStyle name="%20 - Vurgu3 5 6 7 2" xfId="47677" xr:uid="{29E56798-75A9-4DF8-93D4-734A395DC8B6}"/>
    <cellStyle name="%20 - Vurgu3 5 7" xfId="7536" xr:uid="{B7866E35-08A5-4082-A7FC-20358B509850}"/>
    <cellStyle name="%20 - Vurgu3 5 7 2" xfId="12605" xr:uid="{AE6BAEC0-F709-4A91-B031-0565CD7D4590}"/>
    <cellStyle name="%20 - Vurgu3 5 7 2 2" xfId="26033" xr:uid="{EB73E6FD-45AF-48A7-890D-A41B03AE4343}"/>
    <cellStyle name="%20 - Vurgu3 5 7 2 2 2" xfId="50154" xr:uid="{EB9B4902-0F79-4BF2-ADA5-9942B06B82F3}"/>
    <cellStyle name="%20 - Vurgu3 5 7 2 3" xfId="36838" xr:uid="{07C457B4-C19E-40C1-A06D-6D5E9169A3D9}"/>
    <cellStyle name="%20 - Vurgu3 5 7 3" xfId="16318" xr:uid="{07EB84EC-B1E0-4BC1-9558-052FB12F040D}"/>
    <cellStyle name="%20 - Vurgu3 5 7 3 2" xfId="40549" xr:uid="{399768DA-2B3E-4EA0-B480-54D5B2C3836C}"/>
    <cellStyle name="%20 - Vurgu3 5 7 4" xfId="20057" xr:uid="{DD012C61-6E86-4077-8AC6-91DDD89E7D25}"/>
    <cellStyle name="%20 - Vurgu3 5 7 4 2" xfId="44280" xr:uid="{0C1C6756-1D75-45BD-B21C-8459F20FC14B}"/>
    <cellStyle name="%20 - Vurgu3 5 7 5" xfId="23250" xr:uid="{FDC87C37-3003-477A-A27A-23D25B9323C0}"/>
    <cellStyle name="%20 - Vurgu3 5 7 5 2" xfId="47452" xr:uid="{83144FE0-6DB7-4FFB-9A3B-0178DA254A89}"/>
    <cellStyle name="%20 - Vurgu3 5 7 6" xfId="32447" xr:uid="{0A03A4BB-A7E4-4CAE-B90F-0221D294C796}"/>
    <cellStyle name="%20 - Vurgu3 5 8" xfId="6615" xr:uid="{C8137215-DD2D-45F7-8B35-81270E922702}"/>
    <cellStyle name="%20 - Vurgu3 5 8 2" xfId="13783" xr:uid="{7F8C043E-EF38-4DA6-B266-3E0615631763}"/>
    <cellStyle name="%20 - Vurgu3 5 8 2 2" xfId="38016" xr:uid="{73AE2B5F-3CFF-47B3-80A8-2F16FF38A1F2}"/>
    <cellStyle name="%20 - Vurgu3 5 8 3" xfId="17496" xr:uid="{335625D1-BFDC-4B7F-8BC4-96D87D6BF762}"/>
    <cellStyle name="%20 - Vurgu3 5 8 3 2" xfId="41727" xr:uid="{3F4F05E3-85E1-4A46-BC36-151EE8EDE6BD}"/>
    <cellStyle name="%20 - Vurgu3 5 8 4" xfId="21235" xr:uid="{B8E752BD-7BE0-4B9B-B5F3-90968DFF606F}"/>
    <cellStyle name="%20 - Vurgu3 5 8 4 2" xfId="45458" xr:uid="{082B9395-7B40-4C3C-9D74-3C5E241D8467}"/>
    <cellStyle name="%20 - Vurgu3 5 8 5" xfId="27215" xr:uid="{6F724DD0-C6C7-42AE-91DA-EBEDC3731DA0}"/>
    <cellStyle name="%20 - Vurgu3 5 8 5 2" xfId="51332" xr:uid="{27D83DB4-9B46-4770-8968-EFF84DF3613B}"/>
    <cellStyle name="%20 - Vurgu3 5 8 6" xfId="31619" xr:uid="{A19BF747-D4F6-4892-87AB-38A5F5403C9A}"/>
    <cellStyle name="%20 - Vurgu3 5 9" xfId="8922" xr:uid="{BE431417-403F-4130-96FF-4F4474ABB227}"/>
    <cellStyle name="%20 - Vurgu3 5 9 2" xfId="12333" xr:uid="{82F0351C-8796-4476-8477-3D253AAA2DAF}"/>
    <cellStyle name="%20 - Vurgu3 5 9 2 2" xfId="36567" xr:uid="{49CDFD5E-BDFB-4AEE-B46A-83088B7E847A}"/>
    <cellStyle name="%20 - Vurgu3 5 9 3" xfId="16046" xr:uid="{ABB8BCD8-8D9F-4A3D-A86F-B75BA6134DDD}"/>
    <cellStyle name="%20 - Vurgu3 5 9 3 2" xfId="40278" xr:uid="{9D315C7F-93D8-4D07-9D26-B8BDA73BC378}"/>
    <cellStyle name="%20 - Vurgu3 5 9 4" xfId="19784" xr:uid="{6B189AEB-735A-4524-824B-E76ACF56D48C}"/>
    <cellStyle name="%20 - Vurgu3 5 9 4 2" xfId="44009" xr:uid="{C6C464B1-C6BC-4E95-9A87-2CABA31563EF}"/>
    <cellStyle name="%20 - Vurgu3 5 9 5" xfId="25759" xr:uid="{63421B24-6767-4C56-81E5-F53D9CF26387}"/>
    <cellStyle name="%20 - Vurgu3 5 9 5 2" xfId="49883" xr:uid="{A56CDF0B-4622-46DD-938A-842D2F9FA493}"/>
    <cellStyle name="%20 - Vurgu3 5 9 6" xfId="33635" xr:uid="{32FC07C3-3E45-4250-B02E-B18A952AEF8A}"/>
    <cellStyle name="%20 - Vurgu3 6" xfId="210" xr:uid="{00000000-0005-0000-0000-0000E3000000}"/>
    <cellStyle name="%20 - Vurgu3 6 10" xfId="10274" xr:uid="{A85AEB30-53FD-4164-A7D5-9EFE9CCF3404}"/>
    <cellStyle name="%20 - Vurgu3 6 10 2" xfId="24602" xr:uid="{387D4C71-2EC0-446D-A43F-43871EDD4EBD}"/>
    <cellStyle name="%20 - Vurgu3 6 10 2 2" xfId="48776" xr:uid="{36FC8BB6-3816-41C1-B3F6-A2D92ED507F8}"/>
    <cellStyle name="%20 - Vurgu3 6 10 3" xfId="34835" xr:uid="{6D2AF0D3-4388-4448-A4F4-95E96710D1E0}"/>
    <cellStyle name="%20 - Vurgu3 6 11" xfId="11221" xr:uid="{0C238C29-A586-4410-BCFA-233A4A74D13A}"/>
    <cellStyle name="%20 - Vurgu3 6 11 2" xfId="35455" xr:uid="{6ED429C2-14E9-45EC-9FC8-435323A600AC}"/>
    <cellStyle name="%20 - Vurgu3 6 12" xfId="14934" xr:uid="{B2634C1A-63F8-46A1-A638-5D765E0C69BF}"/>
    <cellStyle name="%20 - Vurgu3 6 12 2" xfId="39166" xr:uid="{9A2ADF9F-21E6-41E9-817C-B2EA6CE43758}"/>
    <cellStyle name="%20 - Vurgu3 6 13" xfId="18667" xr:uid="{EAD6F105-C68A-444E-AE26-8DF1ED396657}"/>
    <cellStyle name="%20 - Vurgu3 6 13 2" xfId="42893" xr:uid="{3C9F5EC3-30A7-4D18-861B-403619432CCF}"/>
    <cellStyle name="%20 - Vurgu3 6 14" xfId="22435" xr:uid="{D4A2120A-7956-4039-B720-4BE9F0B211FD}"/>
    <cellStyle name="%20 - Vurgu3 6 14 2" xfId="46637" xr:uid="{D02A5166-AFAC-4ADA-B657-8D0823FFAD62}"/>
    <cellStyle name="%20 - Vurgu3 6 15" xfId="28428" xr:uid="{8DF368F8-6D5F-41AF-82FD-D31083F9D9FB}"/>
    <cellStyle name="%20 - Vurgu3 6 2" xfId="211" xr:uid="{00000000-0005-0000-0000-0000E4000000}"/>
    <cellStyle name="%20 - Vurgu3 6 2 10" xfId="28429" xr:uid="{E254BC7F-0B21-4FCB-B36F-271B012E5F04}"/>
    <cellStyle name="%20 - Vurgu3 6 2 2" xfId="3931" xr:uid="{0102FDC9-25D1-4ABC-A833-3E8E510867D4}"/>
    <cellStyle name="%20 - Vurgu3 6 2 2 2" xfId="8154" xr:uid="{1F9BD74A-2EED-44AB-B3AE-731FA3405DB4}"/>
    <cellStyle name="%20 - Vurgu3 6 2 2 2 2" xfId="27747" xr:uid="{E44F8C6B-6C02-4970-8C47-E08422E7C359}"/>
    <cellStyle name="%20 - Vurgu3 6 2 2 2 2 2" xfId="51864" xr:uid="{66000390-3438-4FAF-A50F-DA27235E5251}"/>
    <cellStyle name="%20 - Vurgu3 6 2 2 2 3" xfId="32982" xr:uid="{B2A5F149-8EC8-41B8-A3F1-C61D15DC49A4}"/>
    <cellStyle name="%20 - Vurgu3 6 2 2 3" xfId="14315" xr:uid="{6F1E1F2E-1818-4893-9787-7593F48496F7}"/>
    <cellStyle name="%20 - Vurgu3 6 2 2 3 2" xfId="38548" xr:uid="{73030702-817E-4D95-92EF-CB4EC7F8FC5A}"/>
    <cellStyle name="%20 - Vurgu3 6 2 2 4" xfId="18028" xr:uid="{564DFD9D-DAFD-4BE7-9B7B-F35FEC68F0DF}"/>
    <cellStyle name="%20 - Vurgu3 6 2 2 4 2" xfId="42259" xr:uid="{F19A8F52-5D45-4F50-8F98-0ED305AF4A6E}"/>
    <cellStyle name="%20 - Vurgu3 6 2 2 5" xfId="21767" xr:uid="{47241A02-206C-4BB9-98E9-B721C791F1B1}"/>
    <cellStyle name="%20 - Vurgu3 6 2 2 5 2" xfId="45990" xr:uid="{321E8E92-E7DF-479D-AAC8-964BAE714FAF}"/>
    <cellStyle name="%20 - Vurgu3 6 2 2 6" xfId="23787" xr:uid="{1D6B573E-E4B4-42D0-984F-8B228CE899E2}"/>
    <cellStyle name="%20 - Vurgu3 6 2 2 6 2" xfId="47989" xr:uid="{F3FC5818-6FFA-42E2-BB97-4AF130FDEDFA}"/>
    <cellStyle name="%20 - Vurgu3 6 2 2 7" xfId="29570" xr:uid="{DB21ED7D-4B9C-4EC6-9BF3-4EBB409C4DBD}"/>
    <cellStyle name="%20 - Vurgu3 6 2 3" xfId="5603" xr:uid="{F78376E1-640E-486F-B05A-91D9D73AC8DC}"/>
    <cellStyle name="%20 - Vurgu3 6 2 3 2" xfId="9419" xr:uid="{C0FA305B-6C0D-4E5D-AD26-FF373DC9069F}"/>
    <cellStyle name="%20 - Vurgu3 6 2 3 2 2" xfId="34044" xr:uid="{DEBFFD4B-732C-460A-8A7E-3B6D11CF02F9}"/>
    <cellStyle name="%20 - Vurgu3 6 2 3 3" xfId="13123" xr:uid="{45C650C4-AEB2-4AB0-80E8-84EE83A25E87}"/>
    <cellStyle name="%20 - Vurgu3 6 2 3 3 2" xfId="37356" xr:uid="{2512B566-D4BD-4944-BF91-DBAFB6916E9B}"/>
    <cellStyle name="%20 - Vurgu3 6 2 3 4" xfId="16836" xr:uid="{6D848F80-43BB-4FE6-B745-A6815AA6F3D8}"/>
    <cellStyle name="%20 - Vurgu3 6 2 3 4 2" xfId="41067" xr:uid="{6B783A02-87E9-4F03-BF4A-D13F172BDF45}"/>
    <cellStyle name="%20 - Vurgu3 6 2 3 5" xfId="20575" xr:uid="{A3E7C0D5-2F77-4AC3-91C1-19B2FBED61FC}"/>
    <cellStyle name="%20 - Vurgu3 6 2 3 5 2" xfId="44798" xr:uid="{E160E875-4B4C-45B3-8663-D268217EF23C}"/>
    <cellStyle name="%20 - Vurgu3 6 2 3 6" xfId="26553" xr:uid="{56B98041-0163-4D97-9A26-B952AE02D8E4}"/>
    <cellStyle name="%20 - Vurgu3 6 2 3 6 2" xfId="50672" xr:uid="{89676827-F03E-4661-BF9F-6ED9D2B568AB}"/>
    <cellStyle name="%20 - Vurgu3 6 2 3 7" xfId="30609" xr:uid="{7A6D8E2B-F6B2-4F4E-8A4E-C1A1C78A23FF}"/>
    <cellStyle name="%20 - Vurgu3 6 2 4" xfId="7007" xr:uid="{829E9A3F-3C36-46A2-B85A-409EE468F55D}"/>
    <cellStyle name="%20 - Vurgu3 6 2 4 2" xfId="25150" xr:uid="{D5A4CADE-AC95-4B01-8DF7-804BE67D7D48}"/>
    <cellStyle name="%20 - Vurgu3 6 2 4 2 2" xfId="49284" xr:uid="{321173A6-370F-456B-9782-7B75786FECE5}"/>
    <cellStyle name="%20 - Vurgu3 6 2 4 3" xfId="31934" xr:uid="{FDEFA2B1-656C-4DAD-9C65-AEC013DD2DA5}"/>
    <cellStyle name="%20 - Vurgu3 6 2 5" xfId="10275" xr:uid="{0297B299-A3B8-4E82-818A-82835FD4656D}"/>
    <cellStyle name="%20 - Vurgu3 6 2 5 2" xfId="34836" xr:uid="{62D218F6-34AD-4E06-9C5F-7F8F31AAC55C}"/>
    <cellStyle name="%20 - Vurgu3 6 2 6" xfId="11734" xr:uid="{7DE71CAD-A913-465F-859C-399E45D7A98C}"/>
    <cellStyle name="%20 - Vurgu3 6 2 6 2" xfId="35968" xr:uid="{2229DBD5-E802-4884-9F6E-F88866BE3B59}"/>
    <cellStyle name="%20 - Vurgu3 6 2 7" xfId="15447" xr:uid="{29439B39-4E24-47CA-B7AF-8EB6827860A6}"/>
    <cellStyle name="%20 - Vurgu3 6 2 7 2" xfId="39679" xr:uid="{0AA26BB2-4B2B-45CC-BD39-35484F0964CB}"/>
    <cellStyle name="%20 - Vurgu3 6 2 8" xfId="19184" xr:uid="{A1A98E65-3082-4E5D-80C5-21852C43CFB5}"/>
    <cellStyle name="%20 - Vurgu3 6 2 8 2" xfId="43410" xr:uid="{11E3076C-EA9A-402A-BD90-00908BA1B0FA}"/>
    <cellStyle name="%20 - Vurgu3 6 2 9" xfId="22737" xr:uid="{2C49FDA5-C025-409E-BA13-F9BBF609CCEE}"/>
    <cellStyle name="%20 - Vurgu3 6 2 9 2" xfId="46939" xr:uid="{7CF82187-625D-41DC-B812-372C1A1A969C}"/>
    <cellStyle name="%20 - Vurgu3 6 3" xfId="212" xr:uid="{00000000-0005-0000-0000-0000E5000000}"/>
    <cellStyle name="%20 - Vurgu3 6 3 2" xfId="3932" xr:uid="{981F1D2E-754D-49A7-8164-D34C997D80E3}"/>
    <cellStyle name="%20 - Vurgu3 6 3 2 2" xfId="8285" xr:uid="{753CAFF9-CF1C-407C-827A-23B1C3EDA712}"/>
    <cellStyle name="%20 - Vurgu3 6 3 2 2 2" xfId="27874" xr:uid="{8BC6DB93-ADEF-4257-AA9C-62C51D93FFE9}"/>
    <cellStyle name="%20 - Vurgu3 6 3 2 2 2 2" xfId="51991" xr:uid="{88B89A2A-7918-4483-8391-9CB22CADEBE4}"/>
    <cellStyle name="%20 - Vurgu3 6 3 2 2 3" xfId="33109" xr:uid="{62FF659C-3F53-447F-9625-4F6A9100A4CE}"/>
    <cellStyle name="%20 - Vurgu3 6 3 2 3" xfId="14442" xr:uid="{7E2CFA47-4C13-43CA-9CE3-647E76EAEB68}"/>
    <cellStyle name="%20 - Vurgu3 6 3 2 3 2" xfId="38675" xr:uid="{A9EB54CC-A851-49A7-A843-BC6863F4CE2C}"/>
    <cellStyle name="%20 - Vurgu3 6 3 2 4" xfId="18155" xr:uid="{C32FA321-BCCF-4530-B40C-0EB2C8D31D74}"/>
    <cellStyle name="%20 - Vurgu3 6 3 2 4 2" xfId="42386" xr:uid="{6315D8D5-C77C-4D51-925F-C2D88664CBB3}"/>
    <cellStyle name="%20 - Vurgu3 6 3 2 5" xfId="21894" xr:uid="{D6F20728-A6BB-4955-B9F2-844563CD2C43}"/>
    <cellStyle name="%20 - Vurgu3 6 3 2 5 2" xfId="46117" xr:uid="{D49A2312-4195-4A60-B6BE-7F8B5E16A733}"/>
    <cellStyle name="%20 - Vurgu3 6 3 2 6" xfId="23914" xr:uid="{B1C121E1-6A84-4643-B50E-A79EBE65FD99}"/>
    <cellStyle name="%20 - Vurgu3 6 3 2 6 2" xfId="48116" xr:uid="{55D4FF3F-AD23-4A5B-9FEE-97798309A10C}"/>
    <cellStyle name="%20 - Vurgu3 6 3 2 7" xfId="29571" xr:uid="{214D3780-580B-4A92-84E7-ED3F46A0B5EC}"/>
    <cellStyle name="%20 - Vurgu3 6 3 3" xfId="5604" xr:uid="{BBF32D67-496F-4431-B4A9-E0CF0C438985}"/>
    <cellStyle name="%20 - Vurgu3 6 3 3 2" xfId="9494" xr:uid="{7250F270-4B7B-4D2D-8FE6-83091C0FA955}"/>
    <cellStyle name="%20 - Vurgu3 6 3 3 2 2" xfId="34119" xr:uid="{0534B61F-1F72-4979-8E2D-AFF1A0B4DCC2}"/>
    <cellStyle name="%20 - Vurgu3 6 3 3 3" xfId="13250" xr:uid="{A6C3DA08-8E18-46B4-B550-1EA909B72630}"/>
    <cellStyle name="%20 - Vurgu3 6 3 3 3 2" xfId="37483" xr:uid="{72BAE626-7737-458E-877A-60997576AAD2}"/>
    <cellStyle name="%20 - Vurgu3 6 3 3 4" xfId="16963" xr:uid="{4DA46A77-2233-4EED-8CEF-3BE405A27CBC}"/>
    <cellStyle name="%20 - Vurgu3 6 3 3 4 2" xfId="41194" xr:uid="{D8EFECBB-334D-49D7-B0CD-AE2FB80EDD69}"/>
    <cellStyle name="%20 - Vurgu3 6 3 3 5" xfId="20702" xr:uid="{352C4D9F-EDD5-4E33-B9CB-8055FDD9C154}"/>
    <cellStyle name="%20 - Vurgu3 6 3 3 5 2" xfId="44925" xr:uid="{5EE42E16-386C-436B-AF14-5CE55A6A3E99}"/>
    <cellStyle name="%20 - Vurgu3 6 3 3 6" xfId="26680" xr:uid="{F71D25B8-CB0E-4626-B00C-4BC2CCCEFA69}"/>
    <cellStyle name="%20 - Vurgu3 6 3 3 6 2" xfId="50799" xr:uid="{790161E7-65F0-4E7E-B600-68434163B8FA}"/>
    <cellStyle name="%20 - Vurgu3 6 3 3 7" xfId="30610" xr:uid="{86301B4F-E7C7-41CD-88FE-58044262FAF9}"/>
    <cellStyle name="%20 - Vurgu3 6 3 4" xfId="7137" xr:uid="{257C4B6D-152E-42EF-8CA3-09CAF22E5354}"/>
    <cellStyle name="%20 - Vurgu3 6 3 4 2" xfId="25277" xr:uid="{BFD16EE2-B810-435A-B0AD-35CCB3BDB8AF}"/>
    <cellStyle name="%20 - Vurgu3 6 3 4 2 2" xfId="49411" xr:uid="{6027FDBE-CB00-4217-AD63-7E5AC7CE2B42}"/>
    <cellStyle name="%20 - Vurgu3 6 3 4 3" xfId="32061" xr:uid="{138D9ECE-1C41-4B49-B518-261C26F89DD2}"/>
    <cellStyle name="%20 - Vurgu3 6 3 5" xfId="11861" xr:uid="{53CC96F0-B096-4276-8C39-CADE745945CE}"/>
    <cellStyle name="%20 - Vurgu3 6 3 5 2" xfId="36095" xr:uid="{0161F29A-F43B-4BDA-B6A8-02EB2542701A}"/>
    <cellStyle name="%20 - Vurgu3 6 3 6" xfId="15574" xr:uid="{26AE45B4-D648-4537-818A-CAB32C75BFB1}"/>
    <cellStyle name="%20 - Vurgu3 6 3 6 2" xfId="39806" xr:uid="{7F7EBC8D-DCCE-4626-ACFE-96BF0EAFED24}"/>
    <cellStyle name="%20 - Vurgu3 6 3 7" xfId="19311" xr:uid="{12913CB1-65F7-4907-8DD1-05F5F84139BD}"/>
    <cellStyle name="%20 - Vurgu3 6 3 7 2" xfId="43537" xr:uid="{0AD641D4-3720-44E9-AD1E-ABBC7B165D4F}"/>
    <cellStyle name="%20 - Vurgu3 6 3 8" xfId="22864" xr:uid="{5A45CAEF-34DA-4E05-AC26-182DFA86BC8F}"/>
    <cellStyle name="%20 - Vurgu3 6 3 8 2" xfId="47066" xr:uid="{CA9D118B-F6A2-45F8-A7EB-5487D902DDDD}"/>
    <cellStyle name="%20 - Vurgu3 6 3 9" xfId="28430" xr:uid="{D1837CBD-D2A2-4AF8-A2AF-9BF1D6F9B7E6}"/>
    <cellStyle name="%20 - Vurgu3 6 4" xfId="3930" xr:uid="{6FB124A9-4D35-4A60-8B78-BF4E15AE38BB}"/>
    <cellStyle name="%20 - Vurgu3 6 4 2" xfId="8415" xr:uid="{3FB84617-B6D8-461A-8705-B0AC7D5CC699}"/>
    <cellStyle name="%20 - Vurgu3 6 4 2 2" xfId="14569" xr:uid="{700177FE-E24E-4EAB-BCDD-1606493C35F4}"/>
    <cellStyle name="%20 - Vurgu3 6 4 2 2 2" xfId="28001" xr:uid="{C22AF5A6-7B29-47D0-AFD6-92D1844BF8E5}"/>
    <cellStyle name="%20 - Vurgu3 6 4 2 2 2 2" xfId="52118" xr:uid="{159021DC-AD1B-4386-AF5D-F055D360DE76}"/>
    <cellStyle name="%20 - Vurgu3 6 4 2 2 3" xfId="38802" xr:uid="{BF0969A8-A3A0-4238-9FDE-A535F95CAE44}"/>
    <cellStyle name="%20 - Vurgu3 6 4 2 3" xfId="18282" xr:uid="{3DE14296-83EE-49B1-8961-51E3A599E266}"/>
    <cellStyle name="%20 - Vurgu3 6 4 2 3 2" xfId="42513" xr:uid="{A706937B-7585-497A-95D5-CF6DB084B1F7}"/>
    <cellStyle name="%20 - Vurgu3 6 4 2 4" xfId="22021" xr:uid="{6792CB54-4604-4963-9CA5-C1CBB211F01B}"/>
    <cellStyle name="%20 - Vurgu3 6 4 2 4 2" xfId="46244" xr:uid="{0F0857CF-5B48-4EF9-8405-FA30DBBF21A3}"/>
    <cellStyle name="%20 - Vurgu3 6 4 2 5" xfId="24041" xr:uid="{9F8912B6-5996-4776-91BD-F9EA2513E8CA}"/>
    <cellStyle name="%20 - Vurgu3 6 4 2 5 2" xfId="48243" xr:uid="{FBFF47A9-C442-4A1D-945D-5680510B48AD}"/>
    <cellStyle name="%20 - Vurgu3 6 4 2 6" xfId="33236" xr:uid="{4A51F65D-CD5E-4C1D-BC60-A82DEC29AD17}"/>
    <cellStyle name="%20 - Vurgu3 6 4 3" xfId="7265" xr:uid="{B77F849C-1875-41E9-AF12-CCA94038AF82}"/>
    <cellStyle name="%20 - Vurgu3 6 4 3 2" xfId="13377" xr:uid="{158A0993-0F80-44CF-A0A2-BA28347A371D}"/>
    <cellStyle name="%20 - Vurgu3 6 4 3 2 2" xfId="37610" xr:uid="{21808C5F-CA98-41B3-97CA-0B236C4CA116}"/>
    <cellStyle name="%20 - Vurgu3 6 4 3 3" xfId="17090" xr:uid="{22C21B2E-7826-4C0C-89E6-9961BDB00230}"/>
    <cellStyle name="%20 - Vurgu3 6 4 3 3 2" xfId="41321" xr:uid="{EBE7581F-032F-433C-A3CA-D1A4CE394036}"/>
    <cellStyle name="%20 - Vurgu3 6 4 3 4" xfId="20829" xr:uid="{C405A4B3-DF77-4640-9C3D-CC33438AF814}"/>
    <cellStyle name="%20 - Vurgu3 6 4 3 4 2" xfId="45052" xr:uid="{2EC26AE5-742B-4B0F-9060-2B13D83B6150}"/>
    <cellStyle name="%20 - Vurgu3 6 4 3 5" xfId="26807" xr:uid="{76FEF354-D6E2-4189-919F-5B7C9A7ADE8E}"/>
    <cellStyle name="%20 - Vurgu3 6 4 3 5 2" xfId="50926" xr:uid="{D570D1DB-0912-4E51-BA11-34EE8C92225D}"/>
    <cellStyle name="%20 - Vurgu3 6 4 3 6" xfId="32188" xr:uid="{EE71F847-541B-46E9-B15B-B0A781D21D4C}"/>
    <cellStyle name="%20 - Vurgu3 6 4 4" xfId="11988" xr:uid="{5B6F66BD-55E8-4CB7-BA24-FF000B9EBD9A}"/>
    <cellStyle name="%20 - Vurgu3 6 4 4 2" xfId="25404" xr:uid="{40C3D719-5A99-46FC-A114-4B9FF5FEAF77}"/>
    <cellStyle name="%20 - Vurgu3 6 4 4 2 2" xfId="49538" xr:uid="{43859806-41F0-4924-82F2-BEA8BA38C334}"/>
    <cellStyle name="%20 - Vurgu3 6 4 4 3" xfId="36222" xr:uid="{7E36CBF0-D021-437C-85F8-4D690A875837}"/>
    <cellStyle name="%20 - Vurgu3 6 4 5" xfId="15701" xr:uid="{3EA39B71-2318-4E8E-A8DA-8C025D4AF5EA}"/>
    <cellStyle name="%20 - Vurgu3 6 4 5 2" xfId="39933" xr:uid="{A6608339-E0CB-4A09-85BD-4040ED42D027}"/>
    <cellStyle name="%20 - Vurgu3 6 4 6" xfId="19438" xr:uid="{28959E8E-FA01-4BDA-AD32-EB5C62C1C0EB}"/>
    <cellStyle name="%20 - Vurgu3 6 4 6 2" xfId="43664" xr:uid="{2348A130-72BF-4340-8C4A-F4ED6BF340BE}"/>
    <cellStyle name="%20 - Vurgu3 6 4 7" xfId="22991" xr:uid="{5AE700F6-EC85-4EE8-BC2E-00536AFABD45}"/>
    <cellStyle name="%20 - Vurgu3 6 4 7 2" xfId="47193" xr:uid="{B8822624-2327-4F91-902A-65356536A48B}"/>
    <cellStyle name="%20 - Vurgu3 6 4 8" xfId="29569" xr:uid="{B9E24C5D-C942-4AFC-87E7-3B21DE9D3120}"/>
    <cellStyle name="%20 - Vurgu3 6 5" xfId="5602" xr:uid="{469D8DAC-4742-4651-A143-D01DBC6A1293}"/>
    <cellStyle name="%20 - Vurgu3 6 5 2" xfId="8547" xr:uid="{0ED50B63-746D-45D4-ADE2-637D9397F7AB}"/>
    <cellStyle name="%20 - Vurgu3 6 5 2 2" xfId="14696" xr:uid="{3FE7B848-FEAB-40FC-B42E-1E282915E26F}"/>
    <cellStyle name="%20 - Vurgu3 6 5 2 2 2" xfId="28128" xr:uid="{EB8D428A-DB44-49C8-A461-494D4B8F0BEB}"/>
    <cellStyle name="%20 - Vurgu3 6 5 2 2 2 2" xfId="52245" xr:uid="{AF93120D-D0AA-404A-96D7-BA588548D42D}"/>
    <cellStyle name="%20 - Vurgu3 6 5 2 2 3" xfId="38929" xr:uid="{0B614A9F-E685-47D7-B94E-3D1C3D3A1D26}"/>
    <cellStyle name="%20 - Vurgu3 6 5 2 3" xfId="18409" xr:uid="{1B5F7CB4-D5F0-43C3-AFFA-D3ABA1223FE1}"/>
    <cellStyle name="%20 - Vurgu3 6 5 2 3 2" xfId="42640" xr:uid="{6D87B942-42C7-498E-AD13-DE7CB7ABB48B}"/>
    <cellStyle name="%20 - Vurgu3 6 5 2 4" xfId="22148" xr:uid="{76C716F9-DE2C-4388-9E22-9E64369C89B0}"/>
    <cellStyle name="%20 - Vurgu3 6 5 2 4 2" xfId="46371" xr:uid="{D8AB72E0-CCE3-4DD5-8CE8-C893783A2333}"/>
    <cellStyle name="%20 - Vurgu3 6 5 2 5" xfId="24168" xr:uid="{C5CB3AAC-8C90-41A9-9C23-A975555A82C6}"/>
    <cellStyle name="%20 - Vurgu3 6 5 2 5 2" xfId="48370" xr:uid="{EB8BDEA6-20A9-4190-A017-99A563313D20}"/>
    <cellStyle name="%20 - Vurgu3 6 5 2 6" xfId="33363" xr:uid="{1906458F-CB03-4562-811A-CB6939154BCA}"/>
    <cellStyle name="%20 - Vurgu3 6 5 3" xfId="7399" xr:uid="{B56C13FF-FEBE-4F96-B4D1-5444BAED0B5A}"/>
    <cellStyle name="%20 - Vurgu3 6 5 3 2" xfId="13504" xr:uid="{9E0B90A9-F511-491A-8BDC-D996BEE7E6D2}"/>
    <cellStyle name="%20 - Vurgu3 6 5 3 2 2" xfId="37737" xr:uid="{38D57A0E-DC1D-405F-AF29-E8B10ED302CC}"/>
    <cellStyle name="%20 - Vurgu3 6 5 3 3" xfId="17217" xr:uid="{2C5F6526-3365-4D97-B438-A7F1DB989C4E}"/>
    <cellStyle name="%20 - Vurgu3 6 5 3 3 2" xfId="41448" xr:uid="{734F80BF-E46D-4606-97B6-D58141D34B78}"/>
    <cellStyle name="%20 - Vurgu3 6 5 3 4" xfId="20956" xr:uid="{35CE0801-4167-4314-BC78-371E53FCE80E}"/>
    <cellStyle name="%20 - Vurgu3 6 5 3 4 2" xfId="45179" xr:uid="{37BE4EB7-BDFE-4F51-8D91-47A9FA680499}"/>
    <cellStyle name="%20 - Vurgu3 6 5 3 5" xfId="26934" xr:uid="{5ED3EB7D-7328-4C25-8E9D-3BC58F952D38}"/>
    <cellStyle name="%20 - Vurgu3 6 5 3 5 2" xfId="51053" xr:uid="{1732511E-ACFE-422B-86B2-84DADF38458A}"/>
    <cellStyle name="%20 - Vurgu3 6 5 3 6" xfId="32315" xr:uid="{D52CCD35-CAF4-41CF-B8AD-5AC84DEC6EB7}"/>
    <cellStyle name="%20 - Vurgu3 6 5 4" xfId="12115" xr:uid="{D35EE153-CC27-4A46-8E13-32866E3E094E}"/>
    <cellStyle name="%20 - Vurgu3 6 5 4 2" xfId="25531" xr:uid="{93E04694-3E95-41FF-99FE-487EF4DC53D9}"/>
    <cellStyle name="%20 - Vurgu3 6 5 4 2 2" xfId="49665" xr:uid="{E285561A-5E3D-4C2E-B94E-153F0B6E1989}"/>
    <cellStyle name="%20 - Vurgu3 6 5 4 3" xfId="36349" xr:uid="{5B2311A6-4420-4DF8-A409-88C76ED1DF1F}"/>
    <cellStyle name="%20 - Vurgu3 6 5 5" xfId="15828" xr:uid="{B9888BED-00D6-4ED7-93F4-6D070478ED91}"/>
    <cellStyle name="%20 - Vurgu3 6 5 5 2" xfId="40060" xr:uid="{5FE65EE7-2440-4222-BEE7-D8B7625C4F85}"/>
    <cellStyle name="%20 - Vurgu3 6 5 6" xfId="19565" xr:uid="{93830B5E-2308-4A9A-9B74-1ACC3E9D2AB3}"/>
    <cellStyle name="%20 - Vurgu3 6 5 6 2" xfId="43791" xr:uid="{403646C4-9C72-4A8A-8968-2C2A40A40C4C}"/>
    <cellStyle name="%20 - Vurgu3 6 5 7" xfId="23118" xr:uid="{78BCD921-400F-4B4E-971B-8B1D90E0B201}"/>
    <cellStyle name="%20 - Vurgu3 6 5 7 2" xfId="47320" xr:uid="{F44DE5F0-DDD8-4A5C-9120-B96015B7D84B}"/>
    <cellStyle name="%20 - Vurgu3 6 5 8" xfId="30608" xr:uid="{6BBD7732-FF38-424B-8CBD-E00D2342F6F8}"/>
    <cellStyle name="%20 - Vurgu3 6 6" xfId="7826" xr:uid="{680EACA9-E99A-459C-9355-AB31E0EC4E53}"/>
    <cellStyle name="%20 - Vurgu3 6 6 2" xfId="10026" xr:uid="{63887E27-A161-4FC9-920C-1BDC5E65F325}"/>
    <cellStyle name="%20 - Vurgu3 6 6 2 2" xfId="14018" xr:uid="{A00C10A2-FE28-4551-A435-D5FD38046252}"/>
    <cellStyle name="%20 - Vurgu3 6 6 2 2 2" xfId="38251" xr:uid="{2AE06FC9-65D7-42A3-9406-BCD42FE65B83}"/>
    <cellStyle name="%20 - Vurgu3 6 6 2 3" xfId="17731" xr:uid="{4244DE10-DDC2-43AA-AB34-766D7EBF9521}"/>
    <cellStyle name="%20 - Vurgu3 6 6 2 3 2" xfId="41962" xr:uid="{A0AC05D3-810E-4507-AEDA-10CB3571E973}"/>
    <cellStyle name="%20 - Vurgu3 6 6 2 4" xfId="21470" xr:uid="{EFF6BF9C-E557-48C0-8A57-6444FFD83720}"/>
    <cellStyle name="%20 - Vurgu3 6 6 2 4 2" xfId="45693" xr:uid="{B1A69BA8-09AF-4C59-8B64-7A662CF34784}"/>
    <cellStyle name="%20 - Vurgu3 6 6 2 5" xfId="27450" xr:uid="{96C69721-113D-4D3F-8C14-4ECB2CFB5BA6}"/>
    <cellStyle name="%20 - Vurgu3 6 6 2 5 2" xfId="51567" xr:uid="{2D76D002-EC1C-4191-B7CD-B677A57747B3}"/>
    <cellStyle name="%20 - Vurgu3 6 6 2 6" xfId="34620" xr:uid="{EBDD9FF5-8BCF-4505-80B1-5F1D7FCB1B48}"/>
    <cellStyle name="%20 - Vurgu3 6 6 3" xfId="9301" xr:uid="{F1012C07-4BD8-4093-A811-EF5DF439136E}"/>
    <cellStyle name="%20 - Vurgu3 6 6 3 2" xfId="12836" xr:uid="{212386E3-0167-4752-840C-ECFBC373078F}"/>
    <cellStyle name="%20 - Vurgu3 6 6 3 2 2" xfId="37069" xr:uid="{C2980558-9482-4ABA-8EAD-CF96BAAACF62}"/>
    <cellStyle name="%20 - Vurgu3 6 6 3 3" xfId="16549" xr:uid="{E3B69341-F01B-4E3D-BDBB-88E79FB3EAC6}"/>
    <cellStyle name="%20 - Vurgu3 6 6 3 3 2" xfId="40780" xr:uid="{AB1E8953-B040-4D82-A244-B1BBCF750F0D}"/>
    <cellStyle name="%20 - Vurgu3 6 6 3 4" xfId="20288" xr:uid="{A6294B59-AAF3-4433-9C7A-7C3B692D9FE7}"/>
    <cellStyle name="%20 - Vurgu3 6 6 3 4 2" xfId="44511" xr:uid="{CEAA7BD1-8346-4102-9090-6C0935C6DE14}"/>
    <cellStyle name="%20 - Vurgu3 6 6 3 5" xfId="26265" xr:uid="{03145983-BA33-41C0-A6F1-3A87F48FEAB2}"/>
    <cellStyle name="%20 - Vurgu3 6 6 3 5 2" xfId="50385" xr:uid="{81613663-0BB5-41AF-B32B-71E7C0DA3C0C}"/>
    <cellStyle name="%20 - Vurgu3 6 6 3 6" xfId="33935" xr:uid="{7B8B7D89-F2C6-4FF7-9F8F-4C17F03F95E8}"/>
    <cellStyle name="%20 - Vurgu3 6 6 4" xfId="11433" xr:uid="{191B5FEC-AB3D-4F5D-B4F2-50B21FBF1B2A}"/>
    <cellStyle name="%20 - Vurgu3 6 6 4 2" xfId="24852" xr:uid="{49051294-7408-40FE-A604-F56E89E0B8F7}"/>
    <cellStyle name="%20 - Vurgu3 6 6 4 2 2" xfId="48986" xr:uid="{D7C779E4-01EF-4AA2-B83C-361F3082609E}"/>
    <cellStyle name="%20 - Vurgu3 6 6 4 3" xfId="35667" xr:uid="{6D1F6908-CA7A-4B89-87BE-BBF3535B3A38}"/>
    <cellStyle name="%20 - Vurgu3 6 6 5" xfId="15146" xr:uid="{EC3C9D60-AA38-49F3-88FC-F696BAB1C42E}"/>
    <cellStyle name="%20 - Vurgu3 6 6 5 2" xfId="39378" xr:uid="{1AF2BB92-DD2A-4814-97D4-C3AD4421720C}"/>
    <cellStyle name="%20 - Vurgu3 6 6 6" xfId="18882" xr:uid="{7F063EF4-200E-4858-AE3E-0B91D1632CCB}"/>
    <cellStyle name="%20 - Vurgu3 6 6 6 2" xfId="43108" xr:uid="{77F822AA-A46C-4278-BC38-0767E7F846E6}"/>
    <cellStyle name="%20 - Vurgu3 6 6 7" xfId="23489" xr:uid="{24B2DF54-0302-4962-B526-A4EE4476B570}"/>
    <cellStyle name="%20 - Vurgu3 6 6 7 2" xfId="47691" xr:uid="{639D777F-18C6-438F-9DDB-25F62650C3EB}"/>
    <cellStyle name="%20 - Vurgu3 6 6 8" xfId="32685" xr:uid="{DAF3796A-E98D-4632-A629-DE4B3B04C2B6}"/>
    <cellStyle name="%20 - Vurgu3 6 7" xfId="7564" xr:uid="{B373C410-1318-443D-862E-7C9FA77BBB49}"/>
    <cellStyle name="%20 - Vurgu3 6 7 2" xfId="12634" xr:uid="{C3303EA2-1A26-41FD-8890-992018BC3674}"/>
    <cellStyle name="%20 - Vurgu3 6 7 2 2" xfId="26062" xr:uid="{066B6CCD-BC58-4C4E-A45C-27173BA23E7D}"/>
    <cellStyle name="%20 - Vurgu3 6 7 2 2 2" xfId="50183" xr:uid="{3C6F04B5-099D-4F83-A57B-9EB55CE7824A}"/>
    <cellStyle name="%20 - Vurgu3 6 7 2 3" xfId="36867" xr:uid="{8BF14AB8-21EB-4773-B2CF-E0DCDB8B03DF}"/>
    <cellStyle name="%20 - Vurgu3 6 7 3" xfId="16347" xr:uid="{EA20C743-6A1B-4A9B-9CB1-8B924D8F1FD7}"/>
    <cellStyle name="%20 - Vurgu3 6 7 3 2" xfId="40578" xr:uid="{1BEA63E2-7BEA-4328-A412-98A41AACB7A3}"/>
    <cellStyle name="%20 - Vurgu3 6 7 4" xfId="20086" xr:uid="{F03C92DE-1A06-4FC1-8B53-BB92302D2011}"/>
    <cellStyle name="%20 - Vurgu3 6 7 4 2" xfId="44309" xr:uid="{C454A4DF-CD8B-43F7-BBC7-18E317BBC11F}"/>
    <cellStyle name="%20 - Vurgu3 6 7 5" xfId="23278" xr:uid="{3A558613-1FC5-4EFB-B72E-961EFF8A671E}"/>
    <cellStyle name="%20 - Vurgu3 6 7 5 2" xfId="47480" xr:uid="{95396415-D3C6-4CAE-BD87-4B015A72F2C7}"/>
    <cellStyle name="%20 - Vurgu3 6 7 6" xfId="32475" xr:uid="{82F99F06-6AB9-4526-ABF7-7571FB31657D}"/>
    <cellStyle name="%20 - Vurgu3 6 8" xfId="6629" xr:uid="{125B2552-A2EF-42CC-A808-899E0EE46077}"/>
    <cellStyle name="%20 - Vurgu3 6 8 2" xfId="13811" xr:uid="{39486923-4D4C-46F4-85F9-1629755DA868}"/>
    <cellStyle name="%20 - Vurgu3 6 8 2 2" xfId="38044" xr:uid="{DA66ED65-DFC8-4B0E-946D-6F952DA13A9C}"/>
    <cellStyle name="%20 - Vurgu3 6 8 3" xfId="17524" xr:uid="{5D845726-38D4-45CC-87DC-72EFB3051FDD}"/>
    <cellStyle name="%20 - Vurgu3 6 8 3 2" xfId="41755" xr:uid="{8EE25EDC-61B2-47C3-9311-41691391794B}"/>
    <cellStyle name="%20 - Vurgu3 6 8 4" xfId="21263" xr:uid="{5EAA3169-C45D-4410-829A-0BEA566974AE}"/>
    <cellStyle name="%20 - Vurgu3 6 8 4 2" xfId="45486" xr:uid="{3178774C-19BC-42E2-B949-877FE61D834A}"/>
    <cellStyle name="%20 - Vurgu3 6 8 5" xfId="27243" xr:uid="{07A24759-3A4F-4811-AF08-2D35E54B44AA}"/>
    <cellStyle name="%20 - Vurgu3 6 8 5 2" xfId="51360" xr:uid="{DA5D4142-AF04-48B9-9320-38DFC77CCF8B}"/>
    <cellStyle name="%20 - Vurgu3 6 8 6" xfId="31633" xr:uid="{B6D896AE-8E4D-47A5-AE90-24C278C37640}"/>
    <cellStyle name="%20 - Vurgu3 6 9" xfId="8964" xr:uid="{778A72BF-DC0F-45B7-BC58-1F0AA4817768}"/>
    <cellStyle name="%20 - Vurgu3 6 9 2" xfId="12356" xr:uid="{11904571-F5A2-4CE0-BD55-E3F2FE3C5BF7}"/>
    <cellStyle name="%20 - Vurgu3 6 9 2 2" xfId="36590" xr:uid="{B9326162-8989-430F-8B42-B8F369DDCAE5}"/>
    <cellStyle name="%20 - Vurgu3 6 9 3" xfId="16069" xr:uid="{CBF7E2BF-D430-4E09-BB3E-5580FFDF8BA2}"/>
    <cellStyle name="%20 - Vurgu3 6 9 3 2" xfId="40301" xr:uid="{57AB54B8-C82B-4EAA-B5FD-80C97EAD0093}"/>
    <cellStyle name="%20 - Vurgu3 6 9 4" xfId="19807" xr:uid="{64BAA6AF-2CAB-47F1-ABF2-12D7AFE58AA0}"/>
    <cellStyle name="%20 - Vurgu3 6 9 4 2" xfId="44032" xr:uid="{CE27A3E9-1793-4492-9A6C-D1874E4343E7}"/>
    <cellStyle name="%20 - Vurgu3 6 9 5" xfId="25782" xr:uid="{F19BA207-9453-4BEA-9761-BC628FD9F88D}"/>
    <cellStyle name="%20 - Vurgu3 6 9 5 2" xfId="49906" xr:uid="{515CA459-F8C3-49EF-BAF1-C47272C37CF7}"/>
    <cellStyle name="%20 - Vurgu3 6 9 6" xfId="33658" xr:uid="{D3C71463-F8A0-4916-A698-9BA57289EEF4}"/>
    <cellStyle name="%20 - Vurgu3 7" xfId="213" xr:uid="{00000000-0005-0000-0000-0000E6000000}"/>
    <cellStyle name="%20 - Vurgu3 7 10" xfId="22452" xr:uid="{E77B8DF7-55F3-42F5-A696-04FF669E7694}"/>
    <cellStyle name="%20 - Vurgu3 7 10 2" xfId="46654" xr:uid="{8862CC8C-7B35-4AE3-A5DA-608EE8AD45E7}"/>
    <cellStyle name="%20 - Vurgu3 7 11" xfId="28431" xr:uid="{19E3B23C-90B3-4F2F-8F97-3578CD1566C9}"/>
    <cellStyle name="%20 - Vurgu3 7 2" xfId="214" xr:uid="{00000000-0005-0000-0000-0000E7000000}"/>
    <cellStyle name="%20 - Vurgu3 7 2 2" xfId="3934" xr:uid="{2B20E81D-29DC-449B-97AD-872F7A0257DA}"/>
    <cellStyle name="%20 - Vurgu3 7 2 2 2" xfId="10040" xr:uid="{5A07A6AD-4404-4326-B527-88D3EB2D549D}"/>
    <cellStyle name="%20 - Vurgu3 7 2 2 2 2" xfId="34634" xr:uid="{05821A7C-D2CC-4CDF-BC55-16E696DFC250}"/>
    <cellStyle name="%20 - Vurgu3 7 2 2 3" xfId="14034" xr:uid="{B2A87BE8-975C-4E48-886A-EFBDC90A8077}"/>
    <cellStyle name="%20 - Vurgu3 7 2 2 3 2" xfId="38267" xr:uid="{4D87DC7F-4165-43C3-8271-9F9B635FEB7B}"/>
    <cellStyle name="%20 - Vurgu3 7 2 2 4" xfId="17747" xr:uid="{41EE5A4E-47E9-445D-AF91-06D5E2469870}"/>
    <cellStyle name="%20 - Vurgu3 7 2 2 4 2" xfId="41978" xr:uid="{B533587E-0D75-4407-AE26-BE696B4CD7A7}"/>
    <cellStyle name="%20 - Vurgu3 7 2 2 5" xfId="21486" xr:uid="{EEFD713E-C961-47E6-8F2A-AF343DDADC45}"/>
    <cellStyle name="%20 - Vurgu3 7 2 2 5 2" xfId="45709" xr:uid="{FE307022-ED3D-4C55-9AC1-7EDDCABFC844}"/>
    <cellStyle name="%20 - Vurgu3 7 2 2 6" xfId="27466" xr:uid="{F08A61E7-27B9-4AAE-B466-71B5F9379D0D}"/>
    <cellStyle name="%20 - Vurgu3 7 2 2 6 2" xfId="51583" xr:uid="{89B9B785-F544-4E09-AA54-D2C25167DC9D}"/>
    <cellStyle name="%20 - Vurgu3 7 2 2 7" xfId="29573" xr:uid="{21EFD61E-6590-49EF-ABCE-BA0E1D5EF452}"/>
    <cellStyle name="%20 - Vurgu3 7 2 3" xfId="5606" xr:uid="{118C4CE1-5498-4092-B710-6DBCABA3B750}"/>
    <cellStyle name="%20 - Vurgu3 7 2 3 2" xfId="9317" xr:uid="{DB5FD5E9-AC0F-4206-9ABA-5BF677B857F6}"/>
    <cellStyle name="%20 - Vurgu3 7 2 3 2 2" xfId="33949" xr:uid="{31342A51-E26B-4CD5-9E9B-D79CF8ACD128}"/>
    <cellStyle name="%20 - Vurgu3 7 2 3 3" xfId="12853" xr:uid="{DA7AB631-468B-4860-9C2A-E234A83B19DB}"/>
    <cellStyle name="%20 - Vurgu3 7 2 3 3 2" xfId="37086" xr:uid="{457D02B0-9A62-449E-AF90-DF9BFEF6696C}"/>
    <cellStyle name="%20 - Vurgu3 7 2 3 4" xfId="16566" xr:uid="{7B537FF3-3700-4D43-8100-EC3AC1DF8018}"/>
    <cellStyle name="%20 - Vurgu3 7 2 3 4 2" xfId="40797" xr:uid="{7573256D-ED20-45E6-822E-0FF3C7903DFD}"/>
    <cellStyle name="%20 - Vurgu3 7 2 3 5" xfId="20305" xr:uid="{9B6FD3BB-C7C0-4442-85B2-109CA7B31C66}"/>
    <cellStyle name="%20 - Vurgu3 7 2 3 5 2" xfId="44528" xr:uid="{8C03DC02-F7AE-494F-B512-06C2028B70D1}"/>
    <cellStyle name="%20 - Vurgu3 7 2 3 6" xfId="26282" xr:uid="{36A27235-0E1C-48CF-8C54-0C8FA26B6872}"/>
    <cellStyle name="%20 - Vurgu3 7 2 3 6 2" xfId="50402" xr:uid="{4E072A0E-7309-4774-AAE4-B5C09963F6E5}"/>
    <cellStyle name="%20 - Vurgu3 7 2 3 7" xfId="30612" xr:uid="{B8624A73-F4AD-4088-AFD4-06E202C9709F}"/>
    <cellStyle name="%20 - Vurgu3 7 2 4" xfId="7847" xr:uid="{FF195005-9935-473D-B9B9-806243B54E9E}"/>
    <cellStyle name="%20 - Vurgu3 7 2 4 2" xfId="24868" xr:uid="{693A62FA-77E9-4B76-8CC9-A6A4EAAF2A3F}"/>
    <cellStyle name="%20 - Vurgu3 7 2 4 2 2" xfId="49002" xr:uid="{395B2509-5591-45EC-BB7D-CEC620EBB22B}"/>
    <cellStyle name="%20 - Vurgu3 7 2 4 3" xfId="32701" xr:uid="{3C7CD626-36AA-4B18-801D-B163ABCB2224}"/>
    <cellStyle name="%20 - Vurgu3 7 2 5" xfId="11450" xr:uid="{F310315D-9959-442D-9D0A-C041A4BF25A6}"/>
    <cellStyle name="%20 - Vurgu3 7 2 5 2" xfId="35684" xr:uid="{C5C309FB-D60C-49E7-9574-B1267425E4DD}"/>
    <cellStyle name="%20 - Vurgu3 7 2 6" xfId="15163" xr:uid="{D6F02DE6-64C1-4F5A-9DCF-9FB269322D10}"/>
    <cellStyle name="%20 - Vurgu3 7 2 6 2" xfId="39395" xr:uid="{DC82640C-7EF5-4CBA-B937-70B7797306AB}"/>
    <cellStyle name="%20 - Vurgu3 7 2 7" xfId="18899" xr:uid="{E7BF09CF-603E-4078-B10B-6E7DDBA40F90}"/>
    <cellStyle name="%20 - Vurgu3 7 2 7 2" xfId="43125" xr:uid="{D32807C2-7971-4D33-B213-D369A7E7D21A}"/>
    <cellStyle name="%20 - Vurgu3 7 2 8" xfId="23505" xr:uid="{B3D622E3-5208-44EF-AE6B-0B705452FB0E}"/>
    <cellStyle name="%20 - Vurgu3 7 2 8 2" xfId="47707" xr:uid="{D250A3C2-69E1-4C86-8656-2309A269E5A7}"/>
    <cellStyle name="%20 - Vurgu3 7 2 9" xfId="28432" xr:uid="{7803B968-0ADA-4254-A1AE-C786808A9F8B}"/>
    <cellStyle name="%20 - Vurgu3 7 3" xfId="3933" xr:uid="{3917FBB2-D08B-4796-886C-6AE03CDAA20B}"/>
    <cellStyle name="%20 - Vurgu3 7 3 2" xfId="7581" xr:uid="{F71C4A02-4B53-4825-BFDC-6D5B0F74C0C2}"/>
    <cellStyle name="%20 - Vurgu3 7 3 2 2" xfId="26079" xr:uid="{8C8BF795-3AE8-44E6-A384-4D76B441CDF6}"/>
    <cellStyle name="%20 - Vurgu3 7 3 2 2 2" xfId="50200" xr:uid="{0FDF3211-7362-4FEF-B75C-392B8203BDFE}"/>
    <cellStyle name="%20 - Vurgu3 7 3 2 3" xfId="32492" xr:uid="{6DE33CDE-987F-4AC5-A8FB-6186B1A22071}"/>
    <cellStyle name="%20 - Vurgu3 7 3 3" xfId="12651" xr:uid="{3B54C17E-77C9-4FE2-8F54-DC46B84F3F0C}"/>
    <cellStyle name="%20 - Vurgu3 7 3 3 2" xfId="36884" xr:uid="{8F916887-5750-487B-837E-315F8F4E72E2}"/>
    <cellStyle name="%20 - Vurgu3 7 3 4" xfId="16364" xr:uid="{EE016B68-99A0-4107-978F-13FC505A60F5}"/>
    <cellStyle name="%20 - Vurgu3 7 3 4 2" xfId="40595" xr:uid="{C151C7EF-5A28-4490-A205-C2EEDAA50132}"/>
    <cellStyle name="%20 - Vurgu3 7 3 5" xfId="20103" xr:uid="{EECEC667-FE34-416C-AD04-28948DA51AFF}"/>
    <cellStyle name="%20 - Vurgu3 7 3 5 2" xfId="44326" xr:uid="{D709018D-E30F-4934-B27A-7A8CED2C4647}"/>
    <cellStyle name="%20 - Vurgu3 7 3 6" xfId="23295" xr:uid="{861FA7B7-A8BC-4459-8C5A-F3763B8993B9}"/>
    <cellStyle name="%20 - Vurgu3 7 3 6 2" xfId="47497" xr:uid="{EB0BB8CC-A07E-4073-8D4E-70C3724640AE}"/>
    <cellStyle name="%20 - Vurgu3 7 3 7" xfId="29572" xr:uid="{01CED62A-35AB-4805-8A16-748E7DAF3D83}"/>
    <cellStyle name="%20 - Vurgu3 7 4" xfId="5605" xr:uid="{BA2C7707-CB10-408A-B66A-F33B10DDAAFC}"/>
    <cellStyle name="%20 - Vurgu3 7 4 2" xfId="9908" xr:uid="{86A03D0A-5292-445D-8C6C-3647900FDA5B}"/>
    <cellStyle name="%20 - Vurgu3 7 4 2 2" xfId="34508" xr:uid="{865C8DD9-79B0-43AD-ACC0-55E9CBB7C4B2}"/>
    <cellStyle name="%20 - Vurgu3 7 4 3" xfId="13828" xr:uid="{6CCB4C81-8688-419E-8307-CC7FA8795CF1}"/>
    <cellStyle name="%20 - Vurgu3 7 4 3 2" xfId="38061" xr:uid="{959B0E06-0412-4BD9-8E10-D7A6136B2F0A}"/>
    <cellStyle name="%20 - Vurgu3 7 4 4" xfId="17541" xr:uid="{D46C5987-460F-4A65-837C-A32234646F09}"/>
    <cellStyle name="%20 - Vurgu3 7 4 4 2" xfId="41772" xr:uid="{15B4D9FA-835D-4245-B9BC-9F769A5D22B1}"/>
    <cellStyle name="%20 - Vurgu3 7 4 5" xfId="21280" xr:uid="{1729D496-F991-4042-A4E5-7D107C86A3FB}"/>
    <cellStyle name="%20 - Vurgu3 7 4 5 2" xfId="45503" xr:uid="{A4ADD355-8045-480B-A384-3F36914BBC70}"/>
    <cellStyle name="%20 - Vurgu3 7 4 6" xfId="27260" xr:uid="{A945471B-EE8E-478F-BFA8-80BDDE6349D1}"/>
    <cellStyle name="%20 - Vurgu3 7 4 6 2" xfId="51377" xr:uid="{9E1FB320-85C0-487E-9E58-2B8BECA0630F}"/>
    <cellStyle name="%20 - Vurgu3 7 4 7" xfId="30611" xr:uid="{655B3840-CE50-4F96-87D5-DB68BD5BAD0D}"/>
    <cellStyle name="%20 - Vurgu3 7 5" xfId="6681" xr:uid="{B1C75A82-51B0-4C09-9B59-4DA3F4EDEB28}"/>
    <cellStyle name="%20 - Vurgu3 7 5 2" xfId="12464" xr:uid="{37CE6F2F-1042-4342-9BEC-3992D2D86C95}"/>
    <cellStyle name="%20 - Vurgu3 7 5 2 2" xfId="36698" xr:uid="{96EBA186-23E7-4FEF-AF60-C894F9820F7C}"/>
    <cellStyle name="%20 - Vurgu3 7 5 3" xfId="16177" xr:uid="{33F4D430-0533-43EB-AB6C-F8AC73C45F3F}"/>
    <cellStyle name="%20 - Vurgu3 7 5 3 2" xfId="40409" xr:uid="{2D59A866-D7E1-4B02-8324-C44AC8BD8001}"/>
    <cellStyle name="%20 - Vurgu3 7 5 4" xfId="19915" xr:uid="{50ED9627-0DCA-434D-A21F-4E932EEF4BD1}"/>
    <cellStyle name="%20 - Vurgu3 7 5 4 2" xfId="44140" xr:uid="{27E6848D-13F6-4DD0-BF76-A1D17E56B551}"/>
    <cellStyle name="%20 - Vurgu3 7 5 5" xfId="25890" xr:uid="{C5777565-1162-4904-B143-89C9BBF456DB}"/>
    <cellStyle name="%20 - Vurgu3 7 5 5 2" xfId="50014" xr:uid="{FBC98471-E103-4BC9-B7D2-06CA920F6537}"/>
    <cellStyle name="%20 - Vurgu3 7 5 6" xfId="31650" xr:uid="{843E2B0B-FCCF-46DF-A391-DCC0BA0DF198}"/>
    <cellStyle name="%20 - Vurgu3 7 6" xfId="10276" xr:uid="{5FB9A537-BF52-4BAE-B615-3219006DC9F1}"/>
    <cellStyle name="%20 - Vurgu3 7 6 2" xfId="24619" xr:uid="{896AAE29-E590-4C62-BAC7-16C605A531FB}"/>
    <cellStyle name="%20 - Vurgu3 7 6 2 2" xfId="48793" xr:uid="{C13945C5-2462-46A7-A756-81FBF1C1CB0A}"/>
    <cellStyle name="%20 - Vurgu3 7 6 3" xfId="34837" xr:uid="{BC69E04C-08BA-455A-961E-4B1E06335421}"/>
    <cellStyle name="%20 - Vurgu3 7 7" xfId="11238" xr:uid="{CCC2110A-B628-4AF8-B993-7C455A35B39F}"/>
    <cellStyle name="%20 - Vurgu3 7 7 2" xfId="35472" xr:uid="{DECB7178-CCE8-4A50-AB7E-3890F41686FC}"/>
    <cellStyle name="%20 - Vurgu3 7 8" xfId="14951" xr:uid="{F6F27DF3-1B5F-40F6-94AC-351B9F297AB4}"/>
    <cellStyle name="%20 - Vurgu3 7 8 2" xfId="39183" xr:uid="{0CB9C86F-77BB-42CB-9C7D-25D0A2D20DF7}"/>
    <cellStyle name="%20 - Vurgu3 7 9" xfId="18684" xr:uid="{1CF16505-BD33-4ECD-A691-F41333905F35}"/>
    <cellStyle name="%20 - Vurgu3 7 9 2" xfId="42910" xr:uid="{152113D5-C0ED-4CC0-92C7-27306EE097C9}"/>
    <cellStyle name="%20 - Vurgu3 8" xfId="215" xr:uid="{00000000-0005-0000-0000-0000E8000000}"/>
    <cellStyle name="%20 - Vurgu3 8 10" xfId="22466" xr:uid="{EB957EF5-774C-4417-A3D1-89A37ACA94AE}"/>
    <cellStyle name="%20 - Vurgu3 8 10 2" xfId="46668" xr:uid="{B5BD8BCA-8D2A-4625-8820-862849A02D68}"/>
    <cellStyle name="%20 - Vurgu3 8 11" xfId="28433" xr:uid="{079ED141-E2BC-431C-9F15-2B7040F84D65}"/>
    <cellStyle name="%20 - Vurgu3 8 2" xfId="3935" xr:uid="{5B23B110-51CE-44DD-95DA-85160E2D53A6}"/>
    <cellStyle name="%20 - Vurgu3 8 2 2" xfId="7863" xr:uid="{8C829883-0517-40F5-9EBE-073C34D884E8}"/>
    <cellStyle name="%20 - Vurgu3 8 2 2 2" xfId="14048" xr:uid="{64630809-04FD-412D-884D-AB9DDAEBEB8B}"/>
    <cellStyle name="%20 - Vurgu3 8 2 2 2 2" xfId="38281" xr:uid="{66D6AF9A-CADF-4215-87BA-EBBACA7BB73D}"/>
    <cellStyle name="%20 - Vurgu3 8 2 2 3" xfId="17761" xr:uid="{89B57D61-C19A-4043-9EB4-525CF9661889}"/>
    <cellStyle name="%20 - Vurgu3 8 2 2 3 2" xfId="41992" xr:uid="{9D5925A8-8680-44BC-B3CE-8980489F5F1C}"/>
    <cellStyle name="%20 - Vurgu3 8 2 2 4" xfId="21500" xr:uid="{0BABA8B7-5CF6-4F37-ADDF-B7016F43CDD5}"/>
    <cellStyle name="%20 - Vurgu3 8 2 2 4 2" xfId="45723" xr:uid="{BAB920BC-803D-42FA-B0B6-4B80765FD3A5}"/>
    <cellStyle name="%20 - Vurgu3 8 2 2 5" xfId="27480" xr:uid="{2B8F2CEB-B369-430F-895D-7AE48C0258CF}"/>
    <cellStyle name="%20 - Vurgu3 8 2 2 5 2" xfId="51597" xr:uid="{93FDB88A-1E7D-4EC5-8529-323B1D13805E}"/>
    <cellStyle name="%20 - Vurgu3 8 2 2 6" xfId="32715" xr:uid="{2A976EF3-584F-4F75-913D-E206DE4D759B}"/>
    <cellStyle name="%20 - Vurgu3 8 2 3" xfId="9329" xr:uid="{D816A20A-5003-4E4B-8C68-CF7D72789CDA}"/>
    <cellStyle name="%20 - Vurgu3 8 2 3 2" xfId="12867" xr:uid="{68AE0087-D30D-4190-9274-B3E9529F003D}"/>
    <cellStyle name="%20 - Vurgu3 8 2 3 2 2" xfId="37100" xr:uid="{1B03228B-35D4-4A0C-9049-08205782F008}"/>
    <cellStyle name="%20 - Vurgu3 8 2 3 3" xfId="16580" xr:uid="{04C2B8B2-2221-4D7D-9659-2C6B64DBECA1}"/>
    <cellStyle name="%20 - Vurgu3 8 2 3 3 2" xfId="40811" xr:uid="{12317ABB-E89D-4153-90CB-75276EC88A7B}"/>
    <cellStyle name="%20 - Vurgu3 8 2 3 4" xfId="20319" xr:uid="{C985EC07-A8B3-4405-94F2-2D572FADB5A3}"/>
    <cellStyle name="%20 - Vurgu3 8 2 3 4 2" xfId="44542" xr:uid="{3B7DAE38-4122-4CA2-B9A1-724D502CB6B1}"/>
    <cellStyle name="%20 - Vurgu3 8 2 3 5" xfId="26296" xr:uid="{9A9C0792-C6B0-4EE2-BA6B-9BFFA44D1593}"/>
    <cellStyle name="%20 - Vurgu3 8 2 3 5 2" xfId="50416" xr:uid="{0AA08C5E-84F9-406E-807A-505D7AE44371}"/>
    <cellStyle name="%20 - Vurgu3 8 2 3 6" xfId="33961" xr:uid="{04365999-8C1F-44DB-B467-6C00CA3A506D}"/>
    <cellStyle name="%20 - Vurgu3 8 2 4" xfId="11464" xr:uid="{B519666E-C51E-46B2-B767-7334549A8DB3}"/>
    <cellStyle name="%20 - Vurgu3 8 2 4 2" xfId="24882" xr:uid="{A404A214-598C-48D8-B7E4-77FBF8EF6107}"/>
    <cellStyle name="%20 - Vurgu3 8 2 4 2 2" xfId="49016" xr:uid="{0DD0BBAE-E704-4402-B094-2CFD433A593E}"/>
    <cellStyle name="%20 - Vurgu3 8 2 4 3" xfId="35698" xr:uid="{90C13A37-7977-47C8-9BFB-E36EA94D0206}"/>
    <cellStyle name="%20 - Vurgu3 8 2 5" xfId="15177" xr:uid="{89E0BF94-CF44-4DD5-8822-697FE5DE347B}"/>
    <cellStyle name="%20 - Vurgu3 8 2 5 2" xfId="39409" xr:uid="{15F5E9DD-FFCD-4199-A2F3-5A21C35FDAAA}"/>
    <cellStyle name="%20 - Vurgu3 8 2 6" xfId="18913" xr:uid="{D3C9D97D-CEF4-4D05-81EC-019E82FD7DD5}"/>
    <cellStyle name="%20 - Vurgu3 8 2 6 2" xfId="43139" xr:uid="{445E3C0E-FE85-46B2-9B80-D48B68941ED3}"/>
    <cellStyle name="%20 - Vurgu3 8 2 7" xfId="23519" xr:uid="{0CFBE407-F064-4D72-9BDE-CCC00372D471}"/>
    <cellStyle name="%20 - Vurgu3 8 2 7 2" xfId="47721" xr:uid="{1E0B31D0-E2FE-4046-A096-927E5E7F1839}"/>
    <cellStyle name="%20 - Vurgu3 8 3" xfId="7600" xr:uid="{5F752DC6-455A-434D-9CAB-AE0BFD30A6E1}"/>
    <cellStyle name="%20 - Vurgu3 8 3 2" xfId="12670" xr:uid="{2792DEA3-7D8B-4479-9237-4D20510A3FDE}"/>
    <cellStyle name="%20 - Vurgu3 8 3 2 2" xfId="26098" xr:uid="{1D9663FA-72C9-407D-93E4-2231EAF8E8B4}"/>
    <cellStyle name="%20 - Vurgu3 8 3 2 2 2" xfId="50219" xr:uid="{AD0D8628-AE03-42DE-9BCD-9FD76455B083}"/>
    <cellStyle name="%20 - Vurgu3 8 3 2 3" xfId="36903" xr:uid="{54696414-86A8-4391-94B5-196115E89619}"/>
    <cellStyle name="%20 - Vurgu3 8 3 3" xfId="16383" xr:uid="{D252A9A9-836A-420A-BEF9-C1ABDAAB090D}"/>
    <cellStyle name="%20 - Vurgu3 8 3 3 2" xfId="40614" xr:uid="{C8B01C8B-B5BC-47C6-B1FC-0FD78877C5BF}"/>
    <cellStyle name="%20 - Vurgu3 8 3 4" xfId="20122" xr:uid="{981EC774-792E-42F0-B2A9-D5D8B38CC954}"/>
    <cellStyle name="%20 - Vurgu3 8 3 4 2" xfId="44345" xr:uid="{064C3D30-1B30-47BB-B676-8E225313C886}"/>
    <cellStyle name="%20 - Vurgu3 8 3 5" xfId="23314" xr:uid="{424C4071-56E0-4B44-9AD8-A75475409731}"/>
    <cellStyle name="%20 - Vurgu3 8 3 5 2" xfId="47516" xr:uid="{DD6183A0-2A1A-4B18-92DA-B25F420E8647}"/>
    <cellStyle name="%20 - Vurgu3 8 3 6" xfId="32511" xr:uid="{4CC27F8C-E8C7-46E3-9777-89EE6E5D4E72}"/>
    <cellStyle name="%20 - Vurgu3 8 4" xfId="6697" xr:uid="{9F81EBE0-654F-4642-B749-DBBCBBD60E58}"/>
    <cellStyle name="%20 - Vurgu3 8 4 2" xfId="13847" xr:uid="{FF69A29B-C101-47D0-BA0E-EB11C3416214}"/>
    <cellStyle name="%20 - Vurgu3 8 4 2 2" xfId="38080" xr:uid="{093861BF-C3E2-4A68-B7BA-9265F5FF3A37}"/>
    <cellStyle name="%20 - Vurgu3 8 4 3" xfId="17560" xr:uid="{3B157570-1CD0-441C-A9A0-5A856F696EED}"/>
    <cellStyle name="%20 - Vurgu3 8 4 3 2" xfId="41791" xr:uid="{DB71E311-9E96-4D1E-873A-36351FD81C75}"/>
    <cellStyle name="%20 - Vurgu3 8 4 4" xfId="21299" xr:uid="{2102298C-28C5-41C0-960E-41CB2516242E}"/>
    <cellStyle name="%20 - Vurgu3 8 4 4 2" xfId="45522" xr:uid="{E423C210-216A-4117-AE15-9D875F38E864}"/>
    <cellStyle name="%20 - Vurgu3 8 4 5" xfId="27279" xr:uid="{99DE5660-CAE6-400D-AAE0-0D784B364028}"/>
    <cellStyle name="%20 - Vurgu3 8 4 5 2" xfId="51396" xr:uid="{7BBEBF64-CF3A-4DC5-8014-0D1BFB7B864B}"/>
    <cellStyle name="%20 - Vurgu3 8 4 6" xfId="31664" xr:uid="{5B09FBB2-3531-4984-87DC-F3FA2FA14FA4}"/>
    <cellStyle name="%20 - Vurgu3 8 5" xfId="9071" xr:uid="{330655AC-ED62-4BE5-A9EE-B38AD84B117B}"/>
    <cellStyle name="%20 - Vurgu3 8 5 2" xfId="12483" xr:uid="{17929236-6B6B-4946-A342-803A00DF9BEB}"/>
    <cellStyle name="%20 - Vurgu3 8 5 2 2" xfId="36717" xr:uid="{0F09BD5E-1545-434D-AE58-E7766C825A1D}"/>
    <cellStyle name="%20 - Vurgu3 8 5 3" xfId="16196" xr:uid="{B98152B0-B5C2-414A-A15F-C3A1CF1997A0}"/>
    <cellStyle name="%20 - Vurgu3 8 5 3 2" xfId="40428" xr:uid="{F3851D4F-0E43-477C-9AE4-DD74CAAD3DEB}"/>
    <cellStyle name="%20 - Vurgu3 8 5 4" xfId="19934" xr:uid="{32E89D7A-F090-48A5-9576-4EE74783AC86}"/>
    <cellStyle name="%20 - Vurgu3 8 5 4 2" xfId="44159" xr:uid="{9442EB63-BC86-4241-ACEC-4E15B8C1B757}"/>
    <cellStyle name="%20 - Vurgu3 8 5 5" xfId="25909" xr:uid="{44F5D193-64D4-4200-A42C-C2B3B495CA74}"/>
    <cellStyle name="%20 - Vurgu3 8 5 5 2" xfId="50033" xr:uid="{46797842-7F50-450C-9419-DEF60B2F534E}"/>
    <cellStyle name="%20 - Vurgu3 8 5 6" xfId="33764" xr:uid="{ED60FC0E-5E6D-45B1-88FC-CA8BAC3CE9FE}"/>
    <cellStyle name="%20 - Vurgu3 8 6" xfId="10277" xr:uid="{7B4DBF91-B21E-48D9-A6F0-9743DD6634F6}"/>
    <cellStyle name="%20 - Vurgu3 8 6 2" xfId="24638" xr:uid="{35F73ECF-E0C5-41B7-A0A8-A4E459C0284E}"/>
    <cellStyle name="%20 - Vurgu3 8 6 2 2" xfId="48812" xr:uid="{68950CB4-FABA-4BD1-8AB4-ED841ABC142C}"/>
    <cellStyle name="%20 - Vurgu3 8 6 3" xfId="34838" xr:uid="{E52EB3ED-8BA4-43A5-94A2-85AF5AAA178C}"/>
    <cellStyle name="%20 - Vurgu3 8 7" xfId="11257" xr:uid="{9C0CDC1C-AE2A-47ED-A6DF-775AFE5D013E}"/>
    <cellStyle name="%20 - Vurgu3 8 7 2" xfId="35491" xr:uid="{D24DCA4A-4F10-4E25-9718-C8B2D9448E7C}"/>
    <cellStyle name="%20 - Vurgu3 8 8" xfId="14970" xr:uid="{6504B81E-883F-48E1-835F-A4B92A156953}"/>
    <cellStyle name="%20 - Vurgu3 8 8 2" xfId="39202" xr:uid="{35143525-963E-4DDC-BE51-6A4B1642AD53}"/>
    <cellStyle name="%20 - Vurgu3 8 9" xfId="18703" xr:uid="{0423F2ED-1ADF-42A3-82CB-F8576EA27CED}"/>
    <cellStyle name="%20 - Vurgu3 8 9 2" xfId="42929" xr:uid="{BB1199B5-C0E6-4DC4-912B-228CE4B08B5A}"/>
    <cellStyle name="%20 - Vurgu3 9" xfId="216" xr:uid="{00000000-0005-0000-0000-0000E9000000}"/>
    <cellStyle name="%20 - Vurgu3 9 10" xfId="28434" xr:uid="{DBE87178-77E6-498C-816F-F34C064084DB}"/>
    <cellStyle name="%20 - Vurgu3 9 2" xfId="3936" xr:uid="{0D897EDF-BE17-47CA-A01A-730D58FC7B17}"/>
    <cellStyle name="%20 - Vurgu3 9 2 2" xfId="7884" xr:uid="{5644F728-AC6D-4930-B9A1-5C2C684EBA6B}"/>
    <cellStyle name="%20 - Vurgu3 9 2 2 2" xfId="14062" xr:uid="{321C819C-B8FC-4EA9-A2ED-0F4D31D7FE39}"/>
    <cellStyle name="%20 - Vurgu3 9 2 2 2 2" xfId="38295" xr:uid="{E5AF2820-7ECC-4B98-9FEE-30062162878A}"/>
    <cellStyle name="%20 - Vurgu3 9 2 2 3" xfId="17775" xr:uid="{DEE9B688-17C9-45F5-A2D7-52C6493A1CBF}"/>
    <cellStyle name="%20 - Vurgu3 9 2 2 3 2" xfId="42006" xr:uid="{FB59E0C4-7E95-400A-A86B-7D23175D904B}"/>
    <cellStyle name="%20 - Vurgu3 9 2 2 4" xfId="21514" xr:uid="{21020A8C-1BBB-436C-9110-A702E75B3C12}"/>
    <cellStyle name="%20 - Vurgu3 9 2 2 4 2" xfId="45737" xr:uid="{FCEB5E3C-6D91-4FE2-91BE-B40E766F49E3}"/>
    <cellStyle name="%20 - Vurgu3 9 2 2 5" xfId="27494" xr:uid="{474FBCCB-0AF3-49B1-81AC-31A78CA5313B}"/>
    <cellStyle name="%20 - Vurgu3 9 2 2 5 2" xfId="51611" xr:uid="{F6767140-E3FC-4452-A296-3ED7801EEB9A}"/>
    <cellStyle name="%20 - Vurgu3 9 2 2 6" xfId="32729" xr:uid="{4ACDAA09-5738-4410-A9A9-67413F835C7A}"/>
    <cellStyle name="%20 - Vurgu3 9 2 3" xfId="9346" xr:uid="{1962BEB1-E44E-4AAA-813C-DFDE881D4163}"/>
    <cellStyle name="%20 - Vurgu3 9 2 3 2" xfId="12880" xr:uid="{0D5ADD73-D3EF-4FC2-B619-86006A7433E7}"/>
    <cellStyle name="%20 - Vurgu3 9 2 3 2 2" xfId="37113" xr:uid="{0B5B99A8-6A4F-4EC5-B17F-016144ECD45A}"/>
    <cellStyle name="%20 - Vurgu3 9 2 3 3" xfId="16593" xr:uid="{18851509-CF45-4251-BFB6-5F1C0FD9C237}"/>
    <cellStyle name="%20 - Vurgu3 9 2 3 3 2" xfId="40824" xr:uid="{CEDB7BFB-3265-4E1E-879D-7AA97BFE7CBE}"/>
    <cellStyle name="%20 - Vurgu3 9 2 3 4" xfId="20332" xr:uid="{9EA21359-2806-46F2-9D34-2CC0632EFD90}"/>
    <cellStyle name="%20 - Vurgu3 9 2 3 4 2" xfId="44555" xr:uid="{B16DB77D-414A-44F6-9A0F-2B6C59341217}"/>
    <cellStyle name="%20 - Vurgu3 9 2 3 5" xfId="26310" xr:uid="{973D2DF7-912F-418A-9A91-839C1867D211}"/>
    <cellStyle name="%20 - Vurgu3 9 2 3 5 2" xfId="50429" xr:uid="{2FFD4D31-F144-4578-80EF-6280345FDFE1}"/>
    <cellStyle name="%20 - Vurgu3 9 2 3 6" xfId="33973" xr:uid="{4917B34C-9026-4FD6-AC7D-AFE3F5A2A2F7}"/>
    <cellStyle name="%20 - Vurgu3 9 2 4" xfId="11478" xr:uid="{1718D7C9-E813-4EAA-B8C0-384A93975EF9}"/>
    <cellStyle name="%20 - Vurgu3 9 2 4 2" xfId="24897" xr:uid="{30F9CBF3-6266-4F04-9DB7-097CDFC37368}"/>
    <cellStyle name="%20 - Vurgu3 9 2 4 2 2" xfId="49031" xr:uid="{F473B448-B3DD-42CD-80EB-029511EF27EB}"/>
    <cellStyle name="%20 - Vurgu3 9 2 4 3" xfId="35712" xr:uid="{4990B26F-0EEA-46CD-BC1D-C7A31E784910}"/>
    <cellStyle name="%20 - Vurgu3 9 2 5" xfId="15191" xr:uid="{F23E2758-55AE-45E5-BD5F-24D10BFA7655}"/>
    <cellStyle name="%20 - Vurgu3 9 2 5 2" xfId="39423" xr:uid="{D3F08C84-6B1F-4327-B3FF-71122D0D9FF3}"/>
    <cellStyle name="%20 - Vurgu3 9 2 6" xfId="18928" xr:uid="{CE967430-BB03-4A0E-A33A-408CF2EA9C2A}"/>
    <cellStyle name="%20 - Vurgu3 9 2 6 2" xfId="43154" xr:uid="{52DF6D3B-97C8-4459-91E7-3F4D20FC91B9}"/>
    <cellStyle name="%20 - Vurgu3 9 2 7" xfId="23534" xr:uid="{D0A2F2A3-FDB2-4CCD-A9C4-5C5F3FF01DA7}"/>
    <cellStyle name="%20 - Vurgu3 9 2 7 2" xfId="47736" xr:uid="{C33F1211-76B2-4E87-BDC5-B360EA1E8541}"/>
    <cellStyle name="%20 - Vurgu3 9 2 8" xfId="29574" xr:uid="{535F892E-4873-4576-B4CF-1F6962F176D0}"/>
    <cellStyle name="%20 - Vurgu3 9 3" xfId="5607" xr:uid="{2F1FDBEA-BAA7-43E6-92C4-216FEC57AE97}"/>
    <cellStyle name="%20 - Vurgu3 9 3 2" xfId="7620" xr:uid="{3E9859DD-E83F-44F7-A1AC-56226C20A1F3}"/>
    <cellStyle name="%20 - Vurgu3 9 3 2 2" xfId="26118" xr:uid="{00CB93C8-8CAF-4B8F-958E-4ABD9103FFB7}"/>
    <cellStyle name="%20 - Vurgu3 9 3 2 2 2" xfId="50239" xr:uid="{877787E2-17B1-4A97-AC8B-E6B3B62662EA}"/>
    <cellStyle name="%20 - Vurgu3 9 3 2 3" xfId="32531" xr:uid="{8041D52B-F5D0-47DE-A449-76A860C3B865}"/>
    <cellStyle name="%20 - Vurgu3 9 3 3" xfId="12690" xr:uid="{FD7B0750-B94E-47A3-A882-9D49C13A0F1D}"/>
    <cellStyle name="%20 - Vurgu3 9 3 3 2" xfId="36923" xr:uid="{EE386338-FD53-433E-BC67-094EE4FA02C3}"/>
    <cellStyle name="%20 - Vurgu3 9 3 4" xfId="16403" xr:uid="{5287DCA1-1EC0-42C4-A74B-D64A2582A603}"/>
    <cellStyle name="%20 - Vurgu3 9 3 4 2" xfId="40634" xr:uid="{7CC3718B-8970-4B8D-85A7-926BE1AD9892}"/>
    <cellStyle name="%20 - Vurgu3 9 3 5" xfId="20142" xr:uid="{C3018992-1EA6-44CE-AB08-6B714EB6E975}"/>
    <cellStyle name="%20 - Vurgu3 9 3 5 2" xfId="44365" xr:uid="{3D57875F-671F-4D65-B160-1A9BBDA6DEF4}"/>
    <cellStyle name="%20 - Vurgu3 9 3 6" xfId="23334" xr:uid="{39833813-E3E1-477F-868C-57C0713BE4D4}"/>
    <cellStyle name="%20 - Vurgu3 9 3 6 2" xfId="47536" xr:uid="{4FC94333-4925-4572-B301-75B1ED4D3143}"/>
    <cellStyle name="%20 - Vurgu3 9 3 7" xfId="30613" xr:uid="{3009D6BB-348E-43C8-8673-262ACC59BB3F}"/>
    <cellStyle name="%20 - Vurgu3 9 4" xfId="6718" xr:uid="{0C821B31-811C-400D-82CD-F9523E04D968}"/>
    <cellStyle name="%20 - Vurgu3 9 4 2" xfId="13867" xr:uid="{B18A3D67-6FA7-4A07-9CB6-74FBE98DDE85}"/>
    <cellStyle name="%20 - Vurgu3 9 4 2 2" xfId="38100" xr:uid="{0B16FC41-0133-456E-8046-029F1FB6B822}"/>
    <cellStyle name="%20 - Vurgu3 9 4 3" xfId="17580" xr:uid="{223F94EF-F8E6-415B-8C46-95BB4115C793}"/>
    <cellStyle name="%20 - Vurgu3 9 4 3 2" xfId="41811" xr:uid="{24B7937C-40E1-496B-8EC8-F023701286AF}"/>
    <cellStyle name="%20 - Vurgu3 9 4 4" xfId="21319" xr:uid="{2D263252-1E33-42AB-960F-AF6BF7A4A3EC}"/>
    <cellStyle name="%20 - Vurgu3 9 4 4 2" xfId="45542" xr:uid="{73112AF3-B2B1-457F-81A1-00DCD696BB71}"/>
    <cellStyle name="%20 - Vurgu3 9 4 5" xfId="27299" xr:uid="{7E4CE1B6-87A9-488F-BB42-3556E3396BB4}"/>
    <cellStyle name="%20 - Vurgu3 9 4 5 2" xfId="51416" xr:uid="{207486EE-E915-4786-A229-CD3E70670AC2}"/>
    <cellStyle name="%20 - Vurgu3 9 4 6" xfId="31678" xr:uid="{5B6E096E-C828-4F50-AB61-B8C01F8E5C19}"/>
    <cellStyle name="%20 - Vurgu3 9 5" xfId="9131" xr:uid="{B4BD9EE5-F74E-47A8-98D0-DE806435932D}"/>
    <cellStyle name="%20 - Vurgu3 9 5 2" xfId="12520" xr:uid="{58AB36AE-94CF-40B4-BE88-2B75A9F52743}"/>
    <cellStyle name="%20 - Vurgu3 9 5 2 2" xfId="36753" xr:uid="{99D6485A-409E-40EA-A1D8-3EA06DC88163}"/>
    <cellStyle name="%20 - Vurgu3 9 5 3" xfId="16233" xr:uid="{319DB5C5-721A-4E47-A80F-03D3F1A785EA}"/>
    <cellStyle name="%20 - Vurgu3 9 5 3 2" xfId="40464" xr:uid="{A53EE4C3-A718-4E51-A8E5-8979D51337C3}"/>
    <cellStyle name="%20 - Vurgu3 9 5 4" xfId="19972" xr:uid="{FC28B88E-C951-4860-B571-C45CD4067699}"/>
    <cellStyle name="%20 - Vurgu3 9 5 4 2" xfId="44195" xr:uid="{25B1EB10-C62F-4315-938B-02CA42FD6837}"/>
    <cellStyle name="%20 - Vurgu3 9 5 5" xfId="25948" xr:uid="{D1F51DF4-1EB2-4097-988A-2CD58DF7F514}"/>
    <cellStyle name="%20 - Vurgu3 9 5 5 2" xfId="50069" xr:uid="{99FA0950-3B0A-409E-926B-CE1F14237D7C}"/>
    <cellStyle name="%20 - Vurgu3 9 5 6" xfId="33796" xr:uid="{62DA6695-2AAC-4D78-BDC1-FAE5C0345F29}"/>
    <cellStyle name="%20 - Vurgu3 9 6" xfId="11277" xr:uid="{45AACDF4-8154-459C-A680-96BC815EDA7E}"/>
    <cellStyle name="%20 - Vurgu3 9 6 2" xfId="24658" xr:uid="{4255ED5B-4086-4FF5-9744-7960424367E1}"/>
    <cellStyle name="%20 - Vurgu3 9 6 2 2" xfId="48832" xr:uid="{5BB72440-AA1E-4C6F-9087-E9361CBAE254}"/>
    <cellStyle name="%20 - Vurgu3 9 6 3" xfId="35511" xr:uid="{E422487F-911E-487F-A62F-BC90E322C3AE}"/>
    <cellStyle name="%20 - Vurgu3 9 7" xfId="14990" xr:uid="{ED50EA36-4E9E-45A2-BD22-E46161D86CB0}"/>
    <cellStyle name="%20 - Vurgu3 9 7 2" xfId="39222" xr:uid="{253ACD6D-A494-4EAB-B1C3-6552D88D7A99}"/>
    <cellStyle name="%20 - Vurgu3 9 8" xfId="18723" xr:uid="{94579504-A9F3-4550-A859-57657F806C71}"/>
    <cellStyle name="%20 - Vurgu3 9 8 2" xfId="42949" xr:uid="{966A4054-BA24-4282-99D7-3C9B2347E704}"/>
    <cellStyle name="%20 - Vurgu3 9 9" xfId="22481" xr:uid="{3ECCDBE7-3FFC-47E1-9ED5-BB639F7813CE}"/>
    <cellStyle name="%20 - Vurgu3 9 9 2" xfId="46683" xr:uid="{9A81D60E-052C-4828-8B03-4461AFE2B31C}"/>
    <cellStyle name="%20 - Vurgu4" xfId="24695" builtinId="42" customBuiltin="1"/>
    <cellStyle name="%20 - Vurgu4 10" xfId="3938" xr:uid="{B3C226F5-CA52-4A06-8681-E310B976F407}"/>
    <cellStyle name="%20 - Vurgu4 10 10" xfId="29575" xr:uid="{8A90D74E-CEDC-43F5-9275-AD842B98B308}"/>
    <cellStyle name="%20 - Vurgu4 10 2" xfId="5608" xr:uid="{5188B404-7EFE-44F1-AA3D-356E01E914B1}"/>
    <cellStyle name="%20 - Vurgu4 10 2 2" xfId="7912" xr:uid="{C8A43981-2684-46AA-90DA-E67931B42265}"/>
    <cellStyle name="%20 - Vurgu4 10 2 2 2" xfId="14084" xr:uid="{08000718-6C41-4A86-A9BA-4041E5119B2E}"/>
    <cellStyle name="%20 - Vurgu4 10 2 2 2 2" xfId="38317" xr:uid="{0963C282-41EE-48FA-9C81-006A5795C40A}"/>
    <cellStyle name="%20 - Vurgu4 10 2 2 3" xfId="17797" xr:uid="{5E09A961-8F2D-499C-9A27-25A345206DE8}"/>
    <cellStyle name="%20 - Vurgu4 10 2 2 3 2" xfId="42028" xr:uid="{63C7016A-A58D-4049-8EC2-69AA99B84E4D}"/>
    <cellStyle name="%20 - Vurgu4 10 2 2 4" xfId="21536" xr:uid="{999794AA-8B47-47D0-BCC4-E6A72F2C5513}"/>
    <cellStyle name="%20 - Vurgu4 10 2 2 4 2" xfId="45759" xr:uid="{B2349A52-EF37-4DB5-914C-8678E4FE722A}"/>
    <cellStyle name="%20 - Vurgu4 10 2 2 5" xfId="27516" xr:uid="{C6DE0CC8-F126-4DF1-B775-9CB6C10B836D}"/>
    <cellStyle name="%20 - Vurgu4 10 2 2 5 2" xfId="51633" xr:uid="{BAD6CEAD-F3F4-48BA-BB46-267A403AE9FA}"/>
    <cellStyle name="%20 - Vurgu4 10 2 2 6" xfId="32751" xr:uid="{F132D181-5296-4FB6-99A9-6320C9986544}"/>
    <cellStyle name="%20 - Vurgu4 10 2 3" xfId="9364" xr:uid="{4D9D6129-79B5-4461-8C1E-E9970EB3FC3F}"/>
    <cellStyle name="%20 - Vurgu4 10 2 3 2" xfId="12904" xr:uid="{43461088-4E7A-43DE-B9E1-FD317CE67D0F}"/>
    <cellStyle name="%20 - Vurgu4 10 2 3 2 2" xfId="37137" xr:uid="{A8B4BF41-B746-4AB8-8C7D-09C113E25B29}"/>
    <cellStyle name="%20 - Vurgu4 10 2 3 3" xfId="16617" xr:uid="{CFD982B0-AEEB-4E49-92AD-73E431488E1B}"/>
    <cellStyle name="%20 - Vurgu4 10 2 3 3 2" xfId="40848" xr:uid="{3E17DA7A-8956-484F-BEF5-BC2AF67220A3}"/>
    <cellStyle name="%20 - Vurgu4 10 2 3 4" xfId="20356" xr:uid="{B54CBDA6-8305-4C25-9206-4E8B1AE1BA89}"/>
    <cellStyle name="%20 - Vurgu4 10 2 3 4 2" xfId="44579" xr:uid="{A65774F7-3187-4FA1-AD85-B0FA8D1E8C83}"/>
    <cellStyle name="%20 - Vurgu4 10 2 3 5" xfId="26334" xr:uid="{9A3356F7-2984-4B3E-AFBD-3C505013D158}"/>
    <cellStyle name="%20 - Vurgu4 10 2 3 5 2" xfId="50453" xr:uid="{24D2AF31-E0B6-48E8-8753-851CA8763F63}"/>
    <cellStyle name="%20 - Vurgu4 10 2 3 6" xfId="33990" xr:uid="{90331274-58B5-42F8-9C52-A01D138BDCE1}"/>
    <cellStyle name="%20 - Vurgu4 10 2 4" xfId="11503" xr:uid="{2659F9F8-5394-4E55-B539-399EF4339A55}"/>
    <cellStyle name="%20 - Vurgu4 10 2 4 2" xfId="24919" xr:uid="{F5A64674-2E2F-474A-AF93-EFD06E439F89}"/>
    <cellStyle name="%20 - Vurgu4 10 2 4 2 2" xfId="49053" xr:uid="{FAB14B44-BC74-4D85-A7A4-488EC9BA7AE1}"/>
    <cellStyle name="%20 - Vurgu4 10 2 4 3" xfId="35737" xr:uid="{84DF3029-14E2-4432-B453-771131333E4A}"/>
    <cellStyle name="%20 - Vurgu4 10 2 5" xfId="15216" xr:uid="{6E2FF52B-1EB3-4F0A-9D74-9FD9BF600ED1}"/>
    <cellStyle name="%20 - Vurgu4 10 2 5 2" xfId="39448" xr:uid="{12F3B484-FB5B-440E-AD39-F41A510A76B3}"/>
    <cellStyle name="%20 - Vurgu4 10 2 6" xfId="18953" xr:uid="{78B3A0E1-2807-4770-AE5E-035BB14FEBD3}"/>
    <cellStyle name="%20 - Vurgu4 10 2 6 2" xfId="43179" xr:uid="{29E38775-2CB9-4BA5-AAD6-718D964EF06C}"/>
    <cellStyle name="%20 - Vurgu4 10 2 7" xfId="23556" xr:uid="{04C4D1C6-65B8-4091-9D5D-E46E2D8D90A5}"/>
    <cellStyle name="%20 - Vurgu4 10 2 7 2" xfId="47758" xr:uid="{EB1E1638-7C4D-4CF8-A8E8-B58943CFB900}"/>
    <cellStyle name="%20 - Vurgu4 10 2 8" xfId="30614" xr:uid="{42BBBDD6-9B36-4059-B1B6-3A2BC4EBB261}"/>
    <cellStyle name="%20 - Vurgu4 10 3" xfId="7639" xr:uid="{1E636CB1-754E-4E8E-946E-E7BFFD48F4F0}"/>
    <cellStyle name="%20 - Vurgu4 10 3 2" xfId="12709" xr:uid="{E023BB71-C41B-429D-8ED6-8CFE36E9C5B5}"/>
    <cellStyle name="%20 - Vurgu4 10 3 2 2" xfId="26137" xr:uid="{48483F5A-21B3-4E36-BE3B-4D619DDAD6F8}"/>
    <cellStyle name="%20 - Vurgu4 10 3 2 2 2" xfId="50258" xr:uid="{2F74D11A-0BE9-4A5B-B51F-BD127AA0DAFE}"/>
    <cellStyle name="%20 - Vurgu4 10 3 2 3" xfId="36942" xr:uid="{3F54C554-422A-446A-9855-378F444C6DE6}"/>
    <cellStyle name="%20 - Vurgu4 10 3 3" xfId="16422" xr:uid="{7F8AE42B-D66C-43E2-A62F-00D32F552729}"/>
    <cellStyle name="%20 - Vurgu4 10 3 3 2" xfId="40653" xr:uid="{DC32B072-4D6D-42C3-8D44-79023B519DA4}"/>
    <cellStyle name="%20 - Vurgu4 10 3 4" xfId="20161" xr:uid="{44229080-58A1-4C6C-89E7-85739F60573F}"/>
    <cellStyle name="%20 - Vurgu4 10 3 4 2" xfId="44384" xr:uid="{3BACD169-EEDD-4D9E-9DF3-FAA5F8C0105B}"/>
    <cellStyle name="%20 - Vurgu4 10 3 5" xfId="23353" xr:uid="{0527FE7A-D7D0-4246-8EC7-88D9850AFAFA}"/>
    <cellStyle name="%20 - Vurgu4 10 3 5 2" xfId="47555" xr:uid="{0B28BF0B-3D01-4FF3-A009-5B99188A817D}"/>
    <cellStyle name="%20 - Vurgu4 10 3 6" xfId="32550" xr:uid="{4A0545CC-3BC7-4A00-B1CC-6194E1562840}"/>
    <cellStyle name="%20 - Vurgu4 10 4" xfId="6765" xr:uid="{59F0C6DC-FCF0-444D-8603-869E702004E8}"/>
    <cellStyle name="%20 - Vurgu4 10 4 2" xfId="13886" xr:uid="{1DA8D3DA-BB83-4FFC-9201-397D046E8721}"/>
    <cellStyle name="%20 - Vurgu4 10 4 2 2" xfId="38119" xr:uid="{ACB6C2FD-48B9-4184-9FF6-645CFA3309A9}"/>
    <cellStyle name="%20 - Vurgu4 10 4 3" xfId="17599" xr:uid="{70C0D404-903C-462B-946A-199EFFE5A5F5}"/>
    <cellStyle name="%20 - Vurgu4 10 4 3 2" xfId="41830" xr:uid="{F4745382-BCD9-4E4B-BFBC-37E73F425D87}"/>
    <cellStyle name="%20 - Vurgu4 10 4 4" xfId="21338" xr:uid="{83CAD56A-8A1B-46B9-9B96-C7C9E846BE35}"/>
    <cellStyle name="%20 - Vurgu4 10 4 4 2" xfId="45561" xr:uid="{8DEAE4CB-29C6-429A-A178-C75DA6CF8810}"/>
    <cellStyle name="%20 - Vurgu4 10 4 5" xfId="27318" xr:uid="{6FB668E3-FC76-49B0-A5A4-F0D54E986D8B}"/>
    <cellStyle name="%20 - Vurgu4 10 4 5 2" xfId="51435" xr:uid="{8555A17D-CE2B-4E3D-B178-115B33CCE856}"/>
    <cellStyle name="%20 - Vurgu4 10 4 6" xfId="31703" xr:uid="{5C09AD7A-69B6-40D6-B1C4-5FD9525593B1}"/>
    <cellStyle name="%20 - Vurgu4 10 5" xfId="9147" xr:uid="{3013F83D-2320-4E02-B11C-0CCFF9526961}"/>
    <cellStyle name="%20 - Vurgu4 10 5 2" xfId="12537" xr:uid="{21D84352-2533-473B-96EF-5267FCB2872C}"/>
    <cellStyle name="%20 - Vurgu4 10 5 2 2" xfId="36770" xr:uid="{57C321D2-096D-4131-AA90-CE57D6248380}"/>
    <cellStyle name="%20 - Vurgu4 10 5 3" xfId="16250" xr:uid="{0A99A69E-9A14-485B-9A0B-9CE96342592C}"/>
    <cellStyle name="%20 - Vurgu4 10 5 3 2" xfId="40481" xr:uid="{443FEE53-C197-420A-BEE0-EBD1BA80FB89}"/>
    <cellStyle name="%20 - Vurgu4 10 5 4" xfId="19989" xr:uid="{B79EA716-A4B4-4637-854F-E1BFF9C6C494}"/>
    <cellStyle name="%20 - Vurgu4 10 5 4 2" xfId="44212" xr:uid="{74AFFFE0-8740-453C-A2E8-4A8867CEFBD2}"/>
    <cellStyle name="%20 - Vurgu4 10 5 5" xfId="25965" xr:uid="{769BB85B-69DD-49BD-BD93-186C8B9D78C2}"/>
    <cellStyle name="%20 - Vurgu4 10 5 5 2" xfId="50086" xr:uid="{0DE4EB4E-DE7D-44E5-AA73-57BF9C9DADDF}"/>
    <cellStyle name="%20 - Vurgu4 10 5 6" xfId="33812" xr:uid="{FE6EEF10-005C-4F2A-AE10-490E0F4246DA}"/>
    <cellStyle name="%20 - Vurgu4 10 6" xfId="11296" xr:uid="{FC49D9A6-D27B-4025-80D5-93DC0E2BF7CB}"/>
    <cellStyle name="%20 - Vurgu4 10 6 2" xfId="24677" xr:uid="{2D33779A-A3EC-48B8-A0DF-3B57D7A890BA}"/>
    <cellStyle name="%20 - Vurgu4 10 6 2 2" xfId="48851" xr:uid="{8998618B-A3EC-4CCA-AF24-BE092B3C890D}"/>
    <cellStyle name="%20 - Vurgu4 10 6 3" xfId="35530" xr:uid="{4E57E6E7-9BFF-4697-9C25-9C2DD92705EC}"/>
    <cellStyle name="%20 - Vurgu4 10 7" xfId="15009" xr:uid="{A6D9F4F3-ED54-48A2-83D5-E0465E2AD7D0}"/>
    <cellStyle name="%20 - Vurgu4 10 7 2" xfId="39241" xr:uid="{408B9FEF-AEA4-40E7-8906-F24AA98B058E}"/>
    <cellStyle name="%20 - Vurgu4 10 8" xfId="18742" xr:uid="{B905D677-9F6F-4EF6-B778-DEDBD11996E7}"/>
    <cellStyle name="%20 - Vurgu4 10 8 2" xfId="42968" xr:uid="{66D66A4E-0876-4CB0-A538-683304C22711}"/>
    <cellStyle name="%20 - Vurgu4 10 9" xfId="22506" xr:uid="{63422731-B8D7-4ACF-9F71-B204FBD78D2A}"/>
    <cellStyle name="%20 - Vurgu4 10 9 2" xfId="46708" xr:uid="{769DB38E-FE41-4357-BDA5-1CF748BD255D}"/>
    <cellStyle name="%20 - Vurgu4 11" xfId="3939" xr:uid="{B487475D-4D20-4CAB-AF9C-10880671DC2F}"/>
    <cellStyle name="%20 - Vurgu4 11 2" xfId="7979" xr:uid="{EF50CF7D-FD62-4A3F-9390-60AC7E7B2996}"/>
    <cellStyle name="%20 - Vurgu4 11 2 2" xfId="14148" xr:uid="{E19679F7-399A-441D-A0D4-1BCD5C93E671}"/>
    <cellStyle name="%20 - Vurgu4 11 2 2 2" xfId="27580" xr:uid="{02AD3440-428E-4D4A-8B1E-C06645D14D99}"/>
    <cellStyle name="%20 - Vurgu4 11 2 2 2 2" xfId="51697" xr:uid="{B350F84D-E051-45E8-B32A-31899BF89885}"/>
    <cellStyle name="%20 - Vurgu4 11 2 2 3" xfId="38381" xr:uid="{5B76256F-A359-4455-AD31-48CC2140ABBB}"/>
    <cellStyle name="%20 - Vurgu4 11 2 3" xfId="17861" xr:uid="{DEB75D5A-0880-47DA-8F74-9778D2D3D5E9}"/>
    <cellStyle name="%20 - Vurgu4 11 2 3 2" xfId="42092" xr:uid="{B8FAE0F0-A54F-420F-86DE-33FDDB85E317}"/>
    <cellStyle name="%20 - Vurgu4 11 2 4" xfId="21600" xr:uid="{E207B533-2EA5-433A-AE1F-EEA8C3421BC8}"/>
    <cellStyle name="%20 - Vurgu4 11 2 4 2" xfId="45823" xr:uid="{F67CFDE2-A1E7-4039-B76C-BF3C8C5C8393}"/>
    <cellStyle name="%20 - Vurgu4 11 2 5" xfId="23620" xr:uid="{778C162A-3EF8-40D8-97E2-0C3427D2916F}"/>
    <cellStyle name="%20 - Vurgu4 11 2 5 2" xfId="47822" xr:uid="{86E8E87F-3394-4AA2-969B-93D2A33DB9B0}"/>
    <cellStyle name="%20 - Vurgu4 11 2 6" xfId="32815" xr:uid="{7B688DAB-2093-4D46-B9CA-6B324A3B9A6F}"/>
    <cellStyle name="%20 - Vurgu4 11 3" xfId="6832" xr:uid="{7E48D834-150D-4722-A934-7F83DEC46429}"/>
    <cellStyle name="%20 - Vurgu4 11 3 2" xfId="12556" xr:uid="{14F4C940-9956-49E3-B932-0F723A1EBF9C}"/>
    <cellStyle name="%20 - Vurgu4 11 3 2 2" xfId="36789" xr:uid="{DB0CA9EF-A402-4E43-8824-29032B38321F}"/>
    <cellStyle name="%20 - Vurgu4 11 3 3" xfId="16269" xr:uid="{0E42FBAF-BEFA-42C2-9C59-AFE5EC46AAB8}"/>
    <cellStyle name="%20 - Vurgu4 11 3 3 2" xfId="40500" xr:uid="{A6207746-383B-4F99-A948-8E2D453733DB}"/>
    <cellStyle name="%20 - Vurgu4 11 3 4" xfId="20008" xr:uid="{7BBD5F0F-17B3-4307-8C42-5C09176B857A}"/>
    <cellStyle name="%20 - Vurgu4 11 3 4 2" xfId="44231" xr:uid="{AEF62A35-F0E9-493F-88B0-0EB90D672675}"/>
    <cellStyle name="%20 - Vurgu4 11 3 5" xfId="25984" xr:uid="{E40AA142-76E0-42CE-904A-6FED9E8EA648}"/>
    <cellStyle name="%20 - Vurgu4 11 3 5 2" xfId="50105" xr:uid="{B5614054-C9CD-4484-AE55-9BABD5FA07B0}"/>
    <cellStyle name="%20 - Vurgu4 11 3 6" xfId="31767" xr:uid="{31C15555-03DD-4E3C-AA3D-16533CEB39F0}"/>
    <cellStyle name="%20 - Vurgu4 11 4" xfId="11567" xr:uid="{7478DBD2-2826-4BB8-9B80-E92BAAFA62B6}"/>
    <cellStyle name="%20 - Vurgu4 11 4 2" xfId="24983" xr:uid="{28480EFB-F061-4598-BAD7-73FDDC79F66E}"/>
    <cellStyle name="%20 - Vurgu4 11 4 2 2" xfId="49117" xr:uid="{EB57D57C-79AC-4B9E-B47C-EE5EF5137882}"/>
    <cellStyle name="%20 - Vurgu4 11 4 3" xfId="35801" xr:uid="{29639465-6AA9-4266-9D21-FACA7F0B6718}"/>
    <cellStyle name="%20 - Vurgu4 11 5" xfId="15280" xr:uid="{3DD72EFD-910E-47F3-B86C-03C7BFBD9F3F}"/>
    <cellStyle name="%20 - Vurgu4 11 5 2" xfId="39512" xr:uid="{C93009C5-5C2B-4F04-88D7-6345BA966FD3}"/>
    <cellStyle name="%20 - Vurgu4 11 6" xfId="19017" xr:uid="{DEB48CA8-5918-4784-AF2F-E42155B241B1}"/>
    <cellStyle name="%20 - Vurgu4 11 6 2" xfId="43243" xr:uid="{94424E0A-FEBF-4942-A31F-A1F93189F2A3}"/>
    <cellStyle name="%20 - Vurgu4 11 7" xfId="22570" xr:uid="{C01BE6FC-7696-417C-B224-485E24320D9C}"/>
    <cellStyle name="%20 - Vurgu4 11 7 2" xfId="46772" xr:uid="{A817C717-91B0-4316-B466-686114B86A59}"/>
    <cellStyle name="%20 - Vurgu4 12" xfId="3940" xr:uid="{B6AC99E0-DC32-44EB-B5D8-2BDDE65E776C}"/>
    <cellStyle name="%20 - Vurgu4 12 2" xfId="7995" xr:uid="{F9E5E148-2B98-4FA2-810D-0298E78FCFFE}"/>
    <cellStyle name="%20 - Vurgu4 12 2 2" xfId="14162" xr:uid="{81AFD3B6-7B4C-4F6F-A9FA-F3E07DFB7B35}"/>
    <cellStyle name="%20 - Vurgu4 12 2 2 2" xfId="27594" xr:uid="{B17F670C-6039-4D07-A74D-1BBFAB8810D1}"/>
    <cellStyle name="%20 - Vurgu4 12 2 2 2 2" xfId="51711" xr:uid="{7657FDF4-2587-46AB-BA51-3FF27FD33632}"/>
    <cellStyle name="%20 - Vurgu4 12 2 2 3" xfId="38395" xr:uid="{9ADC628F-F9A9-443F-822B-011DDC5FE11A}"/>
    <cellStyle name="%20 - Vurgu4 12 2 3" xfId="17875" xr:uid="{B511315E-FA15-4954-B80B-BB72C33C8F3F}"/>
    <cellStyle name="%20 - Vurgu4 12 2 3 2" xfId="42106" xr:uid="{75853C3F-5D25-4704-9359-D6378A148E3E}"/>
    <cellStyle name="%20 - Vurgu4 12 2 4" xfId="21614" xr:uid="{AB5DB783-7781-449F-B207-A4EA3D5AEC5C}"/>
    <cellStyle name="%20 - Vurgu4 12 2 4 2" xfId="45837" xr:uid="{FF07B68A-8EA9-4548-83A4-5F2F5E11DC4A}"/>
    <cellStyle name="%20 - Vurgu4 12 2 5" xfId="23634" xr:uid="{5306DB31-1255-4E8E-8AFE-8268F513737D}"/>
    <cellStyle name="%20 - Vurgu4 12 2 5 2" xfId="47836" xr:uid="{171CAD3E-9A2D-49F1-9F7C-A2104244E104}"/>
    <cellStyle name="%20 - Vurgu4 12 2 6" xfId="32829" xr:uid="{51B331F0-C073-4023-9895-C13996DC176E}"/>
    <cellStyle name="%20 - Vurgu4 12 3" xfId="6848" xr:uid="{97E2A49D-9941-4315-8D50-16B9A9778DC7}"/>
    <cellStyle name="%20 - Vurgu4 12 3 2" xfId="12970" xr:uid="{40C56969-FD6F-4602-900C-5ED95D74ABDC}"/>
    <cellStyle name="%20 - Vurgu4 12 3 2 2" xfId="37203" xr:uid="{DBA7C90A-DDF2-4A4F-A0C2-AEFA263458FE}"/>
    <cellStyle name="%20 - Vurgu4 12 3 3" xfId="16683" xr:uid="{E1C286C0-707F-4DF7-9F67-DC481F4599E1}"/>
    <cellStyle name="%20 - Vurgu4 12 3 3 2" xfId="40914" xr:uid="{4A2EA68D-515F-4210-B628-578B2DACFC50}"/>
    <cellStyle name="%20 - Vurgu4 12 3 4" xfId="20422" xr:uid="{26C78A46-C74B-4F6F-A05C-F32947726C8E}"/>
    <cellStyle name="%20 - Vurgu4 12 3 4 2" xfId="44645" xr:uid="{23DC265F-EC59-4513-BB41-79307D84DF8F}"/>
    <cellStyle name="%20 - Vurgu4 12 3 5" xfId="26400" xr:uid="{4A070237-61A8-4EF2-B4CE-44AF824E1269}"/>
    <cellStyle name="%20 - Vurgu4 12 3 5 2" xfId="50519" xr:uid="{C912C42B-E0AB-4EBB-9B02-9A8CCC496D8B}"/>
    <cellStyle name="%20 - Vurgu4 12 3 6" xfId="31781" xr:uid="{D520E97D-FC1B-41B9-B858-B612D63DCA53}"/>
    <cellStyle name="%20 - Vurgu4 12 4" xfId="11581" xr:uid="{52C3F5D9-E992-4EC8-9224-5515E7B72400}"/>
    <cellStyle name="%20 - Vurgu4 12 4 2" xfId="24997" xr:uid="{E60BD7CE-1B91-49FD-99BC-1324C6A3238B}"/>
    <cellStyle name="%20 - Vurgu4 12 4 2 2" xfId="49131" xr:uid="{4ACFE6F3-C6E3-47F9-91F3-C84DFDB85FBF}"/>
    <cellStyle name="%20 - Vurgu4 12 4 3" xfId="35815" xr:uid="{1EFC5B3B-E245-4F72-9373-D93BEF853457}"/>
    <cellStyle name="%20 - Vurgu4 12 5" xfId="15294" xr:uid="{9080588A-29CD-4CA5-9730-3B2A290A0397}"/>
    <cellStyle name="%20 - Vurgu4 12 5 2" xfId="39526" xr:uid="{57D2DA82-F02C-489D-A564-E62B18B0D04C}"/>
    <cellStyle name="%20 - Vurgu4 12 6" xfId="19031" xr:uid="{34A69916-FCE1-42A6-AEFC-8D08E4787F96}"/>
    <cellStyle name="%20 - Vurgu4 12 6 2" xfId="43257" xr:uid="{503C783D-4C73-4904-9981-4DFA25546DC1}"/>
    <cellStyle name="%20 - Vurgu4 12 7" xfId="22584" xr:uid="{B28C0708-09F1-4F91-B05A-5865DF0C554A}"/>
    <cellStyle name="%20 - Vurgu4 12 7 2" xfId="46786" xr:uid="{7E83F2F6-7CAB-4D20-9E79-3CEE563DE1A0}"/>
    <cellStyle name="%20 - Vurgu4 13" xfId="3941" xr:uid="{E89CC0DF-2C6D-400F-8EC2-673A7D69E6C1}"/>
    <cellStyle name="%20 - Vurgu4 13 2" xfId="5609" xr:uid="{6FADE912-0FD6-44CC-A4F0-9080E5ED4263}"/>
    <cellStyle name="%20 - Vurgu4 13 2 2" xfId="8013" xr:uid="{BDA3DE7E-7E70-49CB-AAE2-1AAB9BBCC247}"/>
    <cellStyle name="%20 - Vurgu4 13 2 2 2" xfId="27610" xr:uid="{0B60C762-ACA0-4B45-9EEB-27AD44FC1E05}"/>
    <cellStyle name="%20 - Vurgu4 13 2 2 2 2" xfId="51727" xr:uid="{FB7B646C-645D-42E5-A2D0-B26937160AC4}"/>
    <cellStyle name="%20 - Vurgu4 13 2 2 3" xfId="32845" xr:uid="{1439E557-CED6-45D8-9E3D-7ACD416106AA}"/>
    <cellStyle name="%20 - Vurgu4 13 2 3" xfId="14178" xr:uid="{1EF1BCF0-8B95-4A11-903A-0AB7A889E256}"/>
    <cellStyle name="%20 - Vurgu4 13 2 3 2" xfId="38411" xr:uid="{5CEDFA6A-67D1-469C-A549-F1B48ABCA0DE}"/>
    <cellStyle name="%20 - Vurgu4 13 2 4" xfId="17891" xr:uid="{E98EC21F-61B5-41AD-A4FA-D517CEA25942}"/>
    <cellStyle name="%20 - Vurgu4 13 2 4 2" xfId="42122" xr:uid="{5078B2F3-D117-4190-9D46-E924D53BB349}"/>
    <cellStyle name="%20 - Vurgu4 13 2 5" xfId="21630" xr:uid="{D32E8371-9F65-4A3C-B8A1-856C41A21C05}"/>
    <cellStyle name="%20 - Vurgu4 13 2 5 2" xfId="45853" xr:uid="{5784B8EB-F7E7-46DB-B3F9-69941F12927A}"/>
    <cellStyle name="%20 - Vurgu4 13 2 6" xfId="23650" xr:uid="{4C47D733-7344-4903-AA03-87610A820DE4}"/>
    <cellStyle name="%20 - Vurgu4 13 2 6 2" xfId="47852" xr:uid="{A71BA54E-3AB8-43DB-80C8-91F0194893EC}"/>
    <cellStyle name="%20 - Vurgu4 13 2 7" xfId="30615" xr:uid="{C657936A-29BF-47FF-9360-9714448F53DF}"/>
    <cellStyle name="%20 - Vurgu4 13 3" xfId="6864" xr:uid="{7CC46C63-D7A1-4E59-AEC5-89309BFE041E}"/>
    <cellStyle name="%20 - Vurgu4 13 3 2" xfId="12986" xr:uid="{BED065DE-E067-4E87-AA38-D5926B855694}"/>
    <cellStyle name="%20 - Vurgu4 13 3 2 2" xfId="37219" xr:uid="{FF9F641D-01DA-4165-844A-D3765922C88F}"/>
    <cellStyle name="%20 - Vurgu4 13 3 3" xfId="16699" xr:uid="{192AA146-FE9E-4633-A7FF-C7892121B38A}"/>
    <cellStyle name="%20 - Vurgu4 13 3 3 2" xfId="40930" xr:uid="{A00B3F81-94AC-4A0B-BDA3-3140648B3E3E}"/>
    <cellStyle name="%20 - Vurgu4 13 3 4" xfId="20438" xr:uid="{BBA79FE7-A8D3-4AC8-856C-727DF930418C}"/>
    <cellStyle name="%20 - Vurgu4 13 3 4 2" xfId="44661" xr:uid="{4C46F884-5CD4-4314-8090-C4E657CC5397}"/>
    <cellStyle name="%20 - Vurgu4 13 3 5" xfId="26416" xr:uid="{D7268C4D-2A56-4228-9E73-D92E23E52893}"/>
    <cellStyle name="%20 - Vurgu4 13 3 5 2" xfId="50535" xr:uid="{9C21EA27-2FB1-4C8B-924E-66493940B298}"/>
    <cellStyle name="%20 - Vurgu4 13 3 6" xfId="31797" xr:uid="{1D4CFA5B-B431-4074-A4E7-11F7CAF90C1F}"/>
    <cellStyle name="%20 - Vurgu4 13 4" xfId="11597" xr:uid="{51648FB5-0F36-4F2B-8324-B96E115F141D}"/>
    <cellStyle name="%20 - Vurgu4 13 4 2" xfId="25013" xr:uid="{5BC341CF-095F-406F-A523-43E37EE6003D}"/>
    <cellStyle name="%20 - Vurgu4 13 4 2 2" xfId="49147" xr:uid="{4CB2B4CC-C9F9-4925-9524-BC4A363E4813}"/>
    <cellStyle name="%20 - Vurgu4 13 4 3" xfId="35831" xr:uid="{E4D0676A-1AF8-49A1-B178-554BB8697210}"/>
    <cellStyle name="%20 - Vurgu4 13 5" xfId="15310" xr:uid="{3111385E-5384-44FF-8593-79F9F52309DB}"/>
    <cellStyle name="%20 - Vurgu4 13 5 2" xfId="39542" xr:uid="{7C4CCF91-D306-4830-A73E-142563183E37}"/>
    <cellStyle name="%20 - Vurgu4 13 6" xfId="19047" xr:uid="{1C67AEF6-D00D-4A64-907F-650FDCCF470C}"/>
    <cellStyle name="%20 - Vurgu4 13 6 2" xfId="43273" xr:uid="{4FCA662E-59C7-4950-8417-2BC98D276C0B}"/>
    <cellStyle name="%20 - Vurgu4 13 7" xfId="22600" xr:uid="{70AB9E5D-725F-42AB-9ED2-06E2B991CA91}"/>
    <cellStyle name="%20 - Vurgu4 13 7 2" xfId="46802" xr:uid="{6AAC556B-8A04-445C-89C7-02DC768877C3}"/>
    <cellStyle name="%20 - Vurgu4 13 8" xfId="29576" xr:uid="{93ABD208-3A55-4662-8AF4-E61E09CE5908}"/>
    <cellStyle name="%20 - Vurgu4 14" xfId="3937" xr:uid="{83D0D591-B5D8-4860-A350-5629DD792384}"/>
    <cellStyle name="%20 - Vurgu4 14 2" xfId="8031" xr:uid="{5D94081A-C7C9-4A45-8D10-E99B150B225E}"/>
    <cellStyle name="%20 - Vurgu4 14 2 2" xfId="14195" xr:uid="{2DFB6C3A-885A-40B0-8082-8D4BFC412210}"/>
    <cellStyle name="%20 - Vurgu4 14 2 2 2" xfId="27627" xr:uid="{EF420C2F-AAD0-456A-BEB7-317D406FDAA8}"/>
    <cellStyle name="%20 - Vurgu4 14 2 2 2 2" xfId="51744" xr:uid="{A7BC08D5-2F23-45F6-9CCE-2E8856F81AA1}"/>
    <cellStyle name="%20 - Vurgu4 14 2 2 3" xfId="38428" xr:uid="{FA8D3F65-A375-407D-9713-73DBAA0A69B0}"/>
    <cellStyle name="%20 - Vurgu4 14 2 3" xfId="17908" xr:uid="{7A170225-BF07-4E55-AAB6-563DB7A4DF86}"/>
    <cellStyle name="%20 - Vurgu4 14 2 3 2" xfId="42139" xr:uid="{CA4D8C1C-E284-4CC6-913F-558FD7B9AF0E}"/>
    <cellStyle name="%20 - Vurgu4 14 2 4" xfId="21647" xr:uid="{C369CF8E-3E19-4242-9850-D777BEDF7A4B}"/>
    <cellStyle name="%20 - Vurgu4 14 2 4 2" xfId="45870" xr:uid="{94B4350D-C03A-433E-A7AF-2153540E78C0}"/>
    <cellStyle name="%20 - Vurgu4 14 2 5" xfId="23667" xr:uid="{F7BB901D-D3D9-46CA-919D-14D636EC5982}"/>
    <cellStyle name="%20 - Vurgu4 14 2 5 2" xfId="47869" xr:uid="{E34919D3-EBB5-49F2-8E05-3F518128EB51}"/>
    <cellStyle name="%20 - Vurgu4 14 2 6" xfId="32862" xr:uid="{B7118C49-6D56-49C8-AD95-8F5704DADB10}"/>
    <cellStyle name="%20 - Vurgu4 14 3" xfId="6881" xr:uid="{81BAE090-A60E-42A8-A27A-916527F6A276}"/>
    <cellStyle name="%20 - Vurgu4 14 3 2" xfId="13003" xr:uid="{B48587EA-FF1B-479A-9457-C288DF490253}"/>
    <cellStyle name="%20 - Vurgu4 14 3 2 2" xfId="37236" xr:uid="{1D2C1FDF-C1D1-4331-B386-C0F47217C6FA}"/>
    <cellStyle name="%20 - Vurgu4 14 3 3" xfId="16716" xr:uid="{D1CCAAAE-4A1C-4DA1-ACF7-7E2FC3ADC183}"/>
    <cellStyle name="%20 - Vurgu4 14 3 3 2" xfId="40947" xr:uid="{1AC5770A-565B-44ED-9449-C308441CDBFA}"/>
    <cellStyle name="%20 - Vurgu4 14 3 4" xfId="20455" xr:uid="{1E37ACAD-C0D7-4178-AC24-3E05FCDC8F64}"/>
    <cellStyle name="%20 - Vurgu4 14 3 4 2" xfId="44678" xr:uid="{A45C8A87-9EC7-4492-8B72-DF33F7B1E0A6}"/>
    <cellStyle name="%20 - Vurgu4 14 3 5" xfId="26433" xr:uid="{E60A1E55-9519-4DD1-A88C-A90D2F52BDDF}"/>
    <cellStyle name="%20 - Vurgu4 14 3 5 2" xfId="50552" xr:uid="{D9E07F7A-C807-4EF0-A0A2-85109F6BA7DC}"/>
    <cellStyle name="%20 - Vurgu4 14 3 6" xfId="31814" xr:uid="{E7668093-236B-43FD-8F91-7EE357EF335B}"/>
    <cellStyle name="%20 - Vurgu4 14 4" xfId="11614" xr:uid="{E9C047E8-CBB4-4E5B-9ED9-AFBB8A660064}"/>
    <cellStyle name="%20 - Vurgu4 14 4 2" xfId="25030" xr:uid="{8274878F-8977-44E6-A4B4-BD0EE03C425E}"/>
    <cellStyle name="%20 - Vurgu4 14 4 2 2" xfId="49164" xr:uid="{9002A476-DFCD-4F38-AE50-BED06DBA9528}"/>
    <cellStyle name="%20 - Vurgu4 14 4 3" xfId="35848" xr:uid="{4E8252F6-064F-474D-B89E-2F72CA5AE951}"/>
    <cellStyle name="%20 - Vurgu4 14 5" xfId="15327" xr:uid="{357B8151-A42B-40C2-A890-31D000E86C67}"/>
    <cellStyle name="%20 - Vurgu4 14 5 2" xfId="39559" xr:uid="{C0FD3E58-4A00-4E50-902B-E976A198A01D}"/>
    <cellStyle name="%20 - Vurgu4 14 6" xfId="19064" xr:uid="{70D27A5D-66A3-48F6-98CC-2A01C753DB0B}"/>
    <cellStyle name="%20 - Vurgu4 14 6 2" xfId="43290" xr:uid="{ACAF41CD-85FD-4C8C-820A-EADC612FF762}"/>
    <cellStyle name="%20 - Vurgu4 14 7" xfId="22617" xr:uid="{53066389-6971-4CE3-90A5-1868D52AF502}"/>
    <cellStyle name="%20 - Vurgu4 14 7 2" xfId="46819" xr:uid="{1E6DCE02-12BE-4B29-A4AD-8DA9F7D46D6F}"/>
    <cellStyle name="%20 - Vurgu4 15" xfId="5394" xr:uid="{73B41660-4C37-4FE3-BBA4-A1E62A16E577}"/>
    <cellStyle name="%20 - Vurgu4 15 2" xfId="8047" xr:uid="{E414F427-4C93-422E-A3CE-A641C7DE32DA}"/>
    <cellStyle name="%20 - Vurgu4 15 2 2" xfId="14208" xr:uid="{6D34488D-0A50-4795-BCAC-7BADC9071CB7}"/>
    <cellStyle name="%20 - Vurgu4 15 2 2 2" xfId="27640" xr:uid="{AD106AAB-FBBB-4C60-BFCE-AC1C1CEBD8F2}"/>
    <cellStyle name="%20 - Vurgu4 15 2 2 2 2" xfId="51757" xr:uid="{FB050685-1295-4508-8847-21E1155831D9}"/>
    <cellStyle name="%20 - Vurgu4 15 2 2 3" xfId="38441" xr:uid="{8BDF20EB-4FE2-416C-901E-2932892EB0FD}"/>
    <cellStyle name="%20 - Vurgu4 15 2 3" xfId="17921" xr:uid="{B94231FF-B6DD-4492-A7C8-38045CD3210B}"/>
    <cellStyle name="%20 - Vurgu4 15 2 3 2" xfId="42152" xr:uid="{E2E31CBA-F998-4DA9-B58D-6CB5FDAD70DE}"/>
    <cellStyle name="%20 - Vurgu4 15 2 4" xfId="21660" xr:uid="{181A0EFA-2CA5-4B2A-B38C-E8D89939FC1A}"/>
    <cellStyle name="%20 - Vurgu4 15 2 4 2" xfId="45883" xr:uid="{36D3EBF5-67B5-4D56-AA5B-800E41036E23}"/>
    <cellStyle name="%20 - Vurgu4 15 2 5" xfId="23680" xr:uid="{425C24D6-C8FC-4A74-B3B1-47C9ED40CBB3}"/>
    <cellStyle name="%20 - Vurgu4 15 2 5 2" xfId="47882" xr:uid="{B73E7FCD-3ACA-4ABE-8136-6E30027C1C4D}"/>
    <cellStyle name="%20 - Vurgu4 15 2 6" xfId="32875" xr:uid="{B9023696-FBE3-4DCB-BDFF-4D0C5BEDD0CA}"/>
    <cellStyle name="%20 - Vurgu4 15 3" xfId="6894" xr:uid="{2A372743-0625-4CD6-AA62-32DB0A734B0D}"/>
    <cellStyle name="%20 - Vurgu4 15 3 2" xfId="13016" xr:uid="{6155FFF3-5C7C-4F8F-BE87-F99DC446C150}"/>
    <cellStyle name="%20 - Vurgu4 15 3 2 2" xfId="37249" xr:uid="{4B67B440-E82B-4866-BF52-A77E31888273}"/>
    <cellStyle name="%20 - Vurgu4 15 3 3" xfId="16729" xr:uid="{ACE96CA8-B0D0-4E91-9B82-645931113454}"/>
    <cellStyle name="%20 - Vurgu4 15 3 3 2" xfId="40960" xr:uid="{08B4D884-1368-4DB0-AE3E-26B5423E4C80}"/>
    <cellStyle name="%20 - Vurgu4 15 3 4" xfId="20468" xr:uid="{404AD943-5225-4A7E-A830-FD820A7DF965}"/>
    <cellStyle name="%20 - Vurgu4 15 3 4 2" xfId="44691" xr:uid="{57E3E549-975C-4B17-B59A-DEC2A042851E}"/>
    <cellStyle name="%20 - Vurgu4 15 3 5" xfId="26446" xr:uid="{CC91EB8C-B107-44CF-8B62-AE465D547E8D}"/>
    <cellStyle name="%20 - Vurgu4 15 3 5 2" xfId="50565" xr:uid="{E8225C41-7D25-4C5D-A885-659841B8CA0A}"/>
    <cellStyle name="%20 - Vurgu4 15 3 6" xfId="31827" xr:uid="{DAF5D35E-2A70-4DDE-B7E7-EB05E55D3058}"/>
    <cellStyle name="%20 - Vurgu4 15 4" xfId="11627" xr:uid="{EA56F41C-3892-4112-B251-68B910D41AFC}"/>
    <cellStyle name="%20 - Vurgu4 15 4 2" xfId="25043" xr:uid="{64427E8B-A5AD-4780-8468-0CA71CBD6F2C}"/>
    <cellStyle name="%20 - Vurgu4 15 4 2 2" xfId="49177" xr:uid="{FAA6582A-9CA9-481E-AA7F-012E7709E78A}"/>
    <cellStyle name="%20 - Vurgu4 15 4 3" xfId="35861" xr:uid="{51F9F63C-2F35-44C3-B242-F9314114B73E}"/>
    <cellStyle name="%20 - Vurgu4 15 5" xfId="15340" xr:uid="{82F0D834-7377-417D-AC0F-B60BE548111D}"/>
    <cellStyle name="%20 - Vurgu4 15 5 2" xfId="39572" xr:uid="{44BC8A8B-8178-4EA0-8807-CDF25967D2D6}"/>
    <cellStyle name="%20 - Vurgu4 15 6" xfId="19077" xr:uid="{2E6A819E-AFEA-42F0-8E76-E745A5210745}"/>
    <cellStyle name="%20 - Vurgu4 15 6 2" xfId="43303" xr:uid="{62ACA369-A06C-4C97-ADA8-2231FD7FCABF}"/>
    <cellStyle name="%20 - Vurgu4 15 7" xfId="22630" xr:uid="{A2F0D564-6111-4BCD-9645-B554746998A6}"/>
    <cellStyle name="%20 - Vurgu4 15 7 2" xfId="46832" xr:uid="{0755FDA3-E5E5-4C5D-AA50-7529987ED3D0}"/>
    <cellStyle name="%20 - Vurgu4 15 8" xfId="30402" xr:uid="{C395F036-8898-4889-A4E5-152AB051C47B}"/>
    <cellStyle name="%20 - Vurgu4 16" xfId="6408" xr:uid="{BF1F19B8-7477-4C27-B2B7-359713B78901}"/>
    <cellStyle name="%20 - Vurgu4 16 2" xfId="8174" xr:uid="{2B70C083-785E-4C08-AAEA-BD277AEF3555}"/>
    <cellStyle name="%20 - Vurgu4 16 2 2" xfId="14331" xr:uid="{F5FC5825-A492-43FC-9122-92EEADD98E83}"/>
    <cellStyle name="%20 - Vurgu4 16 2 2 2" xfId="27763" xr:uid="{21DC2F27-1A3C-4689-A832-4D14FF8CF6EC}"/>
    <cellStyle name="%20 - Vurgu4 16 2 2 2 2" xfId="51880" xr:uid="{EA0312F1-FB62-4F24-BF9F-32126C47186F}"/>
    <cellStyle name="%20 - Vurgu4 16 2 2 3" xfId="38564" xr:uid="{6E8C06EA-16F1-48E8-A2C7-3C39D9FBE2A8}"/>
    <cellStyle name="%20 - Vurgu4 16 2 3" xfId="18044" xr:uid="{EC076C3C-C05A-448E-A9CC-B04ACCB7DF85}"/>
    <cellStyle name="%20 - Vurgu4 16 2 3 2" xfId="42275" xr:uid="{E60A2366-9458-47E8-9300-5E5EBB4F9556}"/>
    <cellStyle name="%20 - Vurgu4 16 2 4" xfId="21783" xr:uid="{A8FF431A-7287-4224-92A8-9F9BF4005B4B}"/>
    <cellStyle name="%20 - Vurgu4 16 2 4 2" xfId="46006" xr:uid="{B9FE9452-BB95-4B0D-9819-6575D55193A1}"/>
    <cellStyle name="%20 - Vurgu4 16 2 5" xfId="23803" xr:uid="{B367AC65-5C03-4B66-8D2E-7C77674C34CC}"/>
    <cellStyle name="%20 - Vurgu4 16 2 5 2" xfId="48005" xr:uid="{344BA9EE-69CD-489D-9A44-CD31A2F809C0}"/>
    <cellStyle name="%20 - Vurgu4 16 2 6" xfId="32998" xr:uid="{AE6A8C34-4158-49E2-9FE8-48E2A5DBDDC8}"/>
    <cellStyle name="%20 - Vurgu4 16 3" xfId="7026" xr:uid="{43793C89-4A68-48DB-91B9-12DAD70FE8EF}"/>
    <cellStyle name="%20 - Vurgu4 16 3 2" xfId="13139" xr:uid="{E0269DE0-F744-4797-B60C-C4871FF3A679}"/>
    <cellStyle name="%20 - Vurgu4 16 3 2 2" xfId="37372" xr:uid="{2D6AB60F-CDBC-4F33-8F99-7638EFC5E4A9}"/>
    <cellStyle name="%20 - Vurgu4 16 3 3" xfId="16852" xr:uid="{7D4F6845-7999-4D1B-986F-887DD7034850}"/>
    <cellStyle name="%20 - Vurgu4 16 3 3 2" xfId="41083" xr:uid="{4A6F7C2E-4354-4D40-8193-1C76E2D1F7CF}"/>
    <cellStyle name="%20 - Vurgu4 16 3 4" xfId="20591" xr:uid="{BAA639BE-3355-4576-9EC9-A8ABEDAD1E42}"/>
    <cellStyle name="%20 - Vurgu4 16 3 4 2" xfId="44814" xr:uid="{CFF4B0F5-1118-419F-B126-F09666AE387E}"/>
    <cellStyle name="%20 - Vurgu4 16 3 5" xfId="26569" xr:uid="{A70AC9D4-FE46-4299-B374-5D3D21921C30}"/>
    <cellStyle name="%20 - Vurgu4 16 3 5 2" xfId="50688" xr:uid="{07BC507D-0F6E-4FE1-BC35-FA2EDB3D3AE6}"/>
    <cellStyle name="%20 - Vurgu4 16 3 6" xfId="31950" xr:uid="{549FFF84-33BD-42D3-8788-192055A0D52C}"/>
    <cellStyle name="%20 - Vurgu4 16 4" xfId="11750" xr:uid="{64A688B4-22A8-484D-B76B-4CA639F66632}"/>
    <cellStyle name="%20 - Vurgu4 16 4 2" xfId="25166" xr:uid="{3980E070-8042-4ADD-BC67-060D3514ADA8}"/>
    <cellStyle name="%20 - Vurgu4 16 4 2 2" xfId="49300" xr:uid="{A59A77FB-6797-4119-905C-10073D8025B4}"/>
    <cellStyle name="%20 - Vurgu4 16 4 3" xfId="35984" xr:uid="{0B1478A7-2300-452D-85B3-6B91440E0EC5}"/>
    <cellStyle name="%20 - Vurgu4 16 5" xfId="15463" xr:uid="{B08D831C-ACA1-4A3D-BFF3-D61092CF6338}"/>
    <cellStyle name="%20 - Vurgu4 16 5 2" xfId="39695" xr:uid="{FE265706-9FFC-4BDD-AE87-F02F0500792E}"/>
    <cellStyle name="%20 - Vurgu4 16 6" xfId="19200" xr:uid="{CE8ECAFE-219B-4C9C-B45F-3FBA66A79D5A}"/>
    <cellStyle name="%20 - Vurgu4 16 6 2" xfId="43426" xr:uid="{CB2179E9-A577-4778-90BC-EEA00A824ECF}"/>
    <cellStyle name="%20 - Vurgu4 16 7" xfId="22753" xr:uid="{AA5F7052-877F-4463-AAC3-78950CDBF70F}"/>
    <cellStyle name="%20 - Vurgu4 16 7 2" xfId="46955" xr:uid="{A30D1F64-4349-4190-A372-05B3E7BC1A53}"/>
    <cellStyle name="%20 - Vurgu4 16 8" xfId="31413" xr:uid="{D6026BB4-137F-4F8B-A7F3-2D1C1D73365A}"/>
    <cellStyle name="%20 - Vurgu4 17" xfId="6496" xr:uid="{87DFFAF3-95DA-47D2-AF79-93C76A4601EE}"/>
    <cellStyle name="%20 - Vurgu4 17 2" xfId="8303" xr:uid="{7595FC03-7037-49FA-AF61-13A36FA42ACC}"/>
    <cellStyle name="%20 - Vurgu4 17 2 2" xfId="14458" xr:uid="{6103DCD4-D69A-4461-AE63-793F4BA43D96}"/>
    <cellStyle name="%20 - Vurgu4 17 2 2 2" xfId="27890" xr:uid="{42A01355-984E-45EC-BA6C-C97B2E7F0F4D}"/>
    <cellStyle name="%20 - Vurgu4 17 2 2 2 2" xfId="52007" xr:uid="{5596906A-2606-46A0-9FE8-DD89A449FFD0}"/>
    <cellStyle name="%20 - Vurgu4 17 2 2 3" xfId="38691" xr:uid="{E4870DB9-E8C1-489E-9DB4-D792EF6FC04F}"/>
    <cellStyle name="%20 - Vurgu4 17 2 3" xfId="18171" xr:uid="{E5237BD1-D1A7-4828-B685-0AF8BF8CC1BC}"/>
    <cellStyle name="%20 - Vurgu4 17 2 3 2" xfId="42402" xr:uid="{ED27F2BA-9596-4AB2-8E71-138A9705C91F}"/>
    <cellStyle name="%20 - Vurgu4 17 2 4" xfId="21910" xr:uid="{E16949BF-FB60-4CE1-AA17-A4ABD196C503}"/>
    <cellStyle name="%20 - Vurgu4 17 2 4 2" xfId="46133" xr:uid="{90467EEF-E2AF-4CB4-88C7-31DE3D44B119}"/>
    <cellStyle name="%20 - Vurgu4 17 2 5" xfId="23930" xr:uid="{8A945F53-DD06-4922-BB6F-B8B6024B9AF5}"/>
    <cellStyle name="%20 - Vurgu4 17 2 5 2" xfId="48132" xr:uid="{7FF322B8-BD5D-4D8D-97BB-F2B323A60240}"/>
    <cellStyle name="%20 - Vurgu4 17 2 6" xfId="33125" xr:uid="{E8844FE8-3422-4CB5-973F-8DDC12C2CE23}"/>
    <cellStyle name="%20 - Vurgu4 17 3" xfId="7154" xr:uid="{BFE9C934-52D9-45A5-8715-88CFB208BA89}"/>
    <cellStyle name="%20 - Vurgu4 17 3 2" xfId="13266" xr:uid="{C8E81419-36DC-4338-A33F-0856CC0EE605}"/>
    <cellStyle name="%20 - Vurgu4 17 3 2 2" xfId="37499" xr:uid="{CC204D0B-8015-4E61-98C0-E4DB804DBC87}"/>
    <cellStyle name="%20 - Vurgu4 17 3 3" xfId="16979" xr:uid="{EB05DCE3-05F1-4510-A666-4D48D7A25AE3}"/>
    <cellStyle name="%20 - Vurgu4 17 3 3 2" xfId="41210" xr:uid="{854F37DC-8226-4119-8387-EA58109F21E3}"/>
    <cellStyle name="%20 - Vurgu4 17 3 4" xfId="20718" xr:uid="{FB8C8FCE-92A5-4EE1-9840-84798AA90F38}"/>
    <cellStyle name="%20 - Vurgu4 17 3 4 2" xfId="44941" xr:uid="{4CC995FD-B211-49D8-81FD-98F796D93091}"/>
    <cellStyle name="%20 - Vurgu4 17 3 5" xfId="26696" xr:uid="{7E9EEDE2-C1A3-471F-A528-E79E9451BFA9}"/>
    <cellStyle name="%20 - Vurgu4 17 3 5 2" xfId="50815" xr:uid="{E5D4535E-BC59-459F-A3FA-14ECAAA17FD7}"/>
    <cellStyle name="%20 - Vurgu4 17 3 6" xfId="32077" xr:uid="{5B3C3A86-3001-4ABA-AAF0-B04055F5171F}"/>
    <cellStyle name="%20 - Vurgu4 17 4" xfId="11877" xr:uid="{59093663-E290-44EF-83EB-6EE9A0EF20C8}"/>
    <cellStyle name="%20 - Vurgu4 17 4 2" xfId="25293" xr:uid="{4749386D-81DE-44DA-B234-16C6233869FA}"/>
    <cellStyle name="%20 - Vurgu4 17 4 2 2" xfId="49427" xr:uid="{CC279F89-127A-4A54-BC7E-7DC73EB07CAD}"/>
    <cellStyle name="%20 - Vurgu4 17 4 3" xfId="36111" xr:uid="{3B4233A6-E835-4822-8C6E-FF59E7076C9F}"/>
    <cellStyle name="%20 - Vurgu4 17 5" xfId="15590" xr:uid="{D4F49170-8183-422F-85CA-2AA586EF9164}"/>
    <cellStyle name="%20 - Vurgu4 17 5 2" xfId="39822" xr:uid="{BBC4646C-A2B2-4AEF-9BCC-601ED0D15C09}"/>
    <cellStyle name="%20 - Vurgu4 17 6" xfId="19327" xr:uid="{95FBB550-6724-48B3-A203-5728D8D77DAB}"/>
    <cellStyle name="%20 - Vurgu4 17 6 2" xfId="43553" xr:uid="{18DBAAC0-3514-4AFF-A747-F89601E64E01}"/>
    <cellStyle name="%20 - Vurgu4 17 7" xfId="22880" xr:uid="{7BE7F368-BDFE-44BF-AA27-BD545732F779}"/>
    <cellStyle name="%20 - Vurgu4 17 7 2" xfId="47082" xr:uid="{60578AAC-E63B-43DC-9ABF-374571A8D0C0}"/>
    <cellStyle name="%20 - Vurgu4 17 8" xfId="31501" xr:uid="{282DC750-50AD-47F1-95D7-DCA9881AB8EC}"/>
    <cellStyle name="%20 - Vurgu4 18" xfId="7288" xr:uid="{D2EE0DB1-4AB1-4FAC-915D-F47E9FC0C6F1}"/>
    <cellStyle name="%20 - Vurgu4 18 2" xfId="8436" xr:uid="{ACA299A0-071D-4268-918C-A0271FC80F76}"/>
    <cellStyle name="%20 - Vurgu4 18 2 2" xfId="14585" xr:uid="{D0150A16-BA80-4381-8FFD-21AB17C14AB8}"/>
    <cellStyle name="%20 - Vurgu4 18 2 2 2" xfId="28017" xr:uid="{3F741C9E-6E5C-4CAA-889C-7ED72DD500C0}"/>
    <cellStyle name="%20 - Vurgu4 18 2 2 2 2" xfId="52134" xr:uid="{B0B6F90D-8762-4F04-934B-A114020723A8}"/>
    <cellStyle name="%20 - Vurgu4 18 2 2 3" xfId="38818" xr:uid="{3BCEA358-E058-4148-9862-559887A7E34B}"/>
    <cellStyle name="%20 - Vurgu4 18 2 3" xfId="18298" xr:uid="{03B7DD12-CC9F-47A0-B319-9FAC45157633}"/>
    <cellStyle name="%20 - Vurgu4 18 2 3 2" xfId="42529" xr:uid="{B74553F9-97FF-42D9-9DB1-92ED90B6B90A}"/>
    <cellStyle name="%20 - Vurgu4 18 2 4" xfId="22037" xr:uid="{76C1EB96-0FD0-4387-98CB-6BDFB617EC5E}"/>
    <cellStyle name="%20 - Vurgu4 18 2 4 2" xfId="46260" xr:uid="{DFE7A4CF-A6E1-4005-9973-F276C377D33A}"/>
    <cellStyle name="%20 - Vurgu4 18 2 5" xfId="24057" xr:uid="{06220A66-4917-4A00-AF2B-B57C2B66FA82}"/>
    <cellStyle name="%20 - Vurgu4 18 2 5 2" xfId="48259" xr:uid="{D1E76260-7C79-4340-9DD3-894D009700B3}"/>
    <cellStyle name="%20 - Vurgu4 18 2 6" xfId="33252" xr:uid="{0DF10175-D7FD-414F-B1D3-3A3BD2B13AD1}"/>
    <cellStyle name="%20 - Vurgu4 18 3" xfId="9582" xr:uid="{E69E134F-516F-4482-B95B-42013445889A}"/>
    <cellStyle name="%20 - Vurgu4 18 3 2" xfId="13393" xr:uid="{50CF9A86-E6A4-4530-9AE1-70D24A92F499}"/>
    <cellStyle name="%20 - Vurgu4 18 3 2 2" xfId="37626" xr:uid="{1E079198-A5EC-4631-A50A-A0C14F84C17D}"/>
    <cellStyle name="%20 - Vurgu4 18 3 3" xfId="17106" xr:uid="{BAFB25AF-BA21-47AA-BB4A-E2AC46B029F9}"/>
    <cellStyle name="%20 - Vurgu4 18 3 3 2" xfId="41337" xr:uid="{D83A18C4-689A-4DDC-A4F6-1B27CF4290FF}"/>
    <cellStyle name="%20 - Vurgu4 18 3 4" xfId="20845" xr:uid="{1D36CF95-1B1E-4485-B2B7-3C530DD7A7D1}"/>
    <cellStyle name="%20 - Vurgu4 18 3 4 2" xfId="45068" xr:uid="{17506666-0F32-45C7-9957-BC06573888BA}"/>
    <cellStyle name="%20 - Vurgu4 18 3 5" xfId="26823" xr:uid="{26BA2C22-795F-4ACF-A392-24EF010896E5}"/>
    <cellStyle name="%20 - Vurgu4 18 3 5 2" xfId="50942" xr:uid="{F1E4B4C2-0245-4BFC-8E86-3909EDAD46F1}"/>
    <cellStyle name="%20 - Vurgu4 18 3 6" xfId="34207" xr:uid="{03661C69-DDC8-440F-9BCA-DF0216CCC1EB}"/>
    <cellStyle name="%20 - Vurgu4 18 4" xfId="12004" xr:uid="{D6BE05D9-A514-496B-9E31-3E6B81F2CBF6}"/>
    <cellStyle name="%20 - Vurgu4 18 4 2" xfId="25420" xr:uid="{5FEEA552-8265-4298-AA6C-31001058A802}"/>
    <cellStyle name="%20 - Vurgu4 18 4 2 2" xfId="49554" xr:uid="{0F1B9586-FB01-40E3-8A59-6F7298D2E0A6}"/>
    <cellStyle name="%20 - Vurgu4 18 4 3" xfId="36238" xr:uid="{55DDB41F-DE78-4D3B-98D7-377F01A8F323}"/>
    <cellStyle name="%20 - Vurgu4 18 5" xfId="15717" xr:uid="{C1D6479D-2B17-44E8-9AFA-524F28CC8F1A}"/>
    <cellStyle name="%20 - Vurgu4 18 5 2" xfId="39949" xr:uid="{0654AD1E-AF67-471F-88B4-F567C6D15196}"/>
    <cellStyle name="%20 - Vurgu4 18 6" xfId="19454" xr:uid="{CD9C14B1-E392-4597-AB26-2D0000729E49}"/>
    <cellStyle name="%20 - Vurgu4 18 6 2" xfId="43680" xr:uid="{84372A45-B212-4D44-B8FD-173284EA4B2E}"/>
    <cellStyle name="%20 - Vurgu4 18 7" xfId="23007" xr:uid="{8A0B9843-ABF1-4290-98DA-E73CFE354F73}"/>
    <cellStyle name="%20 - Vurgu4 18 7 2" xfId="47209" xr:uid="{4D7C79BE-0BBB-405C-B2A0-847DA2B91D7C}"/>
    <cellStyle name="%20 - Vurgu4 18 8" xfId="32204" xr:uid="{FD6F9FAD-BBEE-4CB3-AD47-12AF768753B7}"/>
    <cellStyle name="%20 - Vurgu4 19" xfId="7419" xr:uid="{D90539B5-2B64-4918-9718-A792FA802F9E}"/>
    <cellStyle name="%20 - Vurgu4 19 2" xfId="8565" xr:uid="{546E00C7-2AD8-4C43-849E-FB94899E6362}"/>
    <cellStyle name="%20 - Vurgu4 19 2 2" xfId="14714" xr:uid="{6B485410-17C9-4451-86FC-6B80D5E46FAB}"/>
    <cellStyle name="%20 - Vurgu4 19 2 2 2" xfId="28146" xr:uid="{6CFF8E77-2256-41B0-81A3-CA4543507E3F}"/>
    <cellStyle name="%20 - Vurgu4 19 2 2 2 2" xfId="52263" xr:uid="{21EDA576-24FC-473E-A706-A19CC1D16423}"/>
    <cellStyle name="%20 - Vurgu4 19 2 2 3" xfId="38947" xr:uid="{D588F08A-60B8-4D07-8986-FD55A335379F}"/>
    <cellStyle name="%20 - Vurgu4 19 2 3" xfId="18427" xr:uid="{64483C00-341F-48D7-A29A-F1A10ECA6855}"/>
    <cellStyle name="%20 - Vurgu4 19 2 3 2" xfId="42658" xr:uid="{72ACEDB3-00FD-4619-B7F5-673C4F89E80A}"/>
    <cellStyle name="%20 - Vurgu4 19 2 4" xfId="22166" xr:uid="{BD8C8ED2-7900-4C71-808A-37550D1C597E}"/>
    <cellStyle name="%20 - Vurgu4 19 2 4 2" xfId="46389" xr:uid="{32F9A944-70BF-4686-B1A9-A63EBBC8FB20}"/>
    <cellStyle name="%20 - Vurgu4 19 2 5" xfId="24186" xr:uid="{E3E26093-4BBB-4B0D-88EE-9FAC4D6F2F89}"/>
    <cellStyle name="%20 - Vurgu4 19 2 5 2" xfId="48388" xr:uid="{B78CCD52-D0ED-425E-9628-A240F1C496C3}"/>
    <cellStyle name="%20 - Vurgu4 19 2 6" xfId="33381" xr:uid="{7730D42B-E8E6-4685-B0E2-7D8A13953A0A}"/>
    <cellStyle name="%20 - Vurgu4 19 3" xfId="9664" xr:uid="{1981C73F-CD4E-4577-AA00-A94FA8150E41}"/>
    <cellStyle name="%20 - Vurgu4 19 3 2" xfId="13522" xr:uid="{F362BB5C-F1A3-4E38-BA2C-371A0D43BC62}"/>
    <cellStyle name="%20 - Vurgu4 19 3 2 2" xfId="37755" xr:uid="{5DBC99F8-212D-4387-A327-64F427A9AFF6}"/>
    <cellStyle name="%20 - Vurgu4 19 3 3" xfId="17235" xr:uid="{04A5542A-A7A1-4EAC-8090-D600E0A182EF}"/>
    <cellStyle name="%20 - Vurgu4 19 3 3 2" xfId="41466" xr:uid="{A0C970A4-8D40-4057-91E0-D32F9AC28E5A}"/>
    <cellStyle name="%20 - Vurgu4 19 3 4" xfId="20974" xr:uid="{7DDBD5B6-82FF-4FCC-A84C-441194844B0D}"/>
    <cellStyle name="%20 - Vurgu4 19 3 4 2" xfId="45197" xr:uid="{DEE6D486-74AE-452F-AE62-A2A7790B3E6B}"/>
    <cellStyle name="%20 - Vurgu4 19 3 5" xfId="26952" xr:uid="{BA77437C-C009-4498-A2B1-3347010419ED}"/>
    <cellStyle name="%20 - Vurgu4 19 3 5 2" xfId="51071" xr:uid="{08280BA1-01C5-42B7-976A-42BE33E66F0D}"/>
    <cellStyle name="%20 - Vurgu4 19 3 6" xfId="34289" xr:uid="{477DBCE4-167A-434E-86B5-842D3166DBE8}"/>
    <cellStyle name="%20 - Vurgu4 19 4" xfId="12133" xr:uid="{D480DDB5-4361-4139-AC00-32E94561A5AF}"/>
    <cellStyle name="%20 - Vurgu4 19 4 2" xfId="25549" xr:uid="{9E79A77F-FFEB-497B-B612-E95A59B92601}"/>
    <cellStyle name="%20 - Vurgu4 19 4 2 2" xfId="49683" xr:uid="{7E2308ED-231A-419E-9922-93D0353C3CC3}"/>
    <cellStyle name="%20 - Vurgu4 19 4 3" xfId="36367" xr:uid="{BE5EAF79-D398-42EA-9CD2-372B249BDA2A}"/>
    <cellStyle name="%20 - Vurgu4 19 5" xfId="15846" xr:uid="{CC3E262B-A90A-4A53-8244-12D6CD06D981}"/>
    <cellStyle name="%20 - Vurgu4 19 5 2" xfId="40078" xr:uid="{26FE3D78-1BFE-4200-B700-15AB687593A2}"/>
    <cellStyle name="%20 - Vurgu4 19 6" xfId="19583" xr:uid="{C8FFF276-5AD4-49A7-B3ED-3C172A3D1BEE}"/>
    <cellStyle name="%20 - Vurgu4 19 6 2" xfId="43809" xr:uid="{38AC54C9-309A-4E1B-B184-13253DAC3634}"/>
    <cellStyle name="%20 - Vurgu4 19 7" xfId="23136" xr:uid="{B0E23E8B-2BFA-4EF0-977D-4F1825ACBA77}"/>
    <cellStyle name="%20 - Vurgu4 19 7 2" xfId="47338" xr:uid="{E8C60BD2-9D39-4808-B01B-85F56BEABD47}"/>
    <cellStyle name="%20 - Vurgu4 19 8" xfId="32333" xr:uid="{B4A54836-D580-456C-88AD-96925D45DE36}"/>
    <cellStyle name="%20 - Vurgu4 2" xfId="217" xr:uid="{00000000-0005-0000-0000-0000EB000000}"/>
    <cellStyle name="%20 - Vurgu4 2 10" xfId="218" xr:uid="{00000000-0005-0000-0000-0000EC000000}"/>
    <cellStyle name="%20 - Vurgu4 2 10 2" xfId="7715" xr:uid="{46297596-6458-4CD7-B2D0-C220BB3E9609}"/>
    <cellStyle name="%20 - Vurgu4 2 10 2 2" xfId="13927" xr:uid="{EDC9B79B-1F31-47FE-BB81-7FA37F10B910}"/>
    <cellStyle name="%20 - Vurgu4 2 10 2 2 2" xfId="38160" xr:uid="{32341EF1-C54E-402B-9D60-3997113F5904}"/>
    <cellStyle name="%20 - Vurgu4 2 10 2 3" xfId="17640" xr:uid="{150BA536-6B27-4397-A696-D5A4C97E245F}"/>
    <cellStyle name="%20 - Vurgu4 2 10 2 3 2" xfId="41871" xr:uid="{62C60927-66B0-4666-BD5B-F8FE0566FEC2}"/>
    <cellStyle name="%20 - Vurgu4 2 10 2 4" xfId="21379" xr:uid="{12E44912-6F1D-48F0-9AF3-6C151F02B3D6}"/>
    <cellStyle name="%20 - Vurgu4 2 10 2 4 2" xfId="45602" xr:uid="{04C2D7C7-9DE3-495E-871C-0821AEBEFD57}"/>
    <cellStyle name="%20 - Vurgu4 2 10 2 5" xfId="27359" xr:uid="{DD06B013-A7FA-4D41-A5C4-3AE3094DB002}"/>
    <cellStyle name="%20 - Vurgu4 2 10 2 5 2" xfId="51476" xr:uid="{B24ECCF3-E093-4A86-866A-2B2F878B3EE0}"/>
    <cellStyle name="%20 - Vurgu4 2 10 2 6" xfId="32594" xr:uid="{4F996E78-87C4-43BC-9B92-6C8B9931840A}"/>
    <cellStyle name="%20 - Vurgu4 2 10 3" xfId="9234" xr:uid="{628D0C8E-2FA4-4E4E-9940-C274AC49C190}"/>
    <cellStyle name="%20 - Vurgu4 2 10 3 2" xfId="12754" xr:uid="{19AF1D9C-2176-4075-AA4D-C304E3166D4A}"/>
    <cellStyle name="%20 - Vurgu4 2 10 3 2 2" xfId="36987" xr:uid="{DA13F538-90CC-4546-9241-1BC8CFBE2635}"/>
    <cellStyle name="%20 - Vurgu4 2 10 3 3" xfId="16467" xr:uid="{69BE888D-0C28-4960-B0AE-116A67E63ADF}"/>
    <cellStyle name="%20 - Vurgu4 2 10 3 3 2" xfId="40698" xr:uid="{2008C4AE-E497-4CB2-B403-D34C2E7E3500}"/>
    <cellStyle name="%20 - Vurgu4 2 10 3 4" xfId="20206" xr:uid="{A92062E0-F6B0-4780-AB4D-2E1C4435DE0A}"/>
    <cellStyle name="%20 - Vurgu4 2 10 3 4 2" xfId="44429" xr:uid="{CF09CBBC-1D22-4CAF-9ACB-CB07F7BD02B6}"/>
    <cellStyle name="%20 - Vurgu4 2 10 3 5" xfId="26183" xr:uid="{60FF37AF-A642-480C-9453-288D04D28972}"/>
    <cellStyle name="%20 - Vurgu4 2 10 3 5 2" xfId="50303" xr:uid="{1B363115-4ADF-4B6E-B1BE-F63A075846FA}"/>
    <cellStyle name="%20 - Vurgu4 2 10 3 6" xfId="33873" xr:uid="{88A5247C-FEEC-40D6-8580-26E36E3EECD4}"/>
    <cellStyle name="%20 - Vurgu4 2 10 4" xfId="11341" xr:uid="{0439B6D9-EE68-497C-8C5E-2A1A52C27BCF}"/>
    <cellStyle name="%20 - Vurgu4 2 10 4 2" xfId="24760" xr:uid="{4984C8EB-9E7E-4616-B49F-B602B3E5557A}"/>
    <cellStyle name="%20 - Vurgu4 2 10 4 2 2" xfId="48894" xr:uid="{BD9652BB-01E3-42FF-AA50-1E39D9DCF52C}"/>
    <cellStyle name="%20 - Vurgu4 2 10 4 3" xfId="35575" xr:uid="{C472F4D1-4263-43AA-996A-058F389BE9A2}"/>
    <cellStyle name="%20 - Vurgu4 2 10 5" xfId="15054" xr:uid="{8C08C573-5A46-45ED-A66A-95C20C780026}"/>
    <cellStyle name="%20 - Vurgu4 2 10 5 2" xfId="39286" xr:uid="{DDDAB406-C404-4A34-93AC-F11B47795D7C}"/>
    <cellStyle name="%20 - Vurgu4 2 10 6" xfId="18789" xr:uid="{FF1F3FF7-AE2E-4D2F-BD7D-A51CAF626D55}"/>
    <cellStyle name="%20 - Vurgu4 2 10 6 2" xfId="43015" xr:uid="{92359209-1E3F-44AE-9B70-953E37ECB5EC}"/>
    <cellStyle name="%20 - Vurgu4 2 10 7" xfId="23398" xr:uid="{D19E644F-811A-48F6-B878-F1E253D41F32}"/>
    <cellStyle name="%20 - Vurgu4 2 10 7 2" xfId="47600" xr:uid="{8E64E17C-C96C-4D44-98F3-CA03DFC48E9F}"/>
    <cellStyle name="%20 - Vurgu4 2 11" xfId="219" xr:uid="{00000000-0005-0000-0000-0000ED000000}"/>
    <cellStyle name="%20 - Vurgu4 2 11 2" xfId="7491" xr:uid="{651BB77A-3CA7-4B1D-B276-4B78CC9A6A89}"/>
    <cellStyle name="%20 - Vurgu4 2 11 2 2" xfId="25658" xr:uid="{B03301B2-D595-4B78-BF41-0B58CBCD6BD6}"/>
    <cellStyle name="%20 - Vurgu4 2 11 2 2 2" xfId="49787" xr:uid="{D085D5A8-2787-4536-81A3-3BF4479EE569}"/>
    <cellStyle name="%20 - Vurgu4 2 11 2 3" xfId="32402" xr:uid="{FBF88C80-61FC-4F54-BE43-0C7902674723}"/>
    <cellStyle name="%20 - Vurgu4 2 11 3" xfId="12237" xr:uid="{53C8CC00-77EE-47E0-882B-EAE2488782CA}"/>
    <cellStyle name="%20 - Vurgu4 2 11 3 2" xfId="36471" xr:uid="{6A2CCC03-CF48-4D4B-8054-52F3AF119352}"/>
    <cellStyle name="%20 - Vurgu4 2 11 4" xfId="15950" xr:uid="{DB84CAE9-CABA-4569-98F3-1C04D374A8CD}"/>
    <cellStyle name="%20 - Vurgu4 2 11 4 2" xfId="40182" xr:uid="{3BFD9918-6073-4584-A4FA-6ED2867BCC7C}"/>
    <cellStyle name="%20 - Vurgu4 2 11 5" xfId="19687" xr:uid="{469F2E61-9603-4E73-9FFC-F3D12D7DDE8D}"/>
    <cellStyle name="%20 - Vurgu4 2 11 5 2" xfId="43913" xr:uid="{1CF03784-4033-4EA3-B12E-7E89332C6AF6}"/>
    <cellStyle name="%20 - Vurgu4 2 11 6" xfId="23205" xr:uid="{B292BD2F-40B0-48EC-8B08-A99DF35A6397}"/>
    <cellStyle name="%20 - Vurgu4 2 11 6 2" xfId="47407" xr:uid="{5332555C-457D-43DB-9514-2FE9D3A355C3}"/>
    <cellStyle name="%20 - Vurgu4 2 12" xfId="220" xr:uid="{00000000-0005-0000-0000-0000EE000000}"/>
    <cellStyle name="%20 - Vurgu4 2 12 2" xfId="8639" xr:uid="{B4EB8BD6-35FA-4F8A-A824-5DF94C3A3516}"/>
    <cellStyle name="%20 - Vurgu4 2 12 2 2" xfId="27170" xr:uid="{D759410F-ADCB-4FC2-9A0F-18289D3E3DC5}"/>
    <cellStyle name="%20 - Vurgu4 2 12 2 2 2" xfId="51287" xr:uid="{1FFD5EE9-4AC1-4893-B3B8-4961284554AB}"/>
    <cellStyle name="%20 - Vurgu4 2 12 2 3" xfId="33449" xr:uid="{7A0707CA-EC28-414E-A88E-0F59BD0804AD}"/>
    <cellStyle name="%20 - Vurgu4 2 12 3" xfId="13738" xr:uid="{E1586BE7-0219-42EA-AC60-DF15806D47B1}"/>
    <cellStyle name="%20 - Vurgu4 2 12 3 2" xfId="37971" xr:uid="{E4790A91-B5F4-4826-9B50-503823A55AC2}"/>
    <cellStyle name="%20 - Vurgu4 2 12 4" xfId="17451" xr:uid="{BC211D22-6ECA-4D04-BFED-9B3FB0160DEA}"/>
    <cellStyle name="%20 - Vurgu4 2 12 4 2" xfId="41682" xr:uid="{83F88A9A-4459-49EF-B4F8-02F8F9F16E89}"/>
    <cellStyle name="%20 - Vurgu4 2 12 5" xfId="21190" xr:uid="{420A6A22-5C61-4626-881F-62F59A8E6806}"/>
    <cellStyle name="%20 - Vurgu4 2 12 5 2" xfId="45413" xr:uid="{2C6E4901-FCD5-428A-A48E-D0AF0DDDC29B}"/>
    <cellStyle name="%20 - Vurgu4 2 12 6" xfId="24254" xr:uid="{A9F11AE0-D087-44F4-B15F-9A3EBCDD063F}"/>
    <cellStyle name="%20 - Vurgu4 2 12 6 2" xfId="48456" xr:uid="{41C19CF2-635E-42AA-842E-D8031EA4E0F7}"/>
    <cellStyle name="%20 - Vurgu4 2 13" xfId="221" xr:uid="{00000000-0005-0000-0000-0000EF000000}"/>
    <cellStyle name="%20 - Vurgu4 2 13 2" xfId="24425" xr:uid="{6AD36861-DD29-4272-B998-6E62B8D9ED6F}"/>
    <cellStyle name="%20 - Vurgu4 2 13 2 2" xfId="48610" xr:uid="{5FC91A67-1ECE-410E-99C0-A3E488C9EC32}"/>
    <cellStyle name="%20 - Vurgu4 2 14" xfId="222" xr:uid="{00000000-0005-0000-0000-0000F0000000}"/>
    <cellStyle name="%20 - Vurgu4 2 14 2" xfId="24529" xr:uid="{8F73A1AE-9D82-4D46-9572-14009143D7F5}"/>
    <cellStyle name="%20 - Vurgu4 2 14 2 2" xfId="48703" xr:uid="{5C9CB70F-76E0-4ACD-8D95-D6F25978BECD}"/>
    <cellStyle name="%20 - Vurgu4 2 15" xfId="223" xr:uid="{00000000-0005-0000-0000-0000F1000000}"/>
    <cellStyle name="%20 - Vurgu4 2 15 2" xfId="3943" xr:uid="{AD969758-0974-432D-8346-C33F787338F5}"/>
    <cellStyle name="%20 - Vurgu4 2 15 2 2" xfId="29578" xr:uid="{B00C05AB-34D7-4F45-8A72-290D1CAD011E}"/>
    <cellStyle name="%20 - Vurgu4 2 15 3" xfId="5611" xr:uid="{01D87569-AEA5-43DA-B014-F795699BDA7D}"/>
    <cellStyle name="%20 - Vurgu4 2 15 3 2" xfId="30617" xr:uid="{9E4CC4A1-A698-4E13-A155-EB9F51F99F5B}"/>
    <cellStyle name="%20 - Vurgu4 2 15 4" xfId="10279" xr:uid="{DE7DA27B-EF4C-4F96-8BA5-4F930E5FEE58}"/>
    <cellStyle name="%20 - Vurgu4 2 15 4 2" xfId="34840" xr:uid="{265D363D-A98E-476F-A11E-B23BC08C7D7E}"/>
    <cellStyle name="%20 - Vurgu4 2 15 5" xfId="28436" xr:uid="{18E8A476-90FF-4377-B957-55CB70195334}"/>
    <cellStyle name="%20 - Vurgu4 2 16" xfId="224" xr:uid="{00000000-0005-0000-0000-0000F2000000}"/>
    <cellStyle name="%20 - Vurgu4 2 16 2" xfId="10280" xr:uid="{22B98931-F51E-44D8-9389-B788016266F8}"/>
    <cellStyle name="%20 - Vurgu4 2 16 2 2" xfId="34841" xr:uid="{5F190E75-0C35-48DE-9AE2-A429423C462A}"/>
    <cellStyle name="%20 - Vurgu4 2 17" xfId="225" xr:uid="{00000000-0005-0000-0000-0000F3000000}"/>
    <cellStyle name="%20 - Vurgu4 2 17 2" xfId="3944" xr:uid="{D080E7DA-930F-4F6C-B8F0-43D6874965FB}"/>
    <cellStyle name="%20 - Vurgu4 2 17 2 2" xfId="29579" xr:uid="{BAA1D46B-5FAE-46C4-891A-36F73918A4D0}"/>
    <cellStyle name="%20 - Vurgu4 2 17 3" xfId="5612" xr:uid="{81E63E67-F852-4D59-8AE1-45ADA8565A58}"/>
    <cellStyle name="%20 - Vurgu4 2 17 3 2" xfId="30618" xr:uid="{390A7DAA-B882-4389-9C83-15650AB63F19}"/>
    <cellStyle name="%20 - Vurgu4 2 17 4" xfId="28437" xr:uid="{EA8EDCBE-FAF1-476C-8F95-80BE875D4EFD}"/>
    <cellStyle name="%20 - Vurgu4 2 18" xfId="226" xr:uid="{00000000-0005-0000-0000-0000F4000000}"/>
    <cellStyle name="%20 - Vurgu4 2 18 2" xfId="3945" xr:uid="{84356087-CE88-4CD9-9568-8DE23FB55551}"/>
    <cellStyle name="%20 - Vurgu4 2 18 2 2" xfId="29580" xr:uid="{892D7AC1-CFB9-4BE2-B1EB-0A17A2C112D3}"/>
    <cellStyle name="%20 - Vurgu4 2 18 3" xfId="5613" xr:uid="{B35E28D6-D94E-4C70-93F6-0973D6F414BB}"/>
    <cellStyle name="%20 - Vurgu4 2 18 3 2" xfId="30619" xr:uid="{A3EAA4A5-3062-4D5C-9D57-BEF54C7FE913}"/>
    <cellStyle name="%20 - Vurgu4 2 18 4" xfId="28438" xr:uid="{DD04DBF4-42B7-400D-8661-0950FF642495}"/>
    <cellStyle name="%20 - Vurgu4 2 19" xfId="227" xr:uid="{00000000-0005-0000-0000-0000F5000000}"/>
    <cellStyle name="%20 - Vurgu4 2 2" xfId="228" xr:uid="{00000000-0005-0000-0000-0000F6000000}"/>
    <cellStyle name="%20 - Vurgu4 2 2 10" xfId="6456" xr:uid="{206137D4-29DE-460C-B972-FA65BD7A3E35}"/>
    <cellStyle name="%20 - Vurgu4 2 2 10 2" xfId="31461" xr:uid="{8A568E60-5290-4985-9D05-6FC9A0DD2627}"/>
    <cellStyle name="%20 - Vurgu4 2 2 11" xfId="6570" xr:uid="{F99EAB6B-87B4-4A79-81BA-E80FF6FF3E7F}"/>
    <cellStyle name="%20 - Vurgu4 2 2 11 2" xfId="31574" xr:uid="{3EB82CE3-BE20-4559-8FF8-775C16BAE251}"/>
    <cellStyle name="%20 - Vurgu4 2 2 12" xfId="11374" xr:uid="{67A705EC-F716-46DC-AD93-42C11F356A62}"/>
    <cellStyle name="%20 - Vurgu4 2 2 12 2" xfId="35608" xr:uid="{828AEA97-2091-416A-B125-8ABA5F112740}"/>
    <cellStyle name="%20 - Vurgu4 2 2 13" xfId="15087" xr:uid="{1C6EA787-2103-424D-A768-7E7A6B21FEB9}"/>
    <cellStyle name="%20 - Vurgu4 2 2 13 2" xfId="39319" xr:uid="{29FB2149-443E-4CD0-AF28-22CE6E829B3D}"/>
    <cellStyle name="%20 - Vurgu4 2 2 14" xfId="18823" xr:uid="{E9365CCE-C459-4BD9-8B52-45FA29808CF1}"/>
    <cellStyle name="%20 - Vurgu4 2 2 14 2" xfId="43049" xr:uid="{DBC71979-41E9-49C4-A35D-AC6B8BB83112}"/>
    <cellStyle name="%20 - Vurgu4 2 2 15" xfId="22376" xr:uid="{BA64A9E4-C010-4BE4-B0DB-A3311CBC0535}"/>
    <cellStyle name="%20 - Vurgu4 2 2 15 2" xfId="46578" xr:uid="{F1362D29-0FE0-4CDA-B919-A2E99BAA6401}"/>
    <cellStyle name="%20 - Vurgu4 2 2 16" xfId="28439" xr:uid="{C9990F63-CCEB-41D4-84D1-4BF305E7D639}"/>
    <cellStyle name="%20 - Vurgu4 2 2 2" xfId="229" xr:uid="{00000000-0005-0000-0000-0000F7000000}"/>
    <cellStyle name="%20 - Vurgu4 2 2 2 10" xfId="23430" xr:uid="{387B9647-E5B9-406B-AA84-F73156EB409B}"/>
    <cellStyle name="%20 - Vurgu4 2 2 2 10 2" xfId="47632" xr:uid="{AD9D4CD4-1620-42CE-8967-9E9AD42BF58B}"/>
    <cellStyle name="%20 - Vurgu4 2 2 2 11" xfId="28440" xr:uid="{3FCC812B-7BD2-4EE7-84B0-7137C24B6EB8}"/>
    <cellStyle name="%20 - Vurgu4 2 2 2 2" xfId="230" xr:uid="{00000000-0005-0000-0000-0000F8000000}"/>
    <cellStyle name="%20 - Vurgu4 2 2 2 2 2" xfId="3948" xr:uid="{39D78AA5-4A1F-43F5-A692-02DF9FE6FE28}"/>
    <cellStyle name="%20 - Vurgu4 2 2 2 2 2 2" xfId="29583" xr:uid="{E2E90A1D-185D-40D7-A25A-3520760B8C33}"/>
    <cellStyle name="%20 - Vurgu4 2 2 2 2 3" xfId="5616" xr:uid="{82532B26-421D-4992-8750-C2C7B7AF50BA}"/>
    <cellStyle name="%20 - Vurgu4 2 2 2 2 3 2" xfId="30622" xr:uid="{F2375353-8C28-41BD-9E1A-49444B526823}"/>
    <cellStyle name="%20 - Vurgu4 2 2 2 2 4" xfId="25691" xr:uid="{D4BFBF5F-7ED7-46E4-91D0-A94B1C6A5BD0}"/>
    <cellStyle name="%20 - Vurgu4 2 2 2 2 4 2" xfId="49819" xr:uid="{10093D3A-CF01-4D76-9F6A-6131A1BD9CA4}"/>
    <cellStyle name="%20 - Vurgu4 2 2 2 2 5" xfId="28441" xr:uid="{0C025AE6-2240-4A25-9A70-38DEEFEF7C19}"/>
    <cellStyle name="%20 - Vurgu4 2 2 2 3" xfId="3947" xr:uid="{2AF3CFAE-5EC4-4058-81FD-C9F99D723B2F}"/>
    <cellStyle name="%20 - Vurgu4 2 2 2 3 2" xfId="29582" xr:uid="{509B1183-4CCD-4FD6-80A2-043BCCCDB9B3}"/>
    <cellStyle name="%20 - Vurgu4 2 2 2 4" xfId="5615" xr:uid="{61989611-14B3-465B-A6F3-E07E0F228B30}"/>
    <cellStyle name="%20 - Vurgu4 2 2 2 4 2" xfId="30621" xr:uid="{3D9E3535-18BF-4262-9700-01BF9F97462B}"/>
    <cellStyle name="%20 - Vurgu4 2 2 2 5" xfId="7755" xr:uid="{3E5DB8DD-04B4-4197-A168-E1C601FBD05C}"/>
    <cellStyle name="%20 - Vurgu4 2 2 2 5 2" xfId="32626" xr:uid="{B155E871-05B6-4814-AE5F-692F07C55768}"/>
    <cellStyle name="%20 - Vurgu4 2 2 2 6" xfId="10281" xr:uid="{B8E750D5-48CE-4653-A209-5EEABCC7D0FE}"/>
    <cellStyle name="%20 - Vurgu4 2 2 2 6 2" xfId="34842" xr:uid="{EBBBA7E6-4AC5-4DD1-BCAE-879263993F62}"/>
    <cellStyle name="%20 - Vurgu4 2 2 2 7" xfId="12269" xr:uid="{C501DC9A-15EA-489E-833F-AD85ABB55B16}"/>
    <cellStyle name="%20 - Vurgu4 2 2 2 7 2" xfId="36503" xr:uid="{6C3F39D3-6A05-41CE-A74F-2BB217149EF0}"/>
    <cellStyle name="%20 - Vurgu4 2 2 2 8" xfId="15982" xr:uid="{18A472EC-1AA4-44F2-8E13-D15349921C44}"/>
    <cellStyle name="%20 - Vurgu4 2 2 2 8 2" xfId="40214" xr:uid="{A9C74175-50D5-4E96-9FFF-084C65221BB5}"/>
    <cellStyle name="%20 - Vurgu4 2 2 2 9" xfId="19720" xr:uid="{4B08F1BA-1155-4D2D-9D54-80DB4D2DD214}"/>
    <cellStyle name="%20 - Vurgu4 2 2 2 9 2" xfId="43945" xr:uid="{D6CFCFF2-7759-4E43-A229-C25D1A63A77B}"/>
    <cellStyle name="%20 - Vurgu4 2 2 3" xfId="231" xr:uid="{00000000-0005-0000-0000-0000F9000000}"/>
    <cellStyle name="%20 - Vurgu4 2 2 3 2" xfId="9984" xr:uid="{50861958-FE24-4352-A8E0-AEFF5F5D5C49}"/>
    <cellStyle name="%20 - Vurgu4 2 2 3 2 2" xfId="34578" xr:uid="{F175DCFD-3BED-4117-BB00-CAA4074D867C}"/>
    <cellStyle name="%20 - Vurgu4 2 2 3 3" xfId="13959" xr:uid="{3338E381-761D-4E14-8C4F-B18FF874D8D4}"/>
    <cellStyle name="%20 - Vurgu4 2 2 3 3 2" xfId="38192" xr:uid="{D158637C-0E04-4978-866F-49777398AFD4}"/>
    <cellStyle name="%20 - Vurgu4 2 2 3 4" xfId="17672" xr:uid="{49A86C34-1A86-4A1B-A254-900FC0D0A894}"/>
    <cellStyle name="%20 - Vurgu4 2 2 3 4 2" xfId="41903" xr:uid="{86F11621-9FA1-4DB4-931F-52312DA5A4EF}"/>
    <cellStyle name="%20 - Vurgu4 2 2 3 5" xfId="21411" xr:uid="{690B15AD-FA87-4C05-895E-26C8C4C1CF02}"/>
    <cellStyle name="%20 - Vurgu4 2 2 3 5 2" xfId="45634" xr:uid="{F4A06FF0-60D1-4A27-A789-49DCA4AB356D}"/>
    <cellStyle name="%20 - Vurgu4 2 2 3 6" xfId="27391" xr:uid="{5EF8A9CE-7103-4124-A577-CE01387D7FE4}"/>
    <cellStyle name="%20 - Vurgu4 2 2 3 6 2" xfId="51508" xr:uid="{F548C828-A890-441E-A7A0-FBB92B886734}"/>
    <cellStyle name="%20 - Vurgu4 2 2 4" xfId="232" xr:uid="{00000000-0005-0000-0000-0000FA000000}"/>
    <cellStyle name="%20 - Vurgu4 2 2 4 2" xfId="3949" xr:uid="{FB9E7A60-1ED6-4AE5-8E17-3A16EE45BAB7}"/>
    <cellStyle name="%20 - Vurgu4 2 2 4 2 2" xfId="29584" xr:uid="{771C55D6-2CC8-4019-BC0D-E695A7EA1764}"/>
    <cellStyle name="%20 - Vurgu4 2 2 4 3" xfId="5617" xr:uid="{A67BF73A-6E90-4E4D-AB5A-0A06BEF401C8}"/>
    <cellStyle name="%20 - Vurgu4 2 2 4 3 2" xfId="30623" xr:uid="{55A0DAFE-97DF-4E26-A0F5-CCA9F40FEF07}"/>
    <cellStyle name="%20 - Vurgu4 2 2 4 4" xfId="10282" xr:uid="{790C5726-BEED-47B8-A678-A22D51551BBF}"/>
    <cellStyle name="%20 - Vurgu4 2 2 4 4 2" xfId="34843" xr:uid="{D9817A3B-7FC4-4866-8D2B-E4C698E88C95}"/>
    <cellStyle name="%20 - Vurgu4 2 2 4 5" xfId="24793" xr:uid="{77647145-9B27-4BA7-849B-D2001005FBE9}"/>
    <cellStyle name="%20 - Vurgu4 2 2 4 5 2" xfId="48927" xr:uid="{B51FF066-9F63-4776-AEE7-BBADFB425E2B}"/>
    <cellStyle name="%20 - Vurgu4 2 2 4 6" xfId="28442" xr:uid="{ACF3663E-96AE-48DB-AE98-2077BFACCD81}"/>
    <cellStyle name="%20 - Vurgu4 2 2 5" xfId="233" xr:uid="{00000000-0005-0000-0000-0000FB000000}"/>
    <cellStyle name="%20 - Vurgu4 2 2 5 2" xfId="3950" xr:uid="{7C512DEE-F5C6-46FA-929C-39E25FA12688}"/>
    <cellStyle name="%20 - Vurgu4 2 2 5 2 2" xfId="29585" xr:uid="{CD7CDC4C-8597-4331-B69D-B9CDA0B845AB}"/>
    <cellStyle name="%20 - Vurgu4 2 2 5 3" xfId="5618" xr:uid="{E0CA3185-AE59-4548-BAE4-D28084ADBC58}"/>
    <cellStyle name="%20 - Vurgu4 2 2 5 3 2" xfId="30624" xr:uid="{189034D4-8928-4125-B216-59B0CAA9B10B}"/>
    <cellStyle name="%20 - Vurgu4 2 2 5 4" xfId="10283" xr:uid="{68D5CFE7-7761-4C6F-9664-2B7FB3B9AD65}"/>
    <cellStyle name="%20 - Vurgu4 2 2 5 4 2" xfId="34844" xr:uid="{9A2D2AD6-B490-4321-A705-0158803085C0}"/>
    <cellStyle name="%20 - Vurgu4 2 2 5 5" xfId="28443" xr:uid="{B5936ED2-7DD9-4407-AF9B-1A5DA2BE8E6C}"/>
    <cellStyle name="%20 - Vurgu4 2 2 6" xfId="234" xr:uid="{00000000-0005-0000-0000-0000FC000000}"/>
    <cellStyle name="%20 - Vurgu4 2 2 6 2" xfId="3951" xr:uid="{B6011B9C-FBBC-4315-AC6A-0FD92D691EAC}"/>
    <cellStyle name="%20 - Vurgu4 2 2 6 2 2" xfId="29586" xr:uid="{FD4FA742-E910-4483-9D40-476B4134AF4F}"/>
    <cellStyle name="%20 - Vurgu4 2 2 6 3" xfId="5619" xr:uid="{6FBECC94-BCF1-41DE-8F1C-273AF6488821}"/>
    <cellStyle name="%20 - Vurgu4 2 2 6 3 2" xfId="30625" xr:uid="{657DD6B1-109A-490D-8452-FB7AACD6CB95}"/>
    <cellStyle name="%20 - Vurgu4 2 2 6 4" xfId="28444" xr:uid="{2D6A3F44-F5EE-4DEB-B85D-DFE50847D3FF}"/>
    <cellStyle name="%20 - Vurgu4 2 2 7" xfId="3575" xr:uid="{00000000-0005-0000-0000-0000FD000000}"/>
    <cellStyle name="%20 - Vurgu4 2 2 7 2" xfId="29344" xr:uid="{EE47DA9A-B518-4804-A248-CEB764DD57EB}"/>
    <cellStyle name="%20 - Vurgu4 2 2 8" xfId="3946" xr:uid="{BEF99F31-677B-4258-9569-4B0A38C24A32}"/>
    <cellStyle name="%20 - Vurgu4 2 2 8 2" xfId="29581" xr:uid="{D39E2F2B-F4B8-47A4-A8CE-45463A9759E4}"/>
    <cellStyle name="%20 - Vurgu4 2 2 9" xfId="5614" xr:uid="{1C45F777-8A1A-4EC5-BC4D-711064E4F9E0}"/>
    <cellStyle name="%20 - Vurgu4 2 2 9 2" xfId="30620" xr:uid="{6C7BC778-12B0-409E-92B6-1F4644E8189E}"/>
    <cellStyle name="%20 - Vurgu4 2 20" xfId="235" xr:uid="{00000000-0005-0000-0000-0000FE000000}"/>
    <cellStyle name="%20 - Vurgu4 2 20 2" xfId="3952" xr:uid="{052CD197-2B49-4D88-88E9-A06CABA6A0D7}"/>
    <cellStyle name="%20 - Vurgu4 2 20 2 2" xfId="29587" xr:uid="{C83A651C-7E94-4DA8-A44F-CC6A92AD2794}"/>
    <cellStyle name="%20 - Vurgu4 2 20 3" xfId="5620" xr:uid="{9B636620-5B14-4AD9-A761-7BC4FB614915}"/>
    <cellStyle name="%20 - Vurgu4 2 20 3 2" xfId="30626" xr:uid="{1DDFA345-5A77-4792-9176-6D969D5BCB8A}"/>
    <cellStyle name="%20 - Vurgu4 2 20 4" xfId="28445" xr:uid="{DBF4E085-0C7A-44FA-A7DE-FCD046FD8661}"/>
    <cellStyle name="%20 - Vurgu4 2 21" xfId="236" xr:uid="{00000000-0005-0000-0000-0000FF000000}"/>
    <cellStyle name="%20 - Vurgu4 2 21 2" xfId="3953" xr:uid="{98E27C41-2971-456F-BC28-8812FF1A8330}"/>
    <cellStyle name="%20 - Vurgu4 2 21 2 2" xfId="29588" xr:uid="{D3A0A077-35DB-49A6-86E0-FB6A313C01FF}"/>
    <cellStyle name="%20 - Vurgu4 2 21 3" xfId="5621" xr:uid="{A02D0E77-4779-4DA1-8212-EF7C52782A81}"/>
    <cellStyle name="%20 - Vurgu4 2 21 3 2" xfId="30627" xr:uid="{1FB08D0D-10D2-4F46-A27A-F00303AAAF17}"/>
    <cellStyle name="%20 - Vurgu4 2 21 4" xfId="28446" xr:uid="{BD32B8AB-5EF3-44E0-84CE-3CD2114512B1}"/>
    <cellStyle name="%20 - Vurgu4 2 22" xfId="3158" xr:uid="{00000000-0005-0000-0000-000000010000}"/>
    <cellStyle name="%20 - Vurgu4 2 22 2" xfId="3954" xr:uid="{CA0E44FE-393D-442F-A4F9-9F03A82CEAFA}"/>
    <cellStyle name="%20 - Vurgu4 2 22 2 2" xfId="29589" xr:uid="{F21BA442-15D7-428B-B4F6-0438596B4F44}"/>
    <cellStyle name="%20 - Vurgu4 2 22 3" xfId="5622" xr:uid="{57DE9461-759F-40C0-8E2F-874929E12391}"/>
    <cellStyle name="%20 - Vurgu4 2 22 3 2" xfId="30628" xr:uid="{C1BC87CC-6178-4250-9D01-59E8BE221F62}"/>
    <cellStyle name="%20 - Vurgu4 2 22 4" xfId="29200" xr:uid="{0D2C7C95-92FF-466F-AD9F-A0859E804F36}"/>
    <cellStyle name="%20 - Vurgu4 2 23" xfId="3540" xr:uid="{00000000-0005-0000-0000-000001010000}"/>
    <cellStyle name="%20 - Vurgu4 2 23 2" xfId="29312" xr:uid="{434AED8F-AFE5-4211-9483-E31462F90474}"/>
    <cellStyle name="%20 - Vurgu4 2 24" xfId="3942" xr:uid="{A1648B43-AA81-412A-A6F5-9C289CAEC146}"/>
    <cellStyle name="%20 - Vurgu4 2 24 2" xfId="29577" xr:uid="{C3B7D7FE-55F7-4577-BC4C-0214F0802CDA}"/>
    <cellStyle name="%20 - Vurgu4 2 25" xfId="5610" xr:uid="{5101CBAE-6FAD-4D67-AC87-C5C21E39CC80}"/>
    <cellStyle name="%20 - Vurgu4 2 25 2" xfId="30616" xr:uid="{C7876039-E545-4D7C-956A-76C692CBA160}"/>
    <cellStyle name="%20 - Vurgu4 2 26" xfId="6424" xr:uid="{3E1A01E1-5962-482C-86F7-E7FB58929E5C}"/>
    <cellStyle name="%20 - Vurgu4 2 26 2" xfId="31429" xr:uid="{DFA40003-B718-4FAE-9A63-2F0978E8FED8}"/>
    <cellStyle name="%20 - Vurgu4 2 27" xfId="6537" xr:uid="{BC846490-5057-4F36-AD42-8BF7E57C2139}"/>
    <cellStyle name="%20 - Vurgu4 2 27 2" xfId="31541" xr:uid="{A0F098CB-BFB5-49B9-99DD-F11FE389BD9C}"/>
    <cellStyle name="%20 - Vurgu4 2 28" xfId="10278" xr:uid="{1520E04A-AE1F-401D-ADDA-7DDB74243CE1}"/>
    <cellStyle name="%20 - Vurgu4 2 28 2" xfId="34839" xr:uid="{0E67979B-E367-4DD0-ACE6-92730049BD7B}"/>
    <cellStyle name="%20 - Vurgu4 2 29" xfId="11148" xr:uid="{43F371CD-2365-441E-966D-FEB083CE2B07}"/>
    <cellStyle name="%20 - Vurgu4 2 29 2" xfId="35382" xr:uid="{501F7EF7-7C7E-4CBB-A721-AAE0CDB39ADE}"/>
    <cellStyle name="%20 - Vurgu4 2 3" xfId="237" xr:uid="{00000000-0005-0000-0000-000002010000}"/>
    <cellStyle name="%20 - Vurgu4 2 3 10" xfId="238" xr:uid="{00000000-0005-0000-0000-000003010000}"/>
    <cellStyle name="%20 - Vurgu4 2 3 10 2" xfId="3956" xr:uid="{3FC15898-CB8A-44C7-8084-F3496BD250BA}"/>
    <cellStyle name="%20 - Vurgu4 2 3 10 2 2" xfId="29590" xr:uid="{F5177025-D71A-4FAA-B186-AC8B0EDFB5F2}"/>
    <cellStyle name="%20 - Vurgu4 2 3 10 3" xfId="5623" xr:uid="{6EF5B7E5-A55E-45A7-95FF-47AF56E566E3}"/>
    <cellStyle name="%20 - Vurgu4 2 3 10 3 2" xfId="30629" xr:uid="{41312B2A-77D2-445E-B97B-DA9EAC6068D6}"/>
    <cellStyle name="%20 - Vurgu4 2 3 10 4" xfId="28448" xr:uid="{998546FC-5980-4B28-A88D-1E01AF876F40}"/>
    <cellStyle name="%20 - Vurgu4 2 3 11" xfId="3955" xr:uid="{FB6DCC11-91F0-4923-8029-65A65C69FE4F}"/>
    <cellStyle name="%20 - Vurgu4 2 3 12" xfId="6604" xr:uid="{308D8356-928F-43DD-B280-831F4784B5F4}"/>
    <cellStyle name="%20 - Vurgu4 2 3 12 2" xfId="31608" xr:uid="{3D41F8FA-EA16-403D-9047-4A361D802FC2}"/>
    <cellStyle name="%20 - Vurgu4 2 3 13" xfId="10284" xr:uid="{64F4AF55-A723-434B-829E-6F4C86F6C75B}"/>
    <cellStyle name="%20 - Vurgu4 2 3 13 2" xfId="34845" xr:uid="{5B44FD7F-DAF2-41FC-87F1-951654BD0850}"/>
    <cellStyle name="%20 - Vurgu4 2 3 14" xfId="11408" xr:uid="{A0AFC00F-3AF5-41D3-BD95-EFAC557C5116}"/>
    <cellStyle name="%20 - Vurgu4 2 3 14 2" xfId="35642" xr:uid="{E8D2E7C9-0F86-4E62-ADD9-BC797AB82B7C}"/>
    <cellStyle name="%20 - Vurgu4 2 3 15" xfId="15121" xr:uid="{EF2A1D81-7728-46B2-8FD5-200FED424C30}"/>
    <cellStyle name="%20 - Vurgu4 2 3 15 2" xfId="39353" xr:uid="{E7FB60F9-F132-47FF-8969-EAE79C5199B1}"/>
    <cellStyle name="%20 - Vurgu4 2 3 16" xfId="18857" xr:uid="{8660D32F-53C7-41A2-8D31-010B490EEE4C}"/>
    <cellStyle name="%20 - Vurgu4 2 3 16 2" xfId="43083" xr:uid="{39849E39-AE80-4242-8E39-C3314258FB97}"/>
    <cellStyle name="%20 - Vurgu4 2 3 17" xfId="22410" xr:uid="{67082C51-8FD0-403E-BA76-9AA6EBBAD443}"/>
    <cellStyle name="%20 - Vurgu4 2 3 17 2" xfId="46612" xr:uid="{633B8BA1-0481-4F64-9ECB-F3A34D5F631B}"/>
    <cellStyle name="%20 - Vurgu4 2 3 18" xfId="28447" xr:uid="{2B836870-BCBC-4BAC-889E-459E5D4BF227}"/>
    <cellStyle name="%20 - Vurgu4 2 3 2" xfId="239" xr:uid="{00000000-0005-0000-0000-000004010000}"/>
    <cellStyle name="%20 - Vurgu4 2 3 2 10" xfId="23464" xr:uid="{5563A533-D739-4824-A961-FEB5BFBE3251}"/>
    <cellStyle name="%20 - Vurgu4 2 3 2 10 2" xfId="47666" xr:uid="{31D0168B-4F0B-4B24-9637-715946B6BD25}"/>
    <cellStyle name="%20 - Vurgu4 2 3 2 11" xfId="28449" xr:uid="{54CDC48D-F4C1-4705-80D3-4C25E6BBA7AC}"/>
    <cellStyle name="%20 - Vurgu4 2 3 2 2" xfId="240" xr:uid="{00000000-0005-0000-0000-000005010000}"/>
    <cellStyle name="%20 - Vurgu4 2 3 2 2 2" xfId="3958" xr:uid="{A70EE456-27CE-4E30-9D9E-944840E9D47A}"/>
    <cellStyle name="%20 - Vurgu4 2 3 2 2 2 2" xfId="29592" xr:uid="{36D06326-7645-4377-9DB0-04765AF1639A}"/>
    <cellStyle name="%20 - Vurgu4 2 3 2 2 3" xfId="5625" xr:uid="{D43C18A4-54E1-4EF8-ACFD-5D181B2B88AA}"/>
    <cellStyle name="%20 - Vurgu4 2 3 2 2 3 2" xfId="30631" xr:uid="{E23A54B9-8CAB-427B-8FBB-2B3531FA040E}"/>
    <cellStyle name="%20 - Vurgu4 2 3 2 2 4" xfId="26240" xr:uid="{7AC675F7-ED46-4A31-951A-8D6B0F57ECD4}"/>
    <cellStyle name="%20 - Vurgu4 2 3 2 2 4 2" xfId="50360" xr:uid="{C8214E5F-DD1B-4E6A-A3AE-23699166BEBD}"/>
    <cellStyle name="%20 - Vurgu4 2 3 2 2 5" xfId="28450" xr:uid="{5ADE56C6-A752-470D-89C5-9818DF4A398D}"/>
    <cellStyle name="%20 - Vurgu4 2 3 2 3" xfId="3957" xr:uid="{7C88EBBC-5F7A-42C0-A27B-2CAD98A17144}"/>
    <cellStyle name="%20 - Vurgu4 2 3 2 3 2" xfId="29591" xr:uid="{C3C9C2D3-2A1A-4EE8-A11C-3BD3FBCA14F8}"/>
    <cellStyle name="%20 - Vurgu4 2 3 2 4" xfId="5624" xr:uid="{55FB7C32-C6A5-44F6-91F5-EBFF82D03D59}"/>
    <cellStyle name="%20 - Vurgu4 2 3 2 4 2" xfId="30630" xr:uid="{CADF8A83-9D6D-453B-B3A4-F034348C1BF5}"/>
    <cellStyle name="%20 - Vurgu4 2 3 2 5" xfId="7797" xr:uid="{B72526DB-40D7-4729-B348-34D2680AAB56}"/>
    <cellStyle name="%20 - Vurgu4 2 3 2 5 2" xfId="32660" xr:uid="{CEB186BD-AB34-4471-A109-7F5C33D5F85B}"/>
    <cellStyle name="%20 - Vurgu4 2 3 2 6" xfId="10285" xr:uid="{2E234A4C-C64E-4F73-9087-BE7FB6CA4EF9}"/>
    <cellStyle name="%20 - Vurgu4 2 3 2 6 2" xfId="34846" xr:uid="{20A5753F-598E-4E4C-99A9-F3120A3A8E2A}"/>
    <cellStyle name="%20 - Vurgu4 2 3 2 7" xfId="12811" xr:uid="{E38E976E-5668-4113-A029-E899547687CF}"/>
    <cellStyle name="%20 - Vurgu4 2 3 2 7 2" xfId="37044" xr:uid="{AA455DE0-1CA4-4842-A05A-1FC8C83CFDE1}"/>
    <cellStyle name="%20 - Vurgu4 2 3 2 8" xfId="16524" xr:uid="{D592DD54-E92E-4726-A2CD-E14FE389725F}"/>
    <cellStyle name="%20 - Vurgu4 2 3 2 8 2" xfId="40755" xr:uid="{6A2CE49A-85EC-44A7-AB5E-1944EC70F533}"/>
    <cellStyle name="%20 - Vurgu4 2 3 2 9" xfId="20263" xr:uid="{C5D0AE16-CB60-4C92-8761-346D0066283D}"/>
    <cellStyle name="%20 - Vurgu4 2 3 2 9 2" xfId="44486" xr:uid="{10902D15-DB2D-4717-9960-2F76096F63EA}"/>
    <cellStyle name="%20 - Vurgu4 2 3 3" xfId="241" xr:uid="{00000000-0005-0000-0000-000006010000}"/>
    <cellStyle name="%20 - Vurgu4 2 3 3 10" xfId="27425" xr:uid="{34603417-86D7-4EBC-8F04-AD2B310FE0C5}"/>
    <cellStyle name="%20 - Vurgu4 2 3 3 10 2" xfId="51542" xr:uid="{D34FF4DD-FD36-4AFC-8D0C-A787D6825C81}"/>
    <cellStyle name="%20 - Vurgu4 2 3 3 11" xfId="28451" xr:uid="{65226A69-6DE9-40B1-A835-CF2B48BA9CB3}"/>
    <cellStyle name="%20 - Vurgu4 2 3 3 2" xfId="242" xr:uid="{00000000-0005-0000-0000-000007010000}"/>
    <cellStyle name="%20 - Vurgu4 2 3 3 2 2" xfId="3960" xr:uid="{585D9B06-E972-4948-9BBD-F76E1923D2FB}"/>
    <cellStyle name="%20 - Vurgu4 2 3 3 2 2 2" xfId="29594" xr:uid="{CABC2E5A-B216-44F9-89FD-4AF5AE588552}"/>
    <cellStyle name="%20 - Vurgu4 2 3 3 2 3" xfId="5627" xr:uid="{5137F568-AE49-41D2-91A8-E6951590CF07}"/>
    <cellStyle name="%20 - Vurgu4 2 3 3 2 3 2" xfId="30633" xr:uid="{26D8BA64-266A-4FE4-AD58-99D4373B2DED}"/>
    <cellStyle name="%20 - Vurgu4 2 3 3 2 4" xfId="28452" xr:uid="{52D5793B-8822-437F-87AC-CAAF4C82AAB4}"/>
    <cellStyle name="%20 - Vurgu4 2 3 3 3" xfId="3959" xr:uid="{316ADE55-1774-41E4-B941-22031A1E46F3}"/>
    <cellStyle name="%20 - Vurgu4 2 3 3 3 2" xfId="29593" xr:uid="{736EAEEA-BF83-4536-8443-33DA8F7B679F}"/>
    <cellStyle name="%20 - Vurgu4 2 3 3 4" xfId="5626" xr:uid="{613583FC-1DC9-499F-8C35-FB3C5609BD6B}"/>
    <cellStyle name="%20 - Vurgu4 2 3 3 4 2" xfId="30632" xr:uid="{840418CF-91C5-4CAA-A20D-6FD1A70815DA}"/>
    <cellStyle name="%20 - Vurgu4 2 3 3 5" xfId="10012" xr:uid="{20A4CD9A-D3BF-4D80-923E-95C316D81AE1}"/>
    <cellStyle name="%20 - Vurgu4 2 3 3 5 2" xfId="34606" xr:uid="{E62C1ABA-EE8E-423B-9F9F-32DC351645F6}"/>
    <cellStyle name="%20 - Vurgu4 2 3 3 6" xfId="10286" xr:uid="{F58EF32B-FBBF-4C33-90A9-136B821D8276}"/>
    <cellStyle name="%20 - Vurgu4 2 3 3 6 2" xfId="34847" xr:uid="{D857EE24-1591-4D81-B7F4-9F0B8B085B5E}"/>
    <cellStyle name="%20 - Vurgu4 2 3 3 7" xfId="13993" xr:uid="{86615C92-8E53-426A-962F-BFE989411315}"/>
    <cellStyle name="%20 - Vurgu4 2 3 3 7 2" xfId="38226" xr:uid="{00E59C6C-D693-4C44-961B-51422124127B}"/>
    <cellStyle name="%20 - Vurgu4 2 3 3 8" xfId="17706" xr:uid="{5139B7F4-9FD1-4F24-B962-1D4FDFABA23D}"/>
    <cellStyle name="%20 - Vurgu4 2 3 3 8 2" xfId="41937" xr:uid="{40B4A0F8-44BC-4317-9732-D38B5B91B429}"/>
    <cellStyle name="%20 - Vurgu4 2 3 3 9" xfId="21445" xr:uid="{89CF1486-FB7D-4AE7-8836-6784A6E56CCB}"/>
    <cellStyle name="%20 - Vurgu4 2 3 3 9 2" xfId="45668" xr:uid="{42A0D430-0455-4C93-8299-B67A0DF65476}"/>
    <cellStyle name="%20 - Vurgu4 2 3 4" xfId="243" xr:uid="{00000000-0005-0000-0000-000008010000}"/>
    <cellStyle name="%20 - Vurgu4 2 3 4 10" xfId="25818" xr:uid="{C6749E02-622C-4411-94B2-BBA888953091}"/>
    <cellStyle name="%20 - Vurgu4 2 3 4 10 2" xfId="49942" xr:uid="{9830DF09-DB81-4C96-B761-84C872183EAF}"/>
    <cellStyle name="%20 - Vurgu4 2 3 4 11" xfId="28453" xr:uid="{9A18F2A3-6262-41B1-80F7-1801EAC4F615}"/>
    <cellStyle name="%20 - Vurgu4 2 3 4 2" xfId="244" xr:uid="{00000000-0005-0000-0000-000009010000}"/>
    <cellStyle name="%20 - Vurgu4 2 3 4 2 2" xfId="3962" xr:uid="{9C2B23DE-2B1A-4760-90D1-D6F0CC78449B}"/>
    <cellStyle name="%20 - Vurgu4 2 3 4 2 2 2" xfId="29596" xr:uid="{218EF013-64D2-45EF-8019-CCE6F392DD9B}"/>
    <cellStyle name="%20 - Vurgu4 2 3 4 2 3" xfId="5629" xr:uid="{795ABE1B-452A-4A8F-AE66-4106DFB38596}"/>
    <cellStyle name="%20 - Vurgu4 2 3 4 2 3 2" xfId="30635" xr:uid="{07A1209C-2682-4D23-8016-E10884135725}"/>
    <cellStyle name="%20 - Vurgu4 2 3 4 2 4" xfId="28454" xr:uid="{60AF3917-F1FD-451C-ABF6-B5E2CEC54744}"/>
    <cellStyle name="%20 - Vurgu4 2 3 4 3" xfId="3961" xr:uid="{5CB8F193-F320-4D74-B60B-69270D5091E3}"/>
    <cellStyle name="%20 - Vurgu4 2 3 4 3 2" xfId="29595" xr:uid="{A4BBFA0F-5E97-48D0-A36E-AEA926363AA0}"/>
    <cellStyle name="%20 - Vurgu4 2 3 4 4" xfId="5628" xr:uid="{C7815C36-8374-4E2E-AE20-6523DE3B65B4}"/>
    <cellStyle name="%20 - Vurgu4 2 3 4 4 2" xfId="30634" xr:uid="{CDD78CA8-8D6C-4104-B76E-F03281A0928F}"/>
    <cellStyle name="%20 - Vurgu4 2 3 4 5" xfId="8998" xr:uid="{031766EE-D35C-401B-989A-189BE72912D7}"/>
    <cellStyle name="%20 - Vurgu4 2 3 4 5 2" xfId="33692" xr:uid="{3335A5CA-94F3-4E21-89B2-96578D456F48}"/>
    <cellStyle name="%20 - Vurgu4 2 3 4 6" xfId="10287" xr:uid="{F5E6C16A-F636-471F-8EB4-523E684323B1}"/>
    <cellStyle name="%20 - Vurgu4 2 3 4 6 2" xfId="34848" xr:uid="{B8A62C5A-A44A-4A08-8B86-1C7691212826}"/>
    <cellStyle name="%20 - Vurgu4 2 3 4 7" xfId="12392" xr:uid="{A500E815-4093-43C5-8923-BE45F24AD286}"/>
    <cellStyle name="%20 - Vurgu4 2 3 4 7 2" xfId="36626" xr:uid="{61D8191F-7D2D-49A4-8F99-8FD6CBAA99D7}"/>
    <cellStyle name="%20 - Vurgu4 2 3 4 8" xfId="16105" xr:uid="{E984387A-2AFA-4401-949C-0395D4DFDF89}"/>
    <cellStyle name="%20 - Vurgu4 2 3 4 8 2" xfId="40337" xr:uid="{CD0D6740-A301-4515-82BA-08BAE5CE0F9E}"/>
    <cellStyle name="%20 - Vurgu4 2 3 4 9" xfId="19843" xr:uid="{70F9D07D-0720-41DA-849B-993A518DF87A}"/>
    <cellStyle name="%20 - Vurgu4 2 3 4 9 2" xfId="44068" xr:uid="{90481D85-D117-4363-82EB-0823BD80FA5C}"/>
    <cellStyle name="%20 - Vurgu4 2 3 5" xfId="245" xr:uid="{00000000-0005-0000-0000-00000A010000}"/>
    <cellStyle name="%20 - Vurgu4 2 3 5 2" xfId="246" xr:uid="{00000000-0005-0000-0000-00000B010000}"/>
    <cellStyle name="%20 - Vurgu4 2 3 5 2 2" xfId="3964" xr:uid="{CCCAD2EC-A31C-4872-97DA-035F640A818F}"/>
    <cellStyle name="%20 - Vurgu4 2 3 5 2 2 2" xfId="29598" xr:uid="{30CFA97C-3790-4E19-9472-0D5AF6E46ADA}"/>
    <cellStyle name="%20 - Vurgu4 2 3 5 2 3" xfId="5631" xr:uid="{2145C9A7-11A5-4A06-BAA4-4765C8C811CE}"/>
    <cellStyle name="%20 - Vurgu4 2 3 5 2 3 2" xfId="30637" xr:uid="{C337C8FD-8669-4DF3-8A10-A66A974DC44B}"/>
    <cellStyle name="%20 - Vurgu4 2 3 5 2 4" xfId="28456" xr:uid="{4EE4E561-398A-4386-966E-5EED6CE8A8D6}"/>
    <cellStyle name="%20 - Vurgu4 2 3 5 3" xfId="3963" xr:uid="{FED30A48-8A61-444F-A4C8-2CF3C8FA1914}"/>
    <cellStyle name="%20 - Vurgu4 2 3 5 3 2" xfId="29597" xr:uid="{BB628AB9-4FB1-4F71-B7BD-288FBFCA059B}"/>
    <cellStyle name="%20 - Vurgu4 2 3 5 4" xfId="5630" xr:uid="{AB6E44C6-8D27-4BD3-A77A-333F6338FB86}"/>
    <cellStyle name="%20 - Vurgu4 2 3 5 4 2" xfId="30636" xr:uid="{30CCECA0-1251-44E9-8086-215A1E2C5BF7}"/>
    <cellStyle name="%20 - Vurgu4 2 3 5 5" xfId="10288" xr:uid="{9B3311DB-112B-4A2F-8105-01D76074B256}"/>
    <cellStyle name="%20 - Vurgu4 2 3 5 5 2" xfId="34849" xr:uid="{B50D147D-0248-473C-BAD8-E3FEE8826D8C}"/>
    <cellStyle name="%20 - Vurgu4 2 3 5 6" xfId="24827" xr:uid="{D2D9DDEE-D468-4DF1-88E3-3552DF2E5B67}"/>
    <cellStyle name="%20 - Vurgu4 2 3 5 6 2" xfId="48961" xr:uid="{7D55C20B-0AE9-4AA1-8AEC-A69553B25719}"/>
    <cellStyle name="%20 - Vurgu4 2 3 5 7" xfId="28455" xr:uid="{2D49158F-D3C9-4579-956B-D3E4BCDCA63F}"/>
    <cellStyle name="%20 - Vurgu4 2 3 6" xfId="247" xr:uid="{00000000-0005-0000-0000-00000C010000}"/>
    <cellStyle name="%20 - Vurgu4 2 3 6 2" xfId="248" xr:uid="{00000000-0005-0000-0000-00000D010000}"/>
    <cellStyle name="%20 - Vurgu4 2 3 6 2 2" xfId="3966" xr:uid="{F69893C7-F87A-4D39-98F6-5C2E2D9AB448}"/>
    <cellStyle name="%20 - Vurgu4 2 3 6 2 2 2" xfId="29600" xr:uid="{3B7762A6-7543-4507-BC40-9AD137E63BFA}"/>
    <cellStyle name="%20 - Vurgu4 2 3 6 2 3" xfId="5633" xr:uid="{5D377D27-3C94-4CF0-A084-E3DA62830FED}"/>
    <cellStyle name="%20 - Vurgu4 2 3 6 2 3 2" xfId="30639" xr:uid="{CF7D5C33-93EF-4591-BD50-73C7029AA893}"/>
    <cellStyle name="%20 - Vurgu4 2 3 6 2 4" xfId="28458" xr:uid="{8E82E928-2871-4497-A9F1-6CF06EA2BD3A}"/>
    <cellStyle name="%20 - Vurgu4 2 3 6 3" xfId="3965" xr:uid="{365814ED-14F6-4B54-ADB9-E7831C56CE23}"/>
    <cellStyle name="%20 - Vurgu4 2 3 6 3 2" xfId="29599" xr:uid="{37D8C73E-B86F-45EF-9A94-3B2F5F8CC935}"/>
    <cellStyle name="%20 - Vurgu4 2 3 6 4" xfId="5632" xr:uid="{858231C7-D4AA-46D3-9896-B65B50EC0443}"/>
    <cellStyle name="%20 - Vurgu4 2 3 6 4 2" xfId="30638" xr:uid="{7E58395E-3D36-4BDC-93BD-9B14BA158AAA}"/>
    <cellStyle name="%20 - Vurgu4 2 3 6 5" xfId="10289" xr:uid="{18B278E9-6810-4CD6-AC23-BC1277F6868B}"/>
    <cellStyle name="%20 - Vurgu4 2 3 6 5 2" xfId="34850" xr:uid="{F8B296A7-68DE-4657-B1C1-2941063C5148}"/>
    <cellStyle name="%20 - Vurgu4 2 3 6 6" xfId="28457" xr:uid="{66BC6FA8-A88A-45A5-A470-C0AC9A06BB15}"/>
    <cellStyle name="%20 - Vurgu4 2 3 7" xfId="249" xr:uid="{00000000-0005-0000-0000-00000E010000}"/>
    <cellStyle name="%20 - Vurgu4 2 3 7 2" xfId="250" xr:uid="{00000000-0005-0000-0000-00000F010000}"/>
    <cellStyle name="%20 - Vurgu4 2 3 7 2 2" xfId="3968" xr:uid="{977837F3-9ADF-4D82-A066-FC2C2385C163}"/>
    <cellStyle name="%20 - Vurgu4 2 3 7 2 2 2" xfId="29602" xr:uid="{665C6E29-CF10-4617-9E77-84914B7AE30B}"/>
    <cellStyle name="%20 - Vurgu4 2 3 7 2 3" xfId="5635" xr:uid="{1ED06070-1330-4397-9102-9429A8A0D7E8}"/>
    <cellStyle name="%20 - Vurgu4 2 3 7 2 3 2" xfId="30641" xr:uid="{26A715BE-70E9-418B-8F0B-E5780FC5E9CF}"/>
    <cellStyle name="%20 - Vurgu4 2 3 7 2 4" xfId="28460" xr:uid="{AFCEE6C6-2DDB-4049-B92E-7021FBEB3E28}"/>
    <cellStyle name="%20 - Vurgu4 2 3 7 3" xfId="3967" xr:uid="{34815970-38EE-42CF-AA75-59F38CDB77E7}"/>
    <cellStyle name="%20 - Vurgu4 2 3 7 3 2" xfId="29601" xr:uid="{9A34430E-8884-4235-8DD8-8B019A5F200A}"/>
    <cellStyle name="%20 - Vurgu4 2 3 7 4" xfId="5634" xr:uid="{C74FD492-10C7-4204-836C-A0E696D8F73C}"/>
    <cellStyle name="%20 - Vurgu4 2 3 7 4 2" xfId="30640" xr:uid="{776069E9-8E4B-48E3-AC9B-F6D0730EB466}"/>
    <cellStyle name="%20 - Vurgu4 2 3 7 5" xfId="10290" xr:uid="{8BA0DD70-A866-4969-8EDB-9E98E9FC7F5F}"/>
    <cellStyle name="%20 - Vurgu4 2 3 7 5 2" xfId="34851" xr:uid="{843F2F7A-E54B-4250-8F37-E7D73C81AAD5}"/>
    <cellStyle name="%20 - Vurgu4 2 3 7 6" xfId="28459" xr:uid="{F28D59AF-80AE-4752-9EBC-66C77B5C2B42}"/>
    <cellStyle name="%20 - Vurgu4 2 3 8" xfId="251" xr:uid="{00000000-0005-0000-0000-000010010000}"/>
    <cellStyle name="%20 - Vurgu4 2 3 8 2" xfId="3969" xr:uid="{72DE95D7-BCDD-4FF7-89E0-FBD5B7317B2C}"/>
    <cellStyle name="%20 - Vurgu4 2 3 8 2 2" xfId="29603" xr:uid="{56580E69-6456-4657-B126-6417DB0428CD}"/>
    <cellStyle name="%20 - Vurgu4 2 3 8 3" xfId="5636" xr:uid="{1360BA14-D365-42F2-86FD-5CA9449B2954}"/>
    <cellStyle name="%20 - Vurgu4 2 3 8 3 2" xfId="30642" xr:uid="{1BD172F0-EA20-4E95-BFD3-8F4393F3B91F}"/>
    <cellStyle name="%20 - Vurgu4 2 3 8 4" xfId="10291" xr:uid="{CD62DB80-5621-4669-8FB1-BACED4FB6927}"/>
    <cellStyle name="%20 - Vurgu4 2 3 8 4 2" xfId="34852" xr:uid="{7C824363-C428-4296-836D-5CA9987FAC1B}"/>
    <cellStyle name="%20 - Vurgu4 2 3 8 5" xfId="28461" xr:uid="{72B764A8-591E-4E65-90EB-FE89D2D47037}"/>
    <cellStyle name="%20 - Vurgu4 2 3 9" xfId="252" xr:uid="{00000000-0005-0000-0000-000011010000}"/>
    <cellStyle name="%20 - Vurgu4 2 3 9 2" xfId="3970" xr:uid="{F8CCE860-E49B-4F48-BB8A-116339C4FB8D}"/>
    <cellStyle name="%20 - Vurgu4 2 3 9 2 2" xfId="29604" xr:uid="{D248F87A-5140-43B0-8AD3-CDAA33171094}"/>
    <cellStyle name="%20 - Vurgu4 2 3 9 3" xfId="5637" xr:uid="{0C342F8F-0622-4BB6-9553-CC454F7DF1AC}"/>
    <cellStyle name="%20 - Vurgu4 2 3 9 3 2" xfId="30643" xr:uid="{BAFE7262-440E-4DD2-918D-BC6C659A4DCE}"/>
    <cellStyle name="%20 - Vurgu4 2 3 9 4" xfId="28462" xr:uid="{C6DD9C23-3DDF-48C7-BFD8-BB7C1C1EF87B}"/>
    <cellStyle name="%20 - Vurgu4 2 30" xfId="14861" xr:uid="{E54CC621-FA29-4E4C-8E1A-450042EC05B9}"/>
    <cellStyle name="%20 - Vurgu4 2 30 2" xfId="39093" xr:uid="{1AB57AB2-D86F-4577-AD05-6FFEA8E379B8}"/>
    <cellStyle name="%20 - Vurgu4 2 31" xfId="18594" xr:uid="{6F44A118-E897-4283-8604-CA6ED1A69AEC}"/>
    <cellStyle name="%20 - Vurgu4 2 31 2" xfId="42820" xr:uid="{D590A020-E978-4714-BC22-6490F79C63E3}"/>
    <cellStyle name="%20 - Vurgu4 2 32" xfId="22342" xr:uid="{369C63A2-D621-4FEF-BFBF-38757C90E469}"/>
    <cellStyle name="%20 - Vurgu4 2 32 2" xfId="46544" xr:uid="{668AC82B-459C-4189-A5EC-FBFD067D52EA}"/>
    <cellStyle name="%20 - Vurgu4 2 33" xfId="28435" xr:uid="{93391392-3FBE-41B0-A4D2-D8889C31C9BF}"/>
    <cellStyle name="%20 - Vurgu4 2 4" xfId="253" xr:uid="{00000000-0005-0000-0000-000012010000}"/>
    <cellStyle name="%20 - Vurgu4 2 4 2" xfId="254" xr:uid="{00000000-0005-0000-0000-000013010000}"/>
    <cellStyle name="%20 - Vurgu4 2 4 3" xfId="3971" xr:uid="{B889E703-174B-4E99-8658-0FFBF99F22D8}"/>
    <cellStyle name="%20 - Vurgu4 2 4 3 2" xfId="29605" xr:uid="{4C8D77A9-A873-41CA-9C78-51B5A76C8FAE}"/>
    <cellStyle name="%20 - Vurgu4 2 4 4" xfId="5638" xr:uid="{79A12DEF-BAC9-43EE-B6C1-AD715BA674F9}"/>
    <cellStyle name="%20 - Vurgu4 2 4 4 2" xfId="30644" xr:uid="{283D2B8F-5590-4D92-8771-C4E5B4559356}"/>
    <cellStyle name="%20 - Vurgu4 2 4 5" xfId="6645" xr:uid="{636A442D-C28A-40EF-84CC-F1E73EC53F8E}"/>
    <cellStyle name="%20 - Vurgu4 2 5" xfId="255" xr:uid="{00000000-0005-0000-0000-000014010000}"/>
    <cellStyle name="%20 - Vurgu4 2 5 10" xfId="22540" xr:uid="{ED4CCF85-A3FA-4825-8D05-601A3AA646C7}"/>
    <cellStyle name="%20 - Vurgu4 2 5 10 2" xfId="46742" xr:uid="{B465DBCE-1771-464A-ACE6-3FF8909B4EEA}"/>
    <cellStyle name="%20 - Vurgu4 2 5 11" xfId="28463" xr:uid="{13292673-C61D-4E32-8591-96759B1DA778}"/>
    <cellStyle name="%20 - Vurgu4 2 5 2" xfId="256" xr:uid="{00000000-0005-0000-0000-000015010000}"/>
    <cellStyle name="%20 - Vurgu4 2 5 2 2" xfId="3973" xr:uid="{A79C978D-93D6-4862-B1D0-9590026D80D2}"/>
    <cellStyle name="%20 - Vurgu4 2 5 2 2 2" xfId="27550" xr:uid="{0638E89C-AC02-43FC-B5CD-D34721F885FD}"/>
    <cellStyle name="%20 - Vurgu4 2 5 2 2 2 2" xfId="51667" xr:uid="{587DC4CC-6C0C-43C5-A2D1-A536DF638C90}"/>
    <cellStyle name="%20 - Vurgu4 2 5 2 2 3" xfId="29607" xr:uid="{7500B987-2A73-45DE-9618-55ACD98C5EA0}"/>
    <cellStyle name="%20 - Vurgu4 2 5 2 3" xfId="5640" xr:uid="{DA94902B-A986-49D9-AC2A-56A089923BA2}"/>
    <cellStyle name="%20 - Vurgu4 2 5 2 3 2" xfId="30646" xr:uid="{5E7CFAEB-E084-4365-921B-21457A0CF014}"/>
    <cellStyle name="%20 - Vurgu4 2 5 2 4" xfId="7947" xr:uid="{71A3B08E-1018-4856-B67B-31CD4959E938}"/>
    <cellStyle name="%20 - Vurgu4 2 5 2 4 2" xfId="32785" xr:uid="{68F63071-D0DC-4343-A3E5-AC12DD0DA52D}"/>
    <cellStyle name="%20 - Vurgu4 2 5 2 5" xfId="14118" xr:uid="{690A46D3-74F2-482F-A07B-810A8D442F01}"/>
    <cellStyle name="%20 - Vurgu4 2 5 2 5 2" xfId="38351" xr:uid="{2C4A06C9-8419-4A5E-AFFB-619B876149AC}"/>
    <cellStyle name="%20 - Vurgu4 2 5 2 6" xfId="17831" xr:uid="{ED1D8901-052C-4617-8304-DA9C6F479D1D}"/>
    <cellStyle name="%20 - Vurgu4 2 5 2 6 2" xfId="42062" xr:uid="{AD256CBB-D14E-46F8-B5DE-8A72B833097C}"/>
    <cellStyle name="%20 - Vurgu4 2 5 2 7" xfId="21570" xr:uid="{79B0937D-545F-445C-B951-C249F08C6440}"/>
    <cellStyle name="%20 - Vurgu4 2 5 2 7 2" xfId="45793" xr:uid="{18BD3E71-BAC1-4644-A8DC-F2B62CC5E566}"/>
    <cellStyle name="%20 - Vurgu4 2 5 2 8" xfId="23590" xr:uid="{C27043CA-1918-4523-A3DC-A4DABD6DEF0C}"/>
    <cellStyle name="%20 - Vurgu4 2 5 2 8 2" xfId="47792" xr:uid="{A15461A8-F64A-413A-ACA9-68FE2BD47131}"/>
    <cellStyle name="%20 - Vurgu4 2 5 2 9" xfId="28464" xr:uid="{ECE6FB82-AB3B-4672-A547-AB629F80B7B6}"/>
    <cellStyle name="%20 - Vurgu4 2 5 3" xfId="3972" xr:uid="{CF7FCBD4-E37E-47E7-A0F2-9BDA4C32C730}"/>
    <cellStyle name="%20 - Vurgu4 2 5 3 2" xfId="9377" xr:uid="{7831B7EF-E50A-4BC7-9A6B-FB2AE36A5DE8}"/>
    <cellStyle name="%20 - Vurgu4 2 5 3 2 2" xfId="34003" xr:uid="{52830065-D910-4680-933A-C87197D30763}"/>
    <cellStyle name="%20 - Vurgu4 2 5 3 3" xfId="12938" xr:uid="{DE46E63D-A5AF-4697-B19C-836D2CBB687B}"/>
    <cellStyle name="%20 - Vurgu4 2 5 3 3 2" xfId="37171" xr:uid="{B49D7188-9BB9-475A-8578-3F071BDED35A}"/>
    <cellStyle name="%20 - Vurgu4 2 5 3 4" xfId="16651" xr:uid="{E5BBD82A-4436-4525-8D0A-0C523AE97F5F}"/>
    <cellStyle name="%20 - Vurgu4 2 5 3 4 2" xfId="40882" xr:uid="{A0CBAFE1-75ED-4CAB-9665-F1D45F7C4CD6}"/>
    <cellStyle name="%20 - Vurgu4 2 5 3 5" xfId="20390" xr:uid="{B3C8201B-F38D-4443-941A-82C5CF4F8FC3}"/>
    <cellStyle name="%20 - Vurgu4 2 5 3 5 2" xfId="44613" xr:uid="{2EF3DB72-F654-4D86-8DD4-3B7861F7E4AF}"/>
    <cellStyle name="%20 - Vurgu4 2 5 3 6" xfId="26368" xr:uid="{ED154120-A156-49D3-BA80-2758FC7A7CBB}"/>
    <cellStyle name="%20 - Vurgu4 2 5 3 6 2" xfId="50487" xr:uid="{F08B0D8C-99D5-4009-AC37-791D575CA0B5}"/>
    <cellStyle name="%20 - Vurgu4 2 5 3 7" xfId="29606" xr:uid="{8139AFFE-CCFE-4D3A-AD8E-5308F60FD0D2}"/>
    <cellStyle name="%20 - Vurgu4 2 5 4" xfId="5639" xr:uid="{48A1B34A-BD17-4D61-9D9E-CF4319C58A7F}"/>
    <cellStyle name="%20 - Vurgu4 2 5 4 2" xfId="24953" xr:uid="{76F9E10C-F4A7-4AAB-A985-89F2144C38A6}"/>
    <cellStyle name="%20 - Vurgu4 2 5 4 2 2" xfId="49087" xr:uid="{0C1198B1-8F35-4C56-A84B-6A25768DDD4F}"/>
    <cellStyle name="%20 - Vurgu4 2 5 4 3" xfId="30645" xr:uid="{0969CB4F-916B-4125-A5BD-F55758224045}"/>
    <cellStyle name="%20 - Vurgu4 2 5 5" xfId="6800" xr:uid="{7E844BD2-77C5-451C-BDF7-B07039B9CC10}"/>
    <cellStyle name="%20 - Vurgu4 2 5 5 2" xfId="31737" xr:uid="{26EEE075-41C8-44CE-9020-EC49E8A22086}"/>
    <cellStyle name="%20 - Vurgu4 2 5 6" xfId="10292" xr:uid="{7B13DD4B-DC02-4C6A-849A-43E3226DE45B}"/>
    <cellStyle name="%20 - Vurgu4 2 5 6 2" xfId="34853" xr:uid="{9FD5B0B6-09F9-4E68-BF79-70B622F49188}"/>
    <cellStyle name="%20 - Vurgu4 2 5 7" xfId="11537" xr:uid="{E11BFD77-EA81-4CC0-ACA7-D655864D500B}"/>
    <cellStyle name="%20 - Vurgu4 2 5 7 2" xfId="35771" xr:uid="{62AA3549-1062-4888-BF86-F100002539E5}"/>
    <cellStyle name="%20 - Vurgu4 2 5 8" xfId="15250" xr:uid="{8AADA06B-4E4F-4891-A4E8-429AEBB7BB9C}"/>
    <cellStyle name="%20 - Vurgu4 2 5 8 2" xfId="39482" xr:uid="{C6C53A4B-D7DC-4F1D-B688-8AEA46CCC610}"/>
    <cellStyle name="%20 - Vurgu4 2 5 9" xfId="18987" xr:uid="{77D025D6-964C-4E8A-A96F-58D3EEA3DA73}"/>
    <cellStyle name="%20 - Vurgu4 2 5 9 2" xfId="43213" xr:uid="{9846849E-F775-42DF-AD11-B5D4AFB27C82}"/>
    <cellStyle name="%20 - Vurgu4 2 6" xfId="257" xr:uid="{00000000-0005-0000-0000-000016010000}"/>
    <cellStyle name="%20 - Vurgu4 2 6 2" xfId="8081" xr:uid="{E0779D64-D472-44C6-93B4-4502E0208F37}"/>
    <cellStyle name="%20 - Vurgu4 2 6 2 2" xfId="14242" xr:uid="{B0F36FA5-7E47-4860-8B5A-BC43AA7F1B5A}"/>
    <cellStyle name="%20 - Vurgu4 2 6 2 2 2" xfId="27674" xr:uid="{43056DD1-B989-44B0-9013-91761AE25540}"/>
    <cellStyle name="%20 - Vurgu4 2 6 2 2 2 2" xfId="51791" xr:uid="{1970A654-39EB-44CF-9465-37C6680BCB2E}"/>
    <cellStyle name="%20 - Vurgu4 2 6 2 2 3" xfId="38475" xr:uid="{01D71DCB-F899-48AA-B033-3290ED69C7EE}"/>
    <cellStyle name="%20 - Vurgu4 2 6 2 3" xfId="17955" xr:uid="{9406A048-0F70-4E79-B5A1-28EA623D0C82}"/>
    <cellStyle name="%20 - Vurgu4 2 6 2 3 2" xfId="42186" xr:uid="{19CE237E-4F13-4C87-9B4F-905D000A994D}"/>
    <cellStyle name="%20 - Vurgu4 2 6 2 4" xfId="21694" xr:uid="{98184FCF-A65F-45B5-9195-C2020194369D}"/>
    <cellStyle name="%20 - Vurgu4 2 6 2 4 2" xfId="45917" xr:uid="{C0319649-A9F7-472E-A7D5-6F8CEFEE8E8B}"/>
    <cellStyle name="%20 - Vurgu4 2 6 2 5" xfId="23714" xr:uid="{DD1FD005-0B6F-44C5-A44F-D7ABAA3049A5}"/>
    <cellStyle name="%20 - Vurgu4 2 6 2 5 2" xfId="47916" xr:uid="{1DB5FCF3-595B-4090-95A2-DF7CEBA494FE}"/>
    <cellStyle name="%20 - Vurgu4 2 6 2 6" xfId="32909" xr:uid="{15FDEDFD-EDCC-4B18-8C54-FE6E369D7695}"/>
    <cellStyle name="%20 - Vurgu4 2 6 3" xfId="6928" xr:uid="{EF8DD655-DD21-47A4-87EB-03AA248C5A61}"/>
    <cellStyle name="%20 - Vurgu4 2 6 3 2" xfId="13050" xr:uid="{C62C8EE4-9EF5-49D2-93BD-DD667673EF35}"/>
    <cellStyle name="%20 - Vurgu4 2 6 3 2 2" xfId="37283" xr:uid="{CE9B6C86-A848-451D-ABB7-19EAABD181E8}"/>
    <cellStyle name="%20 - Vurgu4 2 6 3 3" xfId="16763" xr:uid="{54EF3164-8919-48B4-9620-9BEA70340842}"/>
    <cellStyle name="%20 - Vurgu4 2 6 3 3 2" xfId="40994" xr:uid="{8CC0E08F-A08A-4D9D-B691-0D1A8E1C897F}"/>
    <cellStyle name="%20 - Vurgu4 2 6 3 4" xfId="20502" xr:uid="{78C77FCF-6F41-4783-B39C-794B80C9F24A}"/>
    <cellStyle name="%20 - Vurgu4 2 6 3 4 2" xfId="44725" xr:uid="{5B33DDB8-1D31-4168-A725-1B3532AFCB58}"/>
    <cellStyle name="%20 - Vurgu4 2 6 3 5" xfId="26480" xr:uid="{BD00A28B-001D-4F88-AEB0-BA45B731D3D8}"/>
    <cellStyle name="%20 - Vurgu4 2 6 3 5 2" xfId="50599" xr:uid="{13214838-CB45-4C49-B586-C8F31810FCD0}"/>
    <cellStyle name="%20 - Vurgu4 2 6 3 6" xfId="31861" xr:uid="{063A9C2B-888C-447A-A369-667EE2C03683}"/>
    <cellStyle name="%20 - Vurgu4 2 6 4" xfId="11661" xr:uid="{B9E2C2CF-ADC2-49A9-B695-BF4A57386659}"/>
    <cellStyle name="%20 - Vurgu4 2 6 4 2" xfId="25077" xr:uid="{4565137A-17C9-4F5C-96DE-A06DFA81FEAB}"/>
    <cellStyle name="%20 - Vurgu4 2 6 4 2 2" xfId="49211" xr:uid="{3A00E7DA-2E0E-4700-B446-A39D3A717F1E}"/>
    <cellStyle name="%20 - Vurgu4 2 6 4 3" xfId="35895" xr:uid="{B5F5B088-94AD-4301-B9C5-C39178E09A2E}"/>
    <cellStyle name="%20 - Vurgu4 2 6 5" xfId="15374" xr:uid="{E4941756-2921-486E-A356-281CA3E907AB}"/>
    <cellStyle name="%20 - Vurgu4 2 6 5 2" xfId="39606" xr:uid="{666A25E0-7483-4160-9BB8-F98441080DF2}"/>
    <cellStyle name="%20 - Vurgu4 2 6 6" xfId="19111" xr:uid="{73082194-CC60-4C96-8939-6358CE8CE9BF}"/>
    <cellStyle name="%20 - Vurgu4 2 6 6 2" xfId="43337" xr:uid="{64D01A33-7A1C-492B-844E-4244E55CF722}"/>
    <cellStyle name="%20 - Vurgu4 2 6 7" xfId="22664" xr:uid="{88726F7C-D602-4DAB-A80A-0F8E588007EE}"/>
    <cellStyle name="%20 - Vurgu4 2 6 7 2" xfId="46866" xr:uid="{575F2DCB-242B-45B4-BC37-D1D3FA055A9F}"/>
    <cellStyle name="%20 - Vurgu4 2 7" xfId="258" xr:uid="{00000000-0005-0000-0000-000017010000}"/>
    <cellStyle name="%20 - Vurgu4 2 7 10" xfId="22791" xr:uid="{BF7B446A-DD6B-4E20-ACFE-DD97644866B4}"/>
    <cellStyle name="%20 - Vurgu4 2 7 10 2" xfId="46993" xr:uid="{7C23CDD5-4B24-4F8F-AE11-332CD9E1E0F3}"/>
    <cellStyle name="%20 - Vurgu4 2 7 11" xfId="28465" xr:uid="{6396DA90-4725-44FD-AC0D-6212D9EBA5A2}"/>
    <cellStyle name="%20 - Vurgu4 2 7 2" xfId="259" xr:uid="{00000000-0005-0000-0000-000018010000}"/>
    <cellStyle name="%20 - Vurgu4 2 7 2 2" xfId="3975" xr:uid="{D6D9893C-2260-4AB0-9BA8-2EFB474AC652}"/>
    <cellStyle name="%20 - Vurgu4 2 7 2 2 2" xfId="27801" xr:uid="{7C519322-F929-43F4-9051-54A41579D90F}"/>
    <cellStyle name="%20 - Vurgu4 2 7 2 2 2 2" xfId="51918" xr:uid="{86A3FA69-C2BC-4BD3-803A-3385F265C8D4}"/>
    <cellStyle name="%20 - Vurgu4 2 7 2 2 3" xfId="29609" xr:uid="{3FD4E9D1-B957-4164-B20C-741DB358D9D5}"/>
    <cellStyle name="%20 - Vurgu4 2 7 2 3" xfId="5642" xr:uid="{76D50A31-F0A5-4986-BBCA-27B72633EF57}"/>
    <cellStyle name="%20 - Vurgu4 2 7 2 3 2" xfId="30648" xr:uid="{584B0605-4194-4E8C-B491-CA8817168DB8}"/>
    <cellStyle name="%20 - Vurgu4 2 7 2 4" xfId="8212" xr:uid="{AFEAED5C-1448-4CA1-B22E-D779AECC3D08}"/>
    <cellStyle name="%20 - Vurgu4 2 7 2 4 2" xfId="33036" xr:uid="{A399695B-5E24-4E26-BB0A-82646839CB53}"/>
    <cellStyle name="%20 - Vurgu4 2 7 2 5" xfId="14369" xr:uid="{7995E21B-54F0-4674-9B64-28C8EB8FD7B4}"/>
    <cellStyle name="%20 - Vurgu4 2 7 2 5 2" xfId="38602" xr:uid="{198EABDF-A234-4A8F-9FE5-487C054B3FCB}"/>
    <cellStyle name="%20 - Vurgu4 2 7 2 6" xfId="18082" xr:uid="{9BF20C0D-1A48-4232-8103-E98F687B4709}"/>
    <cellStyle name="%20 - Vurgu4 2 7 2 6 2" xfId="42313" xr:uid="{036A9B12-3903-4FEE-9821-57D46B3A8EDC}"/>
    <cellStyle name="%20 - Vurgu4 2 7 2 7" xfId="21821" xr:uid="{45BE0C8B-7543-4A46-9F3A-D178132B0D9A}"/>
    <cellStyle name="%20 - Vurgu4 2 7 2 7 2" xfId="46044" xr:uid="{A9EA6EC6-FB92-4A46-A4F0-4463FEEFB539}"/>
    <cellStyle name="%20 - Vurgu4 2 7 2 8" xfId="23841" xr:uid="{7AFC4036-7415-4227-B1B6-1A8A13303213}"/>
    <cellStyle name="%20 - Vurgu4 2 7 2 8 2" xfId="48043" xr:uid="{A500BE9D-3F12-4EDE-9C0C-4C31C862C457}"/>
    <cellStyle name="%20 - Vurgu4 2 7 2 9" xfId="28466" xr:uid="{0359EC43-532B-4069-954F-1BD11D6A5239}"/>
    <cellStyle name="%20 - Vurgu4 2 7 3" xfId="3974" xr:uid="{DC7B1BDB-47F7-414F-AFE8-D3AFC0E43FF5}"/>
    <cellStyle name="%20 - Vurgu4 2 7 3 2" xfId="9443" xr:uid="{D8DADA9E-6258-4A31-B389-4052ED7CC53F}"/>
    <cellStyle name="%20 - Vurgu4 2 7 3 2 2" xfId="34068" xr:uid="{D7FD58CB-93A7-42D8-BBE6-C429523678C2}"/>
    <cellStyle name="%20 - Vurgu4 2 7 3 3" xfId="13177" xr:uid="{133E6C9E-4618-499A-9E3D-AEDE7DAB4BA6}"/>
    <cellStyle name="%20 - Vurgu4 2 7 3 3 2" xfId="37410" xr:uid="{152E8372-A284-4E71-8904-43724E856EBE}"/>
    <cellStyle name="%20 - Vurgu4 2 7 3 4" xfId="16890" xr:uid="{D5C98865-D646-459C-A5BE-A7A927C7363C}"/>
    <cellStyle name="%20 - Vurgu4 2 7 3 4 2" xfId="41121" xr:uid="{0A796CA4-8E38-4E0C-B210-3861CFFE76E0}"/>
    <cellStyle name="%20 - Vurgu4 2 7 3 5" xfId="20629" xr:uid="{23A76157-BFC4-48B2-B8F8-94C3E9450360}"/>
    <cellStyle name="%20 - Vurgu4 2 7 3 5 2" xfId="44852" xr:uid="{C4FA7E08-6621-47D0-B039-A5F6478C55DF}"/>
    <cellStyle name="%20 - Vurgu4 2 7 3 6" xfId="26607" xr:uid="{58B985B4-4ABD-4757-9366-59D36C82B50B}"/>
    <cellStyle name="%20 - Vurgu4 2 7 3 6 2" xfId="50726" xr:uid="{5DD8C9FF-58AE-4495-87C6-12ED4DB24DA8}"/>
    <cellStyle name="%20 - Vurgu4 2 7 3 7" xfId="29608" xr:uid="{1D918F4A-96AF-4A8D-B599-47215EC4C713}"/>
    <cellStyle name="%20 - Vurgu4 2 7 4" xfId="5641" xr:uid="{31B41B05-66FC-4D79-8DCC-20BBD003E492}"/>
    <cellStyle name="%20 - Vurgu4 2 7 4 2" xfId="25204" xr:uid="{B64C796F-B609-4EEF-8113-D2592148CB92}"/>
    <cellStyle name="%20 - Vurgu4 2 7 4 2 2" xfId="49338" xr:uid="{40FEFDAB-B802-48F3-9B28-49D04047299F}"/>
    <cellStyle name="%20 - Vurgu4 2 7 4 3" xfId="30647" xr:uid="{CE249D86-7C0E-47EA-B900-7464A5EC4256}"/>
    <cellStyle name="%20 - Vurgu4 2 7 5" xfId="7064" xr:uid="{6BD77DF2-5EAC-4965-97DD-DF37ED4CAA1E}"/>
    <cellStyle name="%20 - Vurgu4 2 7 5 2" xfId="31988" xr:uid="{D0F4F27C-82B7-43E6-B0FE-42F2350F26F0}"/>
    <cellStyle name="%20 - Vurgu4 2 7 6" xfId="10293" xr:uid="{9A0293F1-8FBA-40CF-9463-657D683460CB}"/>
    <cellStyle name="%20 - Vurgu4 2 7 6 2" xfId="34854" xr:uid="{E8E7A406-92B1-4321-AD7E-B0426A0931EF}"/>
    <cellStyle name="%20 - Vurgu4 2 7 7" xfId="11788" xr:uid="{6D1C303D-1990-4957-8A75-E551C95E2236}"/>
    <cellStyle name="%20 - Vurgu4 2 7 7 2" xfId="36022" xr:uid="{47C3C971-466F-4DBB-9399-7E41739B740E}"/>
    <cellStyle name="%20 - Vurgu4 2 7 8" xfId="15501" xr:uid="{39889FC6-2F27-4644-8CE3-268C3D20D224}"/>
    <cellStyle name="%20 - Vurgu4 2 7 8 2" xfId="39733" xr:uid="{FA211B24-D194-494E-98C9-7481041E0D7F}"/>
    <cellStyle name="%20 - Vurgu4 2 7 9" xfId="19238" xr:uid="{5F5DAA32-EB4C-48E5-A689-1B3870503D79}"/>
    <cellStyle name="%20 - Vurgu4 2 7 9 2" xfId="43464" xr:uid="{00437672-485E-4E6F-8970-B843B069D1EA}"/>
    <cellStyle name="%20 - Vurgu4 2 8" xfId="260" xr:uid="{00000000-0005-0000-0000-000019010000}"/>
    <cellStyle name="%20 - Vurgu4 2 8 10" xfId="22918" xr:uid="{45749B6A-7EDD-4FCC-A27C-0A2532DC2D65}"/>
    <cellStyle name="%20 - Vurgu4 2 8 10 2" xfId="47120" xr:uid="{9A38977D-DF4F-48B1-874B-B1738ED29FDD}"/>
    <cellStyle name="%20 - Vurgu4 2 8 11" xfId="28467" xr:uid="{7ACB9E7D-8685-42A9-A613-1F2CCE97F551}"/>
    <cellStyle name="%20 - Vurgu4 2 8 2" xfId="261" xr:uid="{00000000-0005-0000-0000-00001A010000}"/>
    <cellStyle name="%20 - Vurgu4 2 8 2 2" xfId="3977" xr:uid="{88413323-35A2-4E4F-AE0C-2BA7F1A5CF44}"/>
    <cellStyle name="%20 - Vurgu4 2 8 2 2 2" xfId="27928" xr:uid="{55F16548-9AC8-408A-96E9-A563A922990C}"/>
    <cellStyle name="%20 - Vurgu4 2 8 2 2 2 2" xfId="52045" xr:uid="{9FD9461F-6DB9-40FE-A2AB-1D780CB4671E}"/>
    <cellStyle name="%20 - Vurgu4 2 8 2 2 3" xfId="29611" xr:uid="{CA002FE1-1B4D-4152-9546-FC2EF935F1F1}"/>
    <cellStyle name="%20 - Vurgu4 2 8 2 3" xfId="5644" xr:uid="{EC56C5AD-6BC3-466D-942B-E99536696C02}"/>
    <cellStyle name="%20 - Vurgu4 2 8 2 3 2" xfId="30650" xr:uid="{A7972815-48DF-41F2-9722-BF8E16642341}"/>
    <cellStyle name="%20 - Vurgu4 2 8 2 4" xfId="8342" xr:uid="{CE166210-E58F-488F-A673-A4C53703251C}"/>
    <cellStyle name="%20 - Vurgu4 2 8 2 4 2" xfId="33163" xr:uid="{16D5BC72-19F6-4644-A99E-0E1B5C806C75}"/>
    <cellStyle name="%20 - Vurgu4 2 8 2 5" xfId="14496" xr:uid="{36925B13-CA34-4F94-A2AC-E43F3AC76055}"/>
    <cellStyle name="%20 - Vurgu4 2 8 2 5 2" xfId="38729" xr:uid="{C0D6A07E-7011-4A70-946F-41627343D0DB}"/>
    <cellStyle name="%20 - Vurgu4 2 8 2 6" xfId="18209" xr:uid="{D935C97C-5346-4547-82C2-244B1E6285F2}"/>
    <cellStyle name="%20 - Vurgu4 2 8 2 6 2" xfId="42440" xr:uid="{557B1F23-C501-45DD-9CF8-B2EE37E1F610}"/>
    <cellStyle name="%20 - Vurgu4 2 8 2 7" xfId="21948" xr:uid="{61F5A038-59DB-4FC8-886B-1BEA3978CE0D}"/>
    <cellStyle name="%20 - Vurgu4 2 8 2 7 2" xfId="46171" xr:uid="{02238668-00EF-4DE2-AC7B-DE9DAF43C662}"/>
    <cellStyle name="%20 - Vurgu4 2 8 2 8" xfId="23968" xr:uid="{3311BAF4-CCE0-4A9A-B40A-EA1636CF8FE5}"/>
    <cellStyle name="%20 - Vurgu4 2 8 2 8 2" xfId="48170" xr:uid="{87248F77-21A1-427A-98A7-3AE83F35AD8B}"/>
    <cellStyle name="%20 - Vurgu4 2 8 2 9" xfId="28468" xr:uid="{0FCD3BAA-0727-43C9-A907-21F603B1398C}"/>
    <cellStyle name="%20 - Vurgu4 2 8 3" xfId="3976" xr:uid="{838F1FD1-4484-4D1D-AD85-70F023912F23}"/>
    <cellStyle name="%20 - Vurgu4 2 8 3 2" xfId="9521" xr:uid="{8A5070EB-037E-40BF-BD3B-898088103975}"/>
    <cellStyle name="%20 - Vurgu4 2 8 3 2 2" xfId="34146" xr:uid="{82570025-C68C-48F6-9208-B0AAF9AE1739}"/>
    <cellStyle name="%20 - Vurgu4 2 8 3 3" xfId="13304" xr:uid="{AF6C3F20-6B78-4EDE-8B54-456A09CA2CAA}"/>
    <cellStyle name="%20 - Vurgu4 2 8 3 3 2" xfId="37537" xr:uid="{4E53662A-87B9-47BC-AC73-2156E657CDB5}"/>
    <cellStyle name="%20 - Vurgu4 2 8 3 4" xfId="17017" xr:uid="{AAE11E39-BB68-423A-ACE4-E7B6B9045FF7}"/>
    <cellStyle name="%20 - Vurgu4 2 8 3 4 2" xfId="41248" xr:uid="{EB4BFC23-1B8F-4FE7-ACE6-85E34D61F5C6}"/>
    <cellStyle name="%20 - Vurgu4 2 8 3 5" xfId="20756" xr:uid="{96DE1DFD-593B-4532-8CD7-A5FED1DD5469}"/>
    <cellStyle name="%20 - Vurgu4 2 8 3 5 2" xfId="44979" xr:uid="{81A8FBCD-9316-44E5-8C10-D92969936E00}"/>
    <cellStyle name="%20 - Vurgu4 2 8 3 6" xfId="26734" xr:uid="{07EC4A8E-A9D5-4DDA-AF2D-C8FF23B4045D}"/>
    <cellStyle name="%20 - Vurgu4 2 8 3 6 2" xfId="50853" xr:uid="{D964E5AA-DD70-4EE3-A232-F8C864EFE701}"/>
    <cellStyle name="%20 - Vurgu4 2 8 3 7" xfId="29610" xr:uid="{CD9A0716-A153-410F-8C32-95684D4BD7B5}"/>
    <cellStyle name="%20 - Vurgu4 2 8 4" xfId="5643" xr:uid="{B091DA82-0E3A-4855-965E-2D56C89B0D78}"/>
    <cellStyle name="%20 - Vurgu4 2 8 4 2" xfId="25331" xr:uid="{8B1D1DA7-ECF6-4F17-A2CE-E03B3ADEBC7E}"/>
    <cellStyle name="%20 - Vurgu4 2 8 4 2 2" xfId="49465" xr:uid="{60EBFBBE-123A-4083-AEDF-B53B272E1E9D}"/>
    <cellStyle name="%20 - Vurgu4 2 8 4 3" xfId="30649" xr:uid="{8D6109AC-040C-4BAD-B06A-90208744EECA}"/>
    <cellStyle name="%20 - Vurgu4 2 8 5" xfId="7192" xr:uid="{4BF7FBAD-823F-45A1-9AEA-43056496ED32}"/>
    <cellStyle name="%20 - Vurgu4 2 8 5 2" xfId="32115" xr:uid="{C9AF25D3-A1A7-44B3-B30E-66391E288BAC}"/>
    <cellStyle name="%20 - Vurgu4 2 8 6" xfId="10294" xr:uid="{835784AC-CA7B-4538-A01D-4410537C8628}"/>
    <cellStyle name="%20 - Vurgu4 2 8 6 2" xfId="34855" xr:uid="{E3401FA0-E94D-4A97-B289-FF2AEC797589}"/>
    <cellStyle name="%20 - Vurgu4 2 8 7" xfId="11915" xr:uid="{54EA37F4-630F-4A83-92C0-768699A0507D}"/>
    <cellStyle name="%20 - Vurgu4 2 8 7 2" xfId="36149" xr:uid="{56E6AEE0-024A-4203-A9CC-5F569647AFB5}"/>
    <cellStyle name="%20 - Vurgu4 2 8 8" xfId="15628" xr:uid="{F8DABD63-FE1F-40ED-9B77-3C4DA787C73D}"/>
    <cellStyle name="%20 - Vurgu4 2 8 8 2" xfId="39860" xr:uid="{6379C987-FC0E-4391-9788-899D204C3017}"/>
    <cellStyle name="%20 - Vurgu4 2 8 9" xfId="19365" xr:uid="{806976AB-38E6-4AC3-AEBD-E6CA21976CFA}"/>
    <cellStyle name="%20 - Vurgu4 2 8 9 2" xfId="43591" xr:uid="{870812E2-4AF2-4910-97B3-17A850A47972}"/>
    <cellStyle name="%20 - Vurgu4 2 9" xfId="262" xr:uid="{00000000-0005-0000-0000-00001B010000}"/>
    <cellStyle name="%20 - Vurgu4 2 9 2" xfId="8474" xr:uid="{644718B0-92CE-4929-B1CA-1C38ABEB489E}"/>
    <cellStyle name="%20 - Vurgu4 2 9 2 2" xfId="14623" xr:uid="{4061B38B-93F7-44A9-949D-AEEE097FABE9}"/>
    <cellStyle name="%20 - Vurgu4 2 9 2 2 2" xfId="28055" xr:uid="{4F1469E3-48B9-42F5-A500-28764E981B3F}"/>
    <cellStyle name="%20 - Vurgu4 2 9 2 2 2 2" xfId="52172" xr:uid="{A4315F23-2E77-4A9D-9633-A3069B2C4DC9}"/>
    <cellStyle name="%20 - Vurgu4 2 9 2 2 3" xfId="38856" xr:uid="{FF0B083E-5D79-494C-B91E-885B9D313CD7}"/>
    <cellStyle name="%20 - Vurgu4 2 9 2 3" xfId="18336" xr:uid="{A9C64286-AB65-43DF-8F8D-171D2E54CCFA}"/>
    <cellStyle name="%20 - Vurgu4 2 9 2 3 2" xfId="42567" xr:uid="{2894B203-E6D2-46F5-B1BC-13631AFC6642}"/>
    <cellStyle name="%20 - Vurgu4 2 9 2 4" xfId="22075" xr:uid="{3DC27B41-9D66-4C6F-A60E-35AE0E622887}"/>
    <cellStyle name="%20 - Vurgu4 2 9 2 4 2" xfId="46298" xr:uid="{E71BE536-3A71-4267-B048-9922CB684F86}"/>
    <cellStyle name="%20 - Vurgu4 2 9 2 5" xfId="24095" xr:uid="{9F8C6158-62E4-4F3A-8FF7-04262AF7A09F}"/>
    <cellStyle name="%20 - Vurgu4 2 9 2 5 2" xfId="48297" xr:uid="{889016C2-3C2F-489C-9241-E5EDEEFED821}"/>
    <cellStyle name="%20 - Vurgu4 2 9 2 6" xfId="33290" xr:uid="{74413421-FB01-4F29-BE1C-5A3B5218993E}"/>
    <cellStyle name="%20 - Vurgu4 2 9 3" xfId="7326" xr:uid="{6AB62A66-0B43-4433-97D1-EF5879BBA0D6}"/>
    <cellStyle name="%20 - Vurgu4 2 9 3 2" xfId="13431" xr:uid="{C148AA0D-47D7-49F4-BDCA-37964749952C}"/>
    <cellStyle name="%20 - Vurgu4 2 9 3 2 2" xfId="37664" xr:uid="{CDDB8A91-31F6-469B-9312-A9408A5D4C1B}"/>
    <cellStyle name="%20 - Vurgu4 2 9 3 3" xfId="17144" xr:uid="{6791DD5A-A0CE-4F39-B24F-B24798947721}"/>
    <cellStyle name="%20 - Vurgu4 2 9 3 3 2" xfId="41375" xr:uid="{94B65CEC-72FA-4FD5-A3E9-4E37B54EB024}"/>
    <cellStyle name="%20 - Vurgu4 2 9 3 4" xfId="20883" xr:uid="{79F0B43C-3344-44EC-B2D7-51261F87DA25}"/>
    <cellStyle name="%20 - Vurgu4 2 9 3 4 2" xfId="45106" xr:uid="{5C38714E-3574-4A9E-A399-2BCF96AABFF4}"/>
    <cellStyle name="%20 - Vurgu4 2 9 3 5" xfId="26861" xr:uid="{EEC80EA6-9375-4BBE-8BB6-6AF5AD7655C8}"/>
    <cellStyle name="%20 - Vurgu4 2 9 3 5 2" xfId="50980" xr:uid="{9EB9F284-593F-4A09-B92D-396CD46FB4E9}"/>
    <cellStyle name="%20 - Vurgu4 2 9 3 6" xfId="32242" xr:uid="{962EFCEA-22B6-4D3F-B77F-B3904043A1CC}"/>
    <cellStyle name="%20 - Vurgu4 2 9 4" xfId="12042" xr:uid="{D581D74D-8EAE-4117-A5F7-5D41D7D939C1}"/>
    <cellStyle name="%20 - Vurgu4 2 9 4 2" xfId="25458" xr:uid="{5770C6A5-EE31-43DC-BA58-ABD87DF76116}"/>
    <cellStyle name="%20 - Vurgu4 2 9 4 2 2" xfId="49592" xr:uid="{5780CB44-325D-4E6A-A7F8-BAE8C1DE6159}"/>
    <cellStyle name="%20 - Vurgu4 2 9 4 3" xfId="36276" xr:uid="{F81C320A-6B40-4BBC-8135-ED56A1ECA7F8}"/>
    <cellStyle name="%20 - Vurgu4 2 9 5" xfId="15755" xr:uid="{8A5D3AA8-4A26-4AA8-94A1-0C43D0CC272E}"/>
    <cellStyle name="%20 - Vurgu4 2 9 5 2" xfId="39987" xr:uid="{0D258B3B-F707-48A4-B12E-DF51733956EB}"/>
    <cellStyle name="%20 - Vurgu4 2 9 6" xfId="19492" xr:uid="{0AD750FE-0511-495F-8495-B7AC9FA4B5AB}"/>
    <cellStyle name="%20 - Vurgu4 2 9 6 2" xfId="43718" xr:uid="{23374CEF-B9C2-4E6B-98FD-7AFC1317E40F}"/>
    <cellStyle name="%20 - Vurgu4 2 9 7" xfId="23045" xr:uid="{31B45715-535C-4A36-ACA3-ED812457D9D2}"/>
    <cellStyle name="%20 - Vurgu4 2 9 7 2" xfId="47247" xr:uid="{D6F76454-F13D-44E1-8BAC-4361916909F3}"/>
    <cellStyle name="%20 - Vurgu4 20" xfId="7436" xr:uid="{F63FDEF6-2CCE-4C72-BBC9-167435E19ABE}"/>
    <cellStyle name="%20 - Vurgu4 20 2" xfId="8581" xr:uid="{B9040916-85C8-467D-89EC-D8A21C0ECCA6}"/>
    <cellStyle name="%20 - Vurgu4 20 2 2" xfId="14730" xr:uid="{5C7EA9C6-B2A4-4730-8844-043A7FFD7C9A}"/>
    <cellStyle name="%20 - Vurgu4 20 2 2 2" xfId="28162" xr:uid="{67714A2D-967D-4438-8E61-FA5FC3A12376}"/>
    <cellStyle name="%20 - Vurgu4 20 2 2 2 2" xfId="52279" xr:uid="{1E3984A5-85B0-4E76-8852-1D6B30606DA6}"/>
    <cellStyle name="%20 - Vurgu4 20 2 2 3" xfId="38963" xr:uid="{8E433030-CCA4-4A31-BCD7-3DD68C42B926}"/>
    <cellStyle name="%20 - Vurgu4 20 2 3" xfId="18443" xr:uid="{C87162FB-9CD7-4596-B4AB-B4F1D0B3FAF8}"/>
    <cellStyle name="%20 - Vurgu4 20 2 3 2" xfId="42674" xr:uid="{A41A37D8-78A5-4842-8290-F898535BF8FC}"/>
    <cellStyle name="%20 - Vurgu4 20 2 4" xfId="22182" xr:uid="{4F5B6365-1C50-4745-8AAD-4AE903131797}"/>
    <cellStyle name="%20 - Vurgu4 20 2 4 2" xfId="46405" xr:uid="{551FAE93-B782-4C1D-984A-DD528996CEE9}"/>
    <cellStyle name="%20 - Vurgu4 20 2 5" xfId="24202" xr:uid="{BD05DD5E-7EFF-4729-B26C-D961949AEF04}"/>
    <cellStyle name="%20 - Vurgu4 20 2 5 2" xfId="48404" xr:uid="{3B0AE126-D4BE-42A8-87B2-36EFAA2517B8}"/>
    <cellStyle name="%20 - Vurgu4 20 2 6" xfId="33397" xr:uid="{D92F9DAD-85CD-4370-927F-828A9313CEB6}"/>
    <cellStyle name="%20 - Vurgu4 20 3" xfId="9677" xr:uid="{0826883B-D31B-4D61-8BC1-084804910DEA}"/>
    <cellStyle name="%20 - Vurgu4 20 3 2" xfId="13538" xr:uid="{1E8B0EFA-4B85-4623-BCD6-D4E6B27F04EA}"/>
    <cellStyle name="%20 - Vurgu4 20 3 2 2" xfId="37771" xr:uid="{511C0FE9-8406-4E21-A52F-FEFA0D17376C}"/>
    <cellStyle name="%20 - Vurgu4 20 3 3" xfId="17251" xr:uid="{672B32FF-968F-4F50-8B9B-B7580C5505B9}"/>
    <cellStyle name="%20 - Vurgu4 20 3 3 2" xfId="41482" xr:uid="{70B17FA2-A251-410F-AEEF-6234C2997AB5}"/>
    <cellStyle name="%20 - Vurgu4 20 3 4" xfId="20990" xr:uid="{59F84F1F-89D1-4C6D-9716-F503DB38690C}"/>
    <cellStyle name="%20 - Vurgu4 20 3 4 2" xfId="45213" xr:uid="{21D27F1E-2065-492B-AED6-5F238446A2A6}"/>
    <cellStyle name="%20 - Vurgu4 20 3 5" xfId="26968" xr:uid="{B32190BA-1390-4761-8CB4-1D0424751CB1}"/>
    <cellStyle name="%20 - Vurgu4 20 3 5 2" xfId="51087" xr:uid="{7231C8E3-6E2B-4EFE-873F-0D544E5C7391}"/>
    <cellStyle name="%20 - Vurgu4 20 3 6" xfId="34302" xr:uid="{B9BDD544-98E7-474C-98D2-89F6DFBF63FE}"/>
    <cellStyle name="%20 - Vurgu4 20 4" xfId="12149" xr:uid="{21404031-F233-4B13-B7C3-80288288F4D9}"/>
    <cellStyle name="%20 - Vurgu4 20 4 2" xfId="25565" xr:uid="{5E5E5C9F-CDA8-4641-B68D-641582161656}"/>
    <cellStyle name="%20 - Vurgu4 20 4 2 2" xfId="49699" xr:uid="{9596AB1A-B8FE-46FE-9E18-0949525939E4}"/>
    <cellStyle name="%20 - Vurgu4 20 4 3" xfId="36383" xr:uid="{5CD66282-8154-4085-9465-957A530A1C40}"/>
    <cellStyle name="%20 - Vurgu4 20 5" xfId="15862" xr:uid="{B105AE5A-C23D-4E57-A1A1-40B31EA595C6}"/>
    <cellStyle name="%20 - Vurgu4 20 5 2" xfId="40094" xr:uid="{52C8D723-268E-448D-A9C7-013C9BF0A6F8}"/>
    <cellStyle name="%20 - Vurgu4 20 6" xfId="19599" xr:uid="{A4494E15-BD13-4F4A-9BBE-939EA53B7529}"/>
    <cellStyle name="%20 - Vurgu4 20 6 2" xfId="43825" xr:uid="{27A41006-413B-4DE3-8592-FDF2579DE268}"/>
    <cellStyle name="%20 - Vurgu4 20 7" xfId="23152" xr:uid="{8E8CA68C-7801-4E68-AF92-8B4D61859E83}"/>
    <cellStyle name="%20 - Vurgu4 20 7 2" xfId="47354" xr:uid="{89FD09FA-EB41-49A6-B5B8-E270D95D449B}"/>
    <cellStyle name="%20 - Vurgu4 20 8" xfId="32349" xr:uid="{8B79A362-E392-43D6-8758-33FA885D167E}"/>
    <cellStyle name="%20 - Vurgu4 21" xfId="7694" xr:uid="{1B07E1F9-B266-43BB-AE4F-D793A663914C}"/>
    <cellStyle name="%20 - Vurgu4 21 2" xfId="9950" xr:uid="{910EBE76-7F05-4F7B-BCAB-BC348BEA99CE}"/>
    <cellStyle name="%20 - Vurgu4 21 2 2" xfId="13910" xr:uid="{43FB03FD-6165-4037-A836-5DBBF791A46F}"/>
    <cellStyle name="%20 - Vurgu4 21 2 2 2" xfId="38143" xr:uid="{EA5628DF-EE6A-4A65-B249-401C3E2A7F5B}"/>
    <cellStyle name="%20 - Vurgu4 21 2 3" xfId="17623" xr:uid="{0AB627BB-A3F2-4ADE-A327-27F215F3C744}"/>
    <cellStyle name="%20 - Vurgu4 21 2 3 2" xfId="41854" xr:uid="{65B9B88A-9AE1-4AAA-9B2B-0B61FC40F29A}"/>
    <cellStyle name="%20 - Vurgu4 21 2 4" xfId="21362" xr:uid="{97057739-370C-482A-914E-B1A88E432342}"/>
    <cellStyle name="%20 - Vurgu4 21 2 4 2" xfId="45585" xr:uid="{17B24CCB-923D-4AD2-A20E-82DC09A571B0}"/>
    <cellStyle name="%20 - Vurgu4 21 2 5" xfId="27342" xr:uid="{CB2B82E9-F2B2-4D0C-83E4-E71360EAA91B}"/>
    <cellStyle name="%20 - Vurgu4 21 2 5 2" xfId="51459" xr:uid="{65601CD6-4AB9-453C-AA9E-8AFE18F170E7}"/>
    <cellStyle name="%20 - Vurgu4 21 2 6" xfId="34544" xr:uid="{D6F36060-45DC-4398-A03B-F404D4A26176}"/>
    <cellStyle name="%20 - Vurgu4 21 3" xfId="9219" xr:uid="{A76F37B4-15DC-465D-A461-06B8FECCCBE6}"/>
    <cellStyle name="%20 - Vurgu4 21 3 2" xfId="12737" xr:uid="{79E92A38-E2F3-49CF-9E60-C1A343516894}"/>
    <cellStyle name="%20 - Vurgu4 21 3 2 2" xfId="36970" xr:uid="{0D032BF8-7A0F-447B-9FE6-EDDF311AF0E4}"/>
    <cellStyle name="%20 - Vurgu4 21 3 3" xfId="16450" xr:uid="{ADAF050D-B3A4-463D-BB3D-4516242562D3}"/>
    <cellStyle name="%20 - Vurgu4 21 3 3 2" xfId="40681" xr:uid="{FCE5D3D1-4254-46EC-881C-B19FA3B790A9}"/>
    <cellStyle name="%20 - Vurgu4 21 3 4" xfId="20189" xr:uid="{1CC0B3E7-223F-4223-A286-DDF7284E15E1}"/>
    <cellStyle name="%20 - Vurgu4 21 3 4 2" xfId="44412" xr:uid="{F16AF594-35CB-45C2-AF8D-E919BE781081}"/>
    <cellStyle name="%20 - Vurgu4 21 3 5" xfId="26166" xr:uid="{38E060FD-7055-42F6-B2A0-D52E7B752B65}"/>
    <cellStyle name="%20 - Vurgu4 21 3 5 2" xfId="50286" xr:uid="{7A3B65C3-1CE8-4699-B621-E2001F59DAA7}"/>
    <cellStyle name="%20 - Vurgu4 21 3 6" xfId="33858" xr:uid="{BD4DE4F2-40E2-40D7-895E-6E865CC30C23}"/>
    <cellStyle name="%20 - Vurgu4 21 4" xfId="11324" xr:uid="{510F2ABF-D959-40EA-BE7D-0F600411F307}"/>
    <cellStyle name="%20 - Vurgu4 21 4 2" xfId="24743" xr:uid="{A82E743B-A401-4AC3-A8C0-901A5BD351EB}"/>
    <cellStyle name="%20 - Vurgu4 21 4 2 2" xfId="48877" xr:uid="{0C65BE11-4EBC-4E3D-AA19-457D33E53758}"/>
    <cellStyle name="%20 - Vurgu4 21 4 3" xfId="35558" xr:uid="{C2687371-CF5C-478D-AC80-422AD367FD4F}"/>
    <cellStyle name="%20 - Vurgu4 21 5" xfId="15037" xr:uid="{BC9660DD-4030-4443-BD17-A9C185B095A1}"/>
    <cellStyle name="%20 - Vurgu4 21 5 2" xfId="39269" xr:uid="{44661153-299C-4391-888C-B2E5DDD55FD6}"/>
    <cellStyle name="%20 - Vurgu4 21 6" xfId="18772" xr:uid="{39604314-278A-455F-8418-49F57356D48D}"/>
    <cellStyle name="%20 - Vurgu4 21 6 2" xfId="42998" xr:uid="{8D021420-AA04-4930-AC8E-276B34E14483}"/>
    <cellStyle name="%20 - Vurgu4 21 7" xfId="23381" xr:uid="{09759380-65FF-43B5-9B02-44D8FF11E2AD}"/>
    <cellStyle name="%20 - Vurgu4 21 7 2" xfId="47583" xr:uid="{752AA6A2-D40F-43B4-BD32-FA2D6969BA92}"/>
    <cellStyle name="%20 - Vurgu4 21 8" xfId="32577" xr:uid="{2B5FBE83-7A51-4BBF-A169-7CD938E75F22}"/>
    <cellStyle name="%20 - Vurgu4 22" xfId="7457" xr:uid="{CFCF2956-00D2-4103-9E3F-59E845E90D55}"/>
    <cellStyle name="%20 - Vurgu4 22 2" xfId="10107" xr:uid="{6F6E834E-293A-4AEE-ADE7-923AAB3841C4}"/>
    <cellStyle name="%20 - Vurgu4 22 2 2" xfId="14751" xr:uid="{40ED3D66-2DBE-4793-95D7-B6BF743A48C1}"/>
    <cellStyle name="%20 - Vurgu4 22 2 2 2" xfId="38984" xr:uid="{101A8008-0EC1-4D0B-B618-93FC60DD94C6}"/>
    <cellStyle name="%20 - Vurgu4 22 2 3" xfId="18464" xr:uid="{BF6DD1F1-5D62-497A-9DCA-918DC87175C0}"/>
    <cellStyle name="%20 - Vurgu4 22 2 3 2" xfId="42695" xr:uid="{B3329F7F-C5F6-47E7-942C-5E40A90B288F}"/>
    <cellStyle name="%20 - Vurgu4 22 2 4" xfId="22203" xr:uid="{C8C9C83E-BB57-4FB9-9AB9-385ABEAFBD49}"/>
    <cellStyle name="%20 - Vurgu4 22 2 4 2" xfId="46426" xr:uid="{A5335130-D238-4B54-8074-FE6571C05708}"/>
    <cellStyle name="%20 - Vurgu4 22 2 5" xfId="28183" xr:uid="{C622A281-BF2C-44B4-8409-B71937F11ED5}"/>
    <cellStyle name="%20 - Vurgu4 22 2 5 2" xfId="52300" xr:uid="{7EAF2AB5-C27C-44FC-AA79-4949DD13321B}"/>
    <cellStyle name="%20 - Vurgu4 22 2 6" xfId="34701" xr:uid="{9563218A-FFCB-4825-B8D6-4408EFBD528F}"/>
    <cellStyle name="%20 - Vurgu4 22 3" xfId="9694" xr:uid="{08901200-FC0E-454F-9A69-C6CCE8906346}"/>
    <cellStyle name="%20 - Vurgu4 22 3 2" xfId="13557" xr:uid="{68E50A0E-24CF-4B81-859E-032376D17AA0}"/>
    <cellStyle name="%20 - Vurgu4 22 3 2 2" xfId="37790" xr:uid="{14AF6147-6E25-4BD6-B731-BBEDD99ECB3B}"/>
    <cellStyle name="%20 - Vurgu4 22 3 3" xfId="17270" xr:uid="{BACC2A7A-95B5-4F27-9AA8-48FFE772682D}"/>
    <cellStyle name="%20 - Vurgu4 22 3 3 2" xfId="41501" xr:uid="{F5F88879-A8B2-4393-8339-E3E4BF5DA853}"/>
    <cellStyle name="%20 - Vurgu4 22 3 4" xfId="21009" xr:uid="{0D74EFE4-9B39-4B58-BF32-27E4F01699A9}"/>
    <cellStyle name="%20 - Vurgu4 22 3 4 2" xfId="45232" xr:uid="{F74C6EB0-7CA5-4868-A791-1DDACA6E9A74}"/>
    <cellStyle name="%20 - Vurgu4 22 3 5" xfId="26987" xr:uid="{DDA20F8E-E72A-4F8D-84D3-CCA82DAC8038}"/>
    <cellStyle name="%20 - Vurgu4 22 3 5 2" xfId="51106" xr:uid="{86D9B962-2350-4010-94BB-7CFB0FD75DD1}"/>
    <cellStyle name="%20 - Vurgu4 22 3 6" xfId="34318" xr:uid="{96CD3853-B080-40F4-A1CC-636C49DCAA3F}"/>
    <cellStyle name="%20 - Vurgu4 22 4" xfId="12170" xr:uid="{0794ABD6-2A16-4D99-BDE1-B136CB24FE1C}"/>
    <cellStyle name="%20 - Vurgu4 22 4 2" xfId="25586" xr:uid="{22BE9F93-FB63-4B9E-9D89-751085F729B6}"/>
    <cellStyle name="%20 - Vurgu4 22 4 2 2" xfId="49720" xr:uid="{0C2115C1-C3E0-4E09-B2CC-CB51A92A4150}"/>
    <cellStyle name="%20 - Vurgu4 22 4 3" xfId="36404" xr:uid="{45F48A94-DA4C-4FE1-A9AD-365BB862A532}"/>
    <cellStyle name="%20 - Vurgu4 22 5" xfId="15883" xr:uid="{CC16ADE8-0B61-49E0-A3AC-B84AACD4E235}"/>
    <cellStyle name="%20 - Vurgu4 22 5 2" xfId="40115" xr:uid="{D07D61BF-48F0-4DA0-A84E-0849E2F56256}"/>
    <cellStyle name="%20 - Vurgu4 22 6" xfId="19620" xr:uid="{B84F510D-8F0E-42EE-84E1-FC0F7C4735BB}"/>
    <cellStyle name="%20 - Vurgu4 22 6 2" xfId="43846" xr:uid="{57BE166A-890E-4505-AC0C-9293D56F2D13}"/>
    <cellStyle name="%20 - Vurgu4 22 7" xfId="23171" xr:uid="{7C8BF428-895E-423C-B50D-53DFD0C87E1B}"/>
    <cellStyle name="%20 - Vurgu4 22 7 2" xfId="47373" xr:uid="{2011CFFC-8211-4339-B7B1-CE3D38AA8AAF}"/>
    <cellStyle name="%20 - Vurgu4 22 8" xfId="32368" xr:uid="{8B79456C-D81F-4A1F-8165-BBBC2060621C}"/>
    <cellStyle name="%20 - Vurgu4 23" xfId="8600" xr:uid="{CC5200FC-ADE7-4475-8CEF-F1F8F6646507}"/>
    <cellStyle name="%20 - Vurgu4 23 2" xfId="10124" xr:uid="{634782C4-3358-435F-B004-BEF96F55A3B4}"/>
    <cellStyle name="%20 - Vurgu4 23 2 2" xfId="14768" xr:uid="{2A5F045F-3D49-4321-B414-424934811693}"/>
    <cellStyle name="%20 - Vurgu4 23 2 2 2" xfId="39001" xr:uid="{4411C803-77D6-415F-9C3C-0546DABAD502}"/>
    <cellStyle name="%20 - Vurgu4 23 2 3" xfId="18481" xr:uid="{9CF3F7AD-9F76-4302-BA01-16AEC2E3A0A4}"/>
    <cellStyle name="%20 - Vurgu4 23 2 3 2" xfId="42712" xr:uid="{2A326758-8358-4293-A6DE-A03614E6EE63}"/>
    <cellStyle name="%20 - Vurgu4 23 2 4" xfId="22220" xr:uid="{424768A0-E5C4-4231-A121-D76D141816DB}"/>
    <cellStyle name="%20 - Vurgu4 23 2 4 2" xfId="46443" xr:uid="{6DD6DC3E-3B8C-4A9C-979A-F07EF0ED365C}"/>
    <cellStyle name="%20 - Vurgu4 23 2 5" xfId="28200" xr:uid="{86D095F5-8052-432E-AA45-6BEA7E248FAF}"/>
    <cellStyle name="%20 - Vurgu4 23 2 5 2" xfId="52317" xr:uid="{B4F87E66-C1BC-4BF0-AAF1-E0FDF0E6FEBC}"/>
    <cellStyle name="%20 - Vurgu4 23 2 6" xfId="34718" xr:uid="{7E685C78-6173-414D-84E7-82F59212CF8C}"/>
    <cellStyle name="%20 - Vurgu4 23 3" xfId="9709" xr:uid="{6D422003-F159-4F5D-AB89-2C13F0B884F6}"/>
    <cellStyle name="%20 - Vurgu4 23 3 2" xfId="13573" xr:uid="{BBF975C8-4E30-4570-9F0E-789279413413}"/>
    <cellStyle name="%20 - Vurgu4 23 3 2 2" xfId="37806" xr:uid="{8E0F34CD-3227-4559-ADCE-C78F4F670BEE}"/>
    <cellStyle name="%20 - Vurgu4 23 3 3" xfId="17286" xr:uid="{DA529D89-6ADA-4C04-BAF8-0F9EAB277365}"/>
    <cellStyle name="%20 - Vurgu4 23 3 3 2" xfId="41517" xr:uid="{FDD4B698-5C6C-4BD8-BBA2-2A978AC70F9B}"/>
    <cellStyle name="%20 - Vurgu4 23 3 4" xfId="21025" xr:uid="{0CA501F2-9DA4-4E70-95F4-5C292A7EF58A}"/>
    <cellStyle name="%20 - Vurgu4 23 3 4 2" xfId="45248" xr:uid="{D0EBE2FF-3445-4DD7-BC7E-7718F4A14BFA}"/>
    <cellStyle name="%20 - Vurgu4 23 3 5" xfId="27003" xr:uid="{A2CD2EEF-CA64-4A65-945A-67A7573E6FBA}"/>
    <cellStyle name="%20 - Vurgu4 23 3 5 2" xfId="51122" xr:uid="{1D40448C-C409-46C8-88B1-D06CB25283CD}"/>
    <cellStyle name="%20 - Vurgu4 23 3 6" xfId="34333" xr:uid="{EFB95115-7EA8-4C84-B284-E07972248466}"/>
    <cellStyle name="%20 - Vurgu4 23 4" xfId="12187" xr:uid="{46F241BA-B24A-4844-A4F1-DCCBB6BBCFA0}"/>
    <cellStyle name="%20 - Vurgu4 23 4 2" xfId="25603" xr:uid="{96BC9C1A-7F0F-49B2-A81D-F43644FF6A5B}"/>
    <cellStyle name="%20 - Vurgu4 23 4 2 2" xfId="49737" xr:uid="{F883D1E0-62E3-4589-9A4F-51970BD84165}"/>
    <cellStyle name="%20 - Vurgu4 23 4 3" xfId="36421" xr:uid="{1069069E-4894-47FA-9677-ADBC9AAF8054}"/>
    <cellStyle name="%20 - Vurgu4 23 5" xfId="15900" xr:uid="{F641EF0C-A104-4102-BCE7-475D41A34BC7}"/>
    <cellStyle name="%20 - Vurgu4 23 5 2" xfId="40132" xr:uid="{C4271A70-09DD-4B52-A659-6CBF4342B3F0}"/>
    <cellStyle name="%20 - Vurgu4 23 6" xfId="19637" xr:uid="{3446F78A-DFFB-428B-BD22-67CE13858522}"/>
    <cellStyle name="%20 - Vurgu4 23 6 2" xfId="43863" xr:uid="{5BDBB5CE-E368-4740-81F5-1214E333046E}"/>
    <cellStyle name="%20 - Vurgu4 23 7" xfId="24220" xr:uid="{08482A90-AC04-4DC6-A059-EB34A1AFECDE}"/>
    <cellStyle name="%20 - Vurgu4 23 7 2" xfId="48422" xr:uid="{6086CE9D-D26B-4F7E-A118-962CEA80D654}"/>
    <cellStyle name="%20 - Vurgu4 23 8" xfId="33415" xr:uid="{7CBD7AF9-439F-479E-AFC8-34523B4EE98D}"/>
    <cellStyle name="%20 - Vurgu4 24" xfId="8621" xr:uid="{A9E3C207-346C-444C-80C6-8EC18504EBA7}"/>
    <cellStyle name="%20 - Vurgu4 24 2" xfId="10140" xr:uid="{5A461382-288A-4D6F-9086-848772E97433}"/>
    <cellStyle name="%20 - Vurgu4 24 2 2" xfId="14784" xr:uid="{3B271106-8631-452F-985D-48A61A5D4962}"/>
    <cellStyle name="%20 - Vurgu4 24 2 2 2" xfId="39017" xr:uid="{8A8A50B3-30A9-4AAC-99A6-9229C4BC525F}"/>
    <cellStyle name="%20 - Vurgu4 24 2 3" xfId="18497" xr:uid="{9B6338A5-320D-4F23-BB7C-632D7362AAFE}"/>
    <cellStyle name="%20 - Vurgu4 24 2 3 2" xfId="42728" xr:uid="{A4337D15-9C60-40B5-8B75-5B55165939E9}"/>
    <cellStyle name="%20 - Vurgu4 24 2 4" xfId="22236" xr:uid="{22447837-F2E2-44BA-B6EF-F0D3C325CEAB}"/>
    <cellStyle name="%20 - Vurgu4 24 2 4 2" xfId="46459" xr:uid="{3556047F-7FB6-4D7A-83FF-32354949AF7C}"/>
    <cellStyle name="%20 - Vurgu4 24 2 5" xfId="28216" xr:uid="{917A7474-9008-4909-BC65-2B3A23B28865}"/>
    <cellStyle name="%20 - Vurgu4 24 2 5 2" xfId="52333" xr:uid="{67691ED6-7D56-4FF9-B529-7E7EA893E0F4}"/>
    <cellStyle name="%20 - Vurgu4 24 2 6" xfId="34734" xr:uid="{B3F81EA5-2812-48BE-AC3A-DAABF0ECE79E}"/>
    <cellStyle name="%20 - Vurgu4 24 3" xfId="9727" xr:uid="{DE5EF73F-5EE4-4999-BB7A-A0AEA1A51F7C}"/>
    <cellStyle name="%20 - Vurgu4 24 3 2" xfId="13592" xr:uid="{18B8A73D-C9C6-4FE8-AC53-59D070AFF8D4}"/>
    <cellStyle name="%20 - Vurgu4 24 3 2 2" xfId="37825" xr:uid="{BD06E7B2-3799-4930-8B90-588AE54756F6}"/>
    <cellStyle name="%20 - Vurgu4 24 3 3" xfId="17305" xr:uid="{C730C88F-E27B-42C2-9F1F-017D72236FDD}"/>
    <cellStyle name="%20 - Vurgu4 24 3 3 2" xfId="41536" xr:uid="{CF11C23E-2E6A-4B5F-8421-A85C88244604}"/>
    <cellStyle name="%20 - Vurgu4 24 3 4" xfId="21044" xr:uid="{C0C2B4BC-662D-43B9-BFF1-9FE30DBDA3C8}"/>
    <cellStyle name="%20 - Vurgu4 24 3 4 2" xfId="45267" xr:uid="{38220688-874E-47E3-A72B-15146763F4D0}"/>
    <cellStyle name="%20 - Vurgu4 24 3 5" xfId="27022" xr:uid="{52838D3F-8B79-4A8C-B11D-CB2092F2CCB8}"/>
    <cellStyle name="%20 - Vurgu4 24 3 5 2" xfId="51141" xr:uid="{E1A42965-F871-4CFD-8A7E-511F4DE565FF}"/>
    <cellStyle name="%20 - Vurgu4 24 3 6" xfId="34351" xr:uid="{6DD26A22-DB67-4C58-BCB1-01630053535E}"/>
    <cellStyle name="%20 - Vurgu4 24 4" xfId="12203" xr:uid="{3C78B211-812F-4DA4-8884-A74A0E77B502}"/>
    <cellStyle name="%20 - Vurgu4 24 4 2" xfId="25619" xr:uid="{51B39972-F3CD-4673-BEE3-16ECF1E6DF7C}"/>
    <cellStyle name="%20 - Vurgu4 24 4 2 2" xfId="49753" xr:uid="{155DD0D2-91EA-47DD-A6B5-DB4C4864878B}"/>
    <cellStyle name="%20 - Vurgu4 24 4 3" xfId="36437" xr:uid="{38B8963B-10BB-4580-A811-A40199C3D3FC}"/>
    <cellStyle name="%20 - Vurgu4 24 5" xfId="15916" xr:uid="{AB78DC05-00D8-4534-BF42-E7E2B71E022E}"/>
    <cellStyle name="%20 - Vurgu4 24 5 2" xfId="40148" xr:uid="{F9CBE72C-92DB-4E23-933F-D0AC21BF2237}"/>
    <cellStyle name="%20 - Vurgu4 24 6" xfId="19653" xr:uid="{EEEB1957-43A3-47B5-9396-5493C089C6AB}"/>
    <cellStyle name="%20 - Vurgu4 24 6 2" xfId="43879" xr:uid="{7F8C651A-CB5D-4D1F-8C06-8047715ED32C}"/>
    <cellStyle name="%20 - Vurgu4 24 7" xfId="24236" xr:uid="{F7563245-F498-446C-BCC0-0023D26F9D90}"/>
    <cellStyle name="%20 - Vurgu4 24 7 2" xfId="48438" xr:uid="{8E3A45DB-3D09-4D02-8627-198BB29A1B08}"/>
    <cellStyle name="%20 - Vurgu4 24 8" xfId="33431" xr:uid="{ADA53653-8CC4-44A9-B19D-75EB7EF81486}"/>
    <cellStyle name="%20 - Vurgu4 25" xfId="8679" xr:uid="{C92FB07E-96BE-4439-A817-A7FE75E5E55F}"/>
    <cellStyle name="%20 - Vurgu4 25 2" xfId="12221" xr:uid="{94BC543A-B5E2-4405-9E50-EA9593227C86}"/>
    <cellStyle name="%20 - Vurgu4 25 2 2" xfId="25641" xr:uid="{A3EC7440-6343-4079-9A49-D18E0E72655B}"/>
    <cellStyle name="%20 - Vurgu4 25 2 2 2" xfId="49771" xr:uid="{DDA8EB4F-49B7-4914-9194-0006224B5CB5}"/>
    <cellStyle name="%20 - Vurgu4 25 2 3" xfId="36455" xr:uid="{BB86317B-E27B-4CBA-A711-24FB6E0107F5}"/>
    <cellStyle name="%20 - Vurgu4 25 3" xfId="15934" xr:uid="{6AFFE411-A375-4059-B83C-37C79118575E}"/>
    <cellStyle name="%20 - Vurgu4 25 3 2" xfId="40166" xr:uid="{DC75E64E-2F7F-42C4-8750-568EE1DD14ED}"/>
    <cellStyle name="%20 - Vurgu4 25 4" xfId="19671" xr:uid="{809F50DF-F7E5-4998-AFAB-BA4CB36839D4}"/>
    <cellStyle name="%20 - Vurgu4 25 4 2" xfId="43897" xr:uid="{53D6D422-DC70-46E7-9B2D-4DBAF797122D}"/>
    <cellStyle name="%20 - Vurgu4 25 5" xfId="24273" xr:uid="{62D00421-8952-4DCC-AADB-D58E4F35D99F}"/>
    <cellStyle name="%20 - Vurgu4 25 5 2" xfId="48475" xr:uid="{BEDB1257-6B91-4EBD-9521-39518E8621D9}"/>
    <cellStyle name="%20 - Vurgu4 25 6" xfId="33468" xr:uid="{869BED0B-1D1A-4A64-962D-D365E9DCD075}"/>
    <cellStyle name="%20 - Vurgu4 26" xfId="8702" xr:uid="{756B248D-3A3F-40DD-B813-E5FD10843009}"/>
    <cellStyle name="%20 - Vurgu4 26 2" xfId="13688" xr:uid="{E7D6D1AD-D8C3-4FD2-9AD7-F727ABF4263D}"/>
    <cellStyle name="%20 - Vurgu4 26 2 2" xfId="27119" xr:uid="{1F2E8ED5-6F2A-4CBC-8A0B-49B9F6D06AD6}"/>
    <cellStyle name="%20 - Vurgu4 26 2 2 2" xfId="51237" xr:uid="{5530EF8B-B482-4C95-9581-854794851031}"/>
    <cellStyle name="%20 - Vurgu4 26 2 3" xfId="37921" xr:uid="{8D083F93-11B8-4482-B25A-43F58BC19A80}"/>
    <cellStyle name="%20 - Vurgu4 26 3" xfId="17401" xr:uid="{61BEE460-83E0-4712-8621-BDD12C52A688}"/>
    <cellStyle name="%20 - Vurgu4 26 3 2" xfId="41632" xr:uid="{7D45AFE0-F9AE-4D20-983F-90C80C9E7C05}"/>
    <cellStyle name="%20 - Vurgu4 26 4" xfId="21140" xr:uid="{B6807BE4-3BF3-490B-A614-59731A55AB57}"/>
    <cellStyle name="%20 - Vurgu4 26 4 2" xfId="45363" xr:uid="{D2B8E484-9F21-4E76-8BF9-1A9E10058BE2}"/>
    <cellStyle name="%20 - Vurgu4 26 5" xfId="24291" xr:uid="{6E3868B0-CEB5-493B-80FF-6FBD315AEF62}"/>
    <cellStyle name="%20 - Vurgu4 26 5 2" xfId="48493" xr:uid="{480934BC-2BA8-4D6A-8EF8-9887EB4376F2}"/>
    <cellStyle name="%20 - Vurgu4 26 6" xfId="33486" xr:uid="{C0B5E154-9CD8-49FD-AC5C-CD08D4A6D11A}"/>
    <cellStyle name="%20 - Vurgu4 27" xfId="8721" xr:uid="{AA18164F-1E84-4C07-9704-4D0C501FB4FC}"/>
    <cellStyle name="%20 - Vurgu4 27 2" xfId="13704" xr:uid="{1CA31F94-F02A-4215-9403-9379F626D443}"/>
    <cellStyle name="%20 - Vurgu4 27 2 2" xfId="27136" xr:uid="{BFEFC9AD-25F0-4FDE-958F-7D4ACFD78FE4}"/>
    <cellStyle name="%20 - Vurgu4 27 2 2 2" xfId="51253" xr:uid="{402FC766-EEDE-4632-9703-85573D24F2B2}"/>
    <cellStyle name="%20 - Vurgu4 27 2 3" xfId="37937" xr:uid="{9DC4F225-EE5F-478D-83C3-04E514986B67}"/>
    <cellStyle name="%20 - Vurgu4 27 3" xfId="17417" xr:uid="{B59B5CA3-4BA9-476A-BCA7-ECECF30EEAEA}"/>
    <cellStyle name="%20 - Vurgu4 27 3 2" xfId="41648" xr:uid="{F6BD9EC7-FE70-44B8-A23C-35A0A3342F28}"/>
    <cellStyle name="%20 - Vurgu4 27 4" xfId="21156" xr:uid="{C3919D88-6929-4684-8FBA-EDD7416210F6}"/>
    <cellStyle name="%20 - Vurgu4 27 4 2" xfId="45379" xr:uid="{3AEBEED6-BF9A-4016-B5B7-CFF56B0DE6AD}"/>
    <cellStyle name="%20 - Vurgu4 27 5" xfId="24309" xr:uid="{41F8270E-D08D-4930-9399-ABCBF752C6B2}"/>
    <cellStyle name="%20 - Vurgu4 27 5 2" xfId="48511" xr:uid="{41F0C3BF-086C-4741-BD59-94DBB3B35433}"/>
    <cellStyle name="%20 - Vurgu4 27 6" xfId="33504" xr:uid="{DDE0B113-EFE9-4B17-AD55-BCC838166600}"/>
    <cellStyle name="%20 - Vurgu4 28" xfId="8740" xr:uid="{FDA3E9E0-4A3F-4584-884D-2FFD2A8218D3}"/>
    <cellStyle name="%20 - Vurgu4 28 2" xfId="14799" xr:uid="{5DA6B224-11B3-4F69-9ED8-B2467E406A69}"/>
    <cellStyle name="%20 - Vurgu4 28 2 2" xfId="28239" xr:uid="{538C420B-352E-45EF-A3F8-3BBC2363C1F2}"/>
    <cellStyle name="%20 - Vurgu4 28 2 2 2" xfId="52348" xr:uid="{86190EE4-C0BE-4D6F-8B59-CBE529203ADF}"/>
    <cellStyle name="%20 - Vurgu4 28 2 3" xfId="39032" xr:uid="{35429636-FE52-428F-ACCF-180193523D73}"/>
    <cellStyle name="%20 - Vurgu4 28 3" xfId="18512" xr:uid="{FFFD1EB9-124F-4801-A824-C9B11C4E8C90}"/>
    <cellStyle name="%20 - Vurgu4 28 3 2" xfId="42743" xr:uid="{1887C220-39D1-438E-AEDF-BD75B6AEAC7E}"/>
    <cellStyle name="%20 - Vurgu4 28 4" xfId="22251" xr:uid="{A7E2FE0D-2B34-4A91-B6F5-CED39E00F354}"/>
    <cellStyle name="%20 - Vurgu4 28 4 2" xfId="46474" xr:uid="{A0ECB165-269A-439F-B8E2-37A4117DF212}"/>
    <cellStyle name="%20 - Vurgu4 28 5" xfId="24327" xr:uid="{6A363C8B-E83C-49C4-A4F7-96ADE647F04E}"/>
    <cellStyle name="%20 - Vurgu4 28 5 2" xfId="48529" xr:uid="{EF0A186D-8AE2-44BE-BCED-690FAA792584}"/>
    <cellStyle name="%20 - Vurgu4 28 6" xfId="33522" xr:uid="{51A15325-E1C3-4C98-A2D1-B468C337FAE2}"/>
    <cellStyle name="%20 - Vurgu4 29" xfId="8761" xr:uid="{64163DED-F315-4500-B266-0F6252F3B240}"/>
    <cellStyle name="%20 - Vurgu4 29 2" xfId="18529" xr:uid="{34F8803E-522B-4A15-BE25-F8990D9B1001}"/>
    <cellStyle name="%20 - Vurgu4 29 2 2" xfId="42759" xr:uid="{4A5CB51F-5F62-4014-BD93-9B0639EEB162}"/>
    <cellStyle name="%20 - Vurgu4 29 3" xfId="22267" xr:uid="{D94D4F92-7397-41E5-9CB4-278BFFAE78F3}"/>
    <cellStyle name="%20 - Vurgu4 29 3 2" xfId="46490" xr:uid="{1C07870C-FF66-4A2E-991B-0DEEEC451BED}"/>
    <cellStyle name="%20 - Vurgu4 29 4" xfId="24345" xr:uid="{C77F02B9-E608-4FC0-B4B2-CC1535EA1F08}"/>
    <cellStyle name="%20 - Vurgu4 29 4 2" xfId="48547" xr:uid="{8AC88DA1-1296-422B-997B-E9189BC73E0B}"/>
    <cellStyle name="%20 - Vurgu4 29 5" xfId="33540" xr:uid="{3D9596E5-C9D2-4B97-97EE-77D92AF97BAD}"/>
    <cellStyle name="%20 - Vurgu4 3" xfId="263" xr:uid="{00000000-0005-0000-0000-00001C010000}"/>
    <cellStyle name="%20 - Vurgu4 3 10" xfId="6437" xr:uid="{399C6990-92C6-4CA7-866E-BAD2D4125B77}"/>
    <cellStyle name="%20 - Vurgu4 3 10 2" xfId="24545" xr:uid="{0CD13BD7-3B6A-4DDF-B774-5BA2EB185BDD}"/>
    <cellStyle name="%20 - Vurgu4 3 10 2 2" xfId="48719" xr:uid="{1E364D77-AEB1-4DA1-A25D-CBE938C3772B}"/>
    <cellStyle name="%20 - Vurgu4 3 10 3" xfId="31442" xr:uid="{47E5F786-7E8C-4C2A-B383-AB7EADC437AF}"/>
    <cellStyle name="%20 - Vurgu4 3 11" xfId="6553" xr:uid="{9D335CF1-D0D3-48A1-9EA1-04701205A309}"/>
    <cellStyle name="%20 - Vurgu4 3 11 2" xfId="31557" xr:uid="{E644B9D3-7A4B-4807-B568-091F20D38549}"/>
    <cellStyle name="%20 - Vurgu4 3 12" xfId="10295" xr:uid="{038616F2-22F1-455C-A621-F44E40A9C0B5}"/>
    <cellStyle name="%20 - Vurgu4 3 12 2" xfId="34856" xr:uid="{453007C5-C243-415C-8C11-9109F9ECD7BF}"/>
    <cellStyle name="%20 - Vurgu4 3 13" xfId="11164" xr:uid="{5FC93B92-821E-4FCF-A154-B298BEDF6003}"/>
    <cellStyle name="%20 - Vurgu4 3 13 2" xfId="35398" xr:uid="{6D432751-D282-4254-8687-CAF7D350A2CC}"/>
    <cellStyle name="%20 - Vurgu4 3 14" xfId="14877" xr:uid="{FA42A5EA-D3C2-4AD3-8E5E-EBC0B2FA779A}"/>
    <cellStyle name="%20 - Vurgu4 3 14 2" xfId="39109" xr:uid="{9CD7BEC9-E86D-4824-85B5-A65FA7D9AC82}"/>
    <cellStyle name="%20 - Vurgu4 3 15" xfId="18610" xr:uid="{B408C4E1-9E13-4B39-A287-2597936BE4DD}"/>
    <cellStyle name="%20 - Vurgu4 3 15 2" xfId="42836" xr:uid="{04B09C02-FAB3-45DC-8858-14FE128B99C5}"/>
    <cellStyle name="%20 - Vurgu4 3 16" xfId="22358" xr:uid="{E3C84DDE-87A2-464D-A12A-C077D6F483F4}"/>
    <cellStyle name="%20 - Vurgu4 3 16 2" xfId="46560" xr:uid="{18F6EC58-9562-4D66-B50B-301A831CC681}"/>
    <cellStyle name="%20 - Vurgu4 3 17" xfId="28469" xr:uid="{3AC6107B-05F6-4304-9506-59D9B3EDE2D5}"/>
    <cellStyle name="%20 - Vurgu4 3 2" xfId="264" xr:uid="{00000000-0005-0000-0000-00001D010000}"/>
    <cellStyle name="%20 - Vurgu4 3 2 10" xfId="22556" xr:uid="{9735E619-233F-4FDA-BEB8-09FE105F997F}"/>
    <cellStyle name="%20 - Vurgu4 3 2 10 2" xfId="46758" xr:uid="{E91AFB86-18B2-4D17-B31C-2F3484A223A2}"/>
    <cellStyle name="%20 - Vurgu4 3 2 11" xfId="28470" xr:uid="{B211182F-97D1-4627-8C03-1363A77BEE7A}"/>
    <cellStyle name="%20 - Vurgu4 3 2 2" xfId="265" xr:uid="{00000000-0005-0000-0000-00001E010000}"/>
    <cellStyle name="%20 - Vurgu4 3 2 2 2" xfId="3980" xr:uid="{73E348F5-89F9-4651-83A5-4947D97F972B}"/>
    <cellStyle name="%20 - Vurgu4 3 2 2 2 2" xfId="26384" xr:uid="{988F0DC3-A707-47E7-ABF3-0A155BABB8DB}"/>
    <cellStyle name="%20 - Vurgu4 3 2 2 2 2 2" xfId="50503" xr:uid="{B9235F95-88DC-4483-AD97-371CDA48244F}"/>
    <cellStyle name="%20 - Vurgu4 3 2 2 2 3" xfId="29614" xr:uid="{C0BA0247-3833-4E7A-BC37-3E95A906FFBA}"/>
    <cellStyle name="%20 - Vurgu4 3 2 2 3" xfId="5647" xr:uid="{B6D63149-1934-4AD7-AEF3-3C158C6DE0C8}"/>
    <cellStyle name="%20 - Vurgu4 3 2 2 3 2" xfId="30653" xr:uid="{C713D636-35BE-4A03-A471-99F73793B802}"/>
    <cellStyle name="%20 - Vurgu4 3 2 2 4" xfId="7963" xr:uid="{D8D28F21-35D9-4430-93F7-0B66F5B46635}"/>
    <cellStyle name="%20 - Vurgu4 3 2 2 4 2" xfId="32801" xr:uid="{F0EFA79B-2570-4A13-8F1F-0BD5B0C1118B}"/>
    <cellStyle name="%20 - Vurgu4 3 2 2 5" xfId="12954" xr:uid="{2E4291D0-4A41-47E8-AED8-8FED06877744}"/>
    <cellStyle name="%20 - Vurgu4 3 2 2 5 2" xfId="37187" xr:uid="{6FB0B536-04BF-439F-9F05-6F4DA473A4CB}"/>
    <cellStyle name="%20 - Vurgu4 3 2 2 6" xfId="16667" xr:uid="{84C9F4FE-B47F-4951-8CB1-488C3C8069AE}"/>
    <cellStyle name="%20 - Vurgu4 3 2 2 6 2" xfId="40898" xr:uid="{2A9D38EB-F859-4F30-9FE9-7873029B0D01}"/>
    <cellStyle name="%20 - Vurgu4 3 2 2 7" xfId="20406" xr:uid="{0B8BA784-33A9-4187-B0C6-1F33DC9CAE9C}"/>
    <cellStyle name="%20 - Vurgu4 3 2 2 7 2" xfId="44629" xr:uid="{E59702D9-1A67-45E4-B26A-C9637C70A44F}"/>
    <cellStyle name="%20 - Vurgu4 3 2 2 8" xfId="23606" xr:uid="{237D9D8E-89D4-486B-A3F2-779272A525EE}"/>
    <cellStyle name="%20 - Vurgu4 3 2 2 8 2" xfId="47808" xr:uid="{CA2FE852-9B79-4A56-A02B-64D0484B04D6}"/>
    <cellStyle name="%20 - Vurgu4 3 2 2 9" xfId="28471" xr:uid="{0B51DD7A-87AA-4FB4-9243-610B06AE03F5}"/>
    <cellStyle name="%20 - Vurgu4 3 2 3" xfId="3979" xr:uid="{5D9698E6-CCB4-4805-AC47-7FD130E070B4}"/>
    <cellStyle name="%20 - Vurgu4 3 2 3 2" xfId="10059" xr:uid="{062118D1-81FE-4462-8EDA-744A55A90805}"/>
    <cellStyle name="%20 - Vurgu4 3 2 3 2 2" xfId="34653" xr:uid="{757681B6-788D-463A-A8A0-F8CEB1FFD70C}"/>
    <cellStyle name="%20 - Vurgu4 3 2 3 3" xfId="14134" xr:uid="{E5803E11-02B2-40A7-A560-18EFDC88427A}"/>
    <cellStyle name="%20 - Vurgu4 3 2 3 3 2" xfId="38367" xr:uid="{C5BD6FD7-CB47-46F5-A186-0496532238B2}"/>
    <cellStyle name="%20 - Vurgu4 3 2 3 4" xfId="17847" xr:uid="{7104A33B-54AA-4802-ABF9-BFC44EED40EB}"/>
    <cellStyle name="%20 - Vurgu4 3 2 3 4 2" xfId="42078" xr:uid="{1D9C6F80-DBE9-41F5-9571-26B0174B9234}"/>
    <cellStyle name="%20 - Vurgu4 3 2 3 5" xfId="21586" xr:uid="{5891F21D-6B6E-459A-AFBC-2DB94C286AE9}"/>
    <cellStyle name="%20 - Vurgu4 3 2 3 5 2" xfId="45809" xr:uid="{B46FA272-310F-48CA-B1BB-9777DCD93D80}"/>
    <cellStyle name="%20 - Vurgu4 3 2 3 6" xfId="27566" xr:uid="{EF09A563-618F-4BCE-8478-A8C01E516ED0}"/>
    <cellStyle name="%20 - Vurgu4 3 2 3 6 2" xfId="51683" xr:uid="{38A873CB-B615-4F61-B5B0-27F56F3B0D26}"/>
    <cellStyle name="%20 - Vurgu4 3 2 3 7" xfId="29613" xr:uid="{DF2BBAED-873D-4F05-A02A-10FE85621BE2}"/>
    <cellStyle name="%20 - Vurgu4 3 2 4" xfId="5646" xr:uid="{DBF9CAB1-01D8-4182-8041-A83350C3A331}"/>
    <cellStyle name="%20 - Vurgu4 3 2 4 2" xfId="9012" xr:uid="{609524A0-E028-4E72-97B9-51818C91219F}"/>
    <cellStyle name="%20 - Vurgu4 3 2 4 2 2" xfId="33706" xr:uid="{123CFFE8-BBB4-4484-9F2C-E2CBB00E3898}"/>
    <cellStyle name="%20 - Vurgu4 3 2 4 3" xfId="12408" xr:uid="{E591ACB1-D710-4E9D-8ED0-FC7A73704FBA}"/>
    <cellStyle name="%20 - Vurgu4 3 2 4 3 2" xfId="36642" xr:uid="{FD77C6D5-1DA1-4AE6-ACEB-234912586160}"/>
    <cellStyle name="%20 - Vurgu4 3 2 4 4" xfId="16121" xr:uid="{D3D3989A-848D-4FAF-B808-46F8074A6FD0}"/>
    <cellStyle name="%20 - Vurgu4 3 2 4 4 2" xfId="40353" xr:uid="{EC6F2269-ABB3-4D15-A7B4-1B4FB7763893}"/>
    <cellStyle name="%20 - Vurgu4 3 2 4 5" xfId="19859" xr:uid="{2C4809F2-887F-434F-82EA-EE022D54D0D0}"/>
    <cellStyle name="%20 - Vurgu4 3 2 4 5 2" xfId="44084" xr:uid="{6AFD8BC0-84AE-45CB-AC3E-E67C5B98D21D}"/>
    <cellStyle name="%20 - Vurgu4 3 2 4 6" xfId="25834" xr:uid="{60A18DCE-EFFB-4994-802C-C2191DAE48F6}"/>
    <cellStyle name="%20 - Vurgu4 3 2 4 6 2" xfId="49958" xr:uid="{7D49FFF6-DB15-4515-9773-50972D31E24E}"/>
    <cellStyle name="%20 - Vurgu4 3 2 4 7" xfId="30652" xr:uid="{803E638D-38C2-4D1C-8D31-658D5B6A3929}"/>
    <cellStyle name="%20 - Vurgu4 3 2 5" xfId="6816" xr:uid="{C9CA77E5-6DCA-429B-8EBD-96F8A89DE473}"/>
    <cellStyle name="%20 - Vurgu4 3 2 5 2" xfId="24969" xr:uid="{BB852165-726D-4B1B-8C75-28D10BD2CA77}"/>
    <cellStyle name="%20 - Vurgu4 3 2 5 2 2" xfId="49103" xr:uid="{0AF504C7-20BA-4BF4-A2B4-DA875B861E54}"/>
    <cellStyle name="%20 - Vurgu4 3 2 5 3" xfId="31753" xr:uid="{638C0AD6-20B5-456D-ADF4-B8A7272DCB72}"/>
    <cellStyle name="%20 - Vurgu4 3 2 6" xfId="10296" xr:uid="{596F7606-9EAF-40C6-A461-EA03A2FC6B16}"/>
    <cellStyle name="%20 - Vurgu4 3 2 6 2" xfId="34857" xr:uid="{1DE8478B-410F-4827-9B31-99E0BBEB785C}"/>
    <cellStyle name="%20 - Vurgu4 3 2 7" xfId="11553" xr:uid="{3CF4D88D-F082-413A-ABC8-35B95CF08FEC}"/>
    <cellStyle name="%20 - Vurgu4 3 2 7 2" xfId="35787" xr:uid="{EBE82BBC-A3D5-49B0-9C54-39C2FAB21FDC}"/>
    <cellStyle name="%20 - Vurgu4 3 2 8" xfId="15266" xr:uid="{AE50594B-5E38-4E92-BDC3-748072D44F4E}"/>
    <cellStyle name="%20 - Vurgu4 3 2 8 2" xfId="39498" xr:uid="{B8320202-D8F0-42CB-9235-1A93AA6DF061}"/>
    <cellStyle name="%20 - Vurgu4 3 2 9" xfId="19003" xr:uid="{1FAB12FB-1FFD-4C0B-A8B3-7471A6620152}"/>
    <cellStyle name="%20 - Vurgu4 3 2 9 2" xfId="43229" xr:uid="{EECE544F-6CBC-4A58-9DF4-A8F158C3AF22}"/>
    <cellStyle name="%20 - Vurgu4 3 3" xfId="266" xr:uid="{00000000-0005-0000-0000-00001F010000}"/>
    <cellStyle name="%20 - Vurgu4 3 3 10" xfId="28472" xr:uid="{AC64241B-A35C-4792-9508-1379523429B3}"/>
    <cellStyle name="%20 - Vurgu4 3 3 2" xfId="3981" xr:uid="{9AB4181A-8D0F-4A5E-B25C-3DC73C920732}"/>
    <cellStyle name="%20 - Vurgu4 3 3 2 2" xfId="8097" xr:uid="{2AF6D02F-10AE-4C58-B98D-1D5178125816}"/>
    <cellStyle name="%20 - Vurgu4 3 3 2 2 2" xfId="27690" xr:uid="{BD12EB83-BEC6-4E71-BFF6-D4E7DCFA6086}"/>
    <cellStyle name="%20 - Vurgu4 3 3 2 2 2 2" xfId="51807" xr:uid="{A743EB67-7CD7-40CC-AC35-6660393D03BA}"/>
    <cellStyle name="%20 - Vurgu4 3 3 2 2 3" xfId="32925" xr:uid="{D7326E39-49F7-4673-8BCE-92B69E7A56EF}"/>
    <cellStyle name="%20 - Vurgu4 3 3 2 3" xfId="14258" xr:uid="{92970938-788D-4422-B06A-19689C06F238}"/>
    <cellStyle name="%20 - Vurgu4 3 3 2 3 2" xfId="38491" xr:uid="{C842EF09-4968-427B-A0CF-F5C68728CC7F}"/>
    <cellStyle name="%20 - Vurgu4 3 3 2 4" xfId="17971" xr:uid="{5B63ADC3-3140-42F9-84D6-2E2C2A6A638B}"/>
    <cellStyle name="%20 - Vurgu4 3 3 2 4 2" xfId="42202" xr:uid="{87AF599E-0E8F-46B7-B7A7-A360AD76FCF3}"/>
    <cellStyle name="%20 - Vurgu4 3 3 2 5" xfId="21710" xr:uid="{18576C64-B357-4E23-8F5A-4C2D29D5B071}"/>
    <cellStyle name="%20 - Vurgu4 3 3 2 5 2" xfId="45933" xr:uid="{12D9EA9A-444B-446F-B800-5D30EDAECC35}"/>
    <cellStyle name="%20 - Vurgu4 3 3 2 6" xfId="23730" xr:uid="{78FA48D5-B792-4CA0-99DC-82D8DC18C5BB}"/>
    <cellStyle name="%20 - Vurgu4 3 3 2 6 2" xfId="47932" xr:uid="{D10E7015-D989-4C83-BC24-CBC2F88F540C}"/>
    <cellStyle name="%20 - Vurgu4 3 3 2 7" xfId="29615" xr:uid="{C72E6F96-1EC5-4C2E-A231-7EB1CB98F5BD}"/>
    <cellStyle name="%20 - Vurgu4 3 3 3" xfId="5648" xr:uid="{9FFED4E7-8B2F-47E7-9885-686043ADC5E4}"/>
    <cellStyle name="%20 - Vurgu4 3 3 3 2" xfId="9404" xr:uid="{9341207F-F9A3-4C61-AE32-C3FE1A8191F0}"/>
    <cellStyle name="%20 - Vurgu4 3 3 3 2 2" xfId="34030" xr:uid="{4AB51C58-5248-411D-BEBE-D5680FDF8CE5}"/>
    <cellStyle name="%20 - Vurgu4 3 3 3 3" xfId="13066" xr:uid="{E0D62BB1-D464-4CC4-A9AF-491DF5C7F44E}"/>
    <cellStyle name="%20 - Vurgu4 3 3 3 3 2" xfId="37299" xr:uid="{8158FAA9-8AEB-4A24-BE6E-4CB219E2D621}"/>
    <cellStyle name="%20 - Vurgu4 3 3 3 4" xfId="16779" xr:uid="{165D8888-1AB2-4B1E-86E2-1C9C8ECA4F86}"/>
    <cellStyle name="%20 - Vurgu4 3 3 3 4 2" xfId="41010" xr:uid="{CB744F90-838A-4CEF-AF45-FFB2539F5393}"/>
    <cellStyle name="%20 - Vurgu4 3 3 3 5" xfId="20518" xr:uid="{18710411-B76A-45FE-BF3B-5AB28E7E4D4C}"/>
    <cellStyle name="%20 - Vurgu4 3 3 3 5 2" xfId="44741" xr:uid="{27B62F8F-3E55-4541-A961-B1D24CD0DBEE}"/>
    <cellStyle name="%20 - Vurgu4 3 3 3 6" xfId="26496" xr:uid="{CDD97355-FB88-426E-828E-F48366476791}"/>
    <cellStyle name="%20 - Vurgu4 3 3 3 6 2" xfId="50615" xr:uid="{EC68BF27-6589-4A7C-ACCA-7E31C3D3A707}"/>
    <cellStyle name="%20 - Vurgu4 3 3 3 7" xfId="30654" xr:uid="{614F26C6-CF6C-4DC2-8831-4A10E5C9E856}"/>
    <cellStyle name="%20 - Vurgu4 3 3 4" xfId="6944" xr:uid="{1F478151-6CC3-4715-877E-56D21D9E20FD}"/>
    <cellStyle name="%20 - Vurgu4 3 3 4 2" xfId="25093" xr:uid="{2F594935-87D8-44A0-AB40-28C5BAC6EA63}"/>
    <cellStyle name="%20 - Vurgu4 3 3 4 2 2" xfId="49227" xr:uid="{782E2BE5-564E-413C-AF89-6833435079A8}"/>
    <cellStyle name="%20 - Vurgu4 3 3 4 3" xfId="31877" xr:uid="{0E40642E-9F19-4D84-97B1-E7447692C0DB}"/>
    <cellStyle name="%20 - Vurgu4 3 3 5" xfId="10297" xr:uid="{B14837F7-E8AE-497F-BDE6-69B411D18EB6}"/>
    <cellStyle name="%20 - Vurgu4 3 3 5 2" xfId="34858" xr:uid="{57F96AD8-9A6E-40CC-AA05-597849350062}"/>
    <cellStyle name="%20 - Vurgu4 3 3 6" xfId="11677" xr:uid="{67E7DC49-493C-41E2-905D-058DB604B627}"/>
    <cellStyle name="%20 - Vurgu4 3 3 6 2" xfId="35911" xr:uid="{ACD3950A-6200-4AA8-8468-0EF7FBF7F1B6}"/>
    <cellStyle name="%20 - Vurgu4 3 3 7" xfId="15390" xr:uid="{5977BF14-9C01-4620-B816-EC89C23B9B46}"/>
    <cellStyle name="%20 - Vurgu4 3 3 7 2" xfId="39622" xr:uid="{0928FF07-1714-4F67-A619-1554623EE42D}"/>
    <cellStyle name="%20 - Vurgu4 3 3 8" xfId="19127" xr:uid="{05845E8B-E531-4DC4-B8AD-49CCA56525F6}"/>
    <cellStyle name="%20 - Vurgu4 3 3 8 2" xfId="43353" xr:uid="{8ED23DC8-FCF6-4CEA-9E63-A9D59CFD6BF9}"/>
    <cellStyle name="%20 - Vurgu4 3 3 9" xfId="22680" xr:uid="{5D3D90ED-90A9-466C-A8A8-5BA59F03419F}"/>
    <cellStyle name="%20 - Vurgu4 3 3 9 2" xfId="46882" xr:uid="{41370F27-D38A-4ABB-B701-07C97BE81EBE}"/>
    <cellStyle name="%20 - Vurgu4 3 4" xfId="267" xr:uid="{00000000-0005-0000-0000-000020010000}"/>
    <cellStyle name="%20 - Vurgu4 3 4 10" xfId="28473" xr:uid="{012152D1-91F8-4148-85E2-FDD7667A02AF}"/>
    <cellStyle name="%20 - Vurgu4 3 4 2" xfId="3982" xr:uid="{492F7C4B-2A88-4362-BCA5-458539AC2B4D}"/>
    <cellStyle name="%20 - Vurgu4 3 4 2 2" xfId="8228" xr:uid="{7AD42CA0-553A-42B5-BAF3-3682183C62B6}"/>
    <cellStyle name="%20 - Vurgu4 3 4 2 2 2" xfId="27817" xr:uid="{AC7F721C-C581-49D8-9659-A082100A2293}"/>
    <cellStyle name="%20 - Vurgu4 3 4 2 2 2 2" xfId="51934" xr:uid="{7A086171-77E1-41CE-8264-691804B4B574}"/>
    <cellStyle name="%20 - Vurgu4 3 4 2 2 3" xfId="33052" xr:uid="{4CC75338-966E-4E7F-9AFD-AA0E7BC7375C}"/>
    <cellStyle name="%20 - Vurgu4 3 4 2 3" xfId="14385" xr:uid="{ADC619AF-7254-4961-A0DC-0D3096A3F098}"/>
    <cellStyle name="%20 - Vurgu4 3 4 2 3 2" xfId="38618" xr:uid="{F1768999-AC43-4657-B8A3-23CB56673973}"/>
    <cellStyle name="%20 - Vurgu4 3 4 2 4" xfId="18098" xr:uid="{8E1B5512-942D-4637-903C-79C8CB194B42}"/>
    <cellStyle name="%20 - Vurgu4 3 4 2 4 2" xfId="42329" xr:uid="{B3A789ED-B737-48D2-8B31-F577C250137C}"/>
    <cellStyle name="%20 - Vurgu4 3 4 2 5" xfId="21837" xr:uid="{4F5D52CC-B001-43B5-B658-6EA1ECCEE583}"/>
    <cellStyle name="%20 - Vurgu4 3 4 2 5 2" xfId="46060" xr:uid="{CBF3C148-C477-4A70-B8D9-448120EB80E4}"/>
    <cellStyle name="%20 - Vurgu4 3 4 2 6" xfId="23857" xr:uid="{ECB9BFFF-4D3C-4B9D-9DBF-A2796D387286}"/>
    <cellStyle name="%20 - Vurgu4 3 4 2 6 2" xfId="48059" xr:uid="{3106B835-4073-49E4-8334-0D89315BE3A4}"/>
    <cellStyle name="%20 - Vurgu4 3 4 2 7" xfId="29616" xr:uid="{0779CED9-5BC6-4F52-ADE9-E10A44FFF492}"/>
    <cellStyle name="%20 - Vurgu4 3 4 3" xfId="5649" xr:uid="{927D6071-C2AB-413F-A842-F4375121DCC8}"/>
    <cellStyle name="%20 - Vurgu4 3 4 3 2" xfId="9453" xr:uid="{C598F310-E682-4501-A18A-0F0087342E0D}"/>
    <cellStyle name="%20 - Vurgu4 3 4 3 2 2" xfId="34078" xr:uid="{9492865E-D0E4-47AB-B280-33873A4A402E}"/>
    <cellStyle name="%20 - Vurgu4 3 4 3 3" xfId="13193" xr:uid="{4E858091-F496-4E22-A802-B92E9566554E}"/>
    <cellStyle name="%20 - Vurgu4 3 4 3 3 2" xfId="37426" xr:uid="{307A953C-37E0-4BA2-8EAD-95C56CA731C0}"/>
    <cellStyle name="%20 - Vurgu4 3 4 3 4" xfId="16906" xr:uid="{CA2B02DD-0F6A-4486-9A17-C03AF6EAD2B3}"/>
    <cellStyle name="%20 - Vurgu4 3 4 3 4 2" xfId="41137" xr:uid="{73305E6A-1AAF-4C1A-A6BB-BF530221DA9F}"/>
    <cellStyle name="%20 - Vurgu4 3 4 3 5" xfId="20645" xr:uid="{5101A99C-1056-47D5-BBB4-3BE6C890D512}"/>
    <cellStyle name="%20 - Vurgu4 3 4 3 5 2" xfId="44868" xr:uid="{3E82AFEC-D384-41C3-B0B4-AB008BF932F9}"/>
    <cellStyle name="%20 - Vurgu4 3 4 3 6" xfId="26623" xr:uid="{C0D634B9-E09F-4A82-B0EF-673388EA14D2}"/>
    <cellStyle name="%20 - Vurgu4 3 4 3 6 2" xfId="50742" xr:uid="{5A609DE1-232C-4475-94D4-36CE302BC26B}"/>
    <cellStyle name="%20 - Vurgu4 3 4 3 7" xfId="30655" xr:uid="{F66A07BE-5291-4ECB-B260-C0FD56296871}"/>
    <cellStyle name="%20 - Vurgu4 3 4 4" xfId="7080" xr:uid="{7AF5804F-4E08-4829-BDEA-EC59DFCA0043}"/>
    <cellStyle name="%20 - Vurgu4 3 4 4 2" xfId="25220" xr:uid="{BC72055E-6B66-43CF-929B-B9B75C5B9150}"/>
    <cellStyle name="%20 - Vurgu4 3 4 4 2 2" xfId="49354" xr:uid="{88A76BDF-0300-49BD-9A5D-8036374BC0CD}"/>
    <cellStyle name="%20 - Vurgu4 3 4 4 3" xfId="32004" xr:uid="{C4D60330-B8BF-4FF0-8357-FF28D8245563}"/>
    <cellStyle name="%20 - Vurgu4 3 4 5" xfId="10298" xr:uid="{D9A0A3A7-EB91-4CFC-AAA0-9011C092812A}"/>
    <cellStyle name="%20 - Vurgu4 3 4 5 2" xfId="34859" xr:uid="{3FDE5265-6EDA-4ED5-B70D-3EECED3B345D}"/>
    <cellStyle name="%20 - Vurgu4 3 4 6" xfId="11804" xr:uid="{E0C07860-29E5-49F0-9AE4-212C92FA6264}"/>
    <cellStyle name="%20 - Vurgu4 3 4 6 2" xfId="36038" xr:uid="{6E6448A2-4FB9-4B91-A1F8-5A7B6393B349}"/>
    <cellStyle name="%20 - Vurgu4 3 4 7" xfId="15517" xr:uid="{883F97CE-754C-47D6-B30A-267008A00CF0}"/>
    <cellStyle name="%20 - Vurgu4 3 4 7 2" xfId="39749" xr:uid="{ABA6BE0B-A179-4B1E-B157-9FFCB35EF332}"/>
    <cellStyle name="%20 - Vurgu4 3 4 8" xfId="19254" xr:uid="{2EE4C33A-708F-48CE-9899-55EEEE1ED1E3}"/>
    <cellStyle name="%20 - Vurgu4 3 4 8 2" xfId="43480" xr:uid="{BE5E37F0-3250-4FE2-A8F7-90B902145AE4}"/>
    <cellStyle name="%20 - Vurgu4 3 4 9" xfId="22807" xr:uid="{F831EEE2-CDAE-44E5-92EB-B84494E46648}"/>
    <cellStyle name="%20 - Vurgu4 3 4 9 2" xfId="47009" xr:uid="{65951197-1021-4263-A615-23CD463AE85F}"/>
    <cellStyle name="%20 - Vurgu4 3 5" xfId="268" xr:uid="{00000000-0005-0000-0000-000021010000}"/>
    <cellStyle name="%20 - Vurgu4 3 5 2" xfId="3983" xr:uid="{C990FDFE-AC79-48A3-8207-8FA2F77DD7B2}"/>
    <cellStyle name="%20 - Vurgu4 3 5 2 2" xfId="8358" xr:uid="{84E499B9-6EA9-4A44-B9A7-163AB4086571}"/>
    <cellStyle name="%20 - Vurgu4 3 5 2 2 2" xfId="27944" xr:uid="{5694369F-4262-45E4-A859-53C43C105A5C}"/>
    <cellStyle name="%20 - Vurgu4 3 5 2 2 2 2" xfId="52061" xr:uid="{37974522-7F47-4F97-8C5F-CBFA683E950E}"/>
    <cellStyle name="%20 - Vurgu4 3 5 2 2 3" xfId="33179" xr:uid="{9C61F4B9-3228-4256-A741-F75807451790}"/>
    <cellStyle name="%20 - Vurgu4 3 5 2 3" xfId="14512" xr:uid="{C0BE340C-FA96-4331-A1D7-839CA2D7E4CE}"/>
    <cellStyle name="%20 - Vurgu4 3 5 2 3 2" xfId="38745" xr:uid="{FBBD0E5D-02DD-4F96-943B-FBC77EB76441}"/>
    <cellStyle name="%20 - Vurgu4 3 5 2 4" xfId="18225" xr:uid="{D3E2F042-FFCF-4773-AEF4-79C884A7317D}"/>
    <cellStyle name="%20 - Vurgu4 3 5 2 4 2" xfId="42456" xr:uid="{7E30CB88-D212-4E9F-BAEA-D134AAAB164E}"/>
    <cellStyle name="%20 - Vurgu4 3 5 2 5" xfId="21964" xr:uid="{1AC89CE4-C6CA-4716-91C6-4B58D366FF89}"/>
    <cellStyle name="%20 - Vurgu4 3 5 2 5 2" xfId="46187" xr:uid="{8FD9C60B-E683-4CCD-AECF-5D3144E72048}"/>
    <cellStyle name="%20 - Vurgu4 3 5 2 6" xfId="23984" xr:uid="{C311F0A2-B1DA-4AF3-B692-7C12E8A5310B}"/>
    <cellStyle name="%20 - Vurgu4 3 5 2 6 2" xfId="48186" xr:uid="{FC9AE1B5-B66B-445E-A95F-ADCA2D799BA0}"/>
    <cellStyle name="%20 - Vurgu4 3 5 2 7" xfId="29617" xr:uid="{752DA4E5-CFDE-4201-8B72-79BC70667565}"/>
    <cellStyle name="%20 - Vurgu4 3 5 3" xfId="5650" xr:uid="{36D2EAC8-D74B-4D0B-B1BD-61B1D45DD8D4}"/>
    <cellStyle name="%20 - Vurgu4 3 5 3 2" xfId="9532" xr:uid="{0443FA7B-5B80-4D09-B458-350FAA78FB0C}"/>
    <cellStyle name="%20 - Vurgu4 3 5 3 2 2" xfId="34157" xr:uid="{6496F2AC-A8B0-45DE-A5AD-895623364A65}"/>
    <cellStyle name="%20 - Vurgu4 3 5 3 3" xfId="13320" xr:uid="{5C309EE4-3A83-4C8B-9AF9-9DB3C75DC647}"/>
    <cellStyle name="%20 - Vurgu4 3 5 3 3 2" xfId="37553" xr:uid="{AEF0BE63-631B-49B6-AAC1-A34D9CA94B78}"/>
    <cellStyle name="%20 - Vurgu4 3 5 3 4" xfId="17033" xr:uid="{D3926F6A-E891-473F-A06B-6A73CD6FCCC0}"/>
    <cellStyle name="%20 - Vurgu4 3 5 3 4 2" xfId="41264" xr:uid="{57E044B3-85EE-44C4-A0BA-2D5B59A271C1}"/>
    <cellStyle name="%20 - Vurgu4 3 5 3 5" xfId="20772" xr:uid="{2DBFC1C2-8E71-4085-AA51-6821DD446E94}"/>
    <cellStyle name="%20 - Vurgu4 3 5 3 5 2" xfId="44995" xr:uid="{CF7C9829-070F-4CC7-9898-DF1774E98714}"/>
    <cellStyle name="%20 - Vurgu4 3 5 3 6" xfId="26750" xr:uid="{AD5BCDC5-EF16-4756-B5EC-BA6545E32564}"/>
    <cellStyle name="%20 - Vurgu4 3 5 3 6 2" xfId="50869" xr:uid="{30E41626-B85C-4276-9FD9-647D67A15D84}"/>
    <cellStyle name="%20 - Vurgu4 3 5 3 7" xfId="30656" xr:uid="{07BFA32B-79A9-49B9-9C66-3237FD21ADF9}"/>
    <cellStyle name="%20 - Vurgu4 3 5 4" xfId="7208" xr:uid="{817B9B31-A341-4C76-B4C7-1F8278666AF9}"/>
    <cellStyle name="%20 - Vurgu4 3 5 4 2" xfId="25347" xr:uid="{CBF0BEF2-2999-4A98-BD4C-9A1F5615E8ED}"/>
    <cellStyle name="%20 - Vurgu4 3 5 4 2 2" xfId="49481" xr:uid="{424430FE-9899-402E-A784-B8EF5B4F0ACF}"/>
    <cellStyle name="%20 - Vurgu4 3 5 4 3" xfId="32131" xr:uid="{FDBD9F69-11F1-42AD-BEED-837525718081}"/>
    <cellStyle name="%20 - Vurgu4 3 5 5" xfId="11931" xr:uid="{7BEA127A-8AEB-455B-8C48-41C624741343}"/>
    <cellStyle name="%20 - Vurgu4 3 5 5 2" xfId="36165" xr:uid="{C9BB2F1C-1C0F-4A1A-AA96-C467590965E3}"/>
    <cellStyle name="%20 - Vurgu4 3 5 6" xfId="15644" xr:uid="{B91AC544-84FA-47DC-901E-C7DDA7B60D6E}"/>
    <cellStyle name="%20 - Vurgu4 3 5 6 2" xfId="39876" xr:uid="{05FF0B00-15AC-4E4E-A86E-5EB332137432}"/>
    <cellStyle name="%20 - Vurgu4 3 5 7" xfId="19381" xr:uid="{23503EBC-4935-42CB-AE10-0449621CBA2A}"/>
    <cellStyle name="%20 - Vurgu4 3 5 7 2" xfId="43607" xr:uid="{844C14D9-F83B-448C-B3E1-F8F400ED5A49}"/>
    <cellStyle name="%20 - Vurgu4 3 5 8" xfId="22934" xr:uid="{CA1D5E8F-7449-454F-B763-C30AF2A82F91}"/>
    <cellStyle name="%20 - Vurgu4 3 5 8 2" xfId="47136" xr:uid="{4EC929AF-79E4-4970-ABA0-95B057A9399C}"/>
    <cellStyle name="%20 - Vurgu4 3 5 9" xfId="28474" xr:uid="{6EC803F5-4785-46D2-A384-A59642EBD17D}"/>
    <cellStyle name="%20 - Vurgu4 3 6" xfId="269" xr:uid="{00000000-0005-0000-0000-000022010000}"/>
    <cellStyle name="%20 - Vurgu4 3 6 2" xfId="3984" xr:uid="{277B6FD3-30B6-43F5-BE5A-72007A4B353B}"/>
    <cellStyle name="%20 - Vurgu4 3 6 2 2" xfId="8490" xr:uid="{BFF129F6-3194-452B-8217-C8A3E442D7CB}"/>
    <cellStyle name="%20 - Vurgu4 3 6 2 2 2" xfId="28071" xr:uid="{B863B1C5-45E6-411B-A886-54F00F36296E}"/>
    <cellStyle name="%20 - Vurgu4 3 6 2 2 2 2" xfId="52188" xr:uid="{C3B59931-8666-414C-A407-00202CF68EF2}"/>
    <cellStyle name="%20 - Vurgu4 3 6 2 2 3" xfId="33306" xr:uid="{D28F7A3D-356C-4BE9-9E92-12BB76D610FA}"/>
    <cellStyle name="%20 - Vurgu4 3 6 2 3" xfId="14639" xr:uid="{1A6958B3-814C-47F3-B74B-D76E2E2A5F9A}"/>
    <cellStyle name="%20 - Vurgu4 3 6 2 3 2" xfId="38872" xr:uid="{D1F65ACE-A5B9-48B5-B5F8-2FB5BB22CA4E}"/>
    <cellStyle name="%20 - Vurgu4 3 6 2 4" xfId="18352" xr:uid="{6D092409-7810-4997-BE73-C35B8C81D97F}"/>
    <cellStyle name="%20 - Vurgu4 3 6 2 4 2" xfId="42583" xr:uid="{6772128E-8D49-492A-9418-15FA27DCFDE9}"/>
    <cellStyle name="%20 - Vurgu4 3 6 2 5" xfId="22091" xr:uid="{CA1BF85A-9D0D-4C0F-909A-F555C3D75503}"/>
    <cellStyle name="%20 - Vurgu4 3 6 2 5 2" xfId="46314" xr:uid="{BA6B7808-4E76-4F48-ABF8-B3613AA79F0E}"/>
    <cellStyle name="%20 - Vurgu4 3 6 2 6" xfId="24111" xr:uid="{8661E5CE-B83C-4D49-9F7D-3FABE8A3C966}"/>
    <cellStyle name="%20 - Vurgu4 3 6 2 6 2" xfId="48313" xr:uid="{7AB77589-34DC-49E7-A1CF-CE0D61C396C1}"/>
    <cellStyle name="%20 - Vurgu4 3 6 2 7" xfId="29618" xr:uid="{49804A8E-D74B-4183-88CA-A0E9715B6C0C}"/>
    <cellStyle name="%20 - Vurgu4 3 6 3" xfId="5651" xr:uid="{9D46761C-20E5-493B-BE8C-3679E64E75ED}"/>
    <cellStyle name="%20 - Vurgu4 3 6 3 2" xfId="9612" xr:uid="{23588109-9461-4E78-B748-4B3C58E23F2A}"/>
    <cellStyle name="%20 - Vurgu4 3 6 3 2 2" xfId="34237" xr:uid="{74EF08A3-9E94-44BF-A45F-D287E31DDA58}"/>
    <cellStyle name="%20 - Vurgu4 3 6 3 3" xfId="13447" xr:uid="{7A45D3A0-61CA-48AB-8361-88A25D26D897}"/>
    <cellStyle name="%20 - Vurgu4 3 6 3 3 2" xfId="37680" xr:uid="{7C3CAB3F-698A-4506-A5F1-27DE74EF7460}"/>
    <cellStyle name="%20 - Vurgu4 3 6 3 4" xfId="17160" xr:uid="{565514E0-27FB-4903-A56B-3469FA7FE167}"/>
    <cellStyle name="%20 - Vurgu4 3 6 3 4 2" xfId="41391" xr:uid="{94748498-C933-4D37-ABF0-57319487DE64}"/>
    <cellStyle name="%20 - Vurgu4 3 6 3 5" xfId="20899" xr:uid="{1DD8DC8E-B9B8-4D40-BEA6-0E77B1EE9F80}"/>
    <cellStyle name="%20 - Vurgu4 3 6 3 5 2" xfId="45122" xr:uid="{E65F1781-4B5A-4A00-9ED5-EC064BF1471C}"/>
    <cellStyle name="%20 - Vurgu4 3 6 3 6" xfId="26877" xr:uid="{25004697-45FC-4949-AFED-A339C5ECD499}"/>
    <cellStyle name="%20 - Vurgu4 3 6 3 6 2" xfId="50996" xr:uid="{96169DAD-6967-4C04-A631-C0010727964D}"/>
    <cellStyle name="%20 - Vurgu4 3 6 3 7" xfId="30657" xr:uid="{A854078A-8429-4F94-A81E-B7539B57AD49}"/>
    <cellStyle name="%20 - Vurgu4 3 6 4" xfId="7342" xr:uid="{C1F92C76-824C-43E4-8892-88DFA08AA2AF}"/>
    <cellStyle name="%20 - Vurgu4 3 6 4 2" xfId="25474" xr:uid="{99AD66D5-5E0E-4D0C-AE0A-397D40B5EA72}"/>
    <cellStyle name="%20 - Vurgu4 3 6 4 2 2" xfId="49608" xr:uid="{5A9D5B32-8C3A-4069-930E-D97A1C284067}"/>
    <cellStyle name="%20 - Vurgu4 3 6 4 3" xfId="32258" xr:uid="{287A6715-F74D-4115-9022-5E09C08FE84F}"/>
    <cellStyle name="%20 - Vurgu4 3 6 5" xfId="12058" xr:uid="{E88394B2-F303-43DF-9361-042DD41A1B70}"/>
    <cellStyle name="%20 - Vurgu4 3 6 5 2" xfId="36292" xr:uid="{03283F86-97BC-43A6-8BEB-99827323757A}"/>
    <cellStyle name="%20 - Vurgu4 3 6 6" xfId="15771" xr:uid="{CA0DABC7-1918-4D78-8051-F892D0576703}"/>
    <cellStyle name="%20 - Vurgu4 3 6 6 2" xfId="40003" xr:uid="{35DB0524-C7E9-4F14-B023-DFCD9CE74812}"/>
    <cellStyle name="%20 - Vurgu4 3 6 7" xfId="19508" xr:uid="{30716F7A-7640-480B-B768-045514523B5C}"/>
    <cellStyle name="%20 - Vurgu4 3 6 7 2" xfId="43734" xr:uid="{8F50FBC6-6F0B-4426-ADBC-951E40F9A11C}"/>
    <cellStyle name="%20 - Vurgu4 3 6 8" xfId="23061" xr:uid="{D34B31D6-AAFD-43CF-A7DA-1C59CADBC10F}"/>
    <cellStyle name="%20 - Vurgu4 3 6 8 2" xfId="47263" xr:uid="{773C9D03-F409-4F81-AFF3-6D11ED0A6571}"/>
    <cellStyle name="%20 - Vurgu4 3 6 9" xfId="28475" xr:uid="{E5CB715E-CF3E-4A66-9346-585A799E8543}"/>
    <cellStyle name="%20 - Vurgu4 3 7" xfId="3553" xr:uid="{00000000-0005-0000-0000-000023010000}"/>
    <cellStyle name="%20 - Vurgu4 3 7 2" xfId="3985" xr:uid="{F8FCC047-E007-4FA1-8554-DA24A8FF562D}"/>
    <cellStyle name="%20 - Vurgu4 3 7 2 2" xfId="9969" xr:uid="{34A69304-9BB3-4F8F-81C2-8BE93E5BFBDD}"/>
    <cellStyle name="%20 - Vurgu4 3 7 2 2 2" xfId="34563" xr:uid="{97C516B2-43A8-4B0F-B9E0-3BEA9C56ACC9}"/>
    <cellStyle name="%20 - Vurgu4 3 7 2 3" xfId="13942" xr:uid="{3BDEF3EC-0C36-4EDE-9B85-D74D363158AD}"/>
    <cellStyle name="%20 - Vurgu4 3 7 2 3 2" xfId="38175" xr:uid="{A4518B8E-106D-4A59-9782-7D28977D281E}"/>
    <cellStyle name="%20 - Vurgu4 3 7 2 4" xfId="17655" xr:uid="{14301C72-420D-4E95-BFCF-C365FCF69DC6}"/>
    <cellStyle name="%20 - Vurgu4 3 7 2 4 2" xfId="41886" xr:uid="{C8F6843B-D71E-4366-AA33-5FB974ADB56F}"/>
    <cellStyle name="%20 - Vurgu4 3 7 2 5" xfId="21394" xr:uid="{D23C1089-ED1F-4464-9BCB-C060AB9D61D4}"/>
    <cellStyle name="%20 - Vurgu4 3 7 2 5 2" xfId="45617" xr:uid="{E9F288C9-362D-44BA-B41F-B3FC354BFD81}"/>
    <cellStyle name="%20 - Vurgu4 3 7 2 6" xfId="27374" xr:uid="{C0B9E7B3-08D7-4235-BFF1-6E750A8B8EE7}"/>
    <cellStyle name="%20 - Vurgu4 3 7 2 6 2" xfId="51491" xr:uid="{E3E01BCA-8FBF-406B-834B-EE639146A6B7}"/>
    <cellStyle name="%20 - Vurgu4 3 7 2 7" xfId="29619" xr:uid="{A8A960A0-DC16-42BA-ADD8-22D5BEA7BB7C}"/>
    <cellStyle name="%20 - Vurgu4 3 7 3" xfId="5652" xr:uid="{3FD54BE1-54AF-4A1E-87B9-D805515E7D73}"/>
    <cellStyle name="%20 - Vurgu4 3 7 3 2" xfId="9250" xr:uid="{5C8DDD48-F85D-4121-A288-ABEB0B7D0E4C}"/>
    <cellStyle name="%20 - Vurgu4 3 7 3 2 2" xfId="33889" xr:uid="{3C5F5BC5-F48B-411E-9A00-31E2B1DD2454}"/>
    <cellStyle name="%20 - Vurgu4 3 7 3 3" xfId="12770" xr:uid="{20827017-AAC9-4229-917A-61A5DC5F7226}"/>
    <cellStyle name="%20 - Vurgu4 3 7 3 3 2" xfId="37003" xr:uid="{356F24ED-BB40-4BCC-8594-CF2963063A2E}"/>
    <cellStyle name="%20 - Vurgu4 3 7 3 4" xfId="16483" xr:uid="{700F608F-4C1B-40DA-9773-A6959C8F29F2}"/>
    <cellStyle name="%20 - Vurgu4 3 7 3 4 2" xfId="40714" xr:uid="{EC08C9C3-36D4-4901-980E-58129D3F9098}"/>
    <cellStyle name="%20 - Vurgu4 3 7 3 5" xfId="20222" xr:uid="{7B18067D-9ECC-4F50-86A4-C6B04902F615}"/>
    <cellStyle name="%20 - Vurgu4 3 7 3 5 2" xfId="44445" xr:uid="{0C156362-C5C5-4483-A82D-5313F141EB66}"/>
    <cellStyle name="%20 - Vurgu4 3 7 3 6" xfId="26199" xr:uid="{9DF4874A-12B8-4917-954F-851E1AACA2BE}"/>
    <cellStyle name="%20 - Vurgu4 3 7 3 6 2" xfId="50319" xr:uid="{F3645ED3-75AC-4410-A5A9-175F04F4DA47}"/>
    <cellStyle name="%20 - Vurgu4 3 7 3 7" xfId="30658" xr:uid="{8463EF75-C5D0-4934-94D8-942A3D92ACA0}"/>
    <cellStyle name="%20 - Vurgu4 3 7 4" xfId="7732" xr:uid="{9C9CB755-D883-4151-97A0-8F3D79C6ABE8}"/>
    <cellStyle name="%20 - Vurgu4 3 7 4 2" xfId="24775" xr:uid="{8DC55BAD-75A9-4E76-B6A9-CB75DCA0DBB8}"/>
    <cellStyle name="%20 - Vurgu4 3 7 4 2 2" xfId="48909" xr:uid="{0A9CF8C5-AFFF-4864-B5A2-AE65CD498706}"/>
    <cellStyle name="%20 - Vurgu4 3 7 4 3" xfId="32609" xr:uid="{F732F465-977C-477B-ABF5-044C12E5E295}"/>
    <cellStyle name="%20 - Vurgu4 3 7 5" xfId="11357" xr:uid="{E8DF1DC0-47E1-4CC9-80E8-8DA9BA4B2ECB}"/>
    <cellStyle name="%20 - Vurgu4 3 7 5 2" xfId="35591" xr:uid="{C3306333-775F-48AE-A7CD-07ED24A70793}"/>
    <cellStyle name="%20 - Vurgu4 3 7 6" xfId="15070" xr:uid="{4BA67B3D-BBAD-4E25-9680-7A7693576318}"/>
    <cellStyle name="%20 - Vurgu4 3 7 6 2" xfId="39302" xr:uid="{A52B41F8-C92B-4056-9825-3E219E8CBB16}"/>
    <cellStyle name="%20 - Vurgu4 3 7 7" xfId="18805" xr:uid="{DC7F94FF-B156-46F9-9C34-D7580DC2EEA2}"/>
    <cellStyle name="%20 - Vurgu4 3 7 7 2" xfId="43031" xr:uid="{919C430D-5F36-4CA1-AE46-CF2778D0EB36}"/>
    <cellStyle name="%20 - Vurgu4 3 7 8" xfId="23413" xr:uid="{DC1D02DA-AC06-4C77-ACC1-024F6071C6A7}"/>
    <cellStyle name="%20 - Vurgu4 3 7 8 2" xfId="47615" xr:uid="{5D47C395-4BC5-4F8D-A51D-9707CF55B387}"/>
    <cellStyle name="%20 - Vurgu4 3 7 9" xfId="29325" xr:uid="{8BB1E6DB-6C1B-4239-9FC7-4C78C674AB68}"/>
    <cellStyle name="%20 - Vurgu4 3 8" xfId="3978" xr:uid="{49802DBB-9A23-4250-805F-3919A24C8C5E}"/>
    <cellStyle name="%20 - Vurgu4 3 8 2" xfId="7507" xr:uid="{72BCC727-079B-4391-8FBA-401CEF7641AB}"/>
    <cellStyle name="%20 - Vurgu4 3 8 2 2" xfId="25671" xr:uid="{4DAEB489-1A44-4D7D-A8C7-693434AA1081}"/>
    <cellStyle name="%20 - Vurgu4 3 8 2 2 2" xfId="49800" xr:uid="{E4E23A54-C287-4D5D-8D3E-FB993049F63C}"/>
    <cellStyle name="%20 - Vurgu4 3 8 2 3" xfId="32418" xr:uid="{BA4C3E77-7F59-4230-B7E9-5913BA2F2F13}"/>
    <cellStyle name="%20 - Vurgu4 3 8 3" xfId="12250" xr:uid="{16F7B4E0-3B02-4B78-8B6D-1D3E9C75847F}"/>
    <cellStyle name="%20 - Vurgu4 3 8 3 2" xfId="36484" xr:uid="{C01F8734-E60B-4804-9193-5E0ADA463C4B}"/>
    <cellStyle name="%20 - Vurgu4 3 8 4" xfId="15963" xr:uid="{6DFB8C79-C943-4300-A8B1-EB84DEF89FB2}"/>
    <cellStyle name="%20 - Vurgu4 3 8 4 2" xfId="40195" xr:uid="{206244D7-B4B3-4075-8142-8BA27EF2B6C5}"/>
    <cellStyle name="%20 - Vurgu4 3 8 5" xfId="19700" xr:uid="{B5B92E88-581E-4C37-A18D-A31E72F51E67}"/>
    <cellStyle name="%20 - Vurgu4 3 8 5 2" xfId="43926" xr:uid="{86313977-AA63-4C91-BF9E-D674FBB14FEF}"/>
    <cellStyle name="%20 - Vurgu4 3 8 6" xfId="23221" xr:uid="{3AC550B3-4DAC-49D0-950A-7C61F013A780}"/>
    <cellStyle name="%20 - Vurgu4 3 8 6 2" xfId="47423" xr:uid="{6C4FC785-DE5B-49DA-9ACC-FC566EB317D3}"/>
    <cellStyle name="%20 - Vurgu4 3 8 7" xfId="29612" xr:uid="{B7296E0C-9CE1-4B52-91AC-863D6F3E279A}"/>
    <cellStyle name="%20 - Vurgu4 3 9" xfId="5645" xr:uid="{D659FD3F-07FE-4905-B0F9-DB62D06683AC}"/>
    <cellStyle name="%20 - Vurgu4 3 9 2" xfId="9867" xr:uid="{358F579D-FF52-4072-B07B-639AC57EBB78}"/>
    <cellStyle name="%20 - Vurgu4 3 9 2 2" xfId="34467" xr:uid="{3BAECA61-E30F-4EBF-A69B-4F3B33767DCF}"/>
    <cellStyle name="%20 - Vurgu4 3 9 3" xfId="13754" xr:uid="{74A1A84E-AFBF-4CFF-94D1-93A62040E2BD}"/>
    <cellStyle name="%20 - Vurgu4 3 9 3 2" xfId="37987" xr:uid="{FD3D5D15-CBD0-4F0B-9922-03E9DF8F7C57}"/>
    <cellStyle name="%20 - Vurgu4 3 9 4" xfId="17467" xr:uid="{E00E1E4E-71E3-433E-B269-CC5AE700CBC0}"/>
    <cellStyle name="%20 - Vurgu4 3 9 4 2" xfId="41698" xr:uid="{581BAB9D-FC5C-4563-ACD0-6B5799C656F6}"/>
    <cellStyle name="%20 - Vurgu4 3 9 5" xfId="21206" xr:uid="{4E8E881A-3EA9-4415-9F5F-FE30CD236617}"/>
    <cellStyle name="%20 - Vurgu4 3 9 5 2" xfId="45429" xr:uid="{D8F2116A-0088-4F2F-811A-31B1A13AE6C2}"/>
    <cellStyle name="%20 - Vurgu4 3 9 6" xfId="27186" xr:uid="{B1A6F846-D080-4879-B511-E337766C4406}"/>
    <cellStyle name="%20 - Vurgu4 3 9 6 2" xfId="51303" xr:uid="{39E4B2C2-E68E-4599-87E0-E1A78BCC3EAD}"/>
    <cellStyle name="%20 - Vurgu4 3 9 7" xfId="30651" xr:uid="{6EF564B3-DBE1-457D-A9BC-6BDAC0F85B13}"/>
    <cellStyle name="%20 - Vurgu4 30" xfId="8785" xr:uid="{74D098CE-FFA5-4CA7-9CED-C9AF5395A10A}"/>
    <cellStyle name="%20 - Vurgu4 30 2" xfId="24366" xr:uid="{D50A87A9-CAD6-4A1B-8CBE-DF17D377BD0B}"/>
    <cellStyle name="%20 - Vurgu4 30 2 2" xfId="48568" xr:uid="{95847CA1-B325-4598-8B90-1FFEF1E81D14}"/>
    <cellStyle name="%20 - Vurgu4 30 3" xfId="33561" xr:uid="{DEE87F34-1608-414A-83F3-AAAC13E2D4F5}"/>
    <cellStyle name="%20 - Vurgu4 31" xfId="6520" xr:uid="{EE23D1EB-AE5E-4462-921E-C665D8F143C8}"/>
    <cellStyle name="%20 - Vurgu4 31 2" xfId="24436" xr:uid="{6DF3E54B-9A0E-4C50-ACA6-609CE4B0B86A}"/>
    <cellStyle name="%20 - Vurgu4 31 2 2" xfId="48620" xr:uid="{683B38DB-30E2-4083-B807-D46ECD513348}"/>
    <cellStyle name="%20 - Vurgu4 31 3" xfId="31524" xr:uid="{BB5D80D4-2A78-4DA6-B6F7-CFCE5E3A6042}"/>
    <cellStyle name="%20 - Vurgu4 32" xfId="11079" xr:uid="{A2DB8713-5910-409C-9BF6-8C8D7289387B}"/>
    <cellStyle name="%20 - Vurgu4 32 2" xfId="24459" xr:uid="{C3AFD131-FD30-44E3-8BB4-A611C16E736B}"/>
    <cellStyle name="%20 - Vurgu4 32 2 2" xfId="48636" xr:uid="{EA091F7F-F98E-47BB-B4D0-B39CBE8144BD}"/>
    <cellStyle name="%20 - Vurgu4 32 3" xfId="35320" xr:uid="{012100F7-AB46-4858-A32E-6908C775AB94}"/>
    <cellStyle name="%20 - Vurgu4 33" xfId="11114" xr:uid="{0094B94E-A647-4DBE-856A-C7AC6BA00A1D}"/>
    <cellStyle name="%20 - Vurgu4 33 2" xfId="24477" xr:uid="{00BBF627-6F45-4D84-A0F6-BB3FD4B0D235}"/>
    <cellStyle name="%20 - Vurgu4 33 2 2" xfId="48652" xr:uid="{405F7B6E-767E-4DDC-87AA-3F4B4EDB9FE6}"/>
    <cellStyle name="%20 - Vurgu4 33 3" xfId="35348" xr:uid="{04E406C2-858B-43A6-B104-E68523A7CC7E}"/>
    <cellStyle name="%20 - Vurgu4 34" xfId="14827" xr:uid="{6743E143-F094-4E1F-893A-29897FDAFBBF}"/>
    <cellStyle name="%20 - Vurgu4 34 2" xfId="24495" xr:uid="{42E4D8EB-E638-439F-B764-5564FDB58295}"/>
    <cellStyle name="%20 - Vurgu4 34 2 2" xfId="48669" xr:uid="{C9ABECF4-89DF-4D73-B653-8E145B722436}"/>
    <cellStyle name="%20 - Vurgu4 34 3" xfId="39059" xr:uid="{6FF2EAF8-52D0-4591-A7E8-7E7A2068810F}"/>
    <cellStyle name="%20 - Vurgu4 35" xfId="18560" xr:uid="{EF9F029F-87A9-4900-AE2E-E97AB543FD19}"/>
    <cellStyle name="%20 - Vurgu4 35 2" xfId="42786" xr:uid="{07D1EFF0-8467-489B-ABBF-297E43E7622D}"/>
    <cellStyle name="%20 - Vurgu4 36" xfId="22294" xr:uid="{0A9CE262-34FE-435E-8050-683F5ABF08AD}"/>
    <cellStyle name="%20 - Vurgu4 36 2" xfId="46512" xr:uid="{25916DAB-4608-4595-BF8E-358B79499550}"/>
    <cellStyle name="%20 - Vurgu4 37" xfId="52377" xr:uid="{D1113D76-6394-4FF7-A78D-6E1E96470551}"/>
    <cellStyle name="%20 - Vurgu4 4" xfId="270" xr:uid="{00000000-0005-0000-0000-000024010000}"/>
    <cellStyle name="%20 - Vurgu4 4 10" xfId="6585" xr:uid="{5C3E4ED5-2215-4CA9-ACF2-8A67AA8BFD14}"/>
    <cellStyle name="%20 - Vurgu4 4 10 2" xfId="31589" xr:uid="{0889172D-379D-4A08-A013-3CFB4F315887}"/>
    <cellStyle name="%20 - Vurgu4 4 11" xfId="10299" xr:uid="{70CC8118-BA40-4205-84B5-FDE4A4E73F2A}"/>
    <cellStyle name="%20 - Vurgu4 4 11 2" xfId="34860" xr:uid="{7B5180CA-F0F8-48CF-A21C-493B61D65EBB}"/>
    <cellStyle name="%20 - Vurgu4 4 12" xfId="11178" xr:uid="{FCC9B165-CC20-4A71-8953-8F77BDF88751}"/>
    <cellStyle name="%20 - Vurgu4 4 12 2" xfId="35412" xr:uid="{7D6E41B5-2027-4766-A48D-7702089588B1}"/>
    <cellStyle name="%20 - Vurgu4 4 13" xfId="14891" xr:uid="{FE9F5DAE-2262-41E6-A8D3-06B8D1E6FCF1}"/>
    <cellStyle name="%20 - Vurgu4 4 13 2" xfId="39123" xr:uid="{AD081BFA-B67F-43D5-9559-2A389A978367}"/>
    <cellStyle name="%20 - Vurgu4 4 14" xfId="18624" xr:uid="{F66AA306-2002-4EAC-AE21-060113E451EE}"/>
    <cellStyle name="%20 - Vurgu4 4 14 2" xfId="42850" xr:uid="{4BD54054-F87A-484C-826C-AD945C952073}"/>
    <cellStyle name="%20 - Vurgu4 4 15" xfId="22391" xr:uid="{49AD2C99-2851-4BF5-A66D-08AA08457E4D}"/>
    <cellStyle name="%20 - Vurgu4 4 15 2" xfId="46593" xr:uid="{47BECC24-FBC1-4961-9978-8CD911BF5148}"/>
    <cellStyle name="%20 - Vurgu4 4 16" xfId="28476" xr:uid="{679C71B5-A437-4D28-8C29-04B30F3ECEF5}"/>
    <cellStyle name="%20 - Vurgu4 4 2" xfId="271" xr:uid="{00000000-0005-0000-0000-000025010000}"/>
    <cellStyle name="%20 - Vurgu4 4 2 10" xfId="22694" xr:uid="{7655719A-ED8C-4743-BC87-584D0B68D9CF}"/>
    <cellStyle name="%20 - Vurgu4 4 2 10 2" xfId="46896" xr:uid="{A972AD9F-B015-4538-BABD-FCF5B3315C91}"/>
    <cellStyle name="%20 - Vurgu4 4 2 11" xfId="28477" xr:uid="{C66559C2-0D34-413C-9F60-BB3266CF4D16}"/>
    <cellStyle name="%20 - Vurgu4 4 2 2" xfId="272" xr:uid="{00000000-0005-0000-0000-000026010000}"/>
    <cellStyle name="%20 - Vurgu4 4 2 2 2" xfId="3988" xr:uid="{893F7F47-9045-4137-A31E-906DDE609ECA}"/>
    <cellStyle name="%20 - Vurgu4 4 2 2 2 2" xfId="26510" xr:uid="{5BDDF423-E451-4A29-96EB-4A57C92FB67B}"/>
    <cellStyle name="%20 - Vurgu4 4 2 2 2 2 2" xfId="50629" xr:uid="{9CDA77CA-A253-49B8-A8E9-BC0587221FA5}"/>
    <cellStyle name="%20 - Vurgu4 4 2 2 2 3" xfId="29622" xr:uid="{9DD0C393-9247-4063-AAEC-05116C337FD0}"/>
    <cellStyle name="%20 - Vurgu4 4 2 2 3" xfId="5655" xr:uid="{A99DCC63-956F-4187-A113-0221E84BF59D}"/>
    <cellStyle name="%20 - Vurgu4 4 2 2 3 2" xfId="30661" xr:uid="{53BF64F7-EC19-4E0A-84A0-E4F174A46CFC}"/>
    <cellStyle name="%20 - Vurgu4 4 2 2 4" xfId="8111" xr:uid="{3D0CEEBD-4D6F-4FC6-AE90-75F718A057FB}"/>
    <cellStyle name="%20 - Vurgu4 4 2 2 4 2" xfId="32939" xr:uid="{CB00BFDB-29EB-47F6-A9D4-52D3365F89C1}"/>
    <cellStyle name="%20 - Vurgu4 4 2 2 5" xfId="13080" xr:uid="{A9431B1B-A583-4E6F-AF66-E0DCBA2C86C2}"/>
    <cellStyle name="%20 - Vurgu4 4 2 2 5 2" xfId="37313" xr:uid="{1FAD595D-423C-473B-A2C7-881EFAA8F0BF}"/>
    <cellStyle name="%20 - Vurgu4 4 2 2 6" xfId="16793" xr:uid="{8E42E47B-7352-4647-8A4E-2C0601D32892}"/>
    <cellStyle name="%20 - Vurgu4 4 2 2 6 2" xfId="41024" xr:uid="{8C0A4381-222C-4402-B180-AB1FA22FA409}"/>
    <cellStyle name="%20 - Vurgu4 4 2 2 7" xfId="20532" xr:uid="{F1C8EB6C-A0A5-4707-B8B6-253AD550A168}"/>
    <cellStyle name="%20 - Vurgu4 4 2 2 7 2" xfId="44755" xr:uid="{ADAA0B1B-2C7C-4C71-9142-C8D52E5D0314}"/>
    <cellStyle name="%20 - Vurgu4 4 2 2 8" xfId="23744" xr:uid="{11F6AF27-0BD0-4BD9-8039-14C96B0019DE}"/>
    <cellStyle name="%20 - Vurgu4 4 2 2 8 2" xfId="47946" xr:uid="{59C15A11-1005-4E90-9AA1-878400C8325C}"/>
    <cellStyle name="%20 - Vurgu4 4 2 2 9" xfId="28478" xr:uid="{7361E6BA-D04D-4C9D-A4B4-F628D729D965}"/>
    <cellStyle name="%20 - Vurgu4 4 2 3" xfId="3987" xr:uid="{F39FC677-62BA-44F5-B25C-BF27AF62BE39}"/>
    <cellStyle name="%20 - Vurgu4 4 2 3 2" xfId="10075" xr:uid="{9BE8A667-8D92-48F2-B278-FC138DF91DBB}"/>
    <cellStyle name="%20 - Vurgu4 4 2 3 2 2" xfId="34669" xr:uid="{636EF045-4726-4C6A-8106-5095619C3EFB}"/>
    <cellStyle name="%20 - Vurgu4 4 2 3 3" xfId="14272" xr:uid="{BDDC4A65-FBAE-4EF2-AA1D-9DA333BA0E03}"/>
    <cellStyle name="%20 - Vurgu4 4 2 3 3 2" xfId="38505" xr:uid="{8CFBBA71-3692-4109-8B0C-201C41F8AB7D}"/>
    <cellStyle name="%20 - Vurgu4 4 2 3 4" xfId="17985" xr:uid="{351381F4-413F-473F-8CEA-EE29AA4C7574}"/>
    <cellStyle name="%20 - Vurgu4 4 2 3 4 2" xfId="42216" xr:uid="{F3F7116E-B5EC-4400-B4A6-2F2BA13A3699}"/>
    <cellStyle name="%20 - Vurgu4 4 2 3 5" xfId="21724" xr:uid="{161A385D-B7A3-4ADC-800C-01A46E61E98F}"/>
    <cellStyle name="%20 - Vurgu4 4 2 3 5 2" xfId="45947" xr:uid="{52E9BACC-325A-4D7C-BC73-B32A234D99D1}"/>
    <cellStyle name="%20 - Vurgu4 4 2 3 6" xfId="27704" xr:uid="{85A9804A-5A6E-4895-A6B0-A3E136FD571F}"/>
    <cellStyle name="%20 - Vurgu4 4 2 3 6 2" xfId="51821" xr:uid="{2EEA425A-AE5E-4BFF-A5E6-AA5D4170D2A8}"/>
    <cellStyle name="%20 - Vurgu4 4 2 3 7" xfId="29621" xr:uid="{872AB238-4605-42AC-BC91-95DA35FAA8EA}"/>
    <cellStyle name="%20 - Vurgu4 4 2 4" xfId="5654" xr:uid="{E0669461-5C59-4027-8D23-6C0B17CC49FD}"/>
    <cellStyle name="%20 - Vurgu4 4 2 4 2" xfId="9023" xr:uid="{4ADCA1C9-CBFB-4D05-8945-473E63742E73}"/>
    <cellStyle name="%20 - Vurgu4 4 2 4 2 2" xfId="33717" xr:uid="{575E1016-DAF5-456E-ACB7-56E7751348AC}"/>
    <cellStyle name="%20 - Vurgu4 4 2 4 3" xfId="12422" xr:uid="{43DF8A50-211D-4147-8751-829C906ED60B}"/>
    <cellStyle name="%20 - Vurgu4 4 2 4 3 2" xfId="36656" xr:uid="{6FDB21FD-F371-497A-8CAA-3954ED338220}"/>
    <cellStyle name="%20 - Vurgu4 4 2 4 4" xfId="16135" xr:uid="{3698913B-EA8B-4937-B3F9-4492E64519EB}"/>
    <cellStyle name="%20 - Vurgu4 4 2 4 4 2" xfId="40367" xr:uid="{EDD10E91-FB6A-418F-8AD0-36F5A88802A1}"/>
    <cellStyle name="%20 - Vurgu4 4 2 4 5" xfId="19873" xr:uid="{0613FF3F-AEE3-446D-870B-05867F1111A5}"/>
    <cellStyle name="%20 - Vurgu4 4 2 4 5 2" xfId="44098" xr:uid="{0EA9CEE2-9123-4735-B743-4C5FC6D3140D}"/>
    <cellStyle name="%20 - Vurgu4 4 2 4 6" xfId="25848" xr:uid="{F510D317-872F-49A7-8EAC-5174E3BEFB28}"/>
    <cellStyle name="%20 - Vurgu4 4 2 4 6 2" xfId="49972" xr:uid="{82427621-C105-45D7-A034-BEB24C55D924}"/>
    <cellStyle name="%20 - Vurgu4 4 2 4 7" xfId="30660" xr:uid="{D146E970-8E42-4214-A8CB-06079544E8CA}"/>
    <cellStyle name="%20 - Vurgu4 4 2 5" xfId="6959" xr:uid="{DF50BB4B-9789-4EFC-8100-C5E119289FF7}"/>
    <cellStyle name="%20 - Vurgu4 4 2 5 2" xfId="25107" xr:uid="{3EF7FD64-4CCA-4F46-A057-936C3F77CA70}"/>
    <cellStyle name="%20 - Vurgu4 4 2 5 2 2" xfId="49241" xr:uid="{81EFA4B9-726C-4C47-9100-C387E0C670D3}"/>
    <cellStyle name="%20 - Vurgu4 4 2 5 3" xfId="31891" xr:uid="{9D110E42-A8DB-40BF-9F67-F3048447AE49}"/>
    <cellStyle name="%20 - Vurgu4 4 2 6" xfId="10300" xr:uid="{12A188DA-0CED-4473-9E4C-A9F6608BA71C}"/>
    <cellStyle name="%20 - Vurgu4 4 2 6 2" xfId="34861" xr:uid="{98CFCB60-2360-459E-BDEA-E4052FE26E50}"/>
    <cellStyle name="%20 - Vurgu4 4 2 7" xfId="11691" xr:uid="{4F1A4CC8-D514-4C48-BB02-3DC6FD904EDA}"/>
    <cellStyle name="%20 - Vurgu4 4 2 7 2" xfId="35925" xr:uid="{F9873352-6C7C-49AD-947E-C3D7A73AF429}"/>
    <cellStyle name="%20 - Vurgu4 4 2 8" xfId="15404" xr:uid="{A64B24C5-C55D-4DAA-86D8-9311BDDAA180}"/>
    <cellStyle name="%20 - Vurgu4 4 2 8 2" xfId="39636" xr:uid="{076071F6-4621-4618-A2AE-D0D88A9F5AB5}"/>
    <cellStyle name="%20 - Vurgu4 4 2 9" xfId="19141" xr:uid="{823BB5B4-B72B-4564-B8A9-2433A049E76D}"/>
    <cellStyle name="%20 - Vurgu4 4 2 9 2" xfId="43367" xr:uid="{657ECE5E-C454-4748-9916-46F6A795E142}"/>
    <cellStyle name="%20 - Vurgu4 4 3" xfId="273" xr:uid="{00000000-0005-0000-0000-000027010000}"/>
    <cellStyle name="%20 - Vurgu4 4 3 10" xfId="28479" xr:uid="{3404D55B-DA55-4536-9DB3-C207DAF17827}"/>
    <cellStyle name="%20 - Vurgu4 4 3 2" xfId="3989" xr:uid="{05D66551-2523-47DD-9F34-A27D7750DD17}"/>
    <cellStyle name="%20 - Vurgu4 4 3 2 2" xfId="8242" xr:uid="{F5412688-DD8C-4881-BE19-562E7E3F8E63}"/>
    <cellStyle name="%20 - Vurgu4 4 3 2 2 2" xfId="27831" xr:uid="{40D025A7-515D-47F5-A5DA-AE1B8DB7590E}"/>
    <cellStyle name="%20 - Vurgu4 4 3 2 2 2 2" xfId="51948" xr:uid="{3CAD6419-4E3B-45E7-B93C-98B72A4EEFB1}"/>
    <cellStyle name="%20 - Vurgu4 4 3 2 2 3" xfId="33066" xr:uid="{A1E97C60-0C53-466F-9085-C593067EF506}"/>
    <cellStyle name="%20 - Vurgu4 4 3 2 3" xfId="14399" xr:uid="{7FAC5049-3289-4608-9001-C58C8375760F}"/>
    <cellStyle name="%20 - Vurgu4 4 3 2 3 2" xfId="38632" xr:uid="{9CF9D682-0676-4E45-A779-00B597997244}"/>
    <cellStyle name="%20 - Vurgu4 4 3 2 4" xfId="18112" xr:uid="{38595179-EFAB-4948-B58A-9DE0A26266C8}"/>
    <cellStyle name="%20 - Vurgu4 4 3 2 4 2" xfId="42343" xr:uid="{4B90BA36-AF29-4977-BD38-DFE818CFDC72}"/>
    <cellStyle name="%20 - Vurgu4 4 3 2 5" xfId="21851" xr:uid="{01ACB250-4665-4920-9B50-747E448A90A6}"/>
    <cellStyle name="%20 - Vurgu4 4 3 2 5 2" xfId="46074" xr:uid="{07922FD0-D49D-4DF6-BB42-6D201D557EE8}"/>
    <cellStyle name="%20 - Vurgu4 4 3 2 6" xfId="23871" xr:uid="{5F99D1F6-7080-426A-8819-842BB33CA574}"/>
    <cellStyle name="%20 - Vurgu4 4 3 2 6 2" xfId="48073" xr:uid="{F207C59F-277E-4093-9143-CE5F071CD1FB}"/>
    <cellStyle name="%20 - Vurgu4 4 3 2 7" xfId="29623" xr:uid="{69942CC1-1C1A-4FDF-97E9-D8164D85308F}"/>
    <cellStyle name="%20 - Vurgu4 4 3 3" xfId="5656" xr:uid="{12D5F545-4251-4FFD-9200-0018B231C784}"/>
    <cellStyle name="%20 - Vurgu4 4 3 3 2" xfId="9464" xr:uid="{68446C8F-1F3D-473A-A431-6AC15FFD31DA}"/>
    <cellStyle name="%20 - Vurgu4 4 3 3 2 2" xfId="34089" xr:uid="{4FA46B12-F326-4FCB-B288-99DEDA61BD93}"/>
    <cellStyle name="%20 - Vurgu4 4 3 3 3" xfId="13207" xr:uid="{CC51DCFC-CF85-4FBE-A1F7-BAA066665540}"/>
    <cellStyle name="%20 - Vurgu4 4 3 3 3 2" xfId="37440" xr:uid="{B21F355C-6432-4D3C-AB4D-09FFBD2D200A}"/>
    <cellStyle name="%20 - Vurgu4 4 3 3 4" xfId="16920" xr:uid="{6B32D954-0144-49EA-BB1C-541DBCB93E1B}"/>
    <cellStyle name="%20 - Vurgu4 4 3 3 4 2" xfId="41151" xr:uid="{245EC153-827F-4340-9F75-244F92BB7DEE}"/>
    <cellStyle name="%20 - Vurgu4 4 3 3 5" xfId="20659" xr:uid="{1A397E02-1092-4638-8B3C-C950A08EA7CD}"/>
    <cellStyle name="%20 - Vurgu4 4 3 3 5 2" xfId="44882" xr:uid="{F18386E3-D3A7-416B-B3F4-37AF8B4EB602}"/>
    <cellStyle name="%20 - Vurgu4 4 3 3 6" xfId="26637" xr:uid="{5F823507-1524-4B19-8647-C3CF993D6B6D}"/>
    <cellStyle name="%20 - Vurgu4 4 3 3 6 2" xfId="50756" xr:uid="{14B7A994-2D27-44A5-993A-55047C4EBBBE}"/>
    <cellStyle name="%20 - Vurgu4 4 3 3 7" xfId="30662" xr:uid="{DA68BCB5-507F-4615-A043-D6E8A08E492E}"/>
    <cellStyle name="%20 - Vurgu4 4 3 4" xfId="7094" xr:uid="{533D516E-8C4A-4016-9546-07CA55D83235}"/>
    <cellStyle name="%20 - Vurgu4 4 3 4 2" xfId="25234" xr:uid="{B16FC8B2-5DDC-47F6-8631-7D80FE4DDA28}"/>
    <cellStyle name="%20 - Vurgu4 4 3 4 2 2" xfId="49368" xr:uid="{8A8EC939-9F96-4ACC-9D48-BBDA538BC03E}"/>
    <cellStyle name="%20 - Vurgu4 4 3 4 3" xfId="32018" xr:uid="{98B8B26C-7236-47A7-9395-9AE4171871D3}"/>
    <cellStyle name="%20 - Vurgu4 4 3 5" xfId="10301" xr:uid="{120CDC86-F70C-4FDB-A550-A6334D1FADCD}"/>
    <cellStyle name="%20 - Vurgu4 4 3 5 2" xfId="34862" xr:uid="{76EB3750-9213-41E6-9244-9D7C6638EEDF}"/>
    <cellStyle name="%20 - Vurgu4 4 3 6" xfId="11818" xr:uid="{FDE124AB-B7E2-40C2-B91D-94308D848369}"/>
    <cellStyle name="%20 - Vurgu4 4 3 6 2" xfId="36052" xr:uid="{F706DCCE-E69B-47A1-8978-4657C4C4BBA1}"/>
    <cellStyle name="%20 - Vurgu4 4 3 7" xfId="15531" xr:uid="{ADC34DBB-C13B-4A20-884D-54C7CED025AA}"/>
    <cellStyle name="%20 - Vurgu4 4 3 7 2" xfId="39763" xr:uid="{E26AA8E2-3A46-4FD4-9F76-68CC52E01383}"/>
    <cellStyle name="%20 - Vurgu4 4 3 8" xfId="19268" xr:uid="{3C54DAF8-E9A1-4906-BB8A-FF2EB84FB910}"/>
    <cellStyle name="%20 - Vurgu4 4 3 8 2" xfId="43494" xr:uid="{E8227A85-17B4-4217-BA6D-1FFBF766C10E}"/>
    <cellStyle name="%20 - Vurgu4 4 3 9" xfId="22821" xr:uid="{F9322B2F-AF8D-408D-BE37-5AE51E3D0A76}"/>
    <cellStyle name="%20 - Vurgu4 4 3 9 2" xfId="47023" xr:uid="{44A4755E-D491-47F4-A13C-01248A3B312F}"/>
    <cellStyle name="%20 - Vurgu4 4 4" xfId="274" xr:uid="{00000000-0005-0000-0000-000028010000}"/>
    <cellStyle name="%20 - Vurgu4 4 4 10" xfId="28480" xr:uid="{584B9149-140A-4666-A39B-1859777EB3DE}"/>
    <cellStyle name="%20 - Vurgu4 4 4 2" xfId="3990" xr:uid="{A0C59693-9479-40D1-A2A7-F6FE40F18C90}"/>
    <cellStyle name="%20 - Vurgu4 4 4 2 2" xfId="8372" xr:uid="{76A2DCBD-0537-4A36-A0F9-5D242696BF19}"/>
    <cellStyle name="%20 - Vurgu4 4 4 2 2 2" xfId="27958" xr:uid="{2E1347DA-AA16-4D6C-A522-7E9EE4B5AFBE}"/>
    <cellStyle name="%20 - Vurgu4 4 4 2 2 2 2" xfId="52075" xr:uid="{366F496B-68DA-42A2-BBAF-F33BF1328072}"/>
    <cellStyle name="%20 - Vurgu4 4 4 2 2 3" xfId="33193" xr:uid="{A33F2757-0D23-4A2F-B9CD-62207FD9EDA1}"/>
    <cellStyle name="%20 - Vurgu4 4 4 2 3" xfId="14526" xr:uid="{23372C87-3DB8-4D4A-B9E3-EEB546846DB1}"/>
    <cellStyle name="%20 - Vurgu4 4 4 2 3 2" xfId="38759" xr:uid="{AA602B6C-8BDD-43C9-BF9B-F561E70A755C}"/>
    <cellStyle name="%20 - Vurgu4 4 4 2 4" xfId="18239" xr:uid="{052D7D2D-DEEE-4C06-8069-82E33DF4472D}"/>
    <cellStyle name="%20 - Vurgu4 4 4 2 4 2" xfId="42470" xr:uid="{BDD975F9-3553-4451-A87A-571C1EA64385}"/>
    <cellStyle name="%20 - Vurgu4 4 4 2 5" xfId="21978" xr:uid="{34F749C2-43C2-4508-947B-A4E20D9E66EF}"/>
    <cellStyle name="%20 - Vurgu4 4 4 2 5 2" xfId="46201" xr:uid="{D161F389-20D9-489C-906B-E9EC1A2EE1F5}"/>
    <cellStyle name="%20 - Vurgu4 4 4 2 6" xfId="23998" xr:uid="{9977F0CF-9870-48FB-A434-7FD7D7D3E00F}"/>
    <cellStyle name="%20 - Vurgu4 4 4 2 6 2" xfId="48200" xr:uid="{C7BC2A4D-4FCB-4398-9532-939177701E93}"/>
    <cellStyle name="%20 - Vurgu4 4 4 2 7" xfId="29624" xr:uid="{3CD43C78-62A1-41CC-A44F-4629DE73BEE9}"/>
    <cellStyle name="%20 - Vurgu4 4 4 3" xfId="5657" xr:uid="{72CFEBFA-CFAC-4031-9BEF-CD019AF5C1FD}"/>
    <cellStyle name="%20 - Vurgu4 4 4 3 2" xfId="9543" xr:uid="{C8EE1747-0191-4457-88E4-B16A55CA9754}"/>
    <cellStyle name="%20 - Vurgu4 4 4 3 2 2" xfId="34168" xr:uid="{61C15A4A-FC8F-4238-8795-AB6145F7A262}"/>
    <cellStyle name="%20 - Vurgu4 4 4 3 3" xfId="13334" xr:uid="{B0932208-784B-4692-BD6F-5F52DDE6010F}"/>
    <cellStyle name="%20 - Vurgu4 4 4 3 3 2" xfId="37567" xr:uid="{957A0521-8616-48AC-A632-7A19CB474AA6}"/>
    <cellStyle name="%20 - Vurgu4 4 4 3 4" xfId="17047" xr:uid="{133D53E9-130D-4FAC-9578-B9DC9FA4A3B2}"/>
    <cellStyle name="%20 - Vurgu4 4 4 3 4 2" xfId="41278" xr:uid="{55B9E9E9-177E-42CB-84DE-BAFF82A3C868}"/>
    <cellStyle name="%20 - Vurgu4 4 4 3 5" xfId="20786" xr:uid="{200B2A1A-844A-4DD0-953E-2C0B4DAD775E}"/>
    <cellStyle name="%20 - Vurgu4 4 4 3 5 2" xfId="45009" xr:uid="{B7177C97-9833-4FA9-BF39-3B6B613B004E}"/>
    <cellStyle name="%20 - Vurgu4 4 4 3 6" xfId="26764" xr:uid="{7C6A57B8-5581-4A78-88A7-60D1CA455941}"/>
    <cellStyle name="%20 - Vurgu4 4 4 3 6 2" xfId="50883" xr:uid="{04AFCEF4-1969-40D2-9AB7-2AB5C891F947}"/>
    <cellStyle name="%20 - Vurgu4 4 4 3 7" xfId="30663" xr:uid="{67A3E16D-7165-42E7-AD2C-87E435955B3F}"/>
    <cellStyle name="%20 - Vurgu4 4 4 4" xfId="7222" xr:uid="{CDA6D3BC-BB87-495F-95B1-594AF3C60BAF}"/>
    <cellStyle name="%20 - Vurgu4 4 4 4 2" xfId="25361" xr:uid="{C99B2A6D-22B1-428B-AF1F-14FCEC652198}"/>
    <cellStyle name="%20 - Vurgu4 4 4 4 2 2" xfId="49495" xr:uid="{E73C54CD-0D69-4238-A273-0C350D79E82A}"/>
    <cellStyle name="%20 - Vurgu4 4 4 4 3" xfId="32145" xr:uid="{1F027B9C-A7A2-4EEF-801C-45E20FC603F5}"/>
    <cellStyle name="%20 - Vurgu4 4 4 5" xfId="10302" xr:uid="{B68DA643-6DE3-4FDF-88D2-A3C76C9BD4BD}"/>
    <cellStyle name="%20 - Vurgu4 4 4 5 2" xfId="34863" xr:uid="{E502A504-BB5C-4F56-8F63-54B3575774D1}"/>
    <cellStyle name="%20 - Vurgu4 4 4 6" xfId="11945" xr:uid="{5D7829CE-FD60-4D5D-925C-01778796F44A}"/>
    <cellStyle name="%20 - Vurgu4 4 4 6 2" xfId="36179" xr:uid="{FDDE466B-E43A-442E-9004-D4ECA251C55D}"/>
    <cellStyle name="%20 - Vurgu4 4 4 7" xfId="15658" xr:uid="{FFAB7A89-C3DE-46FD-9EDE-DB69F62BC0D8}"/>
    <cellStyle name="%20 - Vurgu4 4 4 7 2" xfId="39890" xr:uid="{0FD3FA3B-58A5-4EA5-B2BA-26D1149ADAA5}"/>
    <cellStyle name="%20 - Vurgu4 4 4 8" xfId="19395" xr:uid="{3DB65873-ACA9-4799-ACA2-05191E162B70}"/>
    <cellStyle name="%20 - Vurgu4 4 4 8 2" xfId="43621" xr:uid="{22F5C399-203D-412D-8149-DBB0211D5E63}"/>
    <cellStyle name="%20 - Vurgu4 4 4 9" xfId="22948" xr:uid="{90E258AB-E898-4110-A158-917A5D621890}"/>
    <cellStyle name="%20 - Vurgu4 4 4 9 2" xfId="47150" xr:uid="{625981FA-63C5-4A2D-92A2-C728CD22ECE9}"/>
    <cellStyle name="%20 - Vurgu4 4 5" xfId="275" xr:uid="{00000000-0005-0000-0000-000029010000}"/>
    <cellStyle name="%20 - Vurgu4 4 5 2" xfId="3991" xr:uid="{6C490DA6-F041-4F1F-9702-8F6B39AD20A4}"/>
    <cellStyle name="%20 - Vurgu4 4 5 2 2" xfId="8504" xr:uid="{EE975D03-6EED-4E4F-966F-1024671EAAFD}"/>
    <cellStyle name="%20 - Vurgu4 4 5 2 2 2" xfId="28085" xr:uid="{935130D2-C706-4C03-BB01-9A27A9C31B47}"/>
    <cellStyle name="%20 - Vurgu4 4 5 2 2 2 2" xfId="52202" xr:uid="{02EE48FD-14E4-42EF-B00A-E5D8B6358BDC}"/>
    <cellStyle name="%20 - Vurgu4 4 5 2 2 3" xfId="33320" xr:uid="{F31D43EA-3715-4F67-B212-817AA4AF7D75}"/>
    <cellStyle name="%20 - Vurgu4 4 5 2 3" xfId="14653" xr:uid="{8B68DEF0-7E26-4F42-955C-08E188EDA132}"/>
    <cellStyle name="%20 - Vurgu4 4 5 2 3 2" xfId="38886" xr:uid="{2804D7FD-5320-4194-A2C5-53F3F09ABC28}"/>
    <cellStyle name="%20 - Vurgu4 4 5 2 4" xfId="18366" xr:uid="{F4CE7ACD-19BB-4C4A-B0DD-5CA6B558D10B}"/>
    <cellStyle name="%20 - Vurgu4 4 5 2 4 2" xfId="42597" xr:uid="{FA472B8E-C9C2-437F-9063-A0239688F236}"/>
    <cellStyle name="%20 - Vurgu4 4 5 2 5" xfId="22105" xr:uid="{BC01DDD2-8CA4-49AF-9698-C594F1EA08F5}"/>
    <cellStyle name="%20 - Vurgu4 4 5 2 5 2" xfId="46328" xr:uid="{9A258682-4D06-4925-82D6-FEDE10C9967C}"/>
    <cellStyle name="%20 - Vurgu4 4 5 2 6" xfId="24125" xr:uid="{548379EB-F492-4D79-8FA5-81DC4411FD03}"/>
    <cellStyle name="%20 - Vurgu4 4 5 2 6 2" xfId="48327" xr:uid="{F91188D4-B580-4D44-8CE8-D140F359FF2E}"/>
    <cellStyle name="%20 - Vurgu4 4 5 2 7" xfId="29625" xr:uid="{B6981195-B98D-4786-A788-DD60AF8DD175}"/>
    <cellStyle name="%20 - Vurgu4 4 5 3" xfId="5658" xr:uid="{19090E02-2D7A-4CEE-B74F-DBDA66F745B2}"/>
    <cellStyle name="%20 - Vurgu4 4 5 3 2" xfId="9623" xr:uid="{CB6A8B40-7A67-4E2A-860D-92CB2BA40E55}"/>
    <cellStyle name="%20 - Vurgu4 4 5 3 2 2" xfId="34248" xr:uid="{36BC70A5-F594-4F5D-9427-58D3DBD5336D}"/>
    <cellStyle name="%20 - Vurgu4 4 5 3 3" xfId="13461" xr:uid="{081A3EFE-9017-4741-8955-3A775EDA5CCC}"/>
    <cellStyle name="%20 - Vurgu4 4 5 3 3 2" xfId="37694" xr:uid="{71605ADB-38EA-4A16-A1B0-74E107054E29}"/>
    <cellStyle name="%20 - Vurgu4 4 5 3 4" xfId="17174" xr:uid="{479BEF12-7E6C-4127-9D3B-49151F374F81}"/>
    <cellStyle name="%20 - Vurgu4 4 5 3 4 2" xfId="41405" xr:uid="{17EFCDF2-9874-4BCB-9D42-0FA0C64903C3}"/>
    <cellStyle name="%20 - Vurgu4 4 5 3 5" xfId="20913" xr:uid="{4E001398-39EC-49B8-A02C-4DF0E144CEDD}"/>
    <cellStyle name="%20 - Vurgu4 4 5 3 5 2" xfId="45136" xr:uid="{24A77929-0CD7-424F-851C-852C843D1E34}"/>
    <cellStyle name="%20 - Vurgu4 4 5 3 6" xfId="26891" xr:uid="{1BFCD2B1-B786-4727-9097-A4F3B3680E58}"/>
    <cellStyle name="%20 - Vurgu4 4 5 3 6 2" xfId="51010" xr:uid="{87BBD5E9-CF83-45F3-B9CA-B01D71BF7E78}"/>
    <cellStyle name="%20 - Vurgu4 4 5 3 7" xfId="30664" xr:uid="{DFACC8CB-D874-4371-BE1F-250D4D33AB46}"/>
    <cellStyle name="%20 - Vurgu4 4 5 4" xfId="7356" xr:uid="{827AFB21-2751-4D9C-A0A6-023250315896}"/>
    <cellStyle name="%20 - Vurgu4 4 5 4 2" xfId="25488" xr:uid="{A24DC8D6-0CFE-4637-9708-C41B319A8D2B}"/>
    <cellStyle name="%20 - Vurgu4 4 5 4 2 2" xfId="49622" xr:uid="{B921B230-0215-4249-8EC4-CD244B381533}"/>
    <cellStyle name="%20 - Vurgu4 4 5 4 3" xfId="32272" xr:uid="{5E855663-73C3-407E-8E78-C665BCC0FD6E}"/>
    <cellStyle name="%20 - Vurgu4 4 5 5" xfId="12072" xr:uid="{5FDDF781-5003-41A3-98BC-53D09ACB34D8}"/>
    <cellStyle name="%20 - Vurgu4 4 5 5 2" xfId="36306" xr:uid="{C5992632-DDAC-41A9-B2C7-46F3CF46702F}"/>
    <cellStyle name="%20 - Vurgu4 4 5 6" xfId="15785" xr:uid="{4D87F625-F96D-4ABA-9DD4-642D2D0951AE}"/>
    <cellStyle name="%20 - Vurgu4 4 5 6 2" xfId="40017" xr:uid="{4F7AD557-BBB7-46A2-811E-4BC667FD3E77}"/>
    <cellStyle name="%20 - Vurgu4 4 5 7" xfId="19522" xr:uid="{D9F991FC-209D-4C2C-94B8-A106F9DB5908}"/>
    <cellStyle name="%20 - Vurgu4 4 5 7 2" xfId="43748" xr:uid="{526E2182-1832-4527-B0AB-1D7E3D28B84A}"/>
    <cellStyle name="%20 - Vurgu4 4 5 8" xfId="23075" xr:uid="{F7DEE504-5FC8-4A27-A0BC-F9B23827AFD3}"/>
    <cellStyle name="%20 - Vurgu4 4 5 8 2" xfId="47277" xr:uid="{AB5F9C2D-ADB0-4EF7-8197-20B59B2C932F}"/>
    <cellStyle name="%20 - Vurgu4 4 5 9" xfId="28481" xr:uid="{984346BE-0F76-4F3D-9402-B8E9BC64B584}"/>
    <cellStyle name="%20 - Vurgu4 4 6" xfId="3596" xr:uid="{00000000-0005-0000-0000-00002A010000}"/>
    <cellStyle name="%20 - Vurgu4 4 6 2" xfId="3992" xr:uid="{28A22922-6301-40D4-A379-2870B6A14657}"/>
    <cellStyle name="%20 - Vurgu4 4 6 2 2" xfId="9998" xr:uid="{665BCD30-DD2A-495C-8A47-6A8A1655D193}"/>
    <cellStyle name="%20 - Vurgu4 4 6 2 2 2" xfId="34592" xr:uid="{AB79D646-0398-47F8-B4AD-75E425A83519}"/>
    <cellStyle name="%20 - Vurgu4 4 6 2 3" xfId="13974" xr:uid="{A9D83002-128E-4F18-AFA0-1E46744327E0}"/>
    <cellStyle name="%20 - Vurgu4 4 6 2 3 2" xfId="38207" xr:uid="{029358A1-7CC6-45BE-9D02-DE20F0536D3C}"/>
    <cellStyle name="%20 - Vurgu4 4 6 2 4" xfId="17687" xr:uid="{C306F044-F5E8-457A-9D4B-96B0B19D2FCE}"/>
    <cellStyle name="%20 - Vurgu4 4 6 2 4 2" xfId="41918" xr:uid="{65ADBE91-EB76-4546-ADEA-A9F8B8609314}"/>
    <cellStyle name="%20 - Vurgu4 4 6 2 5" xfId="21426" xr:uid="{43604F93-D2B6-483E-9724-A5E503DC6CA7}"/>
    <cellStyle name="%20 - Vurgu4 4 6 2 5 2" xfId="45649" xr:uid="{CADE10CE-DD2F-4809-BF69-CFBCB2A6A877}"/>
    <cellStyle name="%20 - Vurgu4 4 6 2 6" xfId="27406" xr:uid="{00D0E616-3BF1-4A4D-99C2-CC4A56322054}"/>
    <cellStyle name="%20 - Vurgu4 4 6 2 6 2" xfId="51523" xr:uid="{DA198446-7FEA-40B5-AD66-052944BA4A01}"/>
    <cellStyle name="%20 - Vurgu4 4 6 2 7" xfId="29626" xr:uid="{5D4CC654-12F1-4B20-B906-5FB32CF65383}"/>
    <cellStyle name="%20 - Vurgu4 4 6 3" xfId="5659" xr:uid="{3D54CBDB-7AC9-4A2F-AA32-43D5979B4EE2}"/>
    <cellStyle name="%20 - Vurgu4 4 6 3 2" xfId="9273" xr:uid="{8109D576-33C4-4894-A836-E3AD46726816}"/>
    <cellStyle name="%20 - Vurgu4 4 6 3 2 2" xfId="33907" xr:uid="{5F9178F8-4E62-4B60-B371-1F0DF847D3CC}"/>
    <cellStyle name="%20 - Vurgu4 4 6 3 3" xfId="12792" xr:uid="{61F84E5D-BA4D-4826-ABAE-96C1DD348BD9}"/>
    <cellStyle name="%20 - Vurgu4 4 6 3 3 2" xfId="37025" xr:uid="{77110551-41DD-4E91-8789-5AE48D49AEA2}"/>
    <cellStyle name="%20 - Vurgu4 4 6 3 4" xfId="16505" xr:uid="{E8096354-158D-4BEB-B296-A37B726798F8}"/>
    <cellStyle name="%20 - Vurgu4 4 6 3 4 2" xfId="40736" xr:uid="{7EA930C0-A417-4C1F-A957-0FCB1305F277}"/>
    <cellStyle name="%20 - Vurgu4 4 6 3 5" xfId="20244" xr:uid="{061083E4-B999-457C-9CBC-B15DCA8F49CC}"/>
    <cellStyle name="%20 - Vurgu4 4 6 3 5 2" xfId="44467" xr:uid="{7840B141-A42C-4ECA-8766-A858627B50FF}"/>
    <cellStyle name="%20 - Vurgu4 4 6 3 6" xfId="26221" xr:uid="{1A108CC4-3DB9-465F-94E5-26227AB8E672}"/>
    <cellStyle name="%20 - Vurgu4 4 6 3 6 2" xfId="50341" xr:uid="{D6DB06F1-226B-4937-8006-F3EA83312338}"/>
    <cellStyle name="%20 - Vurgu4 4 6 3 7" xfId="30665" xr:uid="{44A76AD7-6E07-4EE7-BD4E-6F5F37285D14}"/>
    <cellStyle name="%20 - Vurgu4 4 6 4" xfId="7775" xr:uid="{A5C42E28-0913-4B76-9CF9-96A8C4543A8F}"/>
    <cellStyle name="%20 - Vurgu4 4 6 4 2" xfId="24808" xr:uid="{D6AD006C-51C5-48E2-A801-BA611C5C27CA}"/>
    <cellStyle name="%20 - Vurgu4 4 6 4 2 2" xfId="48942" xr:uid="{D21476F1-7A94-4600-8B8F-1AF97B7FB292}"/>
    <cellStyle name="%20 - Vurgu4 4 6 4 3" xfId="32641" xr:uid="{47BD78F3-1B4F-44DB-8356-EC2A8B1A53DE}"/>
    <cellStyle name="%20 - Vurgu4 4 6 5" xfId="11389" xr:uid="{B7917F3B-8494-4834-81DF-EA3DA4B4A03E}"/>
    <cellStyle name="%20 - Vurgu4 4 6 5 2" xfId="35623" xr:uid="{0387813C-B6D9-4943-AA14-9C77B9F3ECB8}"/>
    <cellStyle name="%20 - Vurgu4 4 6 6" xfId="15102" xr:uid="{D30808FC-1E44-4D12-AEFB-0155C8A7905C}"/>
    <cellStyle name="%20 - Vurgu4 4 6 6 2" xfId="39334" xr:uid="{1E823793-6200-444E-95EA-B3CE0A04AF45}"/>
    <cellStyle name="%20 - Vurgu4 4 6 7" xfId="18838" xr:uid="{606239F6-DBE2-4824-B76B-C73AD18A2816}"/>
    <cellStyle name="%20 - Vurgu4 4 6 7 2" xfId="43064" xr:uid="{DD3C0BCE-9203-41F5-97C7-28AD9AFD0655}"/>
    <cellStyle name="%20 - Vurgu4 4 6 8" xfId="23445" xr:uid="{3D7A621E-05D4-4566-9C72-DA4FA27A8BB7}"/>
    <cellStyle name="%20 - Vurgu4 4 6 8 2" xfId="47647" xr:uid="{6351C837-25F5-4F0F-928B-15FC3A922481}"/>
    <cellStyle name="%20 - Vurgu4 4 6 9" xfId="29365" xr:uid="{4BCBB19A-7C3E-4A61-8109-926AABABD3A0}"/>
    <cellStyle name="%20 - Vurgu4 4 7" xfId="3986" xr:uid="{9B97AA11-4278-4FB1-BC3D-985E575AD16B}"/>
    <cellStyle name="%20 - Vurgu4 4 7 2" xfId="7521" xr:uid="{64C793F7-1FB0-4912-BF5B-10F3A5D23570}"/>
    <cellStyle name="%20 - Vurgu4 4 7 2 2" xfId="25712" xr:uid="{02D8CF83-FCC8-4FF3-A77F-4A9D39F20113}"/>
    <cellStyle name="%20 - Vurgu4 4 7 2 2 2" xfId="49840" xr:uid="{FC104AFE-2401-4ED3-95E9-6AE8123DC4AF}"/>
    <cellStyle name="%20 - Vurgu4 4 7 2 3" xfId="32432" xr:uid="{379C00F4-55B7-4802-B2B2-B5006939CC8B}"/>
    <cellStyle name="%20 - Vurgu4 4 7 3" xfId="12290" xr:uid="{4A211F98-761C-4DF9-9D7E-65399E29679E}"/>
    <cellStyle name="%20 - Vurgu4 4 7 3 2" xfId="36524" xr:uid="{6E48F666-9D96-450E-B919-72153E1E6EAB}"/>
    <cellStyle name="%20 - Vurgu4 4 7 4" xfId="16003" xr:uid="{6DF705A5-3F15-4AD6-98E0-7B8A1A4D0CA9}"/>
    <cellStyle name="%20 - Vurgu4 4 7 4 2" xfId="40235" xr:uid="{829580C5-A927-4609-84EB-620865899191}"/>
    <cellStyle name="%20 - Vurgu4 4 7 5" xfId="19741" xr:uid="{C749E664-5BBC-4CAC-92C4-DC67779BB5FF}"/>
    <cellStyle name="%20 - Vurgu4 4 7 5 2" xfId="43966" xr:uid="{F1F1E224-0299-4822-969B-14D710AAE2D7}"/>
    <cellStyle name="%20 - Vurgu4 4 7 6" xfId="23235" xr:uid="{BC02FE79-4F3E-46E9-9971-A6AD2C459338}"/>
    <cellStyle name="%20 - Vurgu4 4 7 6 2" xfId="47437" xr:uid="{5ABD4FD0-7A2E-4987-B646-6E3705D7C689}"/>
    <cellStyle name="%20 - Vurgu4 4 7 7" xfId="29620" xr:uid="{299236D7-AD86-41FB-AFC3-81A1FF146604}"/>
    <cellStyle name="%20 - Vurgu4 4 8" xfId="5653" xr:uid="{77C94609-5E6D-418E-BDAC-26D2BEC9DA73}"/>
    <cellStyle name="%20 - Vurgu4 4 8 2" xfId="9879" xr:uid="{51F437ED-03DE-4C07-A13F-A29056A891CD}"/>
    <cellStyle name="%20 - Vurgu4 4 8 2 2" xfId="34479" xr:uid="{0FFDD020-7850-4EAF-ACDB-F634197BDE61}"/>
    <cellStyle name="%20 - Vurgu4 4 8 3" xfId="13768" xr:uid="{ADF5302C-A323-472F-9B14-161382D1333B}"/>
    <cellStyle name="%20 - Vurgu4 4 8 3 2" xfId="38001" xr:uid="{04085A8A-5634-4949-8C26-943375BC15DD}"/>
    <cellStyle name="%20 - Vurgu4 4 8 4" xfId="17481" xr:uid="{DBDA0610-E2A3-4B2F-B62B-CDB58DFA223F}"/>
    <cellStyle name="%20 - Vurgu4 4 8 4 2" xfId="41712" xr:uid="{CAAEC8C4-AB0A-47BF-BDBA-FCE8AA177EA8}"/>
    <cellStyle name="%20 - Vurgu4 4 8 5" xfId="21220" xr:uid="{6B359D5C-8640-4F42-AED9-BD951DFD983D}"/>
    <cellStyle name="%20 - Vurgu4 4 8 5 2" xfId="45443" xr:uid="{0B2AAE5B-F0A8-454B-8943-F0CC22AAA4ED}"/>
    <cellStyle name="%20 - Vurgu4 4 8 6" xfId="27200" xr:uid="{75BF46F9-C656-42E0-B60F-D5A566ECE187}"/>
    <cellStyle name="%20 - Vurgu4 4 8 6 2" xfId="51317" xr:uid="{0994A543-A792-4319-AE28-ECE79A4521B1}"/>
    <cellStyle name="%20 - Vurgu4 4 8 7" xfId="30659" xr:uid="{BB1CBF0D-98AD-46B6-8D51-C7D709039BF8}"/>
    <cellStyle name="%20 - Vurgu4 4 9" xfId="6477" xr:uid="{946C0A8C-CFCF-4F58-8241-9090A4E5D472}"/>
    <cellStyle name="%20 - Vurgu4 4 9 2" xfId="24559" xr:uid="{0121CF55-45F0-499B-9980-D237F9F1A48C}"/>
    <cellStyle name="%20 - Vurgu4 4 9 2 2" xfId="48733" xr:uid="{B1D7F132-AE06-42EE-A656-3ED878B95537}"/>
    <cellStyle name="%20 - Vurgu4 4 9 3" xfId="31482" xr:uid="{3A18A020-A8D3-46A6-BB8B-AB0026E67743}"/>
    <cellStyle name="%20 - Vurgu4 5" xfId="276" xr:uid="{00000000-0005-0000-0000-00002B010000}"/>
    <cellStyle name="%20 - Vurgu4 5 10" xfId="10303" xr:uid="{19B3FFD6-FFB7-4800-81C0-C2BD11AA8119}"/>
    <cellStyle name="%20 - Vurgu4 5 10 2" xfId="24576" xr:uid="{E7F5C1A7-E73C-4CC1-A374-27EFD7E5D7CA}"/>
    <cellStyle name="%20 - Vurgu4 5 10 2 2" xfId="48750" xr:uid="{DD9A84AE-14F1-4E31-860A-70E63C80CA56}"/>
    <cellStyle name="%20 - Vurgu4 5 10 3" xfId="34864" xr:uid="{19CC7ECD-789A-4EA1-B44B-365F7C824A3C}"/>
    <cellStyle name="%20 - Vurgu4 5 11" xfId="11195" xr:uid="{472872DA-6FDB-4A0A-9DCA-BF538DF4A6C7}"/>
    <cellStyle name="%20 - Vurgu4 5 11 2" xfId="35429" xr:uid="{C9F848FA-F146-4649-8B39-9E6426386C5E}"/>
    <cellStyle name="%20 - Vurgu4 5 12" xfId="14908" xr:uid="{5CA5C391-9F8B-4C2C-BAFF-1F8E5813D3F7}"/>
    <cellStyle name="%20 - Vurgu4 5 12 2" xfId="39140" xr:uid="{7C4AE67C-7F80-4686-B825-1677D57FA152}"/>
    <cellStyle name="%20 - Vurgu4 5 13" xfId="18641" xr:uid="{D1818585-6F7C-49A3-95BD-31655FC01DBB}"/>
    <cellStyle name="%20 - Vurgu4 5 13 2" xfId="42867" xr:uid="{2A227D2F-EC4D-458D-B35A-65CAD9C6C42D}"/>
    <cellStyle name="%20 - Vurgu4 5 14" xfId="22423" xr:uid="{D1D0AE43-4BF3-4B6D-8944-F197D1F73B0C}"/>
    <cellStyle name="%20 - Vurgu4 5 14 2" xfId="46625" xr:uid="{6F447A32-D848-4A2D-AB12-0A0329317487}"/>
    <cellStyle name="%20 - Vurgu4 5 15" xfId="28482" xr:uid="{522A22BE-001B-4977-9556-A5D0C1842C7D}"/>
    <cellStyle name="%20 - Vurgu4 5 2" xfId="277" xr:uid="{00000000-0005-0000-0000-00002C010000}"/>
    <cellStyle name="%20 - Vurgu4 5 2 10" xfId="22711" xr:uid="{ED8C23A8-9D41-4CD8-88D0-32B22AAC1009}"/>
    <cellStyle name="%20 - Vurgu4 5 2 10 2" xfId="46913" xr:uid="{20A86D74-EF8E-4ECE-AB9C-6F27D8389A34}"/>
    <cellStyle name="%20 - Vurgu4 5 2 11" xfId="28483" xr:uid="{86F976C6-B8D9-4A67-A612-E874B0DE5712}"/>
    <cellStyle name="%20 - Vurgu4 5 2 2" xfId="278" xr:uid="{00000000-0005-0000-0000-00002D010000}"/>
    <cellStyle name="%20 - Vurgu4 5 2 2 2" xfId="3995" xr:uid="{A71BBA8D-0CA2-404D-A459-BD8144A1AFD8}"/>
    <cellStyle name="%20 - Vurgu4 5 2 2 2 2" xfId="26527" xr:uid="{5668BDD3-6EDD-4EFE-AA55-7FDA8A77FFCC}"/>
    <cellStyle name="%20 - Vurgu4 5 2 2 2 2 2" xfId="50646" xr:uid="{C85113DD-DE9F-40AE-92C8-0617F90F2C10}"/>
    <cellStyle name="%20 - Vurgu4 5 2 2 2 3" xfId="29628" xr:uid="{DCFD764D-B12F-4411-8FC8-CF4C6B3CEC42}"/>
    <cellStyle name="%20 - Vurgu4 5 2 2 3" xfId="5661" xr:uid="{4CEC2ECB-015D-4F99-A872-6F2C6B93A15D}"/>
    <cellStyle name="%20 - Vurgu4 5 2 2 3 2" xfId="30667" xr:uid="{035C9151-A176-4CD8-8728-7F5136B63CCF}"/>
    <cellStyle name="%20 - Vurgu4 5 2 2 4" xfId="8128" xr:uid="{5428A664-CE58-4939-A4B3-67873AA1E922}"/>
    <cellStyle name="%20 - Vurgu4 5 2 2 4 2" xfId="32956" xr:uid="{EE89D6ED-7B9D-4795-8DFD-0A42D4FF7495}"/>
    <cellStyle name="%20 - Vurgu4 5 2 2 5" xfId="13097" xr:uid="{D9115C04-C21F-4EBA-A265-9E97DF44E765}"/>
    <cellStyle name="%20 - Vurgu4 5 2 2 5 2" xfId="37330" xr:uid="{66B014F3-1740-4DC9-96CE-828639D322E0}"/>
    <cellStyle name="%20 - Vurgu4 5 2 2 6" xfId="16810" xr:uid="{53E8D7FA-6AF1-4BB7-85BB-E95965929F04}"/>
    <cellStyle name="%20 - Vurgu4 5 2 2 6 2" xfId="41041" xr:uid="{37CB0392-3A50-4974-90BF-BA382CBA86E1}"/>
    <cellStyle name="%20 - Vurgu4 5 2 2 7" xfId="20549" xr:uid="{EF1FBA88-2C3A-48AC-BEA8-AAAC7C67C86A}"/>
    <cellStyle name="%20 - Vurgu4 5 2 2 7 2" xfId="44772" xr:uid="{8A70EB27-713D-49A3-80BF-CF231959FEE6}"/>
    <cellStyle name="%20 - Vurgu4 5 2 2 8" xfId="23761" xr:uid="{E41888D4-43B3-49DD-8B28-5B87DECD7DED}"/>
    <cellStyle name="%20 - Vurgu4 5 2 2 8 2" xfId="47963" xr:uid="{7FFF22CD-2B41-4D22-866F-16697F6F9943}"/>
    <cellStyle name="%20 - Vurgu4 5 2 2 9" xfId="28484" xr:uid="{02FB9AEF-AAAF-49E6-9DD6-9987997E3625}"/>
    <cellStyle name="%20 - Vurgu4 5 2 3" xfId="3994" xr:uid="{574520DE-1DCC-4384-BBED-FECD56666A2C}"/>
    <cellStyle name="%20 - Vurgu4 5 2 3 2" xfId="10088" xr:uid="{4AD61D7C-FE34-4A58-A770-37BB14D1BB92}"/>
    <cellStyle name="%20 - Vurgu4 5 2 3 2 2" xfId="34682" xr:uid="{4EE8C756-EC04-485C-9A98-EE6884E81182}"/>
    <cellStyle name="%20 - Vurgu4 5 2 3 3" xfId="14289" xr:uid="{52A310CE-570E-478F-B75F-EB7BB34422F3}"/>
    <cellStyle name="%20 - Vurgu4 5 2 3 3 2" xfId="38522" xr:uid="{3E7FEA39-E129-4B4E-AEEC-0346B16933EB}"/>
    <cellStyle name="%20 - Vurgu4 5 2 3 4" xfId="18002" xr:uid="{E49923CF-C1FA-4FCC-94AE-0FC41D1825C2}"/>
    <cellStyle name="%20 - Vurgu4 5 2 3 4 2" xfId="42233" xr:uid="{C42A0854-E8FE-4184-AB6A-7C86B4A00582}"/>
    <cellStyle name="%20 - Vurgu4 5 2 3 5" xfId="21741" xr:uid="{62231793-1445-461A-8DF0-01C3ABD76167}"/>
    <cellStyle name="%20 - Vurgu4 5 2 3 5 2" xfId="45964" xr:uid="{5B1FCF85-822C-4780-B490-ECF7646C9DE3}"/>
    <cellStyle name="%20 - Vurgu4 5 2 3 6" xfId="27721" xr:uid="{70D3AE31-A24F-425A-BA02-BC5E4912D258}"/>
    <cellStyle name="%20 - Vurgu4 5 2 3 6 2" xfId="51838" xr:uid="{D184FA4A-DC12-4043-8E41-D4E0EAB6EF9A}"/>
    <cellStyle name="%20 - Vurgu4 5 2 3 7" xfId="29627" xr:uid="{1E1863CB-7840-409D-8E41-D4BB448396BC}"/>
    <cellStyle name="%20 - Vurgu4 5 2 4" xfId="5660" xr:uid="{C4889993-45D7-4FA0-85B4-AA5CE7D9F91F}"/>
    <cellStyle name="%20 - Vurgu4 5 2 4 2" xfId="9036" xr:uid="{7ACD5256-8951-4563-9B66-63409AEE2A00}"/>
    <cellStyle name="%20 - Vurgu4 5 2 4 2 2" xfId="33730" xr:uid="{C68B33FA-9216-4203-B620-9A7718942F93}"/>
    <cellStyle name="%20 - Vurgu4 5 2 4 3" xfId="12438" xr:uid="{FCCC8B9A-05C0-4133-9011-B7CB99AAB4A6}"/>
    <cellStyle name="%20 - Vurgu4 5 2 4 3 2" xfId="36672" xr:uid="{6F4E14C9-0D2E-4FFC-9EF4-0C4790F13AA2}"/>
    <cellStyle name="%20 - Vurgu4 5 2 4 4" xfId="16151" xr:uid="{4F7B9D7B-78E8-4CEF-AE66-7A8E602365CA}"/>
    <cellStyle name="%20 - Vurgu4 5 2 4 4 2" xfId="40383" xr:uid="{0BE4DFA7-ADA8-4025-9C1D-341BFC440267}"/>
    <cellStyle name="%20 - Vurgu4 5 2 4 5" xfId="19889" xr:uid="{CC0FA21B-E340-4967-A0E8-BA2C01D9946F}"/>
    <cellStyle name="%20 - Vurgu4 5 2 4 5 2" xfId="44114" xr:uid="{74AD825D-6096-46ED-BD5B-C0B501AC72DC}"/>
    <cellStyle name="%20 - Vurgu4 5 2 4 6" xfId="25864" xr:uid="{D8B288F9-61DE-4ACD-A511-8B7E02369D53}"/>
    <cellStyle name="%20 - Vurgu4 5 2 4 6 2" xfId="49988" xr:uid="{80C2090D-A326-477F-8146-E94BAD96F780}"/>
    <cellStyle name="%20 - Vurgu4 5 2 4 7" xfId="30666" xr:uid="{FEB87265-87F3-409A-B373-E1C137D03EEA}"/>
    <cellStyle name="%20 - Vurgu4 5 2 5" xfId="6976" xr:uid="{CB792C9B-CBF1-41AC-A258-289F0F3A3CA0}"/>
    <cellStyle name="%20 - Vurgu4 5 2 5 2" xfId="25124" xr:uid="{FED18CC5-877D-42B3-861F-12F73C1F942A}"/>
    <cellStyle name="%20 - Vurgu4 5 2 5 2 2" xfId="49258" xr:uid="{B61CB109-C970-4407-98C3-9F305A85594D}"/>
    <cellStyle name="%20 - Vurgu4 5 2 5 3" xfId="31908" xr:uid="{41E8A459-0FDC-4F80-97C7-A9EA79BE0E26}"/>
    <cellStyle name="%20 - Vurgu4 5 2 6" xfId="10304" xr:uid="{CCC1EBE4-02CB-4031-822F-3AB6D3BD4697}"/>
    <cellStyle name="%20 - Vurgu4 5 2 6 2" xfId="34865" xr:uid="{E8A8C16B-83EC-47BE-88CB-E15AD40BC699}"/>
    <cellStyle name="%20 - Vurgu4 5 2 7" xfId="11708" xr:uid="{454C0BA3-EB0A-4715-A668-92B979818BFA}"/>
    <cellStyle name="%20 - Vurgu4 5 2 7 2" xfId="35942" xr:uid="{232D38A5-E720-469F-A9A9-4AF981E49C6D}"/>
    <cellStyle name="%20 - Vurgu4 5 2 8" xfId="15421" xr:uid="{8353BD22-2D3A-4FF0-8982-8B6DAAFF59FC}"/>
    <cellStyle name="%20 - Vurgu4 5 2 8 2" xfId="39653" xr:uid="{2CC6D5BC-65E2-439B-BF30-52F60B41D505}"/>
    <cellStyle name="%20 - Vurgu4 5 2 9" xfId="19158" xr:uid="{5ABB9984-E192-40D2-8BF4-C37C24E43BD1}"/>
    <cellStyle name="%20 - Vurgu4 5 2 9 2" xfId="43384" xr:uid="{71F1319A-D2A0-4B0F-803E-C31D4C7A363D}"/>
    <cellStyle name="%20 - Vurgu4 5 3" xfId="279" xr:uid="{00000000-0005-0000-0000-00002E010000}"/>
    <cellStyle name="%20 - Vurgu4 5 3 10" xfId="28485" xr:uid="{86F12E4C-189D-467A-B31D-1F7C41E36837}"/>
    <cellStyle name="%20 - Vurgu4 5 3 2" xfId="3996" xr:uid="{12F60830-AA22-4EFB-8A44-474512251AC7}"/>
    <cellStyle name="%20 - Vurgu4 5 3 2 2" xfId="8259" xr:uid="{FE1CF8BE-F920-469F-8D21-252E2A81234F}"/>
    <cellStyle name="%20 - Vurgu4 5 3 2 2 2" xfId="27848" xr:uid="{B8700FC2-85FD-4E4B-AA66-797FDBF5CE80}"/>
    <cellStyle name="%20 - Vurgu4 5 3 2 2 2 2" xfId="51965" xr:uid="{6FA7BFB8-3524-4541-9DE6-B42EDF09F260}"/>
    <cellStyle name="%20 - Vurgu4 5 3 2 2 3" xfId="33083" xr:uid="{68AB9197-6142-4630-988C-D468DC7ADA80}"/>
    <cellStyle name="%20 - Vurgu4 5 3 2 3" xfId="14416" xr:uid="{40F7B67E-E0FF-4C1A-8217-95779E22E83C}"/>
    <cellStyle name="%20 - Vurgu4 5 3 2 3 2" xfId="38649" xr:uid="{8631A72B-E71D-4ADD-A1C8-E8037BF78917}"/>
    <cellStyle name="%20 - Vurgu4 5 3 2 4" xfId="18129" xr:uid="{36B8DEE1-4AA5-4EC2-BDC0-08A8D69101D0}"/>
    <cellStyle name="%20 - Vurgu4 5 3 2 4 2" xfId="42360" xr:uid="{17DA0A67-08B0-41F6-BCCC-D82C925C61AF}"/>
    <cellStyle name="%20 - Vurgu4 5 3 2 5" xfId="21868" xr:uid="{E3751D08-A282-487A-A630-7E2A34E289EB}"/>
    <cellStyle name="%20 - Vurgu4 5 3 2 5 2" xfId="46091" xr:uid="{184E1575-B57F-4890-8DED-D99AA7E80D29}"/>
    <cellStyle name="%20 - Vurgu4 5 3 2 6" xfId="23888" xr:uid="{A194476B-EF4E-4094-9F0D-0BAB18832A69}"/>
    <cellStyle name="%20 - Vurgu4 5 3 2 6 2" xfId="48090" xr:uid="{7E1A1BD7-11F4-4AFA-8687-1E5F1BBA276E}"/>
    <cellStyle name="%20 - Vurgu4 5 3 2 7" xfId="29629" xr:uid="{E2EA4CDF-EBDE-4E13-8D04-13F621153331}"/>
    <cellStyle name="%20 - Vurgu4 5 3 3" xfId="5662" xr:uid="{C6D13958-80C5-495C-8B8A-C7ECA04E533B}"/>
    <cellStyle name="%20 - Vurgu4 5 3 3 2" xfId="9476" xr:uid="{632163B5-5B91-4358-88D1-7B7A432B12EF}"/>
    <cellStyle name="%20 - Vurgu4 5 3 3 2 2" xfId="34101" xr:uid="{A375B78B-D51F-4360-92DF-410032EE9E47}"/>
    <cellStyle name="%20 - Vurgu4 5 3 3 3" xfId="13224" xr:uid="{67ED6ECD-BB1E-41D7-A6FA-DE3E6C02DC33}"/>
    <cellStyle name="%20 - Vurgu4 5 3 3 3 2" xfId="37457" xr:uid="{4911BAC7-D893-490E-9716-C9F2BCCF927D}"/>
    <cellStyle name="%20 - Vurgu4 5 3 3 4" xfId="16937" xr:uid="{9AF5A598-0116-4871-9075-F71161037B49}"/>
    <cellStyle name="%20 - Vurgu4 5 3 3 4 2" xfId="41168" xr:uid="{CAB21CB0-18D0-4B9E-AC1A-795535EC9FF2}"/>
    <cellStyle name="%20 - Vurgu4 5 3 3 5" xfId="20676" xr:uid="{C5B5086D-360F-49EC-98AD-B3FF36734F60}"/>
    <cellStyle name="%20 - Vurgu4 5 3 3 5 2" xfId="44899" xr:uid="{B6A81A9C-4FD2-417A-B75F-5B1FEB6B1F59}"/>
    <cellStyle name="%20 - Vurgu4 5 3 3 6" xfId="26654" xr:uid="{0297EF77-DC34-4B7B-A4C3-B83A130BDF3E}"/>
    <cellStyle name="%20 - Vurgu4 5 3 3 6 2" xfId="50773" xr:uid="{D6212BEA-7B78-4EDA-94BF-C2B651DAC39B}"/>
    <cellStyle name="%20 - Vurgu4 5 3 3 7" xfId="30668" xr:uid="{8E841A2D-F981-44E3-8AF7-AB6055A806C5}"/>
    <cellStyle name="%20 - Vurgu4 5 3 4" xfId="7111" xr:uid="{4F79B3B4-9410-4A1B-9B44-1FEEF160B17B}"/>
    <cellStyle name="%20 - Vurgu4 5 3 4 2" xfId="25251" xr:uid="{C02100B5-8FDC-4453-95BE-E441B1A8942D}"/>
    <cellStyle name="%20 - Vurgu4 5 3 4 2 2" xfId="49385" xr:uid="{6A65559E-E204-4D9F-B305-F734C893BDB9}"/>
    <cellStyle name="%20 - Vurgu4 5 3 4 3" xfId="32035" xr:uid="{02FB1944-8870-4B4D-B435-32096BCAFE8F}"/>
    <cellStyle name="%20 - Vurgu4 5 3 5" xfId="10305" xr:uid="{B0964C78-C451-490F-A69C-D3CAAB7B00A0}"/>
    <cellStyle name="%20 - Vurgu4 5 3 5 2" xfId="34866" xr:uid="{6C5F45DE-483D-4080-9D87-C57C40D2CEF8}"/>
    <cellStyle name="%20 - Vurgu4 5 3 6" xfId="11835" xr:uid="{AAFC7113-45FA-41F1-B7F4-E998D192BBDA}"/>
    <cellStyle name="%20 - Vurgu4 5 3 6 2" xfId="36069" xr:uid="{3E42CE1C-E41E-40AC-AE9A-922933598E3A}"/>
    <cellStyle name="%20 - Vurgu4 5 3 7" xfId="15548" xr:uid="{F440A2BB-672E-4C8C-8411-6CE2A621F795}"/>
    <cellStyle name="%20 - Vurgu4 5 3 7 2" xfId="39780" xr:uid="{526F8BC9-3EFD-42FD-9701-8B1B637302BE}"/>
    <cellStyle name="%20 - Vurgu4 5 3 8" xfId="19285" xr:uid="{51D27BAC-47E6-4E0C-9FCE-290EBF2F0939}"/>
    <cellStyle name="%20 - Vurgu4 5 3 8 2" xfId="43511" xr:uid="{1D23B950-0862-4CE1-A630-188AFB0252E5}"/>
    <cellStyle name="%20 - Vurgu4 5 3 9" xfId="22838" xr:uid="{B030B540-AE58-4BC1-8AD7-352B5433A5EE}"/>
    <cellStyle name="%20 - Vurgu4 5 3 9 2" xfId="47040" xr:uid="{366BEF8D-8E21-4B83-9BA9-5EFEE5C21D86}"/>
    <cellStyle name="%20 - Vurgu4 5 4" xfId="280" xr:uid="{00000000-0005-0000-0000-00002F010000}"/>
    <cellStyle name="%20 - Vurgu4 5 4 2" xfId="3997" xr:uid="{6691B893-805F-4847-8F33-EAF62C2C4FDF}"/>
    <cellStyle name="%20 - Vurgu4 5 4 2 2" xfId="8389" xr:uid="{20696B6B-43AF-456D-B513-0109971FE09A}"/>
    <cellStyle name="%20 - Vurgu4 5 4 2 2 2" xfId="27975" xr:uid="{B5D7E9FE-0392-48B6-A795-4B120F921A0A}"/>
    <cellStyle name="%20 - Vurgu4 5 4 2 2 2 2" xfId="52092" xr:uid="{A957E3C3-F4CB-4CF4-B765-259232D936A1}"/>
    <cellStyle name="%20 - Vurgu4 5 4 2 2 3" xfId="33210" xr:uid="{CFFE3CD9-75C5-4FD5-8A90-2D67138F41C4}"/>
    <cellStyle name="%20 - Vurgu4 5 4 2 3" xfId="14543" xr:uid="{D7F9F521-E7BB-49DE-BC26-C95A35D0F3F7}"/>
    <cellStyle name="%20 - Vurgu4 5 4 2 3 2" xfId="38776" xr:uid="{79B6C7C5-591E-4043-A584-8303CDFF4098}"/>
    <cellStyle name="%20 - Vurgu4 5 4 2 4" xfId="18256" xr:uid="{1C52840E-81EA-4BEF-842A-DEE1907980C2}"/>
    <cellStyle name="%20 - Vurgu4 5 4 2 4 2" xfId="42487" xr:uid="{BC733B37-3C92-40C2-BDDA-19223D8C59B4}"/>
    <cellStyle name="%20 - Vurgu4 5 4 2 5" xfId="21995" xr:uid="{9995A1C6-B482-44FA-8BBB-87086618E1EC}"/>
    <cellStyle name="%20 - Vurgu4 5 4 2 5 2" xfId="46218" xr:uid="{B8400E5D-1181-4EAB-9FB3-8B850DE3C5AA}"/>
    <cellStyle name="%20 - Vurgu4 5 4 2 6" xfId="24015" xr:uid="{B5CF4843-ED00-4BD4-B896-529BFAF05C66}"/>
    <cellStyle name="%20 - Vurgu4 5 4 2 6 2" xfId="48217" xr:uid="{028BA1CF-A829-4495-BAB8-1062CDDC445A}"/>
    <cellStyle name="%20 - Vurgu4 5 4 2 7" xfId="29630" xr:uid="{204ED186-E8C2-4EE8-8CB5-03E45AA4525D}"/>
    <cellStyle name="%20 - Vurgu4 5 4 3" xfId="5663" xr:uid="{60AC16B3-4A6E-4C0C-BE9A-05FBF35E8ABD}"/>
    <cellStyle name="%20 - Vurgu4 5 4 3 2" xfId="9556" xr:uid="{AB111B5E-514B-48E5-BEC3-2E3939AC958C}"/>
    <cellStyle name="%20 - Vurgu4 5 4 3 2 2" xfId="34181" xr:uid="{E22FDFFC-D50A-4AA7-A0C6-4B9587FEE419}"/>
    <cellStyle name="%20 - Vurgu4 5 4 3 3" xfId="13351" xr:uid="{A44BE71C-C411-47D7-B17A-E6C72BF6F4D2}"/>
    <cellStyle name="%20 - Vurgu4 5 4 3 3 2" xfId="37584" xr:uid="{B3D12799-5BC6-4E41-8846-75C2FDDB9A68}"/>
    <cellStyle name="%20 - Vurgu4 5 4 3 4" xfId="17064" xr:uid="{2B42C439-7DE0-4EA8-A29A-11E100455839}"/>
    <cellStyle name="%20 - Vurgu4 5 4 3 4 2" xfId="41295" xr:uid="{DDACC06C-1F59-4696-821C-51ED5DE9A28A}"/>
    <cellStyle name="%20 - Vurgu4 5 4 3 5" xfId="20803" xr:uid="{5DE6B2A1-653A-41BB-BD70-F5C772648551}"/>
    <cellStyle name="%20 - Vurgu4 5 4 3 5 2" xfId="45026" xr:uid="{E2099AE2-FDC8-4625-9F29-BA58E2317356}"/>
    <cellStyle name="%20 - Vurgu4 5 4 3 6" xfId="26781" xr:uid="{1655488C-592A-4336-B62B-888547D532E8}"/>
    <cellStyle name="%20 - Vurgu4 5 4 3 6 2" xfId="50900" xr:uid="{9E7631C2-5E22-451D-B76A-0830EFD053B8}"/>
    <cellStyle name="%20 - Vurgu4 5 4 3 7" xfId="30669" xr:uid="{2BD8F95A-6DE1-4020-92A0-16E3AFB19F0C}"/>
    <cellStyle name="%20 - Vurgu4 5 4 4" xfId="7239" xr:uid="{3BE41C45-974C-4931-8338-3A5EAC766DC7}"/>
    <cellStyle name="%20 - Vurgu4 5 4 4 2" xfId="25378" xr:uid="{9B8BAFCC-4D3C-4BD4-B2C0-9B2DCE010A93}"/>
    <cellStyle name="%20 - Vurgu4 5 4 4 2 2" xfId="49512" xr:uid="{BAC32E4D-672D-4BA5-BAA2-E0F191238D47}"/>
    <cellStyle name="%20 - Vurgu4 5 4 4 3" xfId="32162" xr:uid="{64CFDDEF-C188-42B6-AEAA-86CC3710A1C8}"/>
    <cellStyle name="%20 - Vurgu4 5 4 5" xfId="11962" xr:uid="{5DF93A6A-E6E8-4B22-BB1C-49A21BF9344B}"/>
    <cellStyle name="%20 - Vurgu4 5 4 5 2" xfId="36196" xr:uid="{E849206C-79BE-4428-A0E4-07178A16D412}"/>
    <cellStyle name="%20 - Vurgu4 5 4 6" xfId="15675" xr:uid="{58BCAC6D-DBD4-4D1C-8E50-058FFDC0A60E}"/>
    <cellStyle name="%20 - Vurgu4 5 4 6 2" xfId="39907" xr:uid="{D935B104-1F91-4FFF-BE5D-620DF56C3C81}"/>
    <cellStyle name="%20 - Vurgu4 5 4 7" xfId="19412" xr:uid="{6281FD3C-5D3B-4C40-818A-F1D5AC461F82}"/>
    <cellStyle name="%20 - Vurgu4 5 4 7 2" xfId="43638" xr:uid="{B53E4052-4ADE-4518-BDE6-3B3287DC73FD}"/>
    <cellStyle name="%20 - Vurgu4 5 4 8" xfId="22965" xr:uid="{1CB6A806-C6DE-4FD7-A15E-D7A37ACEF89B}"/>
    <cellStyle name="%20 - Vurgu4 5 4 8 2" xfId="47167" xr:uid="{E67B9C44-0ECC-4131-893A-AB3AD34450F5}"/>
    <cellStyle name="%20 - Vurgu4 5 4 9" xfId="28486" xr:uid="{443BA26E-E784-48A1-841D-EB2A107582F9}"/>
    <cellStyle name="%20 - Vurgu4 5 5" xfId="281" xr:uid="{00000000-0005-0000-0000-000030010000}"/>
    <cellStyle name="%20 - Vurgu4 5 5 2" xfId="3998" xr:uid="{1EE7CBCC-E981-40A3-82F9-BB02600D14AA}"/>
    <cellStyle name="%20 - Vurgu4 5 5 2 2" xfId="8521" xr:uid="{7B3BA934-15CC-4ECA-8CC9-97C224D11423}"/>
    <cellStyle name="%20 - Vurgu4 5 5 2 2 2" xfId="28102" xr:uid="{EB5DE0C5-D2E6-4632-9DDB-571870A1417E}"/>
    <cellStyle name="%20 - Vurgu4 5 5 2 2 2 2" xfId="52219" xr:uid="{A7A38243-6F22-4908-BEBF-2D6C4FD21702}"/>
    <cellStyle name="%20 - Vurgu4 5 5 2 2 3" xfId="33337" xr:uid="{D2850924-906D-4220-A100-724A3BABACB6}"/>
    <cellStyle name="%20 - Vurgu4 5 5 2 3" xfId="14670" xr:uid="{FF1CA536-AC7B-4DE9-9522-B538C5C12A6E}"/>
    <cellStyle name="%20 - Vurgu4 5 5 2 3 2" xfId="38903" xr:uid="{6311A910-068C-4F53-8046-14304296F9A5}"/>
    <cellStyle name="%20 - Vurgu4 5 5 2 4" xfId="18383" xr:uid="{29A9112A-1B77-4EAE-B9C1-3FF04D20F232}"/>
    <cellStyle name="%20 - Vurgu4 5 5 2 4 2" xfId="42614" xr:uid="{7BF7074D-3703-4B8F-AFB7-FDACFABE68FB}"/>
    <cellStyle name="%20 - Vurgu4 5 5 2 5" xfId="22122" xr:uid="{AA9F2664-54AA-4A1C-8B6A-3DB0EE7FE5A4}"/>
    <cellStyle name="%20 - Vurgu4 5 5 2 5 2" xfId="46345" xr:uid="{449BC9F6-566A-44CC-8AF9-D5F12B8D5432}"/>
    <cellStyle name="%20 - Vurgu4 5 5 2 6" xfId="24142" xr:uid="{8C1BD94F-4E19-4D49-B92F-ACE77AD15079}"/>
    <cellStyle name="%20 - Vurgu4 5 5 2 6 2" xfId="48344" xr:uid="{25F2FB92-455D-4C24-89F0-2B837E2A617B}"/>
    <cellStyle name="%20 - Vurgu4 5 5 2 7" xfId="29631" xr:uid="{BB29DF64-7310-4530-9B32-13EF1A6120D9}"/>
    <cellStyle name="%20 - Vurgu4 5 5 3" xfId="5664" xr:uid="{068689F6-83BC-41A2-966B-8E6A25FF286A}"/>
    <cellStyle name="%20 - Vurgu4 5 5 3 2" xfId="9636" xr:uid="{3335D7D5-0377-491C-B260-E92D7E796655}"/>
    <cellStyle name="%20 - Vurgu4 5 5 3 2 2" xfId="34261" xr:uid="{7022A360-BBC9-4520-A54D-718C6C88F95A}"/>
    <cellStyle name="%20 - Vurgu4 5 5 3 3" xfId="13478" xr:uid="{5FD4E7F2-D5F0-4DF4-B5A1-D9BF5C5AA869}"/>
    <cellStyle name="%20 - Vurgu4 5 5 3 3 2" xfId="37711" xr:uid="{AD6BBF06-D5CE-4040-ABBF-2610D38AF620}"/>
    <cellStyle name="%20 - Vurgu4 5 5 3 4" xfId="17191" xr:uid="{E906DD55-DBBA-46FD-A695-F6239C70EE75}"/>
    <cellStyle name="%20 - Vurgu4 5 5 3 4 2" xfId="41422" xr:uid="{F66A4506-D057-48B3-8154-7119D054D925}"/>
    <cellStyle name="%20 - Vurgu4 5 5 3 5" xfId="20930" xr:uid="{FC7709D6-6D79-414F-A866-E5114EC86EAD}"/>
    <cellStyle name="%20 - Vurgu4 5 5 3 5 2" xfId="45153" xr:uid="{ACDE89BD-0201-4D4E-8F2A-9638164A25A0}"/>
    <cellStyle name="%20 - Vurgu4 5 5 3 6" xfId="26908" xr:uid="{CDAF995E-2671-4A14-A9EE-3F222AB375FD}"/>
    <cellStyle name="%20 - Vurgu4 5 5 3 6 2" xfId="51027" xr:uid="{1B2F90B7-3DC0-4153-8E2E-49DBC6A1BC8B}"/>
    <cellStyle name="%20 - Vurgu4 5 5 3 7" xfId="30670" xr:uid="{00955981-0287-4EAD-A9FD-9872F725DEFF}"/>
    <cellStyle name="%20 - Vurgu4 5 5 4" xfId="7373" xr:uid="{C74D7E70-D664-42BE-A6B9-A9020C363CBF}"/>
    <cellStyle name="%20 - Vurgu4 5 5 4 2" xfId="25505" xr:uid="{E783B9EB-41A8-4354-8208-4CF6B93A568A}"/>
    <cellStyle name="%20 - Vurgu4 5 5 4 2 2" xfId="49639" xr:uid="{8D35E5DE-D565-45D6-BABD-78A231A21267}"/>
    <cellStyle name="%20 - Vurgu4 5 5 4 3" xfId="32289" xr:uid="{C34944C7-DC39-4F10-88C9-1159030838E7}"/>
    <cellStyle name="%20 - Vurgu4 5 5 5" xfId="12089" xr:uid="{157D8861-AA2B-49D0-95E7-1362EBA92599}"/>
    <cellStyle name="%20 - Vurgu4 5 5 5 2" xfId="36323" xr:uid="{06018D88-BD31-4A60-B6A2-B29C731FAF73}"/>
    <cellStyle name="%20 - Vurgu4 5 5 6" xfId="15802" xr:uid="{C972E4D9-04A1-46D0-BFCE-EBCC5D8E2C94}"/>
    <cellStyle name="%20 - Vurgu4 5 5 6 2" xfId="40034" xr:uid="{1CCE2DB0-7FB3-4E77-870D-9D9D16AA0CFD}"/>
    <cellStyle name="%20 - Vurgu4 5 5 7" xfId="19539" xr:uid="{3E55F0BC-BCC6-47DB-B24C-2DBA3585F92A}"/>
    <cellStyle name="%20 - Vurgu4 5 5 7 2" xfId="43765" xr:uid="{9540532B-83E9-42A7-BA02-60DDEE835B1D}"/>
    <cellStyle name="%20 - Vurgu4 5 5 8" xfId="23092" xr:uid="{832E247A-142E-4EC0-907A-3904C29FE753}"/>
    <cellStyle name="%20 - Vurgu4 5 5 8 2" xfId="47294" xr:uid="{E4794F75-D533-4CBB-A7A6-73BDA4F5F34F}"/>
    <cellStyle name="%20 - Vurgu4 5 5 9" xfId="28487" xr:uid="{5C76F9DE-2DA1-4780-BD42-A30AE2D1A144}"/>
    <cellStyle name="%20 - Vurgu4 5 6" xfId="3993" xr:uid="{58CC986A-8C3A-488D-8D14-D353219FB6BB}"/>
    <cellStyle name="%20 - Vurgu4 5 6 2" xfId="7812" xr:uid="{35BC62C1-4E78-4215-9BCC-4280531AC6B9}"/>
    <cellStyle name="%20 - Vurgu4 5 6 2 2" xfId="14006" xr:uid="{45529831-DE10-498E-B9B9-F2395D71CC70}"/>
    <cellStyle name="%20 - Vurgu4 5 6 2 2 2" xfId="38239" xr:uid="{9A57B971-E82D-4B81-AA4C-5A269922CC75}"/>
    <cellStyle name="%20 - Vurgu4 5 6 2 3" xfId="17719" xr:uid="{155D69EE-4206-4E09-8E1F-E11F888635C7}"/>
    <cellStyle name="%20 - Vurgu4 5 6 2 3 2" xfId="41950" xr:uid="{9E4A4C93-F40E-4794-A73F-3516F362EBF6}"/>
    <cellStyle name="%20 - Vurgu4 5 6 2 4" xfId="21458" xr:uid="{2C864A0F-D1BB-445C-B99F-A8B14A1CD7F4}"/>
    <cellStyle name="%20 - Vurgu4 5 6 2 4 2" xfId="45681" xr:uid="{0AB6921E-D99C-47B9-B4F8-E4405C18E44B}"/>
    <cellStyle name="%20 - Vurgu4 5 6 2 5" xfId="27438" xr:uid="{C0A6014B-3EE9-499C-9DC5-4AAF53683FEC}"/>
    <cellStyle name="%20 - Vurgu4 5 6 2 5 2" xfId="51555" xr:uid="{A51296E9-A57C-4CB1-BFF3-F37F87FE9B4C}"/>
    <cellStyle name="%20 - Vurgu4 5 6 2 6" xfId="32673" xr:uid="{48B668B0-59B5-4D4A-AAD1-266C5AF76F8A}"/>
    <cellStyle name="%20 - Vurgu4 5 6 3" xfId="9291" xr:uid="{48981976-CBD1-46B0-9104-02529CA9DCF4}"/>
    <cellStyle name="%20 - Vurgu4 5 6 3 2" xfId="12824" xr:uid="{4AD424D7-BA01-4380-B530-53649D809EA9}"/>
    <cellStyle name="%20 - Vurgu4 5 6 3 2 2" xfId="37057" xr:uid="{ABB4B284-6B76-4524-B16C-E3AE0FE83A94}"/>
    <cellStyle name="%20 - Vurgu4 5 6 3 3" xfId="16537" xr:uid="{14379D55-42C6-4DF6-825C-57D3F11D93BE}"/>
    <cellStyle name="%20 - Vurgu4 5 6 3 3 2" xfId="40768" xr:uid="{02E5065E-79CD-4A6B-B9BE-B3F56260CF8A}"/>
    <cellStyle name="%20 - Vurgu4 5 6 3 4" xfId="20276" xr:uid="{CBDFBE5F-F4FE-4014-95AC-F10833912F71}"/>
    <cellStyle name="%20 - Vurgu4 5 6 3 4 2" xfId="44499" xr:uid="{79692C5D-7DF5-4EB5-8987-C83C5069A1E1}"/>
    <cellStyle name="%20 - Vurgu4 5 6 3 5" xfId="26253" xr:uid="{D14438AE-2B35-4978-8031-9C4256E23511}"/>
    <cellStyle name="%20 - Vurgu4 5 6 3 5 2" xfId="50373" xr:uid="{95B6C469-0E56-4D57-B44D-609961F2A0AD}"/>
    <cellStyle name="%20 - Vurgu4 5 6 3 6" xfId="33925" xr:uid="{45C0B06A-5AB4-4909-AF26-95AD430522F8}"/>
    <cellStyle name="%20 - Vurgu4 5 6 4" xfId="11421" xr:uid="{1A9E396C-5F14-4E27-9BE1-A24B66393712}"/>
    <cellStyle name="%20 - Vurgu4 5 6 4 2" xfId="24840" xr:uid="{2476CA0F-1B79-47F3-84E4-87B560F0E697}"/>
    <cellStyle name="%20 - Vurgu4 5 6 4 2 2" xfId="48974" xr:uid="{A0075B71-42B7-4EF3-9099-FEF42D690332}"/>
    <cellStyle name="%20 - Vurgu4 5 6 4 3" xfId="35655" xr:uid="{70FCA6F7-F016-490A-97E2-02828076C5E1}"/>
    <cellStyle name="%20 - Vurgu4 5 6 5" xfId="15134" xr:uid="{B56D81E7-F899-4B26-8BFB-B61F55FEBEBC}"/>
    <cellStyle name="%20 - Vurgu4 5 6 5 2" xfId="39366" xr:uid="{9E505C18-B956-4672-A930-7A0F18A323D7}"/>
    <cellStyle name="%20 - Vurgu4 5 6 6" xfId="18870" xr:uid="{83F23218-9B53-4521-98BC-362A2960F4A2}"/>
    <cellStyle name="%20 - Vurgu4 5 6 6 2" xfId="43096" xr:uid="{D98A0D51-446D-4530-904C-3C73679D0F7D}"/>
    <cellStyle name="%20 - Vurgu4 5 6 7" xfId="23477" xr:uid="{F5C62049-A68A-4534-8D1D-5204DC2E189C}"/>
    <cellStyle name="%20 - Vurgu4 5 6 7 2" xfId="47679" xr:uid="{878DD646-6CB9-478D-8946-9431017F3B1E}"/>
    <cellStyle name="%20 - Vurgu4 5 7" xfId="7538" xr:uid="{9DDF3A70-100C-4B08-8940-47C2B0AB70F8}"/>
    <cellStyle name="%20 - Vurgu4 5 7 2" xfId="12607" xr:uid="{978A6620-1BD9-4509-9FB5-B84D1BEC2B23}"/>
    <cellStyle name="%20 - Vurgu4 5 7 2 2" xfId="26035" xr:uid="{C576216F-6ACF-4E7D-AB1C-E46E212406D8}"/>
    <cellStyle name="%20 - Vurgu4 5 7 2 2 2" xfId="50156" xr:uid="{2DE50898-1014-4053-9D61-E0807C6F672A}"/>
    <cellStyle name="%20 - Vurgu4 5 7 2 3" xfId="36840" xr:uid="{AE1E8E4E-7461-4D60-B3CA-A4DC6390D99F}"/>
    <cellStyle name="%20 - Vurgu4 5 7 3" xfId="16320" xr:uid="{8855315A-67DC-44C4-8A24-B25B0EC58CB1}"/>
    <cellStyle name="%20 - Vurgu4 5 7 3 2" xfId="40551" xr:uid="{1E9032BE-84AC-417A-BE40-5EE6A16D15CA}"/>
    <cellStyle name="%20 - Vurgu4 5 7 4" xfId="20059" xr:uid="{A57D9F92-26AB-43B6-8C03-0945D492436A}"/>
    <cellStyle name="%20 - Vurgu4 5 7 4 2" xfId="44282" xr:uid="{3B126AD5-43B9-40E5-BAA0-211FC07E3B23}"/>
    <cellStyle name="%20 - Vurgu4 5 7 5" xfId="23252" xr:uid="{B94AF9AC-9633-4E8C-B2DF-802B0D57DCA0}"/>
    <cellStyle name="%20 - Vurgu4 5 7 5 2" xfId="47454" xr:uid="{96802FEA-852D-46C5-BE1A-B58F0FA4BD4F}"/>
    <cellStyle name="%20 - Vurgu4 5 7 6" xfId="32449" xr:uid="{5D6CBD2A-D2B6-4EBF-8BD9-A40FE3B03565}"/>
    <cellStyle name="%20 - Vurgu4 5 8" xfId="6617" xr:uid="{CFE8A290-46AE-4034-9A01-F6C2977D2BB4}"/>
    <cellStyle name="%20 - Vurgu4 5 8 2" xfId="13785" xr:uid="{319AAE20-5C5B-4483-9FC6-A3CC9B35D61A}"/>
    <cellStyle name="%20 - Vurgu4 5 8 2 2" xfId="38018" xr:uid="{89E2D5A2-B22D-4093-89AD-64BB5EFA08F9}"/>
    <cellStyle name="%20 - Vurgu4 5 8 3" xfId="17498" xr:uid="{C2CC5F07-E051-46E3-A75D-868623326DB7}"/>
    <cellStyle name="%20 - Vurgu4 5 8 3 2" xfId="41729" xr:uid="{4D75734B-4DF4-44EF-A395-EE30481DBB03}"/>
    <cellStyle name="%20 - Vurgu4 5 8 4" xfId="21237" xr:uid="{B253A18D-F22C-4286-8470-7DD92661B960}"/>
    <cellStyle name="%20 - Vurgu4 5 8 4 2" xfId="45460" xr:uid="{A0980301-D2FF-4AE9-A1A9-9F88DE773673}"/>
    <cellStyle name="%20 - Vurgu4 5 8 5" xfId="27217" xr:uid="{2BB1C25D-6145-4399-AC48-A81662F30C9F}"/>
    <cellStyle name="%20 - Vurgu4 5 8 5 2" xfId="51334" xr:uid="{DF24068C-2789-4869-8DA3-1E55102E8751}"/>
    <cellStyle name="%20 - Vurgu4 5 8 6" xfId="31621" xr:uid="{821C2648-02B2-43ED-9ACA-136D2242C498}"/>
    <cellStyle name="%20 - Vurgu4 5 9" xfId="8924" xr:uid="{2C1732A8-1A45-4445-9012-944CB6B9EFDF}"/>
    <cellStyle name="%20 - Vurgu4 5 9 2" xfId="12335" xr:uid="{978851CF-79B8-48E5-88A9-6C39D7CFB219}"/>
    <cellStyle name="%20 - Vurgu4 5 9 2 2" xfId="36569" xr:uid="{7F317890-E03C-408F-9A02-7E4B2C05C857}"/>
    <cellStyle name="%20 - Vurgu4 5 9 3" xfId="16048" xr:uid="{76539020-0AC5-4361-A37A-C388B15F4C1F}"/>
    <cellStyle name="%20 - Vurgu4 5 9 3 2" xfId="40280" xr:uid="{7521A877-A8F2-4A83-920F-288DC01407E1}"/>
    <cellStyle name="%20 - Vurgu4 5 9 4" xfId="19786" xr:uid="{A69FA59C-7539-4743-97E2-8894F614294D}"/>
    <cellStyle name="%20 - Vurgu4 5 9 4 2" xfId="44011" xr:uid="{71032A04-1007-4EC1-BFA5-5A1EB8BCC6D7}"/>
    <cellStyle name="%20 - Vurgu4 5 9 5" xfId="25761" xr:uid="{20AAE4DA-46F4-480E-997F-01CAC6C18F14}"/>
    <cellStyle name="%20 - Vurgu4 5 9 5 2" xfId="49885" xr:uid="{4345A243-F83D-4618-924F-81FAA1953733}"/>
    <cellStyle name="%20 - Vurgu4 5 9 6" xfId="33637" xr:uid="{77094BB5-C9C8-42C0-AF2E-BA2A752289DD}"/>
    <cellStyle name="%20 - Vurgu4 6" xfId="282" xr:uid="{00000000-0005-0000-0000-000031010000}"/>
    <cellStyle name="%20 - Vurgu4 6 10" xfId="10306" xr:uid="{77509281-FAD7-4381-9719-FEA4496749F7}"/>
    <cellStyle name="%20 - Vurgu4 6 10 2" xfId="24604" xr:uid="{2B27153F-6EAD-44C6-9176-BBE627BB7D72}"/>
    <cellStyle name="%20 - Vurgu4 6 10 2 2" xfId="48778" xr:uid="{BAA48795-E853-4929-ACB7-D732EA24901C}"/>
    <cellStyle name="%20 - Vurgu4 6 10 3" xfId="34867" xr:uid="{C184B75F-9374-44EE-ABBA-1B54DB5918CD}"/>
    <cellStyle name="%20 - Vurgu4 6 11" xfId="11223" xr:uid="{F4420F4A-EAC6-4700-B642-4855802FCAA7}"/>
    <cellStyle name="%20 - Vurgu4 6 11 2" xfId="35457" xr:uid="{E02DBBC8-EF2E-41C3-B2CF-CD7636FB0BC2}"/>
    <cellStyle name="%20 - Vurgu4 6 12" xfId="14936" xr:uid="{5C6DB3BF-A377-4239-A5BD-97F73899F6F5}"/>
    <cellStyle name="%20 - Vurgu4 6 12 2" xfId="39168" xr:uid="{63DB3E0B-4DBB-43AA-B9B4-60156B37A469}"/>
    <cellStyle name="%20 - Vurgu4 6 13" xfId="18669" xr:uid="{EA80D88B-D93E-477F-B3CE-12660E1DC4D7}"/>
    <cellStyle name="%20 - Vurgu4 6 13 2" xfId="42895" xr:uid="{F9AD00A3-2A63-400F-8742-D998BA4955D2}"/>
    <cellStyle name="%20 - Vurgu4 6 14" xfId="22437" xr:uid="{742DEE2B-7272-4879-8078-370ABA6DAE0F}"/>
    <cellStyle name="%20 - Vurgu4 6 14 2" xfId="46639" xr:uid="{B99B7CF8-1C14-4728-9FC2-2E9E2787CDFA}"/>
    <cellStyle name="%20 - Vurgu4 6 15" xfId="28488" xr:uid="{89CF3634-8FFB-4713-97AA-E3D35C1A4766}"/>
    <cellStyle name="%20 - Vurgu4 6 2" xfId="283" xr:uid="{00000000-0005-0000-0000-000032010000}"/>
    <cellStyle name="%20 - Vurgu4 6 2 10" xfId="28489" xr:uid="{D9C558EB-6989-4D75-8E9A-BAFE6C5AD6EA}"/>
    <cellStyle name="%20 - Vurgu4 6 2 2" xfId="4000" xr:uid="{7FA83DDB-5ADE-48E8-B376-CA6C6E95CC38}"/>
    <cellStyle name="%20 - Vurgu4 6 2 2 2" xfId="8156" xr:uid="{DA73BC6C-32F1-4079-963C-F27EF04FBE64}"/>
    <cellStyle name="%20 - Vurgu4 6 2 2 2 2" xfId="27749" xr:uid="{D77C5A9A-3FB6-4BE8-B89D-CC93CC0678DC}"/>
    <cellStyle name="%20 - Vurgu4 6 2 2 2 2 2" xfId="51866" xr:uid="{6C49C40B-7453-4EBA-8A7B-51258D639DD5}"/>
    <cellStyle name="%20 - Vurgu4 6 2 2 2 3" xfId="32984" xr:uid="{650E2170-16BC-4B4E-A3F5-38FABD466A9A}"/>
    <cellStyle name="%20 - Vurgu4 6 2 2 3" xfId="14317" xr:uid="{94F028C6-36FC-43FF-9CB4-C6D967036586}"/>
    <cellStyle name="%20 - Vurgu4 6 2 2 3 2" xfId="38550" xr:uid="{2485C1D6-5F30-4A91-9534-6D9DDCB0C139}"/>
    <cellStyle name="%20 - Vurgu4 6 2 2 4" xfId="18030" xr:uid="{9692ACBD-41B0-4E14-A19D-E44C855B778C}"/>
    <cellStyle name="%20 - Vurgu4 6 2 2 4 2" xfId="42261" xr:uid="{A5180F9E-1C72-4041-8622-163DFC5DE339}"/>
    <cellStyle name="%20 - Vurgu4 6 2 2 5" xfId="21769" xr:uid="{A3CBA2AA-5AA5-41AC-90ED-A85ED4120A64}"/>
    <cellStyle name="%20 - Vurgu4 6 2 2 5 2" xfId="45992" xr:uid="{D27F2E3C-FF59-4E6D-968F-066197FCB468}"/>
    <cellStyle name="%20 - Vurgu4 6 2 2 6" xfId="23789" xr:uid="{7E9B2555-0FE9-448E-85D9-8B1F469DE31C}"/>
    <cellStyle name="%20 - Vurgu4 6 2 2 6 2" xfId="47991" xr:uid="{B96FFC16-7415-426F-9DA3-9603266EFA03}"/>
    <cellStyle name="%20 - Vurgu4 6 2 2 7" xfId="29633" xr:uid="{81D429F1-4373-4491-A769-77473849B665}"/>
    <cellStyle name="%20 - Vurgu4 6 2 3" xfId="5666" xr:uid="{12D4F136-E90D-404A-9CCE-59B927C0A0AB}"/>
    <cellStyle name="%20 - Vurgu4 6 2 3 2" xfId="9421" xr:uid="{1A1BE50A-BB59-452C-BF67-51C15D5178E3}"/>
    <cellStyle name="%20 - Vurgu4 6 2 3 2 2" xfId="34046" xr:uid="{BCEF9C7A-F4D6-43C7-A37B-9840D6AE6E7B}"/>
    <cellStyle name="%20 - Vurgu4 6 2 3 3" xfId="13125" xr:uid="{3052E40D-9677-4938-9E24-8CF8DF7D3616}"/>
    <cellStyle name="%20 - Vurgu4 6 2 3 3 2" xfId="37358" xr:uid="{0F8779D1-8134-4521-820C-277BE3E5CEDC}"/>
    <cellStyle name="%20 - Vurgu4 6 2 3 4" xfId="16838" xr:uid="{5AF2555B-43A4-4B4C-805A-5936D8591F24}"/>
    <cellStyle name="%20 - Vurgu4 6 2 3 4 2" xfId="41069" xr:uid="{02897B4C-2498-4C7E-9349-04CB77BD947E}"/>
    <cellStyle name="%20 - Vurgu4 6 2 3 5" xfId="20577" xr:uid="{C81251D1-C283-4947-BF32-ECC30646BACD}"/>
    <cellStyle name="%20 - Vurgu4 6 2 3 5 2" xfId="44800" xr:uid="{7F34016A-2562-4CD4-BC74-8BC55E97293F}"/>
    <cellStyle name="%20 - Vurgu4 6 2 3 6" xfId="26555" xr:uid="{736C793B-A6E9-4C7D-BE03-EAE09C93E6A3}"/>
    <cellStyle name="%20 - Vurgu4 6 2 3 6 2" xfId="50674" xr:uid="{ACE31D93-52AB-484C-B364-34B286098C55}"/>
    <cellStyle name="%20 - Vurgu4 6 2 3 7" xfId="30672" xr:uid="{B56F61D9-0F83-4CE5-A4C4-E9E0110CCD8B}"/>
    <cellStyle name="%20 - Vurgu4 6 2 4" xfId="7009" xr:uid="{3BF03BB9-7C40-4FF2-8A3A-27CA9729FEE9}"/>
    <cellStyle name="%20 - Vurgu4 6 2 4 2" xfId="25152" xr:uid="{08A3A841-8C87-4620-ACDC-04EFEA8EEC3F}"/>
    <cellStyle name="%20 - Vurgu4 6 2 4 2 2" xfId="49286" xr:uid="{897FCE99-CA87-4610-8D26-E5439F300BCD}"/>
    <cellStyle name="%20 - Vurgu4 6 2 4 3" xfId="31936" xr:uid="{4AF6642E-8CC9-4B7C-A290-E261D7D8C143}"/>
    <cellStyle name="%20 - Vurgu4 6 2 5" xfId="10307" xr:uid="{F53C76F5-7624-41CE-8780-C084E95E9457}"/>
    <cellStyle name="%20 - Vurgu4 6 2 5 2" xfId="34868" xr:uid="{B54E8B0D-08D3-48F8-B55D-D5AEE075D7AD}"/>
    <cellStyle name="%20 - Vurgu4 6 2 6" xfId="11736" xr:uid="{03664D99-EBB7-4489-AFDE-9FEBD83A8AE9}"/>
    <cellStyle name="%20 - Vurgu4 6 2 6 2" xfId="35970" xr:uid="{7BCD3E4F-2F7D-4A42-9592-6971AEAA593C}"/>
    <cellStyle name="%20 - Vurgu4 6 2 7" xfId="15449" xr:uid="{7BAB445B-8B0C-4996-BE01-38C1100F40B4}"/>
    <cellStyle name="%20 - Vurgu4 6 2 7 2" xfId="39681" xr:uid="{8669063E-042B-4A32-92F7-BD0C1BE644E7}"/>
    <cellStyle name="%20 - Vurgu4 6 2 8" xfId="19186" xr:uid="{4D294FDF-A62E-4331-A1E3-33C062C412CF}"/>
    <cellStyle name="%20 - Vurgu4 6 2 8 2" xfId="43412" xr:uid="{D116B24F-83DD-4A69-B306-C1ABE500617B}"/>
    <cellStyle name="%20 - Vurgu4 6 2 9" xfId="22739" xr:uid="{9C2DEEE1-69A5-4533-98BC-EB103D2422CA}"/>
    <cellStyle name="%20 - Vurgu4 6 2 9 2" xfId="46941" xr:uid="{8EBFCDFC-3FD9-448B-B01D-D9E333554179}"/>
    <cellStyle name="%20 - Vurgu4 6 3" xfId="284" xr:uid="{00000000-0005-0000-0000-000033010000}"/>
    <cellStyle name="%20 - Vurgu4 6 3 2" xfId="4001" xr:uid="{38F5570D-E489-4F2B-9F73-C9432A91C954}"/>
    <cellStyle name="%20 - Vurgu4 6 3 2 2" xfId="8287" xr:uid="{DD6A303C-ED49-4F70-93D3-D94295BF57BA}"/>
    <cellStyle name="%20 - Vurgu4 6 3 2 2 2" xfId="27876" xr:uid="{CCA4360C-EAD4-4C99-BADC-0224617B33F2}"/>
    <cellStyle name="%20 - Vurgu4 6 3 2 2 2 2" xfId="51993" xr:uid="{A98798D2-8728-4CCF-AC4A-FA297BAC3A07}"/>
    <cellStyle name="%20 - Vurgu4 6 3 2 2 3" xfId="33111" xr:uid="{DF76C243-E5E6-4DE9-88AE-F4C0A64726D0}"/>
    <cellStyle name="%20 - Vurgu4 6 3 2 3" xfId="14444" xr:uid="{437C8B4B-482C-4041-9506-1BF1DE3746BE}"/>
    <cellStyle name="%20 - Vurgu4 6 3 2 3 2" xfId="38677" xr:uid="{601681F2-B0BE-4EB7-B345-5D8C3322EB6C}"/>
    <cellStyle name="%20 - Vurgu4 6 3 2 4" xfId="18157" xr:uid="{3AEC765A-7BFB-4216-82E9-6798D9877FE2}"/>
    <cellStyle name="%20 - Vurgu4 6 3 2 4 2" xfId="42388" xr:uid="{5E7C4F43-1987-4911-A942-855C2747CCE6}"/>
    <cellStyle name="%20 - Vurgu4 6 3 2 5" xfId="21896" xr:uid="{BF0F2414-1BE4-4776-87D0-6AD933B61B84}"/>
    <cellStyle name="%20 - Vurgu4 6 3 2 5 2" xfId="46119" xr:uid="{5AEED0D2-4BC5-4C9A-B90B-BED9EE3B0962}"/>
    <cellStyle name="%20 - Vurgu4 6 3 2 6" xfId="23916" xr:uid="{7AE55368-91F4-4BC3-9EB1-36F0B550EB37}"/>
    <cellStyle name="%20 - Vurgu4 6 3 2 6 2" xfId="48118" xr:uid="{8D00FF5F-A76C-4BCD-824B-043D1D7C7C18}"/>
    <cellStyle name="%20 - Vurgu4 6 3 2 7" xfId="29634" xr:uid="{2FD0903C-675A-4077-9598-BC80E5BAD730}"/>
    <cellStyle name="%20 - Vurgu4 6 3 3" xfId="5667" xr:uid="{7E4EC09B-7CF5-4B3A-8CD9-0CB1EE04EF67}"/>
    <cellStyle name="%20 - Vurgu4 6 3 3 2" xfId="9496" xr:uid="{43F4AAE2-085F-4945-AB26-FA9061265DFF}"/>
    <cellStyle name="%20 - Vurgu4 6 3 3 2 2" xfId="34121" xr:uid="{DA940323-EC86-4B18-A8D2-BCD81E31684C}"/>
    <cellStyle name="%20 - Vurgu4 6 3 3 3" xfId="13252" xr:uid="{7BD6CC4A-AB95-4EA7-9F87-A4E6BEED238F}"/>
    <cellStyle name="%20 - Vurgu4 6 3 3 3 2" xfId="37485" xr:uid="{4BA0E8F1-A32D-485C-B81A-C363354F1062}"/>
    <cellStyle name="%20 - Vurgu4 6 3 3 4" xfId="16965" xr:uid="{C40C5E3C-0004-4636-ACD3-0D1E1EA8B5F4}"/>
    <cellStyle name="%20 - Vurgu4 6 3 3 4 2" xfId="41196" xr:uid="{76412F7F-CD0A-4B7E-AB37-8F07D1CB139A}"/>
    <cellStyle name="%20 - Vurgu4 6 3 3 5" xfId="20704" xr:uid="{1CE94426-A7B1-47F5-98D3-760D79BC242E}"/>
    <cellStyle name="%20 - Vurgu4 6 3 3 5 2" xfId="44927" xr:uid="{E5DA0153-E3B8-409A-B6E7-9CCF1309578F}"/>
    <cellStyle name="%20 - Vurgu4 6 3 3 6" xfId="26682" xr:uid="{48ABBBCA-17C0-4D03-A7AA-1C5FD9057FD2}"/>
    <cellStyle name="%20 - Vurgu4 6 3 3 6 2" xfId="50801" xr:uid="{5C1CAB20-4E38-438F-B220-5D324FC757F8}"/>
    <cellStyle name="%20 - Vurgu4 6 3 3 7" xfId="30673" xr:uid="{CCC07E00-2653-41BC-BB23-A89826394178}"/>
    <cellStyle name="%20 - Vurgu4 6 3 4" xfId="7139" xr:uid="{E557AA05-F0D0-42B7-A2C3-76ED7B973D4D}"/>
    <cellStyle name="%20 - Vurgu4 6 3 4 2" xfId="25279" xr:uid="{EC7393DD-4F94-4E83-A657-D832E9C53683}"/>
    <cellStyle name="%20 - Vurgu4 6 3 4 2 2" xfId="49413" xr:uid="{7CEE9742-C474-47DC-864D-FE778AA1CB78}"/>
    <cellStyle name="%20 - Vurgu4 6 3 4 3" xfId="32063" xr:uid="{1D01E734-1243-4109-BCC4-718D36826F1E}"/>
    <cellStyle name="%20 - Vurgu4 6 3 5" xfId="11863" xr:uid="{33519C46-FC63-48D8-8232-5A3EB51AC900}"/>
    <cellStyle name="%20 - Vurgu4 6 3 5 2" xfId="36097" xr:uid="{93F580AF-9ED7-4DBF-B3C1-2D13E296FD68}"/>
    <cellStyle name="%20 - Vurgu4 6 3 6" xfId="15576" xr:uid="{80B0881A-3CC3-40C6-B51E-2C333F355D4C}"/>
    <cellStyle name="%20 - Vurgu4 6 3 6 2" xfId="39808" xr:uid="{E0A0AE45-04E5-4299-9437-C507BADC25CF}"/>
    <cellStyle name="%20 - Vurgu4 6 3 7" xfId="19313" xr:uid="{0F1084BA-444B-4E5B-B512-C870E9EF9D1E}"/>
    <cellStyle name="%20 - Vurgu4 6 3 7 2" xfId="43539" xr:uid="{C5EB789F-87C2-48C2-92E7-9B7F952AB178}"/>
    <cellStyle name="%20 - Vurgu4 6 3 8" xfId="22866" xr:uid="{FAED14CD-6AF7-4D21-B032-793185EAE75F}"/>
    <cellStyle name="%20 - Vurgu4 6 3 8 2" xfId="47068" xr:uid="{AF4A13D6-7252-4BA6-8877-5B7766DCC49A}"/>
    <cellStyle name="%20 - Vurgu4 6 3 9" xfId="28490" xr:uid="{5D0B1AEF-891B-4451-B306-085065E40069}"/>
    <cellStyle name="%20 - Vurgu4 6 4" xfId="3999" xr:uid="{975273EF-3821-400D-A957-8CAD75FBFD43}"/>
    <cellStyle name="%20 - Vurgu4 6 4 2" xfId="8417" xr:uid="{7BCD29AD-F30D-4CDB-9E3B-2F8C812636DE}"/>
    <cellStyle name="%20 - Vurgu4 6 4 2 2" xfId="14571" xr:uid="{6EADAA3F-A9F5-4A7C-9BAA-76FF37FD3061}"/>
    <cellStyle name="%20 - Vurgu4 6 4 2 2 2" xfId="28003" xr:uid="{442135E6-EE8A-473D-BC6B-237C75D1DE55}"/>
    <cellStyle name="%20 - Vurgu4 6 4 2 2 2 2" xfId="52120" xr:uid="{27472019-9546-4129-AA45-B826B0B5C785}"/>
    <cellStyle name="%20 - Vurgu4 6 4 2 2 3" xfId="38804" xr:uid="{17BC3150-237E-4535-AA71-995F218EE966}"/>
    <cellStyle name="%20 - Vurgu4 6 4 2 3" xfId="18284" xr:uid="{30F2FC4C-03A9-4888-A793-C2A2C8E365E7}"/>
    <cellStyle name="%20 - Vurgu4 6 4 2 3 2" xfId="42515" xr:uid="{72CF05C5-34A2-47D6-A10B-C661D707258A}"/>
    <cellStyle name="%20 - Vurgu4 6 4 2 4" xfId="22023" xr:uid="{B46329BB-3D3A-4798-9E1F-8C2951A6FC66}"/>
    <cellStyle name="%20 - Vurgu4 6 4 2 4 2" xfId="46246" xr:uid="{11386957-B813-4028-A00C-1C8815078BD9}"/>
    <cellStyle name="%20 - Vurgu4 6 4 2 5" xfId="24043" xr:uid="{0700CBBE-65E0-482C-B0CF-A5BD2C848DDE}"/>
    <cellStyle name="%20 - Vurgu4 6 4 2 5 2" xfId="48245" xr:uid="{41BB7DF6-356F-40DE-A913-08C042403EAB}"/>
    <cellStyle name="%20 - Vurgu4 6 4 2 6" xfId="33238" xr:uid="{36A62C22-14EF-459E-86D9-13D02832187E}"/>
    <cellStyle name="%20 - Vurgu4 6 4 3" xfId="7267" xr:uid="{EC723322-561F-4C94-8DBF-3C5F6761EA77}"/>
    <cellStyle name="%20 - Vurgu4 6 4 3 2" xfId="13379" xr:uid="{C81D91CE-810D-4EFF-9EBB-3545E07CD7C8}"/>
    <cellStyle name="%20 - Vurgu4 6 4 3 2 2" xfId="37612" xr:uid="{8CE4F639-1B90-429F-8515-1F76E56C48B4}"/>
    <cellStyle name="%20 - Vurgu4 6 4 3 3" xfId="17092" xr:uid="{26764D6A-F96D-4FC6-A405-3F1B13ACF447}"/>
    <cellStyle name="%20 - Vurgu4 6 4 3 3 2" xfId="41323" xr:uid="{F7616D19-AED6-4191-B8C9-402E08DA494B}"/>
    <cellStyle name="%20 - Vurgu4 6 4 3 4" xfId="20831" xr:uid="{719375DE-F1D0-47E6-802D-5B351BED59E4}"/>
    <cellStyle name="%20 - Vurgu4 6 4 3 4 2" xfId="45054" xr:uid="{552082C8-8067-4FD7-A813-D98D21963DEC}"/>
    <cellStyle name="%20 - Vurgu4 6 4 3 5" xfId="26809" xr:uid="{605FB0EB-9CA2-47D9-8964-F868B37590A5}"/>
    <cellStyle name="%20 - Vurgu4 6 4 3 5 2" xfId="50928" xr:uid="{CA7FA925-8FCF-4387-BEF2-678336DE524B}"/>
    <cellStyle name="%20 - Vurgu4 6 4 3 6" xfId="32190" xr:uid="{2B2781D1-00AF-4269-A8AA-BD090E1FF44B}"/>
    <cellStyle name="%20 - Vurgu4 6 4 4" xfId="11990" xr:uid="{B8492855-4031-4A8E-9933-147602C1C279}"/>
    <cellStyle name="%20 - Vurgu4 6 4 4 2" xfId="25406" xr:uid="{39D8CE81-2C11-403D-A43C-D683211DB258}"/>
    <cellStyle name="%20 - Vurgu4 6 4 4 2 2" xfId="49540" xr:uid="{BED6B6D3-EB5C-4771-8EA6-5E5946B2C99F}"/>
    <cellStyle name="%20 - Vurgu4 6 4 4 3" xfId="36224" xr:uid="{85C6DA56-E9E0-4ACA-8D95-02BAC28D2D0A}"/>
    <cellStyle name="%20 - Vurgu4 6 4 5" xfId="15703" xr:uid="{AD67D86D-F2E7-4510-93E3-34BE88688AD8}"/>
    <cellStyle name="%20 - Vurgu4 6 4 5 2" xfId="39935" xr:uid="{59098A2D-0875-40B8-896D-035740B15E9C}"/>
    <cellStyle name="%20 - Vurgu4 6 4 6" xfId="19440" xr:uid="{B59F9350-D2EF-4C27-BFFE-153F87DD5963}"/>
    <cellStyle name="%20 - Vurgu4 6 4 6 2" xfId="43666" xr:uid="{A2C57071-1028-44A3-BF05-5C1B82D1BF1C}"/>
    <cellStyle name="%20 - Vurgu4 6 4 7" xfId="22993" xr:uid="{06459D4A-9E9B-4BAD-8554-52D88AAE41DA}"/>
    <cellStyle name="%20 - Vurgu4 6 4 7 2" xfId="47195" xr:uid="{0BCCE065-61C3-49B7-87A9-579A8D66E18A}"/>
    <cellStyle name="%20 - Vurgu4 6 4 8" xfId="29632" xr:uid="{70914DE9-1082-4F2C-9DC2-63F8E9B11EC1}"/>
    <cellStyle name="%20 - Vurgu4 6 5" xfId="5665" xr:uid="{8B505C14-0324-4992-9C61-421582C62C1F}"/>
    <cellStyle name="%20 - Vurgu4 6 5 2" xfId="8549" xr:uid="{9FD30B9E-894E-4197-959E-C6684B043C4A}"/>
    <cellStyle name="%20 - Vurgu4 6 5 2 2" xfId="14698" xr:uid="{7A45624E-F76D-4C56-B483-1A5B7EF2FF34}"/>
    <cellStyle name="%20 - Vurgu4 6 5 2 2 2" xfId="28130" xr:uid="{DD8764D9-71AC-4B4A-9181-6899ECA088ED}"/>
    <cellStyle name="%20 - Vurgu4 6 5 2 2 2 2" xfId="52247" xr:uid="{D995A322-6F16-465D-99B1-787A42F35519}"/>
    <cellStyle name="%20 - Vurgu4 6 5 2 2 3" xfId="38931" xr:uid="{2F49C759-2E9C-41F1-9D25-708374E4C591}"/>
    <cellStyle name="%20 - Vurgu4 6 5 2 3" xfId="18411" xr:uid="{73494DDE-1DDF-44C4-9A0B-826C2D877735}"/>
    <cellStyle name="%20 - Vurgu4 6 5 2 3 2" xfId="42642" xr:uid="{ECBE8E27-0D90-47EB-A195-E2BAEFDF5618}"/>
    <cellStyle name="%20 - Vurgu4 6 5 2 4" xfId="22150" xr:uid="{CD8A563C-817B-4A51-A3E5-B2FF2C5B03F6}"/>
    <cellStyle name="%20 - Vurgu4 6 5 2 4 2" xfId="46373" xr:uid="{9E066DD9-68BE-47EF-8B82-4AB605AFECC8}"/>
    <cellStyle name="%20 - Vurgu4 6 5 2 5" xfId="24170" xr:uid="{00CC9091-D802-415E-8A3A-8860AEB31EB5}"/>
    <cellStyle name="%20 - Vurgu4 6 5 2 5 2" xfId="48372" xr:uid="{1DE911EF-D179-4778-9B65-0DA6923BB930}"/>
    <cellStyle name="%20 - Vurgu4 6 5 2 6" xfId="33365" xr:uid="{E7BA61E9-949D-4425-8570-C53376257F53}"/>
    <cellStyle name="%20 - Vurgu4 6 5 3" xfId="7401" xr:uid="{47CCBEBF-CB07-41EE-9063-3EDD13DCCB26}"/>
    <cellStyle name="%20 - Vurgu4 6 5 3 2" xfId="13506" xr:uid="{05EA7F6F-8E07-4BCD-9D28-1B1D8D8A1910}"/>
    <cellStyle name="%20 - Vurgu4 6 5 3 2 2" xfId="37739" xr:uid="{51831362-5FE9-4FDB-AF33-F9C2B3B9B720}"/>
    <cellStyle name="%20 - Vurgu4 6 5 3 3" xfId="17219" xr:uid="{4F2EBCCF-BD93-4383-AF53-01D311C962B8}"/>
    <cellStyle name="%20 - Vurgu4 6 5 3 3 2" xfId="41450" xr:uid="{6EBA57CB-1598-4C3F-9CBF-F9372C6EBA19}"/>
    <cellStyle name="%20 - Vurgu4 6 5 3 4" xfId="20958" xr:uid="{9B6BA7CE-A057-4238-AF5C-D4C479365C96}"/>
    <cellStyle name="%20 - Vurgu4 6 5 3 4 2" xfId="45181" xr:uid="{8F73DFA6-F484-4963-AE5F-4A6B2796A585}"/>
    <cellStyle name="%20 - Vurgu4 6 5 3 5" xfId="26936" xr:uid="{A1D46F81-4917-4DDF-9363-40CE6805EE51}"/>
    <cellStyle name="%20 - Vurgu4 6 5 3 5 2" xfId="51055" xr:uid="{D9AC4315-978B-4B41-93A3-ED8C6DA05FDE}"/>
    <cellStyle name="%20 - Vurgu4 6 5 3 6" xfId="32317" xr:uid="{7DAFD97A-4231-4DA3-A0B4-C5A3FB5A6D10}"/>
    <cellStyle name="%20 - Vurgu4 6 5 4" xfId="12117" xr:uid="{8C8896FF-D1B6-4104-A970-7A3CB8245929}"/>
    <cellStyle name="%20 - Vurgu4 6 5 4 2" xfId="25533" xr:uid="{AA4315C2-138D-4579-A4ED-52356E2ACF80}"/>
    <cellStyle name="%20 - Vurgu4 6 5 4 2 2" xfId="49667" xr:uid="{00A72D1E-DE75-48EA-AE50-2F887203FC3A}"/>
    <cellStyle name="%20 - Vurgu4 6 5 4 3" xfId="36351" xr:uid="{C33ABB2F-2F0B-47A6-8D45-4B3967F06C86}"/>
    <cellStyle name="%20 - Vurgu4 6 5 5" xfId="15830" xr:uid="{EC252D50-D641-4923-92E7-6F225A3BE660}"/>
    <cellStyle name="%20 - Vurgu4 6 5 5 2" xfId="40062" xr:uid="{D454F48C-E11A-4F20-BF7D-F604695A08D5}"/>
    <cellStyle name="%20 - Vurgu4 6 5 6" xfId="19567" xr:uid="{2E5626A2-A6EB-4DA4-9A25-B64B313E091B}"/>
    <cellStyle name="%20 - Vurgu4 6 5 6 2" xfId="43793" xr:uid="{9067C237-3EA5-46CA-985C-A9F0C432FD1E}"/>
    <cellStyle name="%20 - Vurgu4 6 5 7" xfId="23120" xr:uid="{A306043F-8728-4D50-9632-E2C7101453B3}"/>
    <cellStyle name="%20 - Vurgu4 6 5 7 2" xfId="47322" xr:uid="{286B7A6D-035C-45AA-81AD-01DC453FB8E5}"/>
    <cellStyle name="%20 - Vurgu4 6 5 8" xfId="30671" xr:uid="{2B020E27-C8A0-4DC1-B66D-77ABF641171E}"/>
    <cellStyle name="%20 - Vurgu4 6 6" xfId="7829" xr:uid="{33D9CF06-033C-4F6C-971A-E43732319784}"/>
    <cellStyle name="%20 - Vurgu4 6 6 2" xfId="10028" xr:uid="{6F800D2F-D9EF-4EAE-8A2B-47BDF21D4C8C}"/>
    <cellStyle name="%20 - Vurgu4 6 6 2 2" xfId="14020" xr:uid="{99FCB1DC-9AA5-4B07-99B6-BA7AACEB1E3A}"/>
    <cellStyle name="%20 - Vurgu4 6 6 2 2 2" xfId="38253" xr:uid="{3E4F8589-75FB-44B5-82D1-5D0F68A020A8}"/>
    <cellStyle name="%20 - Vurgu4 6 6 2 3" xfId="17733" xr:uid="{82960EF8-FDDC-47F8-893C-DEC7D3EDDF8E}"/>
    <cellStyle name="%20 - Vurgu4 6 6 2 3 2" xfId="41964" xr:uid="{734DA1BD-C708-486C-AAF1-83D809DBE07C}"/>
    <cellStyle name="%20 - Vurgu4 6 6 2 4" xfId="21472" xr:uid="{7D7E447D-CEE2-4DBA-A74C-90E3A0BE2FA7}"/>
    <cellStyle name="%20 - Vurgu4 6 6 2 4 2" xfId="45695" xr:uid="{1B989FAB-7E3D-4173-8242-6F8E6687DE07}"/>
    <cellStyle name="%20 - Vurgu4 6 6 2 5" xfId="27452" xr:uid="{A99C5B88-6C1A-465F-97DB-054397C13E73}"/>
    <cellStyle name="%20 - Vurgu4 6 6 2 5 2" xfId="51569" xr:uid="{AAD32561-50F8-41CA-87D2-856D183CFC42}"/>
    <cellStyle name="%20 - Vurgu4 6 6 2 6" xfId="34622" xr:uid="{C5F89D65-6464-4D5B-9FB5-9FD761518B7B}"/>
    <cellStyle name="%20 - Vurgu4 6 6 3" xfId="9303" xr:uid="{F8EDBF10-F6E2-4842-AFCA-6ACA4511B921}"/>
    <cellStyle name="%20 - Vurgu4 6 6 3 2" xfId="12838" xr:uid="{DCA65538-17F0-4C66-AE5D-52DDECEEC1FA}"/>
    <cellStyle name="%20 - Vurgu4 6 6 3 2 2" xfId="37071" xr:uid="{7D2A6BFE-EEC8-4542-87DA-3457457584D6}"/>
    <cellStyle name="%20 - Vurgu4 6 6 3 3" xfId="16551" xr:uid="{4C8D3AEE-FA61-4E58-96B1-08590454CDEF}"/>
    <cellStyle name="%20 - Vurgu4 6 6 3 3 2" xfId="40782" xr:uid="{6BF9F0A5-049D-4E5B-BCF6-B5F5DAAC05BE}"/>
    <cellStyle name="%20 - Vurgu4 6 6 3 4" xfId="20290" xr:uid="{EE376858-A70F-4F2A-AA98-94FA0FD8D8D5}"/>
    <cellStyle name="%20 - Vurgu4 6 6 3 4 2" xfId="44513" xr:uid="{93436FA8-4F88-4FE5-AC25-192377AD82C5}"/>
    <cellStyle name="%20 - Vurgu4 6 6 3 5" xfId="26267" xr:uid="{CC4BE448-A011-4D50-8F8D-2919D053C799}"/>
    <cellStyle name="%20 - Vurgu4 6 6 3 5 2" xfId="50387" xr:uid="{D2786341-9BA9-4749-99DE-89CB12C897CC}"/>
    <cellStyle name="%20 - Vurgu4 6 6 3 6" xfId="33937" xr:uid="{77864E58-B72C-4416-B5AB-74CEFAAED37E}"/>
    <cellStyle name="%20 - Vurgu4 6 6 4" xfId="11435" xr:uid="{191E34AA-7ABD-46D4-A989-34EE9F2B228D}"/>
    <cellStyle name="%20 - Vurgu4 6 6 4 2" xfId="24854" xr:uid="{7F2D3180-893F-40CC-9FC1-03294020A1B7}"/>
    <cellStyle name="%20 - Vurgu4 6 6 4 2 2" xfId="48988" xr:uid="{2882FF4F-B739-4520-9178-52AB932E253A}"/>
    <cellStyle name="%20 - Vurgu4 6 6 4 3" xfId="35669" xr:uid="{1EB16306-6C54-4484-841B-4504A6E1968D}"/>
    <cellStyle name="%20 - Vurgu4 6 6 5" xfId="15148" xr:uid="{DD6E85F6-DD78-412A-8C2C-1F1351EEDDBA}"/>
    <cellStyle name="%20 - Vurgu4 6 6 5 2" xfId="39380" xr:uid="{665BE7B6-CF9E-406D-9495-7C30100B4544}"/>
    <cellStyle name="%20 - Vurgu4 6 6 6" xfId="18884" xr:uid="{FF73B574-E8AB-43FB-9C72-154DB19C87D9}"/>
    <cellStyle name="%20 - Vurgu4 6 6 6 2" xfId="43110" xr:uid="{F8B82726-ED9E-4CC2-919C-EED0D0D2B172}"/>
    <cellStyle name="%20 - Vurgu4 6 6 7" xfId="23491" xr:uid="{4D7925BC-17AD-4D13-8BAC-79958816D681}"/>
    <cellStyle name="%20 - Vurgu4 6 6 7 2" xfId="47693" xr:uid="{EA55EFFE-5278-482A-B188-0B5364AF312D}"/>
    <cellStyle name="%20 - Vurgu4 6 6 8" xfId="32687" xr:uid="{907DD2A2-B7F8-43C9-8539-49C7673AB2B9}"/>
    <cellStyle name="%20 - Vurgu4 6 7" xfId="7566" xr:uid="{4FA5DFEE-EEFD-42EB-88F4-8E1A40BBDCF8}"/>
    <cellStyle name="%20 - Vurgu4 6 7 2" xfId="12636" xr:uid="{B723D2BE-1B78-47BD-914F-3BDC7B6DB7BC}"/>
    <cellStyle name="%20 - Vurgu4 6 7 2 2" xfId="26064" xr:uid="{13950B3B-EB7F-4C98-BBDB-1E6E0E53A947}"/>
    <cellStyle name="%20 - Vurgu4 6 7 2 2 2" xfId="50185" xr:uid="{355E93AB-188D-4BF0-B2B4-6BA0141200C8}"/>
    <cellStyle name="%20 - Vurgu4 6 7 2 3" xfId="36869" xr:uid="{6A0E64AC-E139-4169-ABE1-081EFF9D0994}"/>
    <cellStyle name="%20 - Vurgu4 6 7 3" xfId="16349" xr:uid="{98A2ACFB-58A4-4127-9FFE-757B868C7A91}"/>
    <cellStyle name="%20 - Vurgu4 6 7 3 2" xfId="40580" xr:uid="{328BB89C-7B52-4A0C-8AA8-17ED1551B2BD}"/>
    <cellStyle name="%20 - Vurgu4 6 7 4" xfId="20088" xr:uid="{020E58E0-6DBC-4559-8352-EF0824B626DC}"/>
    <cellStyle name="%20 - Vurgu4 6 7 4 2" xfId="44311" xr:uid="{D30008C8-4EC8-43FF-A6DC-86040B00C1D4}"/>
    <cellStyle name="%20 - Vurgu4 6 7 5" xfId="23280" xr:uid="{4C9146C8-B0F2-46B5-BB94-49FBC0EE7BC8}"/>
    <cellStyle name="%20 - Vurgu4 6 7 5 2" xfId="47482" xr:uid="{096D7D93-AB85-4991-A956-4F4BB06A778A}"/>
    <cellStyle name="%20 - Vurgu4 6 7 6" xfId="32477" xr:uid="{3E5FA7F0-6192-44F5-8C78-022C5B8B6FF9}"/>
    <cellStyle name="%20 - Vurgu4 6 8" xfId="6631" xr:uid="{2AD654C6-91E9-4826-9828-A4F1FC646E0B}"/>
    <cellStyle name="%20 - Vurgu4 6 8 2" xfId="13813" xr:uid="{B9E42798-00F5-45B2-A6FC-4E2A9826B06F}"/>
    <cellStyle name="%20 - Vurgu4 6 8 2 2" xfId="38046" xr:uid="{48F9B369-C626-4961-AE81-B013A8C659F2}"/>
    <cellStyle name="%20 - Vurgu4 6 8 3" xfId="17526" xr:uid="{BC704AF9-3CCB-4B64-8FFB-E2D9E4FD74AE}"/>
    <cellStyle name="%20 - Vurgu4 6 8 3 2" xfId="41757" xr:uid="{84FD1A47-D9CE-4851-A722-E9287003F74F}"/>
    <cellStyle name="%20 - Vurgu4 6 8 4" xfId="21265" xr:uid="{EEF744BA-C3B1-4371-92B3-91D6E97FF31B}"/>
    <cellStyle name="%20 - Vurgu4 6 8 4 2" xfId="45488" xr:uid="{D9707B55-DA96-4AE8-ABAC-3907DB03D9AF}"/>
    <cellStyle name="%20 - Vurgu4 6 8 5" xfId="27245" xr:uid="{5374A652-56DE-4E03-AC41-EA78EC6702B6}"/>
    <cellStyle name="%20 - Vurgu4 6 8 5 2" xfId="51362" xr:uid="{19F8E8C9-33EE-4B5B-9641-808177FF23E6}"/>
    <cellStyle name="%20 - Vurgu4 6 8 6" xfId="31635" xr:uid="{513D70F1-6BF8-40F9-BE92-AD0CAEF9469B}"/>
    <cellStyle name="%20 - Vurgu4 6 9" xfId="8966" xr:uid="{3984C7F8-9188-48B0-B114-C1E6788A3B50}"/>
    <cellStyle name="%20 - Vurgu4 6 9 2" xfId="12358" xr:uid="{C2FD1525-35D4-4B14-9A43-94F7536BB8D3}"/>
    <cellStyle name="%20 - Vurgu4 6 9 2 2" xfId="36592" xr:uid="{81B81E14-5296-4F0F-89A4-D0DA13C2BF18}"/>
    <cellStyle name="%20 - Vurgu4 6 9 3" xfId="16071" xr:uid="{34DD8F82-2476-41CB-B614-33E50B3B005D}"/>
    <cellStyle name="%20 - Vurgu4 6 9 3 2" xfId="40303" xr:uid="{57B7E234-EFF2-4520-AA11-950D3A6058F0}"/>
    <cellStyle name="%20 - Vurgu4 6 9 4" xfId="19809" xr:uid="{6094D75F-83E9-4A83-AFDF-E4A82146FC9C}"/>
    <cellStyle name="%20 - Vurgu4 6 9 4 2" xfId="44034" xr:uid="{C943AF75-347F-4120-9B97-A646EC3D47A2}"/>
    <cellStyle name="%20 - Vurgu4 6 9 5" xfId="25784" xr:uid="{90C1E23F-30A6-4AC1-A405-43305167E2C3}"/>
    <cellStyle name="%20 - Vurgu4 6 9 5 2" xfId="49908" xr:uid="{6065441B-E1DF-4101-B92D-951DD343F4EE}"/>
    <cellStyle name="%20 - Vurgu4 6 9 6" xfId="33660" xr:uid="{6F42C1B2-3E9B-453F-9056-E56DAA282D85}"/>
    <cellStyle name="%20 - Vurgu4 7" xfId="285" xr:uid="{00000000-0005-0000-0000-000034010000}"/>
    <cellStyle name="%20 - Vurgu4 7 10" xfId="22454" xr:uid="{20B2A817-81FB-47C7-B574-F168F8E7F3C9}"/>
    <cellStyle name="%20 - Vurgu4 7 10 2" xfId="46656" xr:uid="{4B578682-1B32-4DD9-99B1-6675FD8E23F3}"/>
    <cellStyle name="%20 - Vurgu4 7 11" xfId="28491" xr:uid="{3D9D69FC-AF6B-4D3F-93B7-7261D24BC049}"/>
    <cellStyle name="%20 - Vurgu4 7 2" xfId="286" xr:uid="{00000000-0005-0000-0000-000035010000}"/>
    <cellStyle name="%20 - Vurgu4 7 2 2" xfId="4003" xr:uid="{4ED36B9C-7CCB-4248-BCD8-B5C38D29543B}"/>
    <cellStyle name="%20 - Vurgu4 7 2 2 2" xfId="10042" xr:uid="{85CEABF0-5DC6-43B4-BF96-4AAC9CB4A287}"/>
    <cellStyle name="%20 - Vurgu4 7 2 2 2 2" xfId="34636" xr:uid="{4AF8640C-C9C5-46F6-AEE9-9B16C5F7E91C}"/>
    <cellStyle name="%20 - Vurgu4 7 2 2 3" xfId="14036" xr:uid="{C9125DCB-613C-45DE-80AA-6CDE6AFE1946}"/>
    <cellStyle name="%20 - Vurgu4 7 2 2 3 2" xfId="38269" xr:uid="{EA507009-8279-4C60-8AA9-F6E9D9F6394B}"/>
    <cellStyle name="%20 - Vurgu4 7 2 2 4" xfId="17749" xr:uid="{4017EC81-0CF0-4458-80B3-28D0A37027E7}"/>
    <cellStyle name="%20 - Vurgu4 7 2 2 4 2" xfId="41980" xr:uid="{9DF07CB2-9DA2-410E-9321-F84CF34F3727}"/>
    <cellStyle name="%20 - Vurgu4 7 2 2 5" xfId="21488" xr:uid="{FE29B1B0-A32B-4FCD-8E68-3FC4645A2DB0}"/>
    <cellStyle name="%20 - Vurgu4 7 2 2 5 2" xfId="45711" xr:uid="{F056D838-75D4-4E0C-8C1C-6987D495B442}"/>
    <cellStyle name="%20 - Vurgu4 7 2 2 6" xfId="27468" xr:uid="{70C6A9FA-EB99-41F5-B214-96D5B96DFFD1}"/>
    <cellStyle name="%20 - Vurgu4 7 2 2 6 2" xfId="51585" xr:uid="{877E1D06-C4DD-43A4-B177-864B7D480FF4}"/>
    <cellStyle name="%20 - Vurgu4 7 2 2 7" xfId="29636" xr:uid="{C7F3A508-9F0B-4486-A22D-F3C8A9CD4F6B}"/>
    <cellStyle name="%20 - Vurgu4 7 2 3" xfId="5669" xr:uid="{E47F47D4-1603-423F-8556-FB55AB054F21}"/>
    <cellStyle name="%20 - Vurgu4 7 2 3 2" xfId="9319" xr:uid="{933EAB33-5099-4BA9-917D-446553B69C0B}"/>
    <cellStyle name="%20 - Vurgu4 7 2 3 2 2" xfId="33951" xr:uid="{A34F1870-7057-4436-89A1-60AA51286D2A}"/>
    <cellStyle name="%20 - Vurgu4 7 2 3 3" xfId="12855" xr:uid="{1A3F467A-A7B9-44D1-9568-8B8DE1699FD7}"/>
    <cellStyle name="%20 - Vurgu4 7 2 3 3 2" xfId="37088" xr:uid="{8131331E-955B-4245-97EB-81FD3CF270E5}"/>
    <cellStyle name="%20 - Vurgu4 7 2 3 4" xfId="16568" xr:uid="{CAC7667B-E0F2-4742-921C-07F04166BD4C}"/>
    <cellStyle name="%20 - Vurgu4 7 2 3 4 2" xfId="40799" xr:uid="{A6D22498-2427-48C7-B5A8-6C7CFFE3D4DF}"/>
    <cellStyle name="%20 - Vurgu4 7 2 3 5" xfId="20307" xr:uid="{586EB54F-D2D9-4F1B-86CF-4CAADA0D2EEA}"/>
    <cellStyle name="%20 - Vurgu4 7 2 3 5 2" xfId="44530" xr:uid="{9464ABA2-77B9-4C33-9BA6-D9B298FE6AE7}"/>
    <cellStyle name="%20 - Vurgu4 7 2 3 6" xfId="26284" xr:uid="{5F9311B1-8944-4219-A47F-0559866B611C}"/>
    <cellStyle name="%20 - Vurgu4 7 2 3 6 2" xfId="50404" xr:uid="{CC067358-E0FD-4B21-B155-F237A9F2F11A}"/>
    <cellStyle name="%20 - Vurgu4 7 2 3 7" xfId="30675" xr:uid="{C234AE4F-F8E9-4A19-A453-0E66DE8C8A53}"/>
    <cellStyle name="%20 - Vurgu4 7 2 4" xfId="7849" xr:uid="{4B3064B6-1DE9-4CAC-9970-57459C1AA72B}"/>
    <cellStyle name="%20 - Vurgu4 7 2 4 2" xfId="24870" xr:uid="{D1A2FA11-7A84-4392-9B4D-5A13BA888F71}"/>
    <cellStyle name="%20 - Vurgu4 7 2 4 2 2" xfId="49004" xr:uid="{239E32C1-A40C-48E4-8261-3B030C2CA078}"/>
    <cellStyle name="%20 - Vurgu4 7 2 4 3" xfId="32703" xr:uid="{0297D411-B88B-4F34-90D3-CA8DADFD5811}"/>
    <cellStyle name="%20 - Vurgu4 7 2 5" xfId="11452" xr:uid="{830088D4-27AF-4C93-90B8-9754DA64CE2D}"/>
    <cellStyle name="%20 - Vurgu4 7 2 5 2" xfId="35686" xr:uid="{FE62EB5A-DA28-475F-9B75-EC5FAD4B27E5}"/>
    <cellStyle name="%20 - Vurgu4 7 2 6" xfId="15165" xr:uid="{47FF1F04-2B74-493E-A2B6-BBBD6221DB25}"/>
    <cellStyle name="%20 - Vurgu4 7 2 6 2" xfId="39397" xr:uid="{F245EFF5-87B7-4430-A59B-D17BCA232AF3}"/>
    <cellStyle name="%20 - Vurgu4 7 2 7" xfId="18901" xr:uid="{23F2BDF3-0B6A-4DA2-90F2-CF90DC348815}"/>
    <cellStyle name="%20 - Vurgu4 7 2 7 2" xfId="43127" xr:uid="{8E7EF5DB-D4E6-47E4-AE05-669FE2AAB478}"/>
    <cellStyle name="%20 - Vurgu4 7 2 8" xfId="23507" xr:uid="{9409AA38-7D4D-4912-AB20-D27A8B1FABF6}"/>
    <cellStyle name="%20 - Vurgu4 7 2 8 2" xfId="47709" xr:uid="{582B81DF-553C-4532-9B5C-A83F77021A5A}"/>
    <cellStyle name="%20 - Vurgu4 7 2 9" xfId="28492" xr:uid="{7523B806-5939-46C3-8DDD-35116069E41D}"/>
    <cellStyle name="%20 - Vurgu4 7 3" xfId="4002" xr:uid="{25E6AA59-E0BF-49DE-8804-1103248F5027}"/>
    <cellStyle name="%20 - Vurgu4 7 3 2" xfId="7583" xr:uid="{CE7F5FD6-4ED4-4E54-8D97-64C6E43509C4}"/>
    <cellStyle name="%20 - Vurgu4 7 3 2 2" xfId="26081" xr:uid="{D815C851-2E92-4045-AA26-5D16E99FF3B2}"/>
    <cellStyle name="%20 - Vurgu4 7 3 2 2 2" xfId="50202" xr:uid="{8E96FD58-1708-47DC-A656-477C2C65520D}"/>
    <cellStyle name="%20 - Vurgu4 7 3 2 3" xfId="32494" xr:uid="{62A1E042-D043-4A74-9652-37B13043DCEB}"/>
    <cellStyle name="%20 - Vurgu4 7 3 3" xfId="12653" xr:uid="{882CE4C5-8D49-454B-986C-3392A86E6ACA}"/>
    <cellStyle name="%20 - Vurgu4 7 3 3 2" xfId="36886" xr:uid="{BDC45197-28D5-4C63-986A-AC0FFC7A9799}"/>
    <cellStyle name="%20 - Vurgu4 7 3 4" xfId="16366" xr:uid="{FAF8C034-9CB0-4BC8-BF4F-6F1AE5CD4C24}"/>
    <cellStyle name="%20 - Vurgu4 7 3 4 2" xfId="40597" xr:uid="{7C692D7E-51ED-4113-8238-4D233359C722}"/>
    <cellStyle name="%20 - Vurgu4 7 3 5" xfId="20105" xr:uid="{025262EB-08DB-4DBE-9F25-46BCF57CEC44}"/>
    <cellStyle name="%20 - Vurgu4 7 3 5 2" xfId="44328" xr:uid="{1BC23289-5FDB-4E55-A135-B4DA2F6BAFEA}"/>
    <cellStyle name="%20 - Vurgu4 7 3 6" xfId="23297" xr:uid="{80F1CE1F-86EC-4644-A6A9-6C5A9AB8B1B4}"/>
    <cellStyle name="%20 - Vurgu4 7 3 6 2" xfId="47499" xr:uid="{0C041244-174C-4FF0-B4C5-24D97DCFC22E}"/>
    <cellStyle name="%20 - Vurgu4 7 3 7" xfId="29635" xr:uid="{3C27D15C-5A02-46F1-BA5B-02AF0F471CD8}"/>
    <cellStyle name="%20 - Vurgu4 7 4" xfId="5668" xr:uid="{0A158A39-0BC9-4ED7-B445-878D041622B3}"/>
    <cellStyle name="%20 - Vurgu4 7 4 2" xfId="9910" xr:uid="{8E85EECF-F550-4111-BCAA-124ED2106F85}"/>
    <cellStyle name="%20 - Vurgu4 7 4 2 2" xfId="34510" xr:uid="{C717AE53-08C3-482D-AEA4-2570460B4B74}"/>
    <cellStyle name="%20 - Vurgu4 7 4 3" xfId="13830" xr:uid="{9257B145-75E7-44CC-96ED-8196A6DFAA74}"/>
    <cellStyle name="%20 - Vurgu4 7 4 3 2" xfId="38063" xr:uid="{BDA0E159-4CF4-492C-B9CD-66409D15B1CF}"/>
    <cellStyle name="%20 - Vurgu4 7 4 4" xfId="17543" xr:uid="{9B946AB1-D314-48B9-886C-98DF7B980141}"/>
    <cellStyle name="%20 - Vurgu4 7 4 4 2" xfId="41774" xr:uid="{D28D6524-B132-4421-BFCC-4CB79B208603}"/>
    <cellStyle name="%20 - Vurgu4 7 4 5" xfId="21282" xr:uid="{1D92A245-90C7-41EA-9016-87B1FE06F98E}"/>
    <cellStyle name="%20 - Vurgu4 7 4 5 2" xfId="45505" xr:uid="{DCC6FBED-D9B4-412B-868F-D1BC79CED1F7}"/>
    <cellStyle name="%20 - Vurgu4 7 4 6" xfId="27262" xr:uid="{6E14AFF0-2EAB-427C-B646-77D7FB7ECECD}"/>
    <cellStyle name="%20 - Vurgu4 7 4 6 2" xfId="51379" xr:uid="{5725AFD0-A908-4D53-8590-355AFDC8B335}"/>
    <cellStyle name="%20 - Vurgu4 7 4 7" xfId="30674" xr:uid="{002E801B-87E9-4AB3-BEBD-04119AAD62AA}"/>
    <cellStyle name="%20 - Vurgu4 7 5" xfId="6683" xr:uid="{D1204617-140C-495E-8DAA-C1D6B2B40D72}"/>
    <cellStyle name="%20 - Vurgu4 7 5 2" xfId="12466" xr:uid="{441DC285-9A43-451C-A4EC-F8F2D9DF36CE}"/>
    <cellStyle name="%20 - Vurgu4 7 5 2 2" xfId="36700" xr:uid="{591122AF-E400-4E97-9750-8B7528CF6295}"/>
    <cellStyle name="%20 - Vurgu4 7 5 3" xfId="16179" xr:uid="{C0C0F060-FDDD-4A9A-8AF6-3F2F67AF58BF}"/>
    <cellStyle name="%20 - Vurgu4 7 5 3 2" xfId="40411" xr:uid="{DFA10C68-296D-4B7A-82B3-0CB2550400E0}"/>
    <cellStyle name="%20 - Vurgu4 7 5 4" xfId="19917" xr:uid="{009BF5AF-CFBD-4B9B-B7A6-7E113DADCCED}"/>
    <cellStyle name="%20 - Vurgu4 7 5 4 2" xfId="44142" xr:uid="{F4B0FD6A-632C-4E35-86AB-AA7D3AFAFD9E}"/>
    <cellStyle name="%20 - Vurgu4 7 5 5" xfId="25892" xr:uid="{5F83D0A8-C447-4839-859E-4DB91704D490}"/>
    <cellStyle name="%20 - Vurgu4 7 5 5 2" xfId="50016" xr:uid="{B3CF1F23-DE4E-46B0-947D-41908206ECA9}"/>
    <cellStyle name="%20 - Vurgu4 7 5 6" xfId="31652" xr:uid="{FF7E15C9-A93D-4694-8DCF-F9363613B875}"/>
    <cellStyle name="%20 - Vurgu4 7 6" xfId="10308" xr:uid="{59D8789B-1983-4E88-8066-49CF45085619}"/>
    <cellStyle name="%20 - Vurgu4 7 6 2" xfId="24621" xr:uid="{58545E0D-F717-412A-A51D-7B5ED7A5524F}"/>
    <cellStyle name="%20 - Vurgu4 7 6 2 2" xfId="48795" xr:uid="{D2A76CC4-E41B-41D9-814D-572BE8FCC81D}"/>
    <cellStyle name="%20 - Vurgu4 7 6 3" xfId="34869" xr:uid="{B8D87859-ED68-440C-9CBE-89A3A620C372}"/>
    <cellStyle name="%20 - Vurgu4 7 7" xfId="11240" xr:uid="{E83E83D5-728E-4088-9AE3-DB560EA3A3FF}"/>
    <cellStyle name="%20 - Vurgu4 7 7 2" xfId="35474" xr:uid="{38348F9E-66DB-4285-8486-6A361C280CB5}"/>
    <cellStyle name="%20 - Vurgu4 7 8" xfId="14953" xr:uid="{15DD602A-4746-495E-91A5-9C96F5E86040}"/>
    <cellStyle name="%20 - Vurgu4 7 8 2" xfId="39185" xr:uid="{17C25C1D-41A8-4541-AD46-3F8A9E2DC27A}"/>
    <cellStyle name="%20 - Vurgu4 7 9" xfId="18686" xr:uid="{DB06D5E6-47E2-4F4A-B090-5E76965EFD0D}"/>
    <cellStyle name="%20 - Vurgu4 7 9 2" xfId="42912" xr:uid="{77FE148C-AFAE-4E8D-AFF6-49C5DBBD352C}"/>
    <cellStyle name="%20 - Vurgu4 8" xfId="287" xr:uid="{00000000-0005-0000-0000-000036010000}"/>
    <cellStyle name="%20 - Vurgu4 8 10" xfId="22468" xr:uid="{BDBA0C22-D03B-4D38-91DA-204A53FB04B4}"/>
    <cellStyle name="%20 - Vurgu4 8 10 2" xfId="46670" xr:uid="{9491DDBF-62EA-4BA2-BABF-25524137686E}"/>
    <cellStyle name="%20 - Vurgu4 8 11" xfId="28493" xr:uid="{AC121005-82C6-4022-BA3A-1E3BF0D77577}"/>
    <cellStyle name="%20 - Vurgu4 8 2" xfId="4004" xr:uid="{8E84E716-7DD2-4C82-B22B-A824CD1ABA9A}"/>
    <cellStyle name="%20 - Vurgu4 8 2 2" xfId="7865" xr:uid="{0D5631DE-7C60-4109-B0BA-EC8A982FFB12}"/>
    <cellStyle name="%20 - Vurgu4 8 2 2 2" xfId="14050" xr:uid="{D8455DE5-2276-46C8-82A5-82920341F7B0}"/>
    <cellStyle name="%20 - Vurgu4 8 2 2 2 2" xfId="38283" xr:uid="{AAB04184-F314-461D-BDE0-DBF32571248A}"/>
    <cellStyle name="%20 - Vurgu4 8 2 2 3" xfId="17763" xr:uid="{534AA343-1D5E-4E20-A6F8-770ED18F2A9A}"/>
    <cellStyle name="%20 - Vurgu4 8 2 2 3 2" xfId="41994" xr:uid="{D14AC4D1-B647-42F7-84FD-A3EAE27B65B2}"/>
    <cellStyle name="%20 - Vurgu4 8 2 2 4" xfId="21502" xr:uid="{45BB81AD-0817-4820-9144-D4D85C9F9A65}"/>
    <cellStyle name="%20 - Vurgu4 8 2 2 4 2" xfId="45725" xr:uid="{80EB178B-CE1F-4D15-9F6B-EE8E115ECEBC}"/>
    <cellStyle name="%20 - Vurgu4 8 2 2 5" xfId="27482" xr:uid="{8AFF156E-8FA8-4BF2-B27F-C69EFD77D345}"/>
    <cellStyle name="%20 - Vurgu4 8 2 2 5 2" xfId="51599" xr:uid="{68E451D2-C984-47FD-8FAF-457E25F3DE1C}"/>
    <cellStyle name="%20 - Vurgu4 8 2 2 6" xfId="32717" xr:uid="{076E079A-6061-4978-B52C-44BAEE242E40}"/>
    <cellStyle name="%20 - Vurgu4 8 2 3" xfId="9331" xr:uid="{B1264C2E-F5DA-4DCE-8C05-5A7D6ED53F59}"/>
    <cellStyle name="%20 - Vurgu4 8 2 3 2" xfId="12869" xr:uid="{465DAA62-373D-47C6-BBD3-30829E6EB8BC}"/>
    <cellStyle name="%20 - Vurgu4 8 2 3 2 2" xfId="37102" xr:uid="{3CE1C44E-ADD6-4C1D-8D2B-93AC8186DCD3}"/>
    <cellStyle name="%20 - Vurgu4 8 2 3 3" xfId="16582" xr:uid="{9333EE3D-0869-4ED1-AC47-866A7C01A222}"/>
    <cellStyle name="%20 - Vurgu4 8 2 3 3 2" xfId="40813" xr:uid="{CCB778C4-651F-4CF7-95A0-D7C1594754E1}"/>
    <cellStyle name="%20 - Vurgu4 8 2 3 4" xfId="20321" xr:uid="{7CBF3EE7-A0A2-40BF-80F9-412DF63961D2}"/>
    <cellStyle name="%20 - Vurgu4 8 2 3 4 2" xfId="44544" xr:uid="{075A625E-1891-42D0-8C36-EE8950CF2E9A}"/>
    <cellStyle name="%20 - Vurgu4 8 2 3 5" xfId="26298" xr:uid="{5211FBBD-D45A-4BBB-9DD7-1382820801DF}"/>
    <cellStyle name="%20 - Vurgu4 8 2 3 5 2" xfId="50418" xr:uid="{9F665520-3C55-4378-8C99-6AE2843ED895}"/>
    <cellStyle name="%20 - Vurgu4 8 2 3 6" xfId="33963" xr:uid="{8E43BABD-B8BC-4B0B-9E74-742518878F0B}"/>
    <cellStyle name="%20 - Vurgu4 8 2 4" xfId="11466" xr:uid="{B6CF6BD5-D266-4335-B422-E880EF989484}"/>
    <cellStyle name="%20 - Vurgu4 8 2 4 2" xfId="24884" xr:uid="{C297FF5A-CFCA-4207-AAF7-1EF7CDA3CC51}"/>
    <cellStyle name="%20 - Vurgu4 8 2 4 2 2" xfId="49018" xr:uid="{B346BAF2-9A5A-49F8-889D-D83CD6466474}"/>
    <cellStyle name="%20 - Vurgu4 8 2 4 3" xfId="35700" xr:uid="{693A4299-5C08-4DEB-8814-D2309FFC0E38}"/>
    <cellStyle name="%20 - Vurgu4 8 2 5" xfId="15179" xr:uid="{6ADC7A80-BE1E-4EA8-BC6D-ABC4B00FF00D}"/>
    <cellStyle name="%20 - Vurgu4 8 2 5 2" xfId="39411" xr:uid="{437054B2-5769-41C1-8250-85732735A5C2}"/>
    <cellStyle name="%20 - Vurgu4 8 2 6" xfId="18915" xr:uid="{0C60463D-9C60-4C16-B7CF-5EF0F2DC9172}"/>
    <cellStyle name="%20 - Vurgu4 8 2 6 2" xfId="43141" xr:uid="{1F3963B8-978D-403C-A441-805CDAC96FF8}"/>
    <cellStyle name="%20 - Vurgu4 8 2 7" xfId="23521" xr:uid="{EFED7A81-1051-4571-AE43-B35AC5DD23DB}"/>
    <cellStyle name="%20 - Vurgu4 8 2 7 2" xfId="47723" xr:uid="{834FF5B9-FFD4-44D0-B252-085AFBF0799C}"/>
    <cellStyle name="%20 - Vurgu4 8 3" xfId="7602" xr:uid="{04841BFE-B269-434C-BACF-A18A23B885C5}"/>
    <cellStyle name="%20 - Vurgu4 8 3 2" xfId="12672" xr:uid="{FEC40A90-70D9-40AF-AB46-60712126AA39}"/>
    <cellStyle name="%20 - Vurgu4 8 3 2 2" xfId="26100" xr:uid="{FC666F46-AB9B-4ECA-9F38-2C69D5244D0D}"/>
    <cellStyle name="%20 - Vurgu4 8 3 2 2 2" xfId="50221" xr:uid="{8D82CADA-3824-4A81-96B4-624078551F01}"/>
    <cellStyle name="%20 - Vurgu4 8 3 2 3" xfId="36905" xr:uid="{E96A3603-B095-4A9F-BDA5-627660CB5028}"/>
    <cellStyle name="%20 - Vurgu4 8 3 3" xfId="16385" xr:uid="{B07D1E74-AFC8-4D0C-B93E-04C1A579F321}"/>
    <cellStyle name="%20 - Vurgu4 8 3 3 2" xfId="40616" xr:uid="{EB9F5132-499D-4326-B48B-429C48395145}"/>
    <cellStyle name="%20 - Vurgu4 8 3 4" xfId="20124" xr:uid="{4EE6F9DF-39D6-4665-873D-0B2735800A1F}"/>
    <cellStyle name="%20 - Vurgu4 8 3 4 2" xfId="44347" xr:uid="{795DA0B2-F793-48DE-8AA0-1EDB1EC98D24}"/>
    <cellStyle name="%20 - Vurgu4 8 3 5" xfId="23316" xr:uid="{F89A3F96-ACD0-4AB3-A297-066488A68F9D}"/>
    <cellStyle name="%20 - Vurgu4 8 3 5 2" xfId="47518" xr:uid="{7D3C1042-41C6-4DD0-B379-7137C389210E}"/>
    <cellStyle name="%20 - Vurgu4 8 3 6" xfId="32513" xr:uid="{00A67629-DA9B-45CB-8591-3825452D4364}"/>
    <cellStyle name="%20 - Vurgu4 8 4" xfId="6699" xr:uid="{AE5BA77A-CD4C-47BB-8475-705DF9864D2C}"/>
    <cellStyle name="%20 - Vurgu4 8 4 2" xfId="13849" xr:uid="{CFB0A9A0-12BC-4756-9E26-ACBBBF9FBD9F}"/>
    <cellStyle name="%20 - Vurgu4 8 4 2 2" xfId="38082" xr:uid="{4465B876-4D46-4FB6-A867-9C0D37FB21B1}"/>
    <cellStyle name="%20 - Vurgu4 8 4 3" xfId="17562" xr:uid="{C30E9248-2D03-4E8F-B96A-E2F404775F18}"/>
    <cellStyle name="%20 - Vurgu4 8 4 3 2" xfId="41793" xr:uid="{CF657477-A74F-4C20-8C25-34E3334C2EEE}"/>
    <cellStyle name="%20 - Vurgu4 8 4 4" xfId="21301" xr:uid="{29512124-889A-4751-95F7-85ECCBB2363B}"/>
    <cellStyle name="%20 - Vurgu4 8 4 4 2" xfId="45524" xr:uid="{310B1AB6-3435-4569-911F-DC8BA56597DC}"/>
    <cellStyle name="%20 - Vurgu4 8 4 5" xfId="27281" xr:uid="{FABA7E45-E67D-450B-9848-2C069908BBA2}"/>
    <cellStyle name="%20 - Vurgu4 8 4 5 2" xfId="51398" xr:uid="{8012C4C2-41BF-4C68-80D5-5CF1E78E485A}"/>
    <cellStyle name="%20 - Vurgu4 8 4 6" xfId="31666" xr:uid="{B0780502-2EA4-4903-A587-CBBDBA8124AC}"/>
    <cellStyle name="%20 - Vurgu4 8 5" xfId="9073" xr:uid="{EF7E4A6F-98B3-481C-808C-9BB4CFD587F3}"/>
    <cellStyle name="%20 - Vurgu4 8 5 2" xfId="12485" xr:uid="{E92E4123-874B-4CB7-87CB-7E9B2B41105F}"/>
    <cellStyle name="%20 - Vurgu4 8 5 2 2" xfId="36719" xr:uid="{8C350601-7C54-4CC1-AE1F-04C6592F24A0}"/>
    <cellStyle name="%20 - Vurgu4 8 5 3" xfId="16198" xr:uid="{A55B0EF4-8741-4F64-96E5-2E9380242E6C}"/>
    <cellStyle name="%20 - Vurgu4 8 5 3 2" xfId="40430" xr:uid="{FB9952A7-3965-4CF5-AE1D-3927742F02F4}"/>
    <cellStyle name="%20 - Vurgu4 8 5 4" xfId="19936" xr:uid="{DA1BECE6-903F-4026-B36E-3FC75D85E896}"/>
    <cellStyle name="%20 - Vurgu4 8 5 4 2" xfId="44161" xr:uid="{C56D4E43-2C87-4EEF-AED2-0D42D8598F56}"/>
    <cellStyle name="%20 - Vurgu4 8 5 5" xfId="25911" xr:uid="{111DC383-ABF5-40DC-9A27-615ED30A3A14}"/>
    <cellStyle name="%20 - Vurgu4 8 5 5 2" xfId="50035" xr:uid="{0DE437A9-15E2-4931-B5B2-B32A412ACEE2}"/>
    <cellStyle name="%20 - Vurgu4 8 5 6" xfId="33766" xr:uid="{BF03FF3A-9BD6-4B07-BE02-B13D15A41687}"/>
    <cellStyle name="%20 - Vurgu4 8 6" xfId="10309" xr:uid="{28BEF5FD-DD7B-442B-BD16-1D697FE6E03C}"/>
    <cellStyle name="%20 - Vurgu4 8 6 2" xfId="24640" xr:uid="{7ADB81FD-AE9C-47ED-871F-49F9EC33FE94}"/>
    <cellStyle name="%20 - Vurgu4 8 6 2 2" xfId="48814" xr:uid="{4C88EA3E-043F-4DBE-B089-379376C96E7E}"/>
    <cellStyle name="%20 - Vurgu4 8 6 3" xfId="34870" xr:uid="{AF0D0A3C-72F5-4935-B590-30B320F59E90}"/>
    <cellStyle name="%20 - Vurgu4 8 7" xfId="11259" xr:uid="{D66EE849-554B-45F5-8BB1-9E3E3FCF1FF1}"/>
    <cellStyle name="%20 - Vurgu4 8 7 2" xfId="35493" xr:uid="{E4DD9A6B-81BC-4368-89E7-79F090C4B33B}"/>
    <cellStyle name="%20 - Vurgu4 8 8" xfId="14972" xr:uid="{8296240C-0786-4B87-9B1A-45DADFB9872E}"/>
    <cellStyle name="%20 - Vurgu4 8 8 2" xfId="39204" xr:uid="{15CEFE46-C26D-4F5A-B7A8-DFB1BD1E6B6D}"/>
    <cellStyle name="%20 - Vurgu4 8 9" xfId="18705" xr:uid="{CE85579D-6BD3-490A-9906-42A6CAE139FE}"/>
    <cellStyle name="%20 - Vurgu4 8 9 2" xfId="42931" xr:uid="{90D578F2-2F99-48DB-BC3B-79260C1F241B}"/>
    <cellStyle name="%20 - Vurgu4 9" xfId="288" xr:uid="{00000000-0005-0000-0000-000037010000}"/>
    <cellStyle name="%20 - Vurgu4 9 10" xfId="28494" xr:uid="{27ACB825-8DE9-4C4D-A123-CE8AB11892E1}"/>
    <cellStyle name="%20 - Vurgu4 9 2" xfId="4005" xr:uid="{94151A03-AC73-451A-9893-A210B795F6EA}"/>
    <cellStyle name="%20 - Vurgu4 9 2 2" xfId="7887" xr:uid="{60CAC0AB-D6CF-4F87-AD5B-F084080BD8D8}"/>
    <cellStyle name="%20 - Vurgu4 9 2 2 2" xfId="14064" xr:uid="{A9E3A2ED-1193-476E-A3EF-EB697B7489FC}"/>
    <cellStyle name="%20 - Vurgu4 9 2 2 2 2" xfId="38297" xr:uid="{5AEC34AF-8702-4180-9593-627D68E156D0}"/>
    <cellStyle name="%20 - Vurgu4 9 2 2 3" xfId="17777" xr:uid="{38489DFB-4670-426F-9AFD-68390A311D73}"/>
    <cellStyle name="%20 - Vurgu4 9 2 2 3 2" xfId="42008" xr:uid="{313602D8-2E00-4242-9D24-3C9CBF74508B}"/>
    <cellStyle name="%20 - Vurgu4 9 2 2 4" xfId="21516" xr:uid="{006A67B9-5A32-4FB1-94DA-03E2451B4B63}"/>
    <cellStyle name="%20 - Vurgu4 9 2 2 4 2" xfId="45739" xr:uid="{ADAA0BEF-CF65-425E-84BD-0292BB8747F1}"/>
    <cellStyle name="%20 - Vurgu4 9 2 2 5" xfId="27496" xr:uid="{AE2A7494-E5E0-462A-A772-B19BEE7384F7}"/>
    <cellStyle name="%20 - Vurgu4 9 2 2 5 2" xfId="51613" xr:uid="{1FA7DF97-0309-4CA1-A6E7-9AE2A00F2E8C}"/>
    <cellStyle name="%20 - Vurgu4 9 2 2 6" xfId="32731" xr:uid="{B9167B13-F7F2-4EB1-B5E1-794E04BCFC3F}"/>
    <cellStyle name="%20 - Vurgu4 9 2 3" xfId="9348" xr:uid="{F73D1DE5-7CB8-474D-9F5E-B2FF2B489F43}"/>
    <cellStyle name="%20 - Vurgu4 9 2 3 2" xfId="12882" xr:uid="{99F4C18C-F121-47D6-BB1F-DE17DAD18BD9}"/>
    <cellStyle name="%20 - Vurgu4 9 2 3 2 2" xfId="37115" xr:uid="{B64FC35F-FB14-4D0B-9886-96655E34EB63}"/>
    <cellStyle name="%20 - Vurgu4 9 2 3 3" xfId="16595" xr:uid="{0AEB975B-5B43-4CDA-A74E-2E2BA6624D8C}"/>
    <cellStyle name="%20 - Vurgu4 9 2 3 3 2" xfId="40826" xr:uid="{383CFDDB-CB8A-456B-AD85-CAA344C52892}"/>
    <cellStyle name="%20 - Vurgu4 9 2 3 4" xfId="20334" xr:uid="{9B1137A9-4FA7-4B54-BED0-6CB60553FEB4}"/>
    <cellStyle name="%20 - Vurgu4 9 2 3 4 2" xfId="44557" xr:uid="{92B66D6A-69DE-4CE9-A4B2-5D349BADAD8E}"/>
    <cellStyle name="%20 - Vurgu4 9 2 3 5" xfId="26312" xr:uid="{EDCCF15F-8B57-49C8-B0CF-315E92DF4FCB}"/>
    <cellStyle name="%20 - Vurgu4 9 2 3 5 2" xfId="50431" xr:uid="{9A57F6A1-5B1A-49FD-B66E-D830DDED0D4D}"/>
    <cellStyle name="%20 - Vurgu4 9 2 3 6" xfId="33975" xr:uid="{A0F2F54B-A9BF-4C2C-B1F9-4A0FAAC4728C}"/>
    <cellStyle name="%20 - Vurgu4 9 2 4" xfId="11480" xr:uid="{E7C7FE78-7D7E-4BAF-B6B9-356881633070}"/>
    <cellStyle name="%20 - Vurgu4 9 2 4 2" xfId="24899" xr:uid="{F3585622-513B-48CD-9CF3-CA592AC38680}"/>
    <cellStyle name="%20 - Vurgu4 9 2 4 2 2" xfId="49033" xr:uid="{F5DCA7B1-39C4-4448-8E3A-39AFC441D249}"/>
    <cellStyle name="%20 - Vurgu4 9 2 4 3" xfId="35714" xr:uid="{C5F3D72B-F5F2-496C-BB89-4B18611548E4}"/>
    <cellStyle name="%20 - Vurgu4 9 2 5" xfId="15193" xr:uid="{70CB3ED4-33A8-4FAD-9A75-43C4E0A46DB0}"/>
    <cellStyle name="%20 - Vurgu4 9 2 5 2" xfId="39425" xr:uid="{4B3982F6-3F0B-4154-A756-F8CC54D4B901}"/>
    <cellStyle name="%20 - Vurgu4 9 2 6" xfId="18930" xr:uid="{7A89B6B7-07F3-47EC-85D8-99C9C13254C1}"/>
    <cellStyle name="%20 - Vurgu4 9 2 6 2" xfId="43156" xr:uid="{79729A41-D175-4F4F-A4CD-DFC6FFF0773A}"/>
    <cellStyle name="%20 - Vurgu4 9 2 7" xfId="23536" xr:uid="{CC9FF1E9-B4C0-4131-9004-EF3D2080BC2B}"/>
    <cellStyle name="%20 - Vurgu4 9 2 7 2" xfId="47738" xr:uid="{06531EAD-835F-4CED-AD85-A876AF887C1E}"/>
    <cellStyle name="%20 - Vurgu4 9 2 8" xfId="29637" xr:uid="{75B327FA-1E28-4306-8152-18846729C70D}"/>
    <cellStyle name="%20 - Vurgu4 9 3" xfId="5670" xr:uid="{A4E87CD7-F9C8-4691-A563-5BB310FAC2F3}"/>
    <cellStyle name="%20 - Vurgu4 9 3 2" xfId="7622" xr:uid="{B7303558-C4A3-4991-87D4-4EC59FF9208F}"/>
    <cellStyle name="%20 - Vurgu4 9 3 2 2" xfId="26120" xr:uid="{0FBADC47-8353-4133-A4E1-79DE4864F19B}"/>
    <cellStyle name="%20 - Vurgu4 9 3 2 2 2" xfId="50241" xr:uid="{5613215C-35A6-4A92-9442-9C1CF256EBC3}"/>
    <cellStyle name="%20 - Vurgu4 9 3 2 3" xfId="32533" xr:uid="{513D1B39-F49E-4D86-B7F8-945AECBDEED7}"/>
    <cellStyle name="%20 - Vurgu4 9 3 3" xfId="12692" xr:uid="{73165C28-AAC3-4B54-B7A8-656BF912F94C}"/>
    <cellStyle name="%20 - Vurgu4 9 3 3 2" xfId="36925" xr:uid="{AED8926F-9AA1-4967-A2D7-92A82E5D2036}"/>
    <cellStyle name="%20 - Vurgu4 9 3 4" xfId="16405" xr:uid="{FC35A052-4E8E-4E5C-AC6B-74D5B9394B25}"/>
    <cellStyle name="%20 - Vurgu4 9 3 4 2" xfId="40636" xr:uid="{A55AE6C8-4200-4B8F-82F6-C32D8D9C26BF}"/>
    <cellStyle name="%20 - Vurgu4 9 3 5" xfId="20144" xr:uid="{CDAFC0C6-B31B-42AD-A682-058948B94866}"/>
    <cellStyle name="%20 - Vurgu4 9 3 5 2" xfId="44367" xr:uid="{89881348-B6AC-4D0C-B8CA-5366A8AC2310}"/>
    <cellStyle name="%20 - Vurgu4 9 3 6" xfId="23336" xr:uid="{80199F4B-9AAA-4D5E-B591-2BE89DAE9A30}"/>
    <cellStyle name="%20 - Vurgu4 9 3 6 2" xfId="47538" xr:uid="{D89D3C55-0D63-47CB-BB16-6FA9DC13ECE9}"/>
    <cellStyle name="%20 - Vurgu4 9 3 7" xfId="30676" xr:uid="{CE4B9437-8D03-4728-B9F8-51D7948C9F5E}"/>
    <cellStyle name="%20 - Vurgu4 9 4" xfId="6720" xr:uid="{FF6662B4-6191-4BEA-B5C5-A58ACBCB813D}"/>
    <cellStyle name="%20 - Vurgu4 9 4 2" xfId="13869" xr:uid="{74DDD07C-0AD3-4A43-846E-13A1FAED0108}"/>
    <cellStyle name="%20 - Vurgu4 9 4 2 2" xfId="38102" xr:uid="{B6C96F84-27BB-4BE4-A378-2810A8AC9119}"/>
    <cellStyle name="%20 - Vurgu4 9 4 3" xfId="17582" xr:uid="{BC58B674-36F8-425B-ABB6-90CA6B4587BA}"/>
    <cellStyle name="%20 - Vurgu4 9 4 3 2" xfId="41813" xr:uid="{0A3F147C-E2DA-4AA3-AD90-4AD66422019D}"/>
    <cellStyle name="%20 - Vurgu4 9 4 4" xfId="21321" xr:uid="{CA82DD13-03D5-438E-96E1-DF1EC4E3E1DD}"/>
    <cellStyle name="%20 - Vurgu4 9 4 4 2" xfId="45544" xr:uid="{B2B0AA9C-56DB-475E-8898-8F3768BDAADB}"/>
    <cellStyle name="%20 - Vurgu4 9 4 5" xfId="27301" xr:uid="{17A22E21-684D-49F9-AC65-D366B9852250}"/>
    <cellStyle name="%20 - Vurgu4 9 4 5 2" xfId="51418" xr:uid="{C8E334D8-6D7C-4326-8332-5376250C80C9}"/>
    <cellStyle name="%20 - Vurgu4 9 4 6" xfId="31680" xr:uid="{6728C6CD-4C4B-4720-B9C9-74630A17FD8E}"/>
    <cellStyle name="%20 - Vurgu4 9 5" xfId="9133" xr:uid="{8B1D854A-7883-46D0-8891-BDC4B9E6BD66}"/>
    <cellStyle name="%20 - Vurgu4 9 5 2" xfId="12522" xr:uid="{FEDD35E8-F957-4EA8-8D2B-C9D1C35137F3}"/>
    <cellStyle name="%20 - Vurgu4 9 5 2 2" xfId="36755" xr:uid="{70D4185B-14CC-42AF-BE65-C7643C849068}"/>
    <cellStyle name="%20 - Vurgu4 9 5 3" xfId="16235" xr:uid="{4213CCCC-3108-4090-A1B1-2DC620E00DAE}"/>
    <cellStyle name="%20 - Vurgu4 9 5 3 2" xfId="40466" xr:uid="{FD823EB3-B7A9-4CC0-918B-7162F8C8AE54}"/>
    <cellStyle name="%20 - Vurgu4 9 5 4" xfId="19974" xr:uid="{4FE9A365-78D6-4702-94CB-205A3F3BF0D1}"/>
    <cellStyle name="%20 - Vurgu4 9 5 4 2" xfId="44197" xr:uid="{8096D439-6AB4-4D40-B265-CB890805A27F}"/>
    <cellStyle name="%20 - Vurgu4 9 5 5" xfId="25950" xr:uid="{B95BA394-4323-4F19-9A46-8D018E135F56}"/>
    <cellStyle name="%20 - Vurgu4 9 5 5 2" xfId="50071" xr:uid="{ED1A4226-A3AF-49A6-AFCB-640E50FF00F9}"/>
    <cellStyle name="%20 - Vurgu4 9 5 6" xfId="33798" xr:uid="{1AB6BC4A-9F16-4095-9CE3-008E33369F08}"/>
    <cellStyle name="%20 - Vurgu4 9 6" xfId="11279" xr:uid="{CF37E02E-5027-43EA-914D-A55811167314}"/>
    <cellStyle name="%20 - Vurgu4 9 6 2" xfId="24660" xr:uid="{773A92DC-D2A5-4E13-8CBC-16A649CD3EA8}"/>
    <cellStyle name="%20 - Vurgu4 9 6 2 2" xfId="48834" xr:uid="{8C1F686A-9FF1-4DC5-8BA7-3007ED57C91C}"/>
    <cellStyle name="%20 - Vurgu4 9 6 3" xfId="35513" xr:uid="{1BE1D826-36F9-4E1C-AD2F-65974E88E7FA}"/>
    <cellStyle name="%20 - Vurgu4 9 7" xfId="14992" xr:uid="{2FD3E172-5601-4E7F-AE6D-152D12285847}"/>
    <cellStyle name="%20 - Vurgu4 9 7 2" xfId="39224" xr:uid="{37A63C1E-6550-43A3-8476-D2F82A6BF793}"/>
    <cellStyle name="%20 - Vurgu4 9 8" xfId="18725" xr:uid="{C4413A71-FC7E-4C24-B78B-B9049F1F92C9}"/>
    <cellStyle name="%20 - Vurgu4 9 8 2" xfId="42951" xr:uid="{F7CFA89D-DD54-404C-BB0D-7B8E85B592A0}"/>
    <cellStyle name="%20 - Vurgu4 9 9" xfId="22483" xr:uid="{C51BA4D7-68AC-489A-A44A-89C1CA3D4A75}"/>
    <cellStyle name="%20 - Vurgu4 9 9 2" xfId="46685" xr:uid="{6E0E50EC-716F-4117-B7F4-FC76635E6A52}"/>
    <cellStyle name="%20 - Vurgu5" xfId="24696" builtinId="46" customBuiltin="1"/>
    <cellStyle name="%20 - Vurgu5 10" xfId="4006" xr:uid="{A917340F-25FE-442E-A37F-85A6C952B216}"/>
    <cellStyle name="%20 - Vurgu5 10 2" xfId="7914" xr:uid="{0A8081B7-E0B0-4948-B39F-8D688E9E5BF1}"/>
    <cellStyle name="%20 - Vurgu5 10 2 2" xfId="10050" xr:uid="{A32FD9BC-565D-4B0C-BF81-5A643D6875BB}"/>
    <cellStyle name="%20 - Vurgu5 10 2 2 2" xfId="14086" xr:uid="{49018B28-0A8E-4451-8384-9B11E39F25CC}"/>
    <cellStyle name="%20 - Vurgu5 10 2 2 2 2" xfId="38319" xr:uid="{43993933-55FF-4770-BC4D-7ED891608577}"/>
    <cellStyle name="%20 - Vurgu5 10 2 2 3" xfId="17799" xr:uid="{9091412D-98BD-4ABF-93AD-DAE386DAD490}"/>
    <cellStyle name="%20 - Vurgu5 10 2 2 3 2" xfId="42030" xr:uid="{A5854C7A-1001-4FAA-B8D6-A00AB079D4DC}"/>
    <cellStyle name="%20 - Vurgu5 10 2 2 4" xfId="21538" xr:uid="{B66A1CA3-F58A-473F-A851-3D9E6502ADE1}"/>
    <cellStyle name="%20 - Vurgu5 10 2 2 4 2" xfId="45761" xr:uid="{2B9084AD-FB72-448A-B53B-BCE9206CCE06}"/>
    <cellStyle name="%20 - Vurgu5 10 2 2 5" xfId="27518" xr:uid="{84AE7D1E-E1A1-4390-80B7-06299F88DAEF}"/>
    <cellStyle name="%20 - Vurgu5 10 2 2 5 2" xfId="51635" xr:uid="{E9B847AD-8654-45A2-A1E2-7E50D9150DBD}"/>
    <cellStyle name="%20 - Vurgu5 10 2 2 6" xfId="34644" xr:uid="{88BC9749-E5B9-42D4-B93C-0DB0511A814A}"/>
    <cellStyle name="%20 - Vurgu5 10 2 3" xfId="9366" xr:uid="{CBC1FF88-6752-4D17-ACA4-9AFD05C38FBC}"/>
    <cellStyle name="%20 - Vurgu5 10 2 3 2" xfId="12906" xr:uid="{49C2F207-C8B2-4530-B705-FA29FBB64C05}"/>
    <cellStyle name="%20 - Vurgu5 10 2 3 2 2" xfId="37139" xr:uid="{BC00531B-7A07-4CAD-BB20-79FA506D0284}"/>
    <cellStyle name="%20 - Vurgu5 10 2 3 3" xfId="16619" xr:uid="{9F537F33-9CDC-40DE-A858-18C0DD39B5A9}"/>
    <cellStyle name="%20 - Vurgu5 10 2 3 3 2" xfId="40850" xr:uid="{DAF11165-6167-4CD5-81B7-4138224E47D6}"/>
    <cellStyle name="%20 - Vurgu5 10 2 3 4" xfId="20358" xr:uid="{4A183807-9F25-45CE-8AD8-EB621EEFFA4A}"/>
    <cellStyle name="%20 - Vurgu5 10 2 3 4 2" xfId="44581" xr:uid="{1377FE0B-7001-47C4-89FF-A150E97F659E}"/>
    <cellStyle name="%20 - Vurgu5 10 2 3 5" xfId="26336" xr:uid="{CE6633E1-A0AE-4657-8E42-1E82908F8F63}"/>
    <cellStyle name="%20 - Vurgu5 10 2 3 5 2" xfId="50455" xr:uid="{C8891DAA-5BFF-4127-9D27-959E61F147A7}"/>
    <cellStyle name="%20 - Vurgu5 10 2 3 6" xfId="33992" xr:uid="{1B04A63E-A780-4E7D-8F62-ACFE01E67187}"/>
    <cellStyle name="%20 - Vurgu5 10 2 4" xfId="11505" xr:uid="{8F11D1F6-F80B-49E8-A1FF-DB24631E26A5}"/>
    <cellStyle name="%20 - Vurgu5 10 2 4 2" xfId="24921" xr:uid="{9C37B1B7-60D6-4F16-9D51-9EEB776B07DE}"/>
    <cellStyle name="%20 - Vurgu5 10 2 4 2 2" xfId="49055" xr:uid="{AD2488BA-1385-4357-B400-52F349C08D81}"/>
    <cellStyle name="%20 - Vurgu5 10 2 4 3" xfId="35739" xr:uid="{FF4F1BAC-59A7-4BC8-8B80-54F0AC82227C}"/>
    <cellStyle name="%20 - Vurgu5 10 2 5" xfId="15218" xr:uid="{DA1F77B6-2EC6-4284-8D6A-6DD0DE75FF31}"/>
    <cellStyle name="%20 - Vurgu5 10 2 5 2" xfId="39450" xr:uid="{CCD15CBE-B854-478D-9178-A8EB0FB9F472}"/>
    <cellStyle name="%20 - Vurgu5 10 2 6" xfId="18955" xr:uid="{C4842362-FC9B-4A3B-861F-2F749066A748}"/>
    <cellStyle name="%20 - Vurgu5 10 2 6 2" xfId="43181" xr:uid="{2B4C16D1-5D9B-46EE-A850-02BC5C9C27E7}"/>
    <cellStyle name="%20 - Vurgu5 10 2 7" xfId="23558" xr:uid="{369212A1-01B0-479D-BB0C-D114254DBFC3}"/>
    <cellStyle name="%20 - Vurgu5 10 2 7 2" xfId="47760" xr:uid="{C7BCC923-A6A6-480E-905D-39E31A73EDF0}"/>
    <cellStyle name="%20 - Vurgu5 10 2 8" xfId="32753" xr:uid="{C18902D5-D561-403D-AC10-69B81F49D012}"/>
    <cellStyle name="%20 - Vurgu5 10 3" xfId="7641" xr:uid="{07FEA03F-1605-42E9-A025-0652824890C0}"/>
    <cellStyle name="%20 - Vurgu5 10 3 2" xfId="12711" xr:uid="{FDBD69D4-2D27-4CC0-9032-752FD3B24862}"/>
    <cellStyle name="%20 - Vurgu5 10 3 2 2" xfId="26139" xr:uid="{ED979FF2-BC1C-4F29-8FDC-A9FE04A13852}"/>
    <cellStyle name="%20 - Vurgu5 10 3 2 2 2" xfId="50260" xr:uid="{D542512C-7759-4B87-B175-E87047E82ACB}"/>
    <cellStyle name="%20 - Vurgu5 10 3 2 3" xfId="36944" xr:uid="{764E4D7E-6386-4426-8FC1-589D53D4030B}"/>
    <cellStyle name="%20 - Vurgu5 10 3 3" xfId="16424" xr:uid="{CBFA0C42-C4B2-4EB1-B609-51577F48D014}"/>
    <cellStyle name="%20 - Vurgu5 10 3 3 2" xfId="40655" xr:uid="{2C97FDFB-A2E1-4301-8770-A65AA80AA408}"/>
    <cellStyle name="%20 - Vurgu5 10 3 4" xfId="20163" xr:uid="{54CE3575-B781-4D8E-9E7C-EC0C06037E0F}"/>
    <cellStyle name="%20 - Vurgu5 10 3 4 2" xfId="44386" xr:uid="{13C7690A-C791-4176-AF1C-008E319D6C88}"/>
    <cellStyle name="%20 - Vurgu5 10 3 5" xfId="23355" xr:uid="{84A6A02F-D82C-448D-A06A-19E0678F80A3}"/>
    <cellStyle name="%20 - Vurgu5 10 3 5 2" xfId="47557" xr:uid="{737FF682-47B7-4562-BF6E-B9047EF1892D}"/>
    <cellStyle name="%20 - Vurgu5 10 3 6" xfId="32552" xr:uid="{AB464865-E3F1-4AFF-AA5A-51771E262B70}"/>
    <cellStyle name="%20 - Vurgu5 10 4" xfId="6767" xr:uid="{59C0B22D-A0B6-4418-83EC-7C34FDFB05DD}"/>
    <cellStyle name="%20 - Vurgu5 10 4 2" xfId="13888" xr:uid="{C8836840-C8AF-425A-A34E-1A3859519120}"/>
    <cellStyle name="%20 - Vurgu5 10 4 2 2" xfId="38121" xr:uid="{EC872360-5E43-4DC8-BC97-32636EFF2BCB}"/>
    <cellStyle name="%20 - Vurgu5 10 4 3" xfId="17601" xr:uid="{A33BA533-C775-4AB8-A1E3-82CBE7DA63BB}"/>
    <cellStyle name="%20 - Vurgu5 10 4 3 2" xfId="41832" xr:uid="{20CC6B40-B566-4A82-A538-A62E8CE71A6C}"/>
    <cellStyle name="%20 - Vurgu5 10 4 4" xfId="21340" xr:uid="{C890DAB5-F388-4B68-87EE-B1A21618E7A9}"/>
    <cellStyle name="%20 - Vurgu5 10 4 4 2" xfId="45563" xr:uid="{458CBA58-7E03-41B5-9FC8-B02362FD3B4C}"/>
    <cellStyle name="%20 - Vurgu5 10 4 5" xfId="27320" xr:uid="{6621BC4C-806F-4242-B038-7E1CA6E92B19}"/>
    <cellStyle name="%20 - Vurgu5 10 4 5 2" xfId="51437" xr:uid="{4862EDAC-A105-407A-BC50-2D220988E38E}"/>
    <cellStyle name="%20 - Vurgu5 10 4 6" xfId="31705" xr:uid="{70C94AB4-2364-4F56-BBEB-65FA41902438}"/>
    <cellStyle name="%20 - Vurgu5 10 5" xfId="9149" xr:uid="{A7343F9A-CBFB-48B9-8C93-7FEE75952276}"/>
    <cellStyle name="%20 - Vurgu5 10 5 2" xfId="12539" xr:uid="{3D8C1A80-7F65-4D3A-8398-6B79202BBE58}"/>
    <cellStyle name="%20 - Vurgu5 10 5 2 2" xfId="36772" xr:uid="{1F5C20E4-9A4F-4F8C-9271-D8247877BDD3}"/>
    <cellStyle name="%20 - Vurgu5 10 5 3" xfId="16252" xr:uid="{FACA8A52-A597-4CB6-B40B-ABBB8BE10808}"/>
    <cellStyle name="%20 - Vurgu5 10 5 3 2" xfId="40483" xr:uid="{C762B0AC-E88C-4F59-9473-BEB091074B86}"/>
    <cellStyle name="%20 - Vurgu5 10 5 4" xfId="19991" xr:uid="{A1EFC73A-6A11-4C53-8354-1C52D9F9B5D3}"/>
    <cellStyle name="%20 - Vurgu5 10 5 4 2" xfId="44214" xr:uid="{9083BE51-DA93-4CC2-99EE-93F2E3C39E46}"/>
    <cellStyle name="%20 - Vurgu5 10 5 5" xfId="25967" xr:uid="{79063B0B-2C9F-4D1B-AF72-0B5AAAE03EC6}"/>
    <cellStyle name="%20 - Vurgu5 10 5 5 2" xfId="50088" xr:uid="{D1E755BF-DA93-4673-B2A6-A3A4CC64A29E}"/>
    <cellStyle name="%20 - Vurgu5 10 5 6" xfId="33814" xr:uid="{51B8C7AB-5485-4C5F-BF30-329D77EFE5A8}"/>
    <cellStyle name="%20 - Vurgu5 10 6" xfId="11298" xr:uid="{09CD4FA5-6DDF-44BB-854D-7FA5A11FC291}"/>
    <cellStyle name="%20 - Vurgu5 10 6 2" xfId="24679" xr:uid="{3A7E7D24-BDC2-4459-9A62-7F6975FA96AB}"/>
    <cellStyle name="%20 - Vurgu5 10 6 2 2" xfId="48853" xr:uid="{BDBECDCE-C883-470D-8460-1C23B8B16F88}"/>
    <cellStyle name="%20 - Vurgu5 10 6 3" xfId="35532" xr:uid="{987E1EFE-B2E3-41A0-B9C1-2EA4BBD50775}"/>
    <cellStyle name="%20 - Vurgu5 10 7" xfId="15011" xr:uid="{75E36252-3210-4FC7-82FA-C07892250324}"/>
    <cellStyle name="%20 - Vurgu5 10 7 2" xfId="39243" xr:uid="{3DA703F2-BDDB-4245-A6F2-42D5B12D06CF}"/>
    <cellStyle name="%20 - Vurgu5 10 8" xfId="18744" xr:uid="{2966592B-B48A-468E-BAF0-F5659F244890}"/>
    <cellStyle name="%20 - Vurgu5 10 8 2" xfId="42970" xr:uid="{E078EB87-AE01-45DE-9625-58E152FF8F1F}"/>
    <cellStyle name="%20 - Vurgu5 10 9" xfId="22508" xr:uid="{9A361F73-BB50-41BA-B257-4E3530591D8E}"/>
    <cellStyle name="%20 - Vurgu5 10 9 2" xfId="46710" xr:uid="{FBACADCB-B1F1-4B92-8E7F-70A0CB0F593C}"/>
    <cellStyle name="%20 - Vurgu5 11" xfId="4007" xr:uid="{56E08A53-2B57-4848-AFF4-9AC7A781952F}"/>
    <cellStyle name="%20 - Vurgu5 11 2" xfId="7981" xr:uid="{B8D6DABB-B689-4475-859F-C2CFDB175AF6}"/>
    <cellStyle name="%20 - Vurgu5 11 2 2" xfId="14150" xr:uid="{460494CE-632C-4413-A53A-5AEE2CCEFC5D}"/>
    <cellStyle name="%20 - Vurgu5 11 2 2 2" xfId="27582" xr:uid="{5B770F19-CBDA-42B9-B60E-6BC19FB483B3}"/>
    <cellStyle name="%20 - Vurgu5 11 2 2 2 2" xfId="51699" xr:uid="{F4B67567-DF04-469E-83EE-C580FE49BB03}"/>
    <cellStyle name="%20 - Vurgu5 11 2 2 3" xfId="38383" xr:uid="{A0ED6948-7440-43D3-A490-44AF691806CE}"/>
    <cellStyle name="%20 - Vurgu5 11 2 3" xfId="17863" xr:uid="{4567E1E0-3279-4709-8CC9-E3A3E38392C7}"/>
    <cellStyle name="%20 - Vurgu5 11 2 3 2" xfId="42094" xr:uid="{AFB8828E-5118-4C2A-911E-7B6A59AD88CF}"/>
    <cellStyle name="%20 - Vurgu5 11 2 4" xfId="21602" xr:uid="{0215805E-9EA3-428A-AF0E-120FE20DAFB8}"/>
    <cellStyle name="%20 - Vurgu5 11 2 4 2" xfId="45825" xr:uid="{C6CFFC4E-B132-4268-BA35-A926A311F91E}"/>
    <cellStyle name="%20 - Vurgu5 11 2 5" xfId="23622" xr:uid="{969ACD2B-00F5-4202-8846-0CEB34CC3439}"/>
    <cellStyle name="%20 - Vurgu5 11 2 5 2" xfId="47824" xr:uid="{D05464AA-3BF7-4295-852B-9E2F7D18C014}"/>
    <cellStyle name="%20 - Vurgu5 11 2 6" xfId="32817" xr:uid="{5D5FBA38-1751-4825-A69C-CECBC6C6ACAC}"/>
    <cellStyle name="%20 - Vurgu5 11 3" xfId="6834" xr:uid="{74F08C1B-361F-4E66-B3D6-DA45DE7CD197}"/>
    <cellStyle name="%20 - Vurgu5 11 3 2" xfId="12558" xr:uid="{8D4CB8BC-27A1-413C-A9EC-C276E5F28134}"/>
    <cellStyle name="%20 - Vurgu5 11 3 2 2" xfId="36791" xr:uid="{FCEBCD32-3D6F-42C2-A966-09117A3AF4D4}"/>
    <cellStyle name="%20 - Vurgu5 11 3 3" xfId="16271" xr:uid="{01E0C596-7C01-4E9B-B4BB-AAF5ADB71FE6}"/>
    <cellStyle name="%20 - Vurgu5 11 3 3 2" xfId="40502" xr:uid="{03C6F5F3-37F0-4CDF-9F47-0AD7A6F0F685}"/>
    <cellStyle name="%20 - Vurgu5 11 3 4" xfId="20010" xr:uid="{069D7E2F-C7E2-4F89-92D3-C50A2EDC7D92}"/>
    <cellStyle name="%20 - Vurgu5 11 3 4 2" xfId="44233" xr:uid="{31B003C4-CA1F-4B93-98E4-DE37D6D01AD0}"/>
    <cellStyle name="%20 - Vurgu5 11 3 5" xfId="25986" xr:uid="{C3FF2D4C-81A0-4022-8240-B7C180E73FBA}"/>
    <cellStyle name="%20 - Vurgu5 11 3 5 2" xfId="50107" xr:uid="{416019BA-FE48-42A8-B9DC-536B28930970}"/>
    <cellStyle name="%20 - Vurgu5 11 3 6" xfId="31769" xr:uid="{65DD25EB-17F8-4308-ADED-DD685A1562B2}"/>
    <cellStyle name="%20 - Vurgu5 11 4" xfId="11569" xr:uid="{648926F5-08CA-4123-9676-52443F18788F}"/>
    <cellStyle name="%20 - Vurgu5 11 4 2" xfId="24985" xr:uid="{F150F346-E5A9-4941-A7B1-B00FA5E903FB}"/>
    <cellStyle name="%20 - Vurgu5 11 4 2 2" xfId="49119" xr:uid="{89E5713D-FAA0-445E-8E4F-45104BA0DBFF}"/>
    <cellStyle name="%20 - Vurgu5 11 4 3" xfId="35803" xr:uid="{4CEA77BA-252F-42EF-81E9-CF6B79D5233D}"/>
    <cellStyle name="%20 - Vurgu5 11 5" xfId="15282" xr:uid="{66EA0D9C-4511-46F7-A5F6-117966F71E59}"/>
    <cellStyle name="%20 - Vurgu5 11 5 2" xfId="39514" xr:uid="{2D5B0EBE-09AE-437E-BF90-A5F92EFB4206}"/>
    <cellStyle name="%20 - Vurgu5 11 6" xfId="19019" xr:uid="{EB1A2AB7-3683-42EB-B996-3FC9DA5207B3}"/>
    <cellStyle name="%20 - Vurgu5 11 6 2" xfId="43245" xr:uid="{2BEDFE63-A7B6-4BAB-91E2-5DBCE50ECDE3}"/>
    <cellStyle name="%20 - Vurgu5 11 7" xfId="22572" xr:uid="{70E5B562-98DB-4E8A-B812-0C0574BD65F8}"/>
    <cellStyle name="%20 - Vurgu5 11 7 2" xfId="46774" xr:uid="{9F61AA70-EF51-4FBA-84EE-638367644FA9}"/>
    <cellStyle name="%20 - Vurgu5 12" xfId="4008" xr:uid="{C4736479-6742-490F-9660-668FFF5E0383}"/>
    <cellStyle name="%20 - Vurgu5 12 2" xfId="5671" xr:uid="{248E1880-758F-444D-B39A-F032EB8AADF5}"/>
    <cellStyle name="%20 - Vurgu5 12 2 2" xfId="7997" xr:uid="{6002596F-7E18-496A-84F9-0E6160B78464}"/>
    <cellStyle name="%20 - Vurgu5 12 2 2 2" xfId="27596" xr:uid="{AB54A050-FE97-468A-B649-85C07D8D6C7F}"/>
    <cellStyle name="%20 - Vurgu5 12 2 2 2 2" xfId="51713" xr:uid="{7BAA77FA-EE8D-4C4E-A5E8-9A8FA57D34AB}"/>
    <cellStyle name="%20 - Vurgu5 12 2 2 3" xfId="32831" xr:uid="{65EF084F-5DB4-41CB-BB37-B2522D678482}"/>
    <cellStyle name="%20 - Vurgu5 12 2 3" xfId="14164" xr:uid="{5F69909A-76DE-4CA4-995F-33FC490C2832}"/>
    <cellStyle name="%20 - Vurgu5 12 2 3 2" xfId="38397" xr:uid="{BC376700-AB00-479D-B191-36122069F525}"/>
    <cellStyle name="%20 - Vurgu5 12 2 4" xfId="17877" xr:uid="{AEF218F3-5DE2-47C3-972C-7039ED79886E}"/>
    <cellStyle name="%20 - Vurgu5 12 2 4 2" xfId="42108" xr:uid="{D2275081-8F0E-4092-A222-C9122E081DF3}"/>
    <cellStyle name="%20 - Vurgu5 12 2 5" xfId="21616" xr:uid="{D9A8D9AA-EC3F-46C5-BD09-81540A6F194D}"/>
    <cellStyle name="%20 - Vurgu5 12 2 5 2" xfId="45839" xr:uid="{17C3ED3D-547D-48E9-BC9C-5A1022C265BF}"/>
    <cellStyle name="%20 - Vurgu5 12 2 6" xfId="23636" xr:uid="{9E88A9EA-DD56-487A-982C-8E498BDE6970}"/>
    <cellStyle name="%20 - Vurgu5 12 2 6 2" xfId="47838" xr:uid="{D1CBFD37-A29A-4013-B6BA-B4C84C3B7016}"/>
    <cellStyle name="%20 - Vurgu5 12 2 7" xfId="30677" xr:uid="{4B73130C-30EB-4DAF-8B66-D67101D6D4FA}"/>
    <cellStyle name="%20 - Vurgu5 12 3" xfId="6850" xr:uid="{E3CD5DB5-76A3-4F9A-85F3-A4155FDC45C0}"/>
    <cellStyle name="%20 - Vurgu5 12 3 2" xfId="12972" xr:uid="{F6E4653C-7F27-41B2-AABB-87E63625697F}"/>
    <cellStyle name="%20 - Vurgu5 12 3 2 2" xfId="37205" xr:uid="{01465306-5B19-41A4-91C2-9676350B1950}"/>
    <cellStyle name="%20 - Vurgu5 12 3 3" xfId="16685" xr:uid="{6A39FBF9-522D-432B-9E74-E6B00E1133C5}"/>
    <cellStyle name="%20 - Vurgu5 12 3 3 2" xfId="40916" xr:uid="{E346CC8E-F430-4D4B-9324-114C799B4AD5}"/>
    <cellStyle name="%20 - Vurgu5 12 3 4" xfId="20424" xr:uid="{54A54DA1-5BE8-44F1-BE32-D578DEBAD01C}"/>
    <cellStyle name="%20 - Vurgu5 12 3 4 2" xfId="44647" xr:uid="{DF832EF7-BEEB-4F39-AAAD-3F701DD4A735}"/>
    <cellStyle name="%20 - Vurgu5 12 3 5" xfId="26402" xr:uid="{EFB823E6-D303-47D5-9FCF-1AED5610DBEC}"/>
    <cellStyle name="%20 - Vurgu5 12 3 5 2" xfId="50521" xr:uid="{088734B8-AE5A-4932-9D49-278B0DA7CC41}"/>
    <cellStyle name="%20 - Vurgu5 12 3 6" xfId="31783" xr:uid="{400A7256-CFA1-434E-8920-4C3AA75719F3}"/>
    <cellStyle name="%20 - Vurgu5 12 4" xfId="11583" xr:uid="{6D22C387-762A-419D-AA45-D8938495DF9F}"/>
    <cellStyle name="%20 - Vurgu5 12 4 2" xfId="24999" xr:uid="{C481F2B7-D114-4F23-A6F0-41B679A61AAA}"/>
    <cellStyle name="%20 - Vurgu5 12 4 2 2" xfId="49133" xr:uid="{B263C3EC-47FE-4457-86C3-411723FC6DF4}"/>
    <cellStyle name="%20 - Vurgu5 12 4 3" xfId="35817" xr:uid="{584447A4-2F96-4F94-8DE4-9E8A613C7400}"/>
    <cellStyle name="%20 - Vurgu5 12 5" xfId="15296" xr:uid="{0AD819F2-E039-45BF-8376-C2B774F4BB52}"/>
    <cellStyle name="%20 - Vurgu5 12 5 2" xfId="39528" xr:uid="{8D88F62A-3F31-4022-8C65-EAE06DA02F74}"/>
    <cellStyle name="%20 - Vurgu5 12 6" xfId="19033" xr:uid="{BEDEC9DF-169F-47DA-9F98-A52229C3750E}"/>
    <cellStyle name="%20 - Vurgu5 12 6 2" xfId="43259" xr:uid="{9C35BBCD-9A8D-4011-BE39-F5A8CA52F6AF}"/>
    <cellStyle name="%20 - Vurgu5 12 7" xfId="22586" xr:uid="{DC6FF3A5-887F-40E8-BAB9-F81877927CF1}"/>
    <cellStyle name="%20 - Vurgu5 12 7 2" xfId="46788" xr:uid="{4115CC4E-E45E-49CE-B580-4E27DB1EA35A}"/>
    <cellStyle name="%20 - Vurgu5 12 8" xfId="29638" xr:uid="{342352A1-AB7B-41D1-A03A-38279792579B}"/>
    <cellStyle name="%20 - Vurgu5 13" xfId="5397" xr:uid="{05D12F89-6BB7-4EC4-AA0E-0AD5576C9182}"/>
    <cellStyle name="%20 - Vurgu5 13 2" xfId="8015" xr:uid="{641E1E5F-8CC0-4725-ABF3-F0872E067F7D}"/>
    <cellStyle name="%20 - Vurgu5 13 2 2" xfId="14180" xr:uid="{E7686770-2423-459F-972C-C00A5282EEC8}"/>
    <cellStyle name="%20 - Vurgu5 13 2 2 2" xfId="27612" xr:uid="{D144A280-BA25-485D-9871-FC885BF8B443}"/>
    <cellStyle name="%20 - Vurgu5 13 2 2 2 2" xfId="51729" xr:uid="{8FD8D88C-311D-4322-93F6-81869B8C4567}"/>
    <cellStyle name="%20 - Vurgu5 13 2 2 3" xfId="38413" xr:uid="{6A9CC5B3-8AE2-436C-92AD-6FA0C11AFDAC}"/>
    <cellStyle name="%20 - Vurgu5 13 2 3" xfId="17893" xr:uid="{8FD06CE2-83FF-406B-9753-645AD71FA1D6}"/>
    <cellStyle name="%20 - Vurgu5 13 2 3 2" xfId="42124" xr:uid="{AD0D2B89-BF86-4563-8494-4601F3C77861}"/>
    <cellStyle name="%20 - Vurgu5 13 2 4" xfId="21632" xr:uid="{C816D41C-31F3-4FCA-BED7-AE49F5867DAA}"/>
    <cellStyle name="%20 - Vurgu5 13 2 4 2" xfId="45855" xr:uid="{3CDA8A4C-561E-47F4-8507-20FD80C15408}"/>
    <cellStyle name="%20 - Vurgu5 13 2 5" xfId="23652" xr:uid="{39A05AB6-7F7B-4268-B35F-72A430CFBAF8}"/>
    <cellStyle name="%20 - Vurgu5 13 2 5 2" xfId="47854" xr:uid="{6458851C-26B7-4E4E-8CF8-5F2A435D3D97}"/>
    <cellStyle name="%20 - Vurgu5 13 2 6" xfId="32847" xr:uid="{2B58E08C-79AA-4DDF-8A35-85EAF250015D}"/>
    <cellStyle name="%20 - Vurgu5 13 3" xfId="6866" xr:uid="{9B49C821-10D7-44D1-862D-32A933C8452C}"/>
    <cellStyle name="%20 - Vurgu5 13 3 2" xfId="12988" xr:uid="{300E16E3-9065-4A14-A2C0-52F772B86C5B}"/>
    <cellStyle name="%20 - Vurgu5 13 3 2 2" xfId="37221" xr:uid="{B084919B-D3C7-49BF-91BF-BC4C8E614F97}"/>
    <cellStyle name="%20 - Vurgu5 13 3 3" xfId="16701" xr:uid="{5FBCC7ED-60DB-4DDE-8B18-5D08FCB2D3EA}"/>
    <cellStyle name="%20 - Vurgu5 13 3 3 2" xfId="40932" xr:uid="{8EF5D51E-9C0E-4E40-8366-2547B7970E65}"/>
    <cellStyle name="%20 - Vurgu5 13 3 4" xfId="20440" xr:uid="{2373F60C-E3ED-4058-831D-28FEBA2D4417}"/>
    <cellStyle name="%20 - Vurgu5 13 3 4 2" xfId="44663" xr:uid="{0CA6D2FF-67FA-4BFD-8E57-FE0FE1FD6B28}"/>
    <cellStyle name="%20 - Vurgu5 13 3 5" xfId="26418" xr:uid="{0EAA518D-068F-40D3-B45A-43A0A3BD961C}"/>
    <cellStyle name="%20 - Vurgu5 13 3 5 2" xfId="50537" xr:uid="{DE5C3C02-78B2-4797-B0C9-6ADD261B45EA}"/>
    <cellStyle name="%20 - Vurgu5 13 3 6" xfId="31799" xr:uid="{9990BF0D-DF2D-4D10-9C21-9D6AD4009C14}"/>
    <cellStyle name="%20 - Vurgu5 13 4" xfId="11599" xr:uid="{9E047605-41CE-4B17-85C0-98732262671A}"/>
    <cellStyle name="%20 - Vurgu5 13 4 2" xfId="25015" xr:uid="{977A181F-4B0D-4EBB-A534-0DDF40BA8774}"/>
    <cellStyle name="%20 - Vurgu5 13 4 2 2" xfId="49149" xr:uid="{2102CB40-34CA-4B4A-BF80-655EA358F696}"/>
    <cellStyle name="%20 - Vurgu5 13 4 3" xfId="35833" xr:uid="{F0E10295-A4EF-4980-929F-2AD655197CB2}"/>
    <cellStyle name="%20 - Vurgu5 13 5" xfId="15312" xr:uid="{A006DA97-13B3-452B-8FB0-70367A51DC58}"/>
    <cellStyle name="%20 - Vurgu5 13 5 2" xfId="39544" xr:uid="{E346A775-1D07-44B6-95AC-1D92A2C777E1}"/>
    <cellStyle name="%20 - Vurgu5 13 6" xfId="19049" xr:uid="{F4D1E7A1-B3ED-495B-B4BF-B0EB1564BD1F}"/>
    <cellStyle name="%20 - Vurgu5 13 6 2" xfId="43275" xr:uid="{6E4263DF-3EF2-420F-81BB-3C075E320997}"/>
    <cellStyle name="%20 - Vurgu5 13 7" xfId="22602" xr:uid="{2FFBA910-D6DF-4CC5-A393-856B51E4FECC}"/>
    <cellStyle name="%20 - Vurgu5 13 7 2" xfId="46804" xr:uid="{5FF599B3-B851-46EA-B1D7-17A363C02EFB}"/>
    <cellStyle name="%20 - Vurgu5 13 8" xfId="30405" xr:uid="{0B09CE2C-5F2A-4E60-A581-31A38E2663A5}"/>
    <cellStyle name="%20 - Vurgu5 14" xfId="6410" xr:uid="{DBDE91A4-952D-4172-92ED-1BD9D640B32A}"/>
    <cellStyle name="%20 - Vurgu5 14 2" xfId="8033" xr:uid="{AA1BF849-5476-434C-938C-35AD4ED6C735}"/>
    <cellStyle name="%20 - Vurgu5 14 2 2" xfId="14197" xr:uid="{95BBDE67-3BCF-4BD7-9BFA-E3DAC274D126}"/>
    <cellStyle name="%20 - Vurgu5 14 2 2 2" xfId="27629" xr:uid="{9E189327-01E9-4DDA-94E8-5E6EE5CAF90A}"/>
    <cellStyle name="%20 - Vurgu5 14 2 2 2 2" xfId="51746" xr:uid="{E253AA45-09A3-4812-925F-87B62D3602E2}"/>
    <cellStyle name="%20 - Vurgu5 14 2 2 3" xfId="38430" xr:uid="{C123E652-C05D-4807-9963-519CDEC7B8F5}"/>
    <cellStyle name="%20 - Vurgu5 14 2 3" xfId="17910" xr:uid="{E813949B-9F3A-4DBC-A6F1-787A2FED82CE}"/>
    <cellStyle name="%20 - Vurgu5 14 2 3 2" xfId="42141" xr:uid="{4BD0F2DB-C8B5-452A-9166-E2C3D4075225}"/>
    <cellStyle name="%20 - Vurgu5 14 2 4" xfId="21649" xr:uid="{5C3E949A-245A-4BE9-AC9B-F4E1026F65D1}"/>
    <cellStyle name="%20 - Vurgu5 14 2 4 2" xfId="45872" xr:uid="{9EB4341C-461F-4D65-951E-8E8B391EDC35}"/>
    <cellStyle name="%20 - Vurgu5 14 2 5" xfId="23669" xr:uid="{064C0A5D-6ADA-47F1-AB4A-49C53B708CCC}"/>
    <cellStyle name="%20 - Vurgu5 14 2 5 2" xfId="47871" xr:uid="{0CA374C6-8FDE-4DB8-83C1-CF4D78F8CD18}"/>
    <cellStyle name="%20 - Vurgu5 14 2 6" xfId="32864" xr:uid="{18A17F77-3CEE-4C49-BA60-F0E5D6DCE93A}"/>
    <cellStyle name="%20 - Vurgu5 14 3" xfId="6883" xr:uid="{A9FFF8B0-D3F0-402D-9A09-AA0F32300ADA}"/>
    <cellStyle name="%20 - Vurgu5 14 3 2" xfId="13005" xr:uid="{F8663874-592A-4B8B-A398-8011E71681BF}"/>
    <cellStyle name="%20 - Vurgu5 14 3 2 2" xfId="37238" xr:uid="{C9376C07-0471-4473-AFAA-810562A264C9}"/>
    <cellStyle name="%20 - Vurgu5 14 3 3" xfId="16718" xr:uid="{C24C2BD9-215E-4FC5-8115-D1525A4ACECF}"/>
    <cellStyle name="%20 - Vurgu5 14 3 3 2" xfId="40949" xr:uid="{C259F890-CE62-482B-92A8-8DAD0C751590}"/>
    <cellStyle name="%20 - Vurgu5 14 3 4" xfId="20457" xr:uid="{4469195E-44B3-46F5-8F6D-CA70881A68B3}"/>
    <cellStyle name="%20 - Vurgu5 14 3 4 2" xfId="44680" xr:uid="{CDDBF69D-01F4-4999-9B74-96EAACA76DE5}"/>
    <cellStyle name="%20 - Vurgu5 14 3 5" xfId="26435" xr:uid="{06BC4B9A-470F-4784-A3D0-B5435D429EFC}"/>
    <cellStyle name="%20 - Vurgu5 14 3 5 2" xfId="50554" xr:uid="{5CB324F4-1E84-4FD2-89D8-2E4E65C46145}"/>
    <cellStyle name="%20 - Vurgu5 14 3 6" xfId="31816" xr:uid="{4AD419B2-62EE-4A00-BB55-096A5E8D0656}"/>
    <cellStyle name="%20 - Vurgu5 14 4" xfId="11616" xr:uid="{DE7ADDBA-BEA6-439B-9D04-BC93AB984878}"/>
    <cellStyle name="%20 - Vurgu5 14 4 2" xfId="25032" xr:uid="{AFA90BAC-3456-49C1-BF2A-C0AF47848D1E}"/>
    <cellStyle name="%20 - Vurgu5 14 4 2 2" xfId="49166" xr:uid="{B80ED304-0537-4A8E-A1FC-B4F51E93346B}"/>
    <cellStyle name="%20 - Vurgu5 14 4 3" xfId="35850" xr:uid="{51DFA457-C9F4-40C0-98DE-CCCD2AAEAB4C}"/>
    <cellStyle name="%20 - Vurgu5 14 5" xfId="15329" xr:uid="{6C83EB23-CDFB-4A2D-A31D-1D9EBD5E30D5}"/>
    <cellStyle name="%20 - Vurgu5 14 5 2" xfId="39561" xr:uid="{67D29EE6-657A-4C2A-8E29-F0B7D20BF42E}"/>
    <cellStyle name="%20 - Vurgu5 14 6" xfId="19066" xr:uid="{D403F2A2-6F31-4E3A-9D7C-5260B7C3E3E9}"/>
    <cellStyle name="%20 - Vurgu5 14 6 2" xfId="43292" xr:uid="{FE6F7152-2ABC-45C1-9C36-60E481DAFD0F}"/>
    <cellStyle name="%20 - Vurgu5 14 7" xfId="22619" xr:uid="{094557DA-1A6A-419A-981B-BE1BAF435C7D}"/>
    <cellStyle name="%20 - Vurgu5 14 7 2" xfId="46821" xr:uid="{9C15B1B3-52CD-4E5C-91A7-764446B59508}"/>
    <cellStyle name="%20 - Vurgu5 14 8" xfId="31415" xr:uid="{95D768FC-8C2E-4B98-87B9-23138BF16C3E}"/>
    <cellStyle name="%20 - Vurgu5 15" xfId="6498" xr:uid="{6F42FD44-CF1F-4864-B2FB-6669F81476A3}"/>
    <cellStyle name="%20 - Vurgu5 15 2" xfId="8049" xr:uid="{1DF03CFA-192E-4051-B4CA-F1E3BA3CB002}"/>
    <cellStyle name="%20 - Vurgu5 15 2 2" xfId="14210" xr:uid="{4CAD3955-CEAA-49EF-B309-DFF3FC08CB96}"/>
    <cellStyle name="%20 - Vurgu5 15 2 2 2" xfId="27642" xr:uid="{A7219113-DD65-411B-B7BD-A57DF12FFD62}"/>
    <cellStyle name="%20 - Vurgu5 15 2 2 2 2" xfId="51759" xr:uid="{B5C68D15-6509-4AD2-804D-4E9AD6314643}"/>
    <cellStyle name="%20 - Vurgu5 15 2 2 3" xfId="38443" xr:uid="{57C0035A-FA6E-44D2-9ED0-495DA2F4F888}"/>
    <cellStyle name="%20 - Vurgu5 15 2 3" xfId="17923" xr:uid="{5E793E45-9BBB-41CD-BFE0-638057D0D29E}"/>
    <cellStyle name="%20 - Vurgu5 15 2 3 2" xfId="42154" xr:uid="{F45EFA2F-1BED-4DDD-8BD7-7A95F63B5F73}"/>
    <cellStyle name="%20 - Vurgu5 15 2 4" xfId="21662" xr:uid="{75D619F3-5F05-425F-A0A0-93C9CF4D0D06}"/>
    <cellStyle name="%20 - Vurgu5 15 2 4 2" xfId="45885" xr:uid="{8AD4A7D7-DB4E-4FFF-9DD2-BC0F8B4E2F0B}"/>
    <cellStyle name="%20 - Vurgu5 15 2 5" xfId="23682" xr:uid="{6FAD22F6-9346-401A-97EF-7ACC9390A177}"/>
    <cellStyle name="%20 - Vurgu5 15 2 5 2" xfId="47884" xr:uid="{0846DE22-EB92-49D5-A19C-5F18E01E7BF7}"/>
    <cellStyle name="%20 - Vurgu5 15 2 6" xfId="32877" xr:uid="{D0F00CB1-996F-467C-89B6-43E23AB226D8}"/>
    <cellStyle name="%20 - Vurgu5 15 3" xfId="6896" xr:uid="{DD63C418-F723-495F-ADC7-74C63B5A9255}"/>
    <cellStyle name="%20 - Vurgu5 15 3 2" xfId="13018" xr:uid="{8701A1EC-160E-4E35-8A00-8A5E67F751D9}"/>
    <cellStyle name="%20 - Vurgu5 15 3 2 2" xfId="37251" xr:uid="{5B09005B-A47D-4195-9EBF-C344B14113DF}"/>
    <cellStyle name="%20 - Vurgu5 15 3 3" xfId="16731" xr:uid="{4799EFF0-FFEC-4777-A92A-5B88976379A4}"/>
    <cellStyle name="%20 - Vurgu5 15 3 3 2" xfId="40962" xr:uid="{13A60B31-7E2C-47DE-907B-3A4B570B1C28}"/>
    <cellStyle name="%20 - Vurgu5 15 3 4" xfId="20470" xr:uid="{48F01672-7848-4FD8-8270-A87D53FB2493}"/>
    <cellStyle name="%20 - Vurgu5 15 3 4 2" xfId="44693" xr:uid="{CBC5028C-5641-4D46-9CB2-73C8E217722F}"/>
    <cellStyle name="%20 - Vurgu5 15 3 5" xfId="26448" xr:uid="{FF9585AB-2F0F-4F2E-93DF-19036990868F}"/>
    <cellStyle name="%20 - Vurgu5 15 3 5 2" xfId="50567" xr:uid="{B5E75C57-AFDC-468E-A256-01DCC23B2B5A}"/>
    <cellStyle name="%20 - Vurgu5 15 3 6" xfId="31829" xr:uid="{570221A1-3E0B-4C95-BF0C-8D6AEABE6005}"/>
    <cellStyle name="%20 - Vurgu5 15 4" xfId="11629" xr:uid="{2FD36F3B-068D-4F02-B6B0-E8C97A86C486}"/>
    <cellStyle name="%20 - Vurgu5 15 4 2" xfId="25045" xr:uid="{FC8938AC-69BA-4A05-828B-E7F54C7465F8}"/>
    <cellStyle name="%20 - Vurgu5 15 4 2 2" xfId="49179" xr:uid="{B9782433-C0E9-497E-9ADF-B5F477B4E2A4}"/>
    <cellStyle name="%20 - Vurgu5 15 4 3" xfId="35863" xr:uid="{318F0D28-BB32-4479-80EF-9B1F1884C6AC}"/>
    <cellStyle name="%20 - Vurgu5 15 5" xfId="15342" xr:uid="{4D62127A-D2A3-4A49-9342-21B2ED395F08}"/>
    <cellStyle name="%20 - Vurgu5 15 5 2" xfId="39574" xr:uid="{E21C118A-ADB0-42CA-8501-DAD1701C87E9}"/>
    <cellStyle name="%20 - Vurgu5 15 6" xfId="19079" xr:uid="{C3866C8D-D342-4591-B2AC-6D7226960D5B}"/>
    <cellStyle name="%20 - Vurgu5 15 6 2" xfId="43305" xr:uid="{9FD4F1BB-44F9-4770-B7BB-1999451FA104}"/>
    <cellStyle name="%20 - Vurgu5 15 7" xfId="22632" xr:uid="{BAB60CDA-AD31-40FA-B516-207794B1F405}"/>
    <cellStyle name="%20 - Vurgu5 15 7 2" xfId="46834" xr:uid="{7D2466BF-8270-4495-969D-AB8D5DAFA144}"/>
    <cellStyle name="%20 - Vurgu5 15 8" xfId="31503" xr:uid="{025B1FE7-51CB-41EF-AF09-4198E40E82E2}"/>
    <cellStyle name="%20 - Vurgu5 16" xfId="7028" xr:uid="{5B0311E9-1BC9-4D4E-A1A0-B30F22DF3802}"/>
    <cellStyle name="%20 - Vurgu5 16 2" xfId="8176" xr:uid="{EC40D962-F76D-47E5-A30A-52F2AC827807}"/>
    <cellStyle name="%20 - Vurgu5 16 2 2" xfId="14333" xr:uid="{F10B24C9-C3AF-42C8-909F-CB3C436D220D}"/>
    <cellStyle name="%20 - Vurgu5 16 2 2 2" xfId="27765" xr:uid="{9B1DE6D2-2D62-4E28-975D-02CB420DCC60}"/>
    <cellStyle name="%20 - Vurgu5 16 2 2 2 2" xfId="51882" xr:uid="{CDC339FD-4EE8-42B4-8E71-221015E497C3}"/>
    <cellStyle name="%20 - Vurgu5 16 2 2 3" xfId="38566" xr:uid="{0BCB0DFC-E9E7-4B71-B935-4F80E535CBF2}"/>
    <cellStyle name="%20 - Vurgu5 16 2 3" xfId="18046" xr:uid="{06C8A9DC-8FCC-466F-99C5-F2E69463C6E0}"/>
    <cellStyle name="%20 - Vurgu5 16 2 3 2" xfId="42277" xr:uid="{CF412FDC-2DCF-4FEE-8EBD-C5AD45BCCE3E}"/>
    <cellStyle name="%20 - Vurgu5 16 2 4" xfId="21785" xr:uid="{AD4F0D92-B399-4E97-B402-7D161BC3FDF6}"/>
    <cellStyle name="%20 - Vurgu5 16 2 4 2" xfId="46008" xr:uid="{2956E844-DFDE-405A-9D19-CE4E8373430A}"/>
    <cellStyle name="%20 - Vurgu5 16 2 5" xfId="23805" xr:uid="{DA0F71C9-1F48-4E47-9A64-BA919AAF9E11}"/>
    <cellStyle name="%20 - Vurgu5 16 2 5 2" xfId="48007" xr:uid="{4F0EED13-2EC2-4E58-B9F0-D45C0B317D13}"/>
    <cellStyle name="%20 - Vurgu5 16 2 6" xfId="33000" xr:uid="{CCFB1A40-88F8-4240-A5B3-CFB2C93EB82B}"/>
    <cellStyle name="%20 - Vurgu5 16 3" xfId="9428" xr:uid="{8F1066E0-97BF-4620-BA38-B78CEE0B8DC5}"/>
    <cellStyle name="%20 - Vurgu5 16 3 2" xfId="13141" xr:uid="{9F899524-2165-491F-ACEE-18F8C9131D20}"/>
    <cellStyle name="%20 - Vurgu5 16 3 2 2" xfId="37374" xr:uid="{2E1563B4-4C08-4C65-B0FD-E0331C4C459E}"/>
    <cellStyle name="%20 - Vurgu5 16 3 3" xfId="16854" xr:uid="{082D4A6A-2358-4801-B251-E9CE9F3B1647}"/>
    <cellStyle name="%20 - Vurgu5 16 3 3 2" xfId="41085" xr:uid="{71ACF565-8428-418E-AE26-3F8EC8455D95}"/>
    <cellStyle name="%20 - Vurgu5 16 3 4" xfId="20593" xr:uid="{D995D8A0-5BDE-45EE-B3C7-DCDBE458C12D}"/>
    <cellStyle name="%20 - Vurgu5 16 3 4 2" xfId="44816" xr:uid="{F141A54A-B3D2-498C-9B5B-835A5D50803C}"/>
    <cellStyle name="%20 - Vurgu5 16 3 5" xfId="26571" xr:uid="{8BB3C3E3-343F-41F6-97C4-C76D87CD3054}"/>
    <cellStyle name="%20 - Vurgu5 16 3 5 2" xfId="50690" xr:uid="{7408D078-4D8E-4B3B-8F08-2072CBB5EBCD}"/>
    <cellStyle name="%20 - Vurgu5 16 3 6" xfId="34053" xr:uid="{7F426CF8-B0E7-4AB4-AEC8-5D7FE972DDB0}"/>
    <cellStyle name="%20 - Vurgu5 16 4" xfId="11752" xr:uid="{B73AB031-B986-4132-B5CE-FD75F54C4821}"/>
    <cellStyle name="%20 - Vurgu5 16 4 2" xfId="25168" xr:uid="{ABBC1B46-F024-4773-A43F-6851CA5D2109}"/>
    <cellStyle name="%20 - Vurgu5 16 4 2 2" xfId="49302" xr:uid="{3A0BB01C-4C9D-4CA8-A620-469E7668F53D}"/>
    <cellStyle name="%20 - Vurgu5 16 4 3" xfId="35986" xr:uid="{A9B73D4B-9562-409E-9382-3210A9AE7F86}"/>
    <cellStyle name="%20 - Vurgu5 16 5" xfId="15465" xr:uid="{89268A10-0FC8-4589-B089-837764329097}"/>
    <cellStyle name="%20 - Vurgu5 16 5 2" xfId="39697" xr:uid="{50D6B387-503D-4EF0-A606-D7E373A5D441}"/>
    <cellStyle name="%20 - Vurgu5 16 6" xfId="19202" xr:uid="{9809F25F-43D7-440D-9B2B-D13338521F2E}"/>
    <cellStyle name="%20 - Vurgu5 16 6 2" xfId="43428" xr:uid="{329BB971-84AB-4925-ADDB-03A7915A272D}"/>
    <cellStyle name="%20 - Vurgu5 16 7" xfId="22755" xr:uid="{72D2C0E8-B67F-42CF-B11D-7ABCFCED7FA3}"/>
    <cellStyle name="%20 - Vurgu5 16 7 2" xfId="46957" xr:uid="{77989924-7EE5-421C-BE24-3E03B721E4E6}"/>
    <cellStyle name="%20 - Vurgu5 16 8" xfId="31952" xr:uid="{58DC7EF4-944B-4B1D-B4F7-C67EE0880F84}"/>
    <cellStyle name="%20 - Vurgu5 17" xfId="7156" xr:uid="{40F0174F-6D5B-4000-A6C8-CD11317D2956}"/>
    <cellStyle name="%20 - Vurgu5 17 2" xfId="8305" xr:uid="{7E5E2DB3-265F-42D2-B1F2-B05B21440E47}"/>
    <cellStyle name="%20 - Vurgu5 17 2 2" xfId="14460" xr:uid="{5F9425FD-9E49-40B1-97CC-21258D0C8260}"/>
    <cellStyle name="%20 - Vurgu5 17 2 2 2" xfId="27892" xr:uid="{BCD47D55-B2AA-453D-AFE0-F2C61CCE6F52}"/>
    <cellStyle name="%20 - Vurgu5 17 2 2 2 2" xfId="52009" xr:uid="{D3AF405B-D169-4CDA-BCE5-C4B9BB0F2C8F}"/>
    <cellStyle name="%20 - Vurgu5 17 2 2 3" xfId="38693" xr:uid="{BF21CB03-0828-4C9C-B987-A7123822B259}"/>
    <cellStyle name="%20 - Vurgu5 17 2 3" xfId="18173" xr:uid="{9D8D5A62-CF3D-4131-A71C-AC3D091A0168}"/>
    <cellStyle name="%20 - Vurgu5 17 2 3 2" xfId="42404" xr:uid="{B46E7BBD-6D08-4241-B7C5-9BC19100F127}"/>
    <cellStyle name="%20 - Vurgu5 17 2 4" xfId="21912" xr:uid="{C0466AF2-4D0C-46F7-B17A-5117DB76E736}"/>
    <cellStyle name="%20 - Vurgu5 17 2 4 2" xfId="46135" xr:uid="{D942BDE8-35F3-4FD1-81E5-FFD8D6099028}"/>
    <cellStyle name="%20 - Vurgu5 17 2 5" xfId="23932" xr:uid="{E1FADE39-4864-4EF8-B224-BDF863D3AAE5}"/>
    <cellStyle name="%20 - Vurgu5 17 2 5 2" xfId="48134" xr:uid="{B00892DD-1A2A-477B-8078-5AAC98B6D4DB}"/>
    <cellStyle name="%20 - Vurgu5 17 2 6" xfId="33127" xr:uid="{3CEE0D99-6222-4EC1-95AA-0D6B7DDB3AF9}"/>
    <cellStyle name="%20 - Vurgu5 17 3" xfId="9503" xr:uid="{67CEA096-BC60-4FE6-9B5C-A745459221A7}"/>
    <cellStyle name="%20 - Vurgu5 17 3 2" xfId="13268" xr:uid="{C403ED4E-F53A-41F3-8E86-9AB924D12502}"/>
    <cellStyle name="%20 - Vurgu5 17 3 2 2" xfId="37501" xr:uid="{B2116252-EDA1-4188-A8A4-F3BB51FAF994}"/>
    <cellStyle name="%20 - Vurgu5 17 3 3" xfId="16981" xr:uid="{B6BE2EE1-2DC2-4A12-942F-AAC812CDB48D}"/>
    <cellStyle name="%20 - Vurgu5 17 3 3 2" xfId="41212" xr:uid="{40D95190-EC65-454B-BB24-E46C6BE1CBA5}"/>
    <cellStyle name="%20 - Vurgu5 17 3 4" xfId="20720" xr:uid="{DDAC6A99-D136-4721-889E-D0642C2023E9}"/>
    <cellStyle name="%20 - Vurgu5 17 3 4 2" xfId="44943" xr:uid="{4D1C8A92-D86C-42DE-AEB9-D6F0B1AE0045}"/>
    <cellStyle name="%20 - Vurgu5 17 3 5" xfId="26698" xr:uid="{D86443AA-D646-41E7-835B-55EE4C4FB01D}"/>
    <cellStyle name="%20 - Vurgu5 17 3 5 2" xfId="50817" xr:uid="{2B9682ED-F2F7-4F0E-AA76-51C043D68994}"/>
    <cellStyle name="%20 - Vurgu5 17 3 6" xfId="34128" xr:uid="{12E3C4B5-E44C-4EDD-B2DF-6E04210CA52F}"/>
    <cellStyle name="%20 - Vurgu5 17 4" xfId="11879" xr:uid="{84C68C46-D92A-4E13-8B9F-7C6ECD617377}"/>
    <cellStyle name="%20 - Vurgu5 17 4 2" xfId="25295" xr:uid="{8E4612E5-6771-438B-8D8C-E5D3B472F340}"/>
    <cellStyle name="%20 - Vurgu5 17 4 2 2" xfId="49429" xr:uid="{E5382415-D37D-4EBE-9F91-79111FD6F3B3}"/>
    <cellStyle name="%20 - Vurgu5 17 4 3" xfId="36113" xr:uid="{0D92A24D-79B6-4297-8D6C-DED4F8DEAF35}"/>
    <cellStyle name="%20 - Vurgu5 17 5" xfId="15592" xr:uid="{C5D8258F-8030-41A4-B6C6-9B82AC2F7D30}"/>
    <cellStyle name="%20 - Vurgu5 17 5 2" xfId="39824" xr:uid="{04EA744A-8FD6-48B2-A35A-5330883BA726}"/>
    <cellStyle name="%20 - Vurgu5 17 6" xfId="19329" xr:uid="{90B6F45A-9590-419F-A1DD-9FBBC34B46E9}"/>
    <cellStyle name="%20 - Vurgu5 17 6 2" xfId="43555" xr:uid="{ADC53B68-0859-4419-AD49-CB7EABA5306D}"/>
    <cellStyle name="%20 - Vurgu5 17 7" xfId="22882" xr:uid="{D549FB6B-BD9E-4C8A-9A8B-F36BF4885956}"/>
    <cellStyle name="%20 - Vurgu5 17 7 2" xfId="47084" xr:uid="{8A714063-5200-4741-8511-876968B93CF6}"/>
    <cellStyle name="%20 - Vurgu5 17 8" xfId="32079" xr:uid="{9E463E09-C5E8-4436-B4C7-B59D059304A7}"/>
    <cellStyle name="%20 - Vurgu5 18" xfId="7290" xr:uid="{6F835708-E423-49AA-995F-4F220B240652}"/>
    <cellStyle name="%20 - Vurgu5 18 2" xfId="8438" xr:uid="{AF12B0F0-2D25-40E8-8D1A-B3DF06C13DFF}"/>
    <cellStyle name="%20 - Vurgu5 18 2 2" xfId="14587" xr:uid="{BA24020A-3FBD-485C-B486-201740E4E37B}"/>
    <cellStyle name="%20 - Vurgu5 18 2 2 2" xfId="28019" xr:uid="{42DDA5AE-048A-4C9F-8057-4DCDE4A4FAFD}"/>
    <cellStyle name="%20 - Vurgu5 18 2 2 2 2" xfId="52136" xr:uid="{BEEC5C7C-6ADB-42D5-8CB8-AEEA453E6A50}"/>
    <cellStyle name="%20 - Vurgu5 18 2 2 3" xfId="38820" xr:uid="{BDCEC575-5CEE-45B5-92D5-857B82E50A08}"/>
    <cellStyle name="%20 - Vurgu5 18 2 3" xfId="18300" xr:uid="{67C8ED00-699E-40E5-8E3E-8CC66851F465}"/>
    <cellStyle name="%20 - Vurgu5 18 2 3 2" xfId="42531" xr:uid="{780DFC53-8A2B-4C9D-913B-85A550B3E23B}"/>
    <cellStyle name="%20 - Vurgu5 18 2 4" xfId="22039" xr:uid="{90C9E5DC-A9FF-4B4A-9EC4-A2D9A0752357}"/>
    <cellStyle name="%20 - Vurgu5 18 2 4 2" xfId="46262" xr:uid="{23945077-C28A-4177-B7D5-7F2B5C36ADA5}"/>
    <cellStyle name="%20 - Vurgu5 18 2 5" xfId="24059" xr:uid="{570817E1-C178-4CA0-85E6-2D5D3FE13900}"/>
    <cellStyle name="%20 - Vurgu5 18 2 5 2" xfId="48261" xr:uid="{0F6C0152-F736-4DFA-BF39-57DFAA7C7034}"/>
    <cellStyle name="%20 - Vurgu5 18 2 6" xfId="33254" xr:uid="{0AFE0F02-8835-4B4A-8750-B5BFEE86EF44}"/>
    <cellStyle name="%20 - Vurgu5 18 3" xfId="9584" xr:uid="{487C3C65-9165-46DA-8C7F-135B8CE3DECD}"/>
    <cellStyle name="%20 - Vurgu5 18 3 2" xfId="13395" xr:uid="{A78DF64A-C321-4E96-9B8A-C8D5335A3520}"/>
    <cellStyle name="%20 - Vurgu5 18 3 2 2" xfId="37628" xr:uid="{B3DAB2DD-E421-44AA-86E8-AFAD4D1E1F18}"/>
    <cellStyle name="%20 - Vurgu5 18 3 3" xfId="17108" xr:uid="{8D18C51C-DC76-4D27-9B5E-0FD58C59EF0E}"/>
    <cellStyle name="%20 - Vurgu5 18 3 3 2" xfId="41339" xr:uid="{2C5AAE0A-2C39-4037-B62D-6668705F5513}"/>
    <cellStyle name="%20 - Vurgu5 18 3 4" xfId="20847" xr:uid="{CEF7666E-0C33-42B5-B268-8840EB8823B9}"/>
    <cellStyle name="%20 - Vurgu5 18 3 4 2" xfId="45070" xr:uid="{BF3F86C0-D395-4234-8C71-B18F3F83996A}"/>
    <cellStyle name="%20 - Vurgu5 18 3 5" xfId="26825" xr:uid="{0ED97019-6E34-4A25-8653-64037B09460C}"/>
    <cellStyle name="%20 - Vurgu5 18 3 5 2" xfId="50944" xr:uid="{C4FF1964-CA8A-491B-B1C5-9F0754A0588F}"/>
    <cellStyle name="%20 - Vurgu5 18 3 6" xfId="34209" xr:uid="{325270AB-A281-446E-9102-BD02FEEDC2A2}"/>
    <cellStyle name="%20 - Vurgu5 18 4" xfId="12006" xr:uid="{863332AD-77B7-440E-8E53-9C492A7ED1D3}"/>
    <cellStyle name="%20 - Vurgu5 18 4 2" xfId="25422" xr:uid="{711D0232-5301-47E2-89A2-223030C4F077}"/>
    <cellStyle name="%20 - Vurgu5 18 4 2 2" xfId="49556" xr:uid="{6D6D1689-5390-4942-81A1-65AB04471C6F}"/>
    <cellStyle name="%20 - Vurgu5 18 4 3" xfId="36240" xr:uid="{7798B59D-DD1F-4E60-BCDF-402276146A98}"/>
    <cellStyle name="%20 - Vurgu5 18 5" xfId="15719" xr:uid="{5339F867-5D7A-47CC-A5E4-3CFD671F1167}"/>
    <cellStyle name="%20 - Vurgu5 18 5 2" xfId="39951" xr:uid="{A766F014-A2D9-460C-AA9E-62A44C6FE69B}"/>
    <cellStyle name="%20 - Vurgu5 18 6" xfId="19456" xr:uid="{EAA06E15-314A-4FD5-898A-AD53BC7CA059}"/>
    <cellStyle name="%20 - Vurgu5 18 6 2" xfId="43682" xr:uid="{EF274809-BDD8-4CC7-9A36-95EA80291991}"/>
    <cellStyle name="%20 - Vurgu5 18 7" xfId="23009" xr:uid="{23FB6442-5D73-4326-AD90-EE7AACA82FF1}"/>
    <cellStyle name="%20 - Vurgu5 18 7 2" xfId="47211" xr:uid="{D35828D4-FB34-4317-9D06-BE779075A1D8}"/>
    <cellStyle name="%20 - Vurgu5 18 8" xfId="32206" xr:uid="{1BC3F3CA-D9C4-4ADB-9E7C-384F1229CCB1}"/>
    <cellStyle name="%20 - Vurgu5 19" xfId="7421" xr:uid="{5E7B6A4E-480D-40CD-A1AC-6C2671E50887}"/>
    <cellStyle name="%20 - Vurgu5 19 2" xfId="8567" xr:uid="{0A3B6199-27A8-4B29-8B52-829E78BDB73C}"/>
    <cellStyle name="%20 - Vurgu5 19 2 2" xfId="14716" xr:uid="{72D80093-F2BF-4C75-B994-9D4221B08FA2}"/>
    <cellStyle name="%20 - Vurgu5 19 2 2 2" xfId="28148" xr:uid="{198487AE-EC95-4432-ACE5-0C34BA0CE330}"/>
    <cellStyle name="%20 - Vurgu5 19 2 2 2 2" xfId="52265" xr:uid="{A9328974-5437-4101-921F-807BE7F6E936}"/>
    <cellStyle name="%20 - Vurgu5 19 2 2 3" xfId="38949" xr:uid="{BA62CF98-380F-48D3-917F-F5D40840E7C7}"/>
    <cellStyle name="%20 - Vurgu5 19 2 3" xfId="18429" xr:uid="{587987E6-6BEB-4C25-B2BD-38616B046B4E}"/>
    <cellStyle name="%20 - Vurgu5 19 2 3 2" xfId="42660" xr:uid="{3EADDA33-D336-4015-B33A-DB48D0497530}"/>
    <cellStyle name="%20 - Vurgu5 19 2 4" xfId="22168" xr:uid="{ACD06FB8-49ED-471F-8FA3-144E76290D08}"/>
    <cellStyle name="%20 - Vurgu5 19 2 4 2" xfId="46391" xr:uid="{6EDEF561-CAF9-4260-B7A0-A1BB3E4121C4}"/>
    <cellStyle name="%20 - Vurgu5 19 2 5" xfId="24188" xr:uid="{001E3179-7223-4291-A98F-D85ED3AD0DF6}"/>
    <cellStyle name="%20 - Vurgu5 19 2 5 2" xfId="48390" xr:uid="{A46444F5-D587-47CF-B4FE-A42529603B16}"/>
    <cellStyle name="%20 - Vurgu5 19 2 6" xfId="33383" xr:uid="{473B2199-8DC1-42A5-B1AA-8061419664AF}"/>
    <cellStyle name="%20 - Vurgu5 19 3" xfId="9666" xr:uid="{5368254B-AC76-4173-8BED-2678BFB0535E}"/>
    <cellStyle name="%20 - Vurgu5 19 3 2" xfId="13524" xr:uid="{9B6EA24B-0177-405E-9C1A-F9829F51AAAA}"/>
    <cellStyle name="%20 - Vurgu5 19 3 2 2" xfId="37757" xr:uid="{AA176EFF-C337-46D0-BCD9-76DB5096B35B}"/>
    <cellStyle name="%20 - Vurgu5 19 3 3" xfId="17237" xr:uid="{C05E8D01-6313-40B8-9512-EA5DBCF509AE}"/>
    <cellStyle name="%20 - Vurgu5 19 3 3 2" xfId="41468" xr:uid="{90B6B7BC-B398-4E36-B07E-2B5D7F99AA95}"/>
    <cellStyle name="%20 - Vurgu5 19 3 4" xfId="20976" xr:uid="{78EC6914-B8BD-4B7E-A9A8-BDB41DD613B3}"/>
    <cellStyle name="%20 - Vurgu5 19 3 4 2" xfId="45199" xr:uid="{3630F658-56A3-48C3-B51A-E6B0E23FCCA7}"/>
    <cellStyle name="%20 - Vurgu5 19 3 5" xfId="26954" xr:uid="{A3D39B42-17BD-4137-BAA6-5436FD48BAA4}"/>
    <cellStyle name="%20 - Vurgu5 19 3 5 2" xfId="51073" xr:uid="{DE702825-F3AB-4BBD-9957-ACA9BBDF8B50}"/>
    <cellStyle name="%20 - Vurgu5 19 3 6" xfId="34291" xr:uid="{D27AD6E1-F77A-42AC-82B6-50A3B2FC4339}"/>
    <cellStyle name="%20 - Vurgu5 19 4" xfId="12135" xr:uid="{F00EFEF6-086D-49B0-AAD4-888CA9EA92C3}"/>
    <cellStyle name="%20 - Vurgu5 19 4 2" xfId="25551" xr:uid="{1AF167F7-A207-4A95-821F-C8CF8C5F88E2}"/>
    <cellStyle name="%20 - Vurgu5 19 4 2 2" xfId="49685" xr:uid="{7F97EAE6-5D63-418F-B80F-92B54C715C83}"/>
    <cellStyle name="%20 - Vurgu5 19 4 3" xfId="36369" xr:uid="{CB7051E2-D557-4AC2-96CB-3064A7163125}"/>
    <cellStyle name="%20 - Vurgu5 19 5" xfId="15848" xr:uid="{6F866DD6-ABFB-46E0-9797-603651283E60}"/>
    <cellStyle name="%20 - Vurgu5 19 5 2" xfId="40080" xr:uid="{7AE29383-B45E-4759-9763-E4A77D1A86FB}"/>
    <cellStyle name="%20 - Vurgu5 19 6" xfId="19585" xr:uid="{FACD849F-B491-46A7-BF7F-28C37F3D0536}"/>
    <cellStyle name="%20 - Vurgu5 19 6 2" xfId="43811" xr:uid="{98803D39-0BE2-468B-868C-E8F775F90BDA}"/>
    <cellStyle name="%20 - Vurgu5 19 7" xfId="23138" xr:uid="{55FDAD15-6D12-4F3A-86B4-0555116D1B65}"/>
    <cellStyle name="%20 - Vurgu5 19 7 2" xfId="47340" xr:uid="{98A6F278-4191-4094-86F1-AB1C8D753468}"/>
    <cellStyle name="%20 - Vurgu5 19 8" xfId="32335" xr:uid="{67413F30-7C5C-4C26-B97D-383CD9C06E13}"/>
    <cellStyle name="%20 - Vurgu5 2" xfId="289" xr:uid="{00000000-0005-0000-0000-000039010000}"/>
    <cellStyle name="%20 - Vurgu5 2 10" xfId="5672" xr:uid="{FA84C954-FB12-4833-928C-6803939BE41E}"/>
    <cellStyle name="%20 - Vurgu5 2 10 2" xfId="7713" xr:uid="{34AA7243-912F-484A-913F-61248E55F00A}"/>
    <cellStyle name="%20 - Vurgu5 2 10 2 2" xfId="13925" xr:uid="{BB6ED887-DC18-417D-8367-ACB7F460C803}"/>
    <cellStyle name="%20 - Vurgu5 2 10 2 2 2" xfId="38158" xr:uid="{B81BB2CE-6F15-46B7-8ADA-7650AFC96D72}"/>
    <cellStyle name="%20 - Vurgu5 2 10 2 3" xfId="17638" xr:uid="{61DEC364-28F5-4EC1-9AE2-74B0AAE93007}"/>
    <cellStyle name="%20 - Vurgu5 2 10 2 3 2" xfId="41869" xr:uid="{8786F193-4F00-415D-B1F8-D372254912AD}"/>
    <cellStyle name="%20 - Vurgu5 2 10 2 4" xfId="21377" xr:uid="{3E8638D9-E327-4D6A-8520-1AAF4C810F57}"/>
    <cellStyle name="%20 - Vurgu5 2 10 2 4 2" xfId="45600" xr:uid="{BA300FDC-4131-4F74-A451-3868AC7867D7}"/>
    <cellStyle name="%20 - Vurgu5 2 10 2 5" xfId="27357" xr:uid="{FBBFE4B9-9D6B-46AD-B18E-1418CA9357C4}"/>
    <cellStyle name="%20 - Vurgu5 2 10 2 5 2" xfId="51474" xr:uid="{ABDBC4AD-CC40-46CD-BEC5-BF715D8B0DD2}"/>
    <cellStyle name="%20 - Vurgu5 2 10 2 6" xfId="32592" xr:uid="{4678C526-1D08-45EE-8D4A-C5CAC6FA25A1}"/>
    <cellStyle name="%20 - Vurgu5 2 10 3" xfId="9232" xr:uid="{10580BE2-B04C-4A4C-9C92-09986EE0EB2F}"/>
    <cellStyle name="%20 - Vurgu5 2 10 3 2" xfId="12752" xr:uid="{0C7362BA-1584-4DCB-89DD-9E456FE5161E}"/>
    <cellStyle name="%20 - Vurgu5 2 10 3 2 2" xfId="36985" xr:uid="{F764FE49-64EE-4B0A-8BDB-6FD12AF703DE}"/>
    <cellStyle name="%20 - Vurgu5 2 10 3 3" xfId="16465" xr:uid="{546B0800-9EDA-4F69-BF43-9FA16B40705C}"/>
    <cellStyle name="%20 - Vurgu5 2 10 3 3 2" xfId="40696" xr:uid="{1A51A23E-714E-413C-9CCF-20C313D323C7}"/>
    <cellStyle name="%20 - Vurgu5 2 10 3 4" xfId="20204" xr:uid="{F9301185-255F-45B4-8AE2-B1A4E2EB1FF2}"/>
    <cellStyle name="%20 - Vurgu5 2 10 3 4 2" xfId="44427" xr:uid="{CC3228F1-CA0D-4C65-AFC4-D71B10A7B55B}"/>
    <cellStyle name="%20 - Vurgu5 2 10 3 5" xfId="26181" xr:uid="{E53F4685-F549-468F-8424-577CE6A72F00}"/>
    <cellStyle name="%20 - Vurgu5 2 10 3 5 2" xfId="50301" xr:uid="{2F902396-5B4E-43D9-AF1F-469DA6AC6BC2}"/>
    <cellStyle name="%20 - Vurgu5 2 10 3 6" xfId="33871" xr:uid="{61CB28AC-91FB-44E5-995A-C16EA0FFF0F3}"/>
    <cellStyle name="%20 - Vurgu5 2 10 4" xfId="11339" xr:uid="{CBE7D3A6-E387-40F6-ABF4-22EE68622083}"/>
    <cellStyle name="%20 - Vurgu5 2 10 4 2" xfId="24758" xr:uid="{35599A71-DDB8-4487-9D02-935C144BCD0A}"/>
    <cellStyle name="%20 - Vurgu5 2 10 4 2 2" xfId="48892" xr:uid="{D4ACD1D5-419F-45E6-BE25-D8D24C0E2251}"/>
    <cellStyle name="%20 - Vurgu5 2 10 4 3" xfId="35573" xr:uid="{31A82AA3-1C35-48FA-96EB-EEB2DBE3617A}"/>
    <cellStyle name="%20 - Vurgu5 2 10 5" xfId="15052" xr:uid="{C8DD58E8-0EBD-42C1-B4BD-F68F040508D5}"/>
    <cellStyle name="%20 - Vurgu5 2 10 5 2" xfId="39284" xr:uid="{135444E0-81D8-4130-A8CB-088DD5D88BFF}"/>
    <cellStyle name="%20 - Vurgu5 2 10 6" xfId="18787" xr:uid="{7C815387-B758-4CDC-A2D1-84101CFF4E38}"/>
    <cellStyle name="%20 - Vurgu5 2 10 6 2" xfId="43013" xr:uid="{62F2352A-0968-437D-BBBC-6CB0BD92581C}"/>
    <cellStyle name="%20 - Vurgu5 2 10 7" xfId="23396" xr:uid="{504964CA-3CD7-43A1-92E2-3E0BFA290978}"/>
    <cellStyle name="%20 - Vurgu5 2 10 7 2" xfId="47598" xr:uid="{F83B4C42-3A0D-460F-BE9D-D2AD467760EE}"/>
    <cellStyle name="%20 - Vurgu5 2 10 8" xfId="30678" xr:uid="{BD44ADFA-269F-4F39-82A7-ABB11144F438}"/>
    <cellStyle name="%20 - Vurgu5 2 11" xfId="6426" xr:uid="{570B54C1-D808-45BD-B2F4-F19B3332AB21}"/>
    <cellStyle name="%20 - Vurgu5 2 11 2" xfId="7493" xr:uid="{FAC28F71-E728-4FB6-B493-0E98CC8708B9}"/>
    <cellStyle name="%20 - Vurgu5 2 11 2 2" xfId="25660" xr:uid="{9B52E4A2-166E-4C3D-8BF5-32CE3C958267}"/>
    <cellStyle name="%20 - Vurgu5 2 11 2 2 2" xfId="49789" xr:uid="{3B56A8A7-84D1-415F-9190-CF31AF87F486}"/>
    <cellStyle name="%20 - Vurgu5 2 11 2 3" xfId="32404" xr:uid="{5C0158AD-B683-48D3-A634-F6CF02309CEF}"/>
    <cellStyle name="%20 - Vurgu5 2 11 3" xfId="12239" xr:uid="{BCD32255-0420-42A2-A54C-D1D376F82657}"/>
    <cellStyle name="%20 - Vurgu5 2 11 3 2" xfId="36473" xr:uid="{7C1A597C-DE92-4653-A203-073E9D26BD62}"/>
    <cellStyle name="%20 - Vurgu5 2 11 4" xfId="15952" xr:uid="{5C50FC12-6D02-40FA-892E-CBFCD369A4D1}"/>
    <cellStyle name="%20 - Vurgu5 2 11 4 2" xfId="40184" xr:uid="{C6DF1814-B35A-4DD7-A665-115B0F9D4D29}"/>
    <cellStyle name="%20 - Vurgu5 2 11 5" xfId="19689" xr:uid="{09E0080B-E030-45C3-9159-C303D512FB9F}"/>
    <cellStyle name="%20 - Vurgu5 2 11 5 2" xfId="43915" xr:uid="{BF56193B-D7E0-424B-B99C-6AB92F0F7F2A}"/>
    <cellStyle name="%20 - Vurgu5 2 11 6" xfId="23207" xr:uid="{A5959878-5E26-40B9-9AEF-57E510C7542B}"/>
    <cellStyle name="%20 - Vurgu5 2 11 6 2" xfId="47409" xr:uid="{E1D67338-2899-4B24-83F4-D23FF058B478}"/>
    <cellStyle name="%20 - Vurgu5 2 11 7" xfId="31431" xr:uid="{835F44B3-C87B-46E6-9654-3DA14A68E0E9}"/>
    <cellStyle name="%20 - Vurgu5 2 12" xfId="8640" xr:uid="{7718D454-70DE-4C5E-8500-E89DF1DDE1A9}"/>
    <cellStyle name="%20 - Vurgu5 2 12 2" xfId="13740" xr:uid="{47452550-9F84-4AA2-A83B-955822388F7D}"/>
    <cellStyle name="%20 - Vurgu5 2 12 2 2" xfId="27172" xr:uid="{FBCDE9A8-453D-415C-8CCE-B292AED4FE49}"/>
    <cellStyle name="%20 - Vurgu5 2 12 2 2 2" xfId="51289" xr:uid="{27ED8DC3-AC48-462B-82F7-D02D043F54B5}"/>
    <cellStyle name="%20 - Vurgu5 2 12 2 3" xfId="37973" xr:uid="{19E75C0A-05A1-4C37-AB9B-647CC525FA52}"/>
    <cellStyle name="%20 - Vurgu5 2 12 3" xfId="17453" xr:uid="{036FC858-28B3-4247-88D2-42CCF526E6FE}"/>
    <cellStyle name="%20 - Vurgu5 2 12 3 2" xfId="41684" xr:uid="{7A6F859C-D42C-4CC1-B6DE-319833ED3310}"/>
    <cellStyle name="%20 - Vurgu5 2 12 4" xfId="21192" xr:uid="{4336E9E2-855D-4A0F-AE35-B96B9A1D4E57}"/>
    <cellStyle name="%20 - Vurgu5 2 12 4 2" xfId="45415" xr:uid="{300AD76D-3F9D-430A-9939-0A9E2A5B9633}"/>
    <cellStyle name="%20 - Vurgu5 2 12 5" xfId="24255" xr:uid="{485303DE-D72E-4991-BA3C-2FE871B164EB}"/>
    <cellStyle name="%20 - Vurgu5 2 12 5 2" xfId="48457" xr:uid="{9BA0166C-A882-4C8E-BEEE-CF9EEB644CB8}"/>
    <cellStyle name="%20 - Vurgu5 2 12 6" xfId="33450" xr:uid="{565F3EB2-1DD6-4AC9-B7C0-015D668798E7}"/>
    <cellStyle name="%20 - Vurgu5 2 13" xfId="6535" xr:uid="{B5A1DCFC-7B93-4026-AB5F-FB7D7B515F8A}"/>
    <cellStyle name="%20 - Vurgu5 2 13 2" xfId="24424" xr:uid="{E5498288-2BC9-4ABC-AC0D-884AC7F91E46}"/>
    <cellStyle name="%20 - Vurgu5 2 13 2 2" xfId="48609" xr:uid="{2F314348-DA28-4007-A07E-1D250D7FA280}"/>
    <cellStyle name="%20 - Vurgu5 2 13 3" xfId="31539" xr:uid="{B47C47DD-B212-4C0F-9D3D-D6720EE51E5E}"/>
    <cellStyle name="%20 - Vurgu5 2 14" xfId="10310" xr:uid="{B287907C-11E0-4E82-9040-B70DEC7BD1AD}"/>
    <cellStyle name="%20 - Vurgu5 2 14 2" xfId="24531" xr:uid="{CF890E59-C8FA-434C-8B0A-F2FFC8994213}"/>
    <cellStyle name="%20 - Vurgu5 2 14 2 2" xfId="48705" xr:uid="{BC611A68-B388-4E00-8DB1-FF35632F1CF6}"/>
    <cellStyle name="%20 - Vurgu5 2 14 3" xfId="34871" xr:uid="{4C9FB070-5B5B-45A0-9791-D455D3B4F143}"/>
    <cellStyle name="%20 - Vurgu5 2 15" xfId="11150" xr:uid="{3D17B4B3-89C0-452F-A9CC-4A97635712C7}"/>
    <cellStyle name="%20 - Vurgu5 2 15 2" xfId="35384" xr:uid="{32A09D69-1773-4F5C-9344-82801BB39C8D}"/>
    <cellStyle name="%20 - Vurgu5 2 16" xfId="14863" xr:uid="{9DCACEBB-EC7F-4FB2-9819-CA7E022EF78A}"/>
    <cellStyle name="%20 - Vurgu5 2 16 2" xfId="39095" xr:uid="{774FA17A-94EA-456E-91CF-70C5AAD420D8}"/>
    <cellStyle name="%20 - Vurgu5 2 17" xfId="18596" xr:uid="{68D7F033-8A80-4983-A402-54A11CE9E920}"/>
    <cellStyle name="%20 - Vurgu5 2 17 2" xfId="42822" xr:uid="{75DC6F47-65E3-4285-BF4E-DC6A4D06D4C0}"/>
    <cellStyle name="%20 - Vurgu5 2 18" xfId="22340" xr:uid="{0CD0174E-CE8B-4FC2-B02A-C2A1B0FD89F0}"/>
    <cellStyle name="%20 - Vurgu5 2 18 2" xfId="46542" xr:uid="{49A760B4-5B9F-40EA-8CAE-673E2E2AB303}"/>
    <cellStyle name="%20 - Vurgu5 2 19" xfId="28495" xr:uid="{E8E40051-F0BA-4079-AB16-3FF15159C38E}"/>
    <cellStyle name="%20 - Vurgu5 2 2" xfId="290" xr:uid="{00000000-0005-0000-0000-00003A010000}"/>
    <cellStyle name="%20 - Vurgu5 2 2 10" xfId="11372" xr:uid="{0213FE6C-C196-450C-9246-25E7A648AA44}"/>
    <cellStyle name="%20 - Vurgu5 2 2 10 2" xfId="35606" xr:uid="{94E9D539-EF51-4730-BED8-73053157575D}"/>
    <cellStyle name="%20 - Vurgu5 2 2 11" xfId="15085" xr:uid="{4523C717-6B7D-4706-AF56-AC9D099B1DE5}"/>
    <cellStyle name="%20 - Vurgu5 2 2 11 2" xfId="39317" xr:uid="{9A449757-2706-4777-A002-4E44B28A437F}"/>
    <cellStyle name="%20 - Vurgu5 2 2 12" xfId="18821" xr:uid="{6E0A506D-DE03-4AA5-A2D2-0DC507F272DA}"/>
    <cellStyle name="%20 - Vurgu5 2 2 12 2" xfId="43047" xr:uid="{B5479475-8FFD-4494-AA63-BAE18E182AAE}"/>
    <cellStyle name="%20 - Vurgu5 2 2 13" xfId="22374" xr:uid="{8883F489-0259-4DA4-9730-D5B7465424D8}"/>
    <cellStyle name="%20 - Vurgu5 2 2 13 2" xfId="46576" xr:uid="{2B6AB1A2-E3FC-4F57-8A44-9248DA0AB34F}"/>
    <cellStyle name="%20 - Vurgu5 2 2 14" xfId="28496" xr:uid="{2F47889F-BCFE-456D-9832-A6CC9AF955B0}"/>
    <cellStyle name="%20 - Vurgu5 2 2 2" xfId="291" xr:uid="{00000000-0005-0000-0000-00003B010000}"/>
    <cellStyle name="%20 - Vurgu5 2 2 2 10" xfId="23428" xr:uid="{B1AB7088-7CF0-483E-BFC9-6CEC1C49EA17}"/>
    <cellStyle name="%20 - Vurgu5 2 2 2 10 2" xfId="47630" xr:uid="{A6714D56-7DCD-4FCE-836E-ED942DA14DD3}"/>
    <cellStyle name="%20 - Vurgu5 2 2 2 11" xfId="28497" xr:uid="{9888C017-73F0-429B-9266-3F87CED410ED}"/>
    <cellStyle name="%20 - Vurgu5 2 2 2 2" xfId="292" xr:uid="{00000000-0005-0000-0000-00003C010000}"/>
    <cellStyle name="%20 - Vurgu5 2 2 2 2 2" xfId="4012" xr:uid="{B8928C4E-BCD8-4B80-8E12-84F7FA6AF4FF}"/>
    <cellStyle name="%20 - Vurgu5 2 2 2 2 2 2" xfId="29642" xr:uid="{AFEC80E3-0E59-42DC-9B82-B498461A33AA}"/>
    <cellStyle name="%20 - Vurgu5 2 2 2 2 3" xfId="5675" xr:uid="{ACF25850-DED6-40A1-9C84-7AC132BD8A5D}"/>
    <cellStyle name="%20 - Vurgu5 2 2 2 2 3 2" xfId="30681" xr:uid="{369C3159-F807-450E-AA64-8379FC6AB9D9}"/>
    <cellStyle name="%20 - Vurgu5 2 2 2 2 4" xfId="25693" xr:uid="{5A45169F-5D2C-49CF-A7D9-CDB7687E7E75}"/>
    <cellStyle name="%20 - Vurgu5 2 2 2 2 4 2" xfId="49821" xr:uid="{53DF8A0D-ACEF-4716-B17A-2D673FFB8DD0}"/>
    <cellStyle name="%20 - Vurgu5 2 2 2 2 5" xfId="28498" xr:uid="{D2F88379-570D-4D88-A876-00DFC6569920}"/>
    <cellStyle name="%20 - Vurgu5 2 2 2 3" xfId="4011" xr:uid="{B872356A-0922-40DF-A643-C87B57DE0429}"/>
    <cellStyle name="%20 - Vurgu5 2 2 2 3 2" xfId="29641" xr:uid="{BFA50DE1-75E4-49F3-BAAF-424CA22A7B00}"/>
    <cellStyle name="%20 - Vurgu5 2 2 2 4" xfId="5674" xr:uid="{D54BC0EA-A94E-4CEE-93B2-BE9C41A4B555}"/>
    <cellStyle name="%20 - Vurgu5 2 2 2 4 2" xfId="30680" xr:uid="{E06C51BE-9036-4918-8FE5-8260BEFF6FBE}"/>
    <cellStyle name="%20 - Vurgu5 2 2 2 5" xfId="7753" xr:uid="{F1C68DDD-B03A-4B18-A58A-DEFAF7CF0C6A}"/>
    <cellStyle name="%20 - Vurgu5 2 2 2 5 2" xfId="32624" xr:uid="{5AC37BDF-8E20-4E7F-9C63-885922EFF448}"/>
    <cellStyle name="%20 - Vurgu5 2 2 2 6" xfId="10311" xr:uid="{245C029E-62A2-40E1-B5D1-B7335EC0A159}"/>
    <cellStyle name="%20 - Vurgu5 2 2 2 6 2" xfId="34872" xr:uid="{0A111E5B-4FBA-4AFD-AB9C-2555F367FD05}"/>
    <cellStyle name="%20 - Vurgu5 2 2 2 7" xfId="12271" xr:uid="{AF59EFCB-DBBF-4E64-A27C-1A1897FB7634}"/>
    <cellStyle name="%20 - Vurgu5 2 2 2 7 2" xfId="36505" xr:uid="{BC0AE0CD-F0A6-4BFB-A2D6-C956F5E3D3BA}"/>
    <cellStyle name="%20 - Vurgu5 2 2 2 8" xfId="15984" xr:uid="{61A6EA33-8FB0-4E95-A878-BDF2F97EAD8A}"/>
    <cellStyle name="%20 - Vurgu5 2 2 2 8 2" xfId="40216" xr:uid="{00A62EC3-1014-473B-8217-B129BD8BC025}"/>
    <cellStyle name="%20 - Vurgu5 2 2 2 9" xfId="19722" xr:uid="{18D1EB25-FE91-41E3-AC28-5BC5106F96C4}"/>
    <cellStyle name="%20 - Vurgu5 2 2 2 9 2" xfId="43947" xr:uid="{EE9CA944-866E-403B-8446-BC9522C7776D}"/>
    <cellStyle name="%20 - Vurgu5 2 2 3" xfId="293" xr:uid="{00000000-0005-0000-0000-00003D010000}"/>
    <cellStyle name="%20 - Vurgu5 2 2 3 2" xfId="9983" xr:uid="{0844BDA9-049D-40E4-B28A-01841DDF8DEE}"/>
    <cellStyle name="%20 - Vurgu5 2 2 3 2 2" xfId="34577" xr:uid="{45D5B4D1-4D33-4436-A1C7-22214ADC97AF}"/>
    <cellStyle name="%20 - Vurgu5 2 2 3 3" xfId="13957" xr:uid="{61F047B4-0B75-4BDF-A32F-C6DB1CF5E013}"/>
    <cellStyle name="%20 - Vurgu5 2 2 3 3 2" xfId="38190" xr:uid="{DA0C322B-9CD9-4626-9783-72E38FF4E614}"/>
    <cellStyle name="%20 - Vurgu5 2 2 3 4" xfId="17670" xr:uid="{E0DD6181-10B8-4B0B-BACE-0FFF362E3A92}"/>
    <cellStyle name="%20 - Vurgu5 2 2 3 4 2" xfId="41901" xr:uid="{CBB8E48B-5694-4A43-A6DA-F10A61F258C5}"/>
    <cellStyle name="%20 - Vurgu5 2 2 3 5" xfId="21409" xr:uid="{878B72A6-E0E8-49B6-9CA8-1766EA837F91}"/>
    <cellStyle name="%20 - Vurgu5 2 2 3 5 2" xfId="45632" xr:uid="{4A513B15-DA24-414D-8E48-FB9272986470}"/>
    <cellStyle name="%20 - Vurgu5 2 2 3 6" xfId="27389" xr:uid="{AF50DD00-AC2C-4A1A-A499-801197BB6003}"/>
    <cellStyle name="%20 - Vurgu5 2 2 3 6 2" xfId="51506" xr:uid="{117F126E-5491-494F-AA08-2C93B5911257}"/>
    <cellStyle name="%20 - Vurgu5 2 2 4" xfId="294" xr:uid="{00000000-0005-0000-0000-00003E010000}"/>
    <cellStyle name="%20 - Vurgu5 2 2 4 2" xfId="4013" xr:uid="{9BF1CC93-C378-4F75-846F-3EDFD6B9AA37}"/>
    <cellStyle name="%20 - Vurgu5 2 2 4 2 2" xfId="29643" xr:uid="{9D048EA5-5CEA-45AD-8705-086389B2A568}"/>
    <cellStyle name="%20 - Vurgu5 2 2 4 3" xfId="5676" xr:uid="{A452350A-5A23-42C7-82D5-16889CC54C30}"/>
    <cellStyle name="%20 - Vurgu5 2 2 4 3 2" xfId="30682" xr:uid="{9F68D7DF-7DBF-4524-BAA4-C3D76F62FA11}"/>
    <cellStyle name="%20 - Vurgu5 2 2 4 4" xfId="24791" xr:uid="{6C9D365B-A7F7-4EF0-AF92-37E282A7CC03}"/>
    <cellStyle name="%20 - Vurgu5 2 2 4 4 2" xfId="48925" xr:uid="{43931C2B-437A-4CA6-A0EA-47D05E0C833A}"/>
    <cellStyle name="%20 - Vurgu5 2 2 4 5" xfId="28499" xr:uid="{DEAAFFB6-6EF1-472B-85F5-29C07F7F6031}"/>
    <cellStyle name="%20 - Vurgu5 2 2 5" xfId="3577" xr:uid="{00000000-0005-0000-0000-00003F010000}"/>
    <cellStyle name="%20 - Vurgu5 2 2 5 2" xfId="29346" xr:uid="{32582B0E-5A33-4DB3-AC6A-5112A7B2923F}"/>
    <cellStyle name="%20 - Vurgu5 2 2 6" xfId="4010" xr:uid="{59ACADC4-CFD4-4678-A35F-08413C220897}"/>
    <cellStyle name="%20 - Vurgu5 2 2 6 2" xfId="29640" xr:uid="{1777F67E-A989-4B8B-8BFF-58EE69F6EAC2}"/>
    <cellStyle name="%20 - Vurgu5 2 2 7" xfId="5673" xr:uid="{520BC024-D710-42DF-97E2-0426C69CB4D5}"/>
    <cellStyle name="%20 - Vurgu5 2 2 7 2" xfId="30679" xr:uid="{95982783-555B-464B-89C7-06E24B9CF4E7}"/>
    <cellStyle name="%20 - Vurgu5 2 2 8" xfId="6458" xr:uid="{267E842E-650C-4359-8DEE-8FB4B27AD863}"/>
    <cellStyle name="%20 - Vurgu5 2 2 8 2" xfId="31463" xr:uid="{1CD5B74E-AB14-4E0B-97AE-1DB4D9AACE16}"/>
    <cellStyle name="%20 - Vurgu5 2 2 9" xfId="6568" xr:uid="{6E790E15-2A70-48F5-A718-393C6AC10A12}"/>
    <cellStyle name="%20 - Vurgu5 2 2 9 2" xfId="31572" xr:uid="{BC42D957-2F8F-4534-8C77-1354EF58D4AD}"/>
    <cellStyle name="%20 - Vurgu5 2 3" xfId="295" xr:uid="{00000000-0005-0000-0000-000040010000}"/>
    <cellStyle name="%20 - Vurgu5 2 3 10" xfId="28500" xr:uid="{CA3362D8-F50F-4CC8-AF27-25F173728259}"/>
    <cellStyle name="%20 - Vurgu5 2 3 2" xfId="296" xr:uid="{00000000-0005-0000-0000-000041010000}"/>
    <cellStyle name="%20 - Vurgu5 2 3 2 2" xfId="4015" xr:uid="{AE4416EB-9242-458B-99A8-1F32967F80CE}"/>
    <cellStyle name="%20 - Vurgu5 2 3 2 2 2" xfId="26238" xr:uid="{6818C3C7-75E2-4BFB-96FA-8AB497CC052C}"/>
    <cellStyle name="%20 - Vurgu5 2 3 2 2 2 2" xfId="50358" xr:uid="{F20BA32B-F912-48E0-8912-A8ABD92DF6C9}"/>
    <cellStyle name="%20 - Vurgu5 2 3 2 2 3" xfId="29644" xr:uid="{4A6DC28B-E294-400C-82DF-B09AC91C1C60}"/>
    <cellStyle name="%20 - Vurgu5 2 3 2 3" xfId="5677" xr:uid="{7158FB07-D23D-44A2-A141-FA2B4D642E6A}"/>
    <cellStyle name="%20 - Vurgu5 2 3 2 3 2" xfId="30683" xr:uid="{C32A1FDE-7567-458F-AB9D-A4E5BD150F58}"/>
    <cellStyle name="%20 - Vurgu5 2 3 2 4" xfId="7795" xr:uid="{B808C428-4731-49A3-975C-E31358081A4E}"/>
    <cellStyle name="%20 - Vurgu5 2 3 2 4 2" xfId="32658" xr:uid="{56D30BAD-DAAD-410C-8616-BAF1AEFFD244}"/>
    <cellStyle name="%20 - Vurgu5 2 3 2 5" xfId="12809" xr:uid="{D9DFAC1A-4DC6-4CDF-8671-AFD6EC536065}"/>
    <cellStyle name="%20 - Vurgu5 2 3 2 5 2" xfId="37042" xr:uid="{C150F5F1-3DDC-4A35-9D0F-9965A1EB9E55}"/>
    <cellStyle name="%20 - Vurgu5 2 3 2 6" xfId="16522" xr:uid="{16E34F69-F941-435F-8510-DA8CFD990035}"/>
    <cellStyle name="%20 - Vurgu5 2 3 2 6 2" xfId="40753" xr:uid="{E18EA6AE-48C1-41B5-BAD2-E1EA0F049692}"/>
    <cellStyle name="%20 - Vurgu5 2 3 2 7" xfId="20261" xr:uid="{5416865F-E1A3-41EE-B824-164220C81EB5}"/>
    <cellStyle name="%20 - Vurgu5 2 3 2 7 2" xfId="44484" xr:uid="{C58D1375-C343-47A3-8D31-9C848778DDFC}"/>
    <cellStyle name="%20 - Vurgu5 2 3 2 8" xfId="23462" xr:uid="{51AF0B1C-CA13-4F67-82C7-1B52CE48EC2F}"/>
    <cellStyle name="%20 - Vurgu5 2 3 2 8 2" xfId="47664" xr:uid="{E6DC77E2-CE60-45DF-9753-2EA79E8A7C7B}"/>
    <cellStyle name="%20 - Vurgu5 2 3 2 9" xfId="28501" xr:uid="{996F7BE8-8BAA-4641-8C16-8758D9980EA0}"/>
    <cellStyle name="%20 - Vurgu5 2 3 3" xfId="4014" xr:uid="{00252881-4A64-460F-BE28-AFBB1DA36883}"/>
    <cellStyle name="%20 - Vurgu5 2 3 3 2" xfId="10011" xr:uid="{1A122BC9-AEBC-44A7-8FE1-25DF88A5298F}"/>
    <cellStyle name="%20 - Vurgu5 2 3 3 2 2" xfId="34605" xr:uid="{BFB3A0A8-6B3C-4A94-8D54-ECCC61A2576E}"/>
    <cellStyle name="%20 - Vurgu5 2 3 3 3" xfId="13991" xr:uid="{63B57076-C1C6-4EE2-AA35-6F8AAC291773}"/>
    <cellStyle name="%20 - Vurgu5 2 3 3 3 2" xfId="38224" xr:uid="{1EF03227-35FB-41A9-AB43-C602FA3502D2}"/>
    <cellStyle name="%20 - Vurgu5 2 3 3 4" xfId="17704" xr:uid="{88103FFB-6AA3-4679-9B7A-709AA7B29C81}"/>
    <cellStyle name="%20 - Vurgu5 2 3 3 4 2" xfId="41935" xr:uid="{0A5576FA-4EDB-4880-B177-1BEEAD16E334}"/>
    <cellStyle name="%20 - Vurgu5 2 3 3 5" xfId="21443" xr:uid="{26347F9E-819D-4264-B9EF-A1D8FC733F6F}"/>
    <cellStyle name="%20 - Vurgu5 2 3 3 5 2" xfId="45666" xr:uid="{21DED69E-5D4C-4848-B556-FB10B0D4757F}"/>
    <cellStyle name="%20 - Vurgu5 2 3 3 6" xfId="27423" xr:uid="{974092AF-584D-4A25-9FA5-A1B59F5F9685}"/>
    <cellStyle name="%20 - Vurgu5 2 3 3 6 2" xfId="51540" xr:uid="{ED138250-D5C6-46C4-9BC2-7801D433F9B1}"/>
    <cellStyle name="%20 - Vurgu5 2 3 4" xfId="6602" xr:uid="{8EACF953-30FB-4CB6-8AEA-EDB227DC9F5A}"/>
    <cellStyle name="%20 - Vurgu5 2 3 4 2" xfId="12394" xr:uid="{9A777E99-2F11-4C79-9377-660AFD3F7CEF}"/>
    <cellStyle name="%20 - Vurgu5 2 3 4 2 2" xfId="36628" xr:uid="{C953EA0F-452A-4D33-B16C-F4B103CF6322}"/>
    <cellStyle name="%20 - Vurgu5 2 3 4 3" xfId="16107" xr:uid="{45438C69-C26A-495D-810A-C1A5DE986FF8}"/>
    <cellStyle name="%20 - Vurgu5 2 3 4 3 2" xfId="40339" xr:uid="{C224CB76-180D-4936-86E7-ADE35BA616CA}"/>
    <cellStyle name="%20 - Vurgu5 2 3 4 4" xfId="19845" xr:uid="{3A7BC035-F03C-4988-8523-4F79A4E88CD6}"/>
    <cellStyle name="%20 - Vurgu5 2 3 4 4 2" xfId="44070" xr:uid="{CEDA49D8-2276-4387-A2EE-902B739F9D3A}"/>
    <cellStyle name="%20 - Vurgu5 2 3 4 5" xfId="25820" xr:uid="{1DE97271-B564-48B3-9E07-E09DC6800D86}"/>
    <cellStyle name="%20 - Vurgu5 2 3 4 5 2" xfId="49944" xr:uid="{E94036EF-D587-45AC-B294-33D38516B29E}"/>
    <cellStyle name="%20 - Vurgu5 2 3 4 6" xfId="31606" xr:uid="{49AFF344-6967-4B38-BE61-CF2EE845C445}"/>
    <cellStyle name="%20 - Vurgu5 2 3 5" xfId="10312" xr:uid="{469F066E-3857-4033-A225-CFEAF00C7D5A}"/>
    <cellStyle name="%20 - Vurgu5 2 3 5 2" xfId="24825" xr:uid="{4BB84B9E-5E51-45FF-8C4C-4C47F5E055AB}"/>
    <cellStyle name="%20 - Vurgu5 2 3 5 2 2" xfId="48959" xr:uid="{0AE03B44-99C2-45DC-9CBE-1DB81F3FC1DC}"/>
    <cellStyle name="%20 - Vurgu5 2 3 5 3" xfId="34873" xr:uid="{AEC4867B-B30C-4E29-9EFB-D6E03AD5428A}"/>
    <cellStyle name="%20 - Vurgu5 2 3 6" xfId="11406" xr:uid="{A21A4052-9616-41E7-AA77-73BCB35E7E7B}"/>
    <cellStyle name="%20 - Vurgu5 2 3 6 2" xfId="35640" xr:uid="{B4CFB241-4D06-4BA4-8E38-0B956DC40B9F}"/>
    <cellStyle name="%20 - Vurgu5 2 3 7" xfId="15119" xr:uid="{06BAA1A0-FADC-4DA5-BD17-AC0AD8673EA1}"/>
    <cellStyle name="%20 - Vurgu5 2 3 7 2" xfId="39351" xr:uid="{997648E8-53D3-4B9E-8F45-6D838E5FED36}"/>
    <cellStyle name="%20 - Vurgu5 2 3 8" xfId="18855" xr:uid="{6DC01FF0-45A3-4DAE-859B-FBB255D1A18B}"/>
    <cellStyle name="%20 - Vurgu5 2 3 8 2" xfId="43081" xr:uid="{A21A311C-1600-4923-80DC-50A068B8210D}"/>
    <cellStyle name="%20 - Vurgu5 2 3 9" xfId="22408" xr:uid="{8371B84D-1BD5-4FFA-86FA-00C00122B050}"/>
    <cellStyle name="%20 - Vurgu5 2 3 9 2" xfId="46610" xr:uid="{BFB04845-016E-44D9-9B39-05A90949FB2B}"/>
    <cellStyle name="%20 - Vurgu5 2 4" xfId="297" xr:uid="{00000000-0005-0000-0000-000042010000}"/>
    <cellStyle name="%20 - Vurgu5 2 4 2" xfId="4016" xr:uid="{6D7164DF-97F3-4053-92DF-585B9A5A1350}"/>
    <cellStyle name="%20 - Vurgu5 2 4 2 2" xfId="29645" xr:uid="{3B1E1DEB-D538-439B-939D-8B3FBA6F8C25}"/>
    <cellStyle name="%20 - Vurgu5 2 4 3" xfId="5678" xr:uid="{7CE54A82-E528-4466-96BB-E0C63EA1448F}"/>
    <cellStyle name="%20 - Vurgu5 2 4 3 2" xfId="30684" xr:uid="{F228A4FF-D130-4A31-94B6-5F702998DCC8}"/>
    <cellStyle name="%20 - Vurgu5 2 5" xfId="298" xr:uid="{00000000-0005-0000-0000-000043010000}"/>
    <cellStyle name="%20 - Vurgu5 2 5 2" xfId="4017" xr:uid="{16BC5E19-C978-4E5C-845D-1F432D3FDF41}"/>
    <cellStyle name="%20 - Vurgu5 2 5 2 2" xfId="7949" xr:uid="{F6DF5F6D-D7A4-4A0A-9C88-A96845B7E402}"/>
    <cellStyle name="%20 - Vurgu5 2 5 2 2 2" xfId="27552" xr:uid="{C5D345AB-3E27-4827-B749-37DB5662C13E}"/>
    <cellStyle name="%20 - Vurgu5 2 5 2 2 2 2" xfId="51669" xr:uid="{759D7ADF-6618-4329-B5D9-DC31633CE9A9}"/>
    <cellStyle name="%20 - Vurgu5 2 5 2 2 3" xfId="32787" xr:uid="{4C596017-2FBD-4E20-903A-AC52829349D1}"/>
    <cellStyle name="%20 - Vurgu5 2 5 2 3" xfId="14120" xr:uid="{5D8E282E-F5B7-408E-A9B9-B04162F73C0A}"/>
    <cellStyle name="%20 - Vurgu5 2 5 2 3 2" xfId="38353" xr:uid="{BF3AA0CD-1EE4-4942-8A19-4B4D8A1AF281}"/>
    <cellStyle name="%20 - Vurgu5 2 5 2 4" xfId="17833" xr:uid="{9D578CCA-2ED5-45D3-ADB6-E318C13D4B4B}"/>
    <cellStyle name="%20 - Vurgu5 2 5 2 4 2" xfId="42064" xr:uid="{A1C6E3C8-4104-4EA4-BD80-9BDC3F1B2035}"/>
    <cellStyle name="%20 - Vurgu5 2 5 2 5" xfId="21572" xr:uid="{7F4E3DDD-E9CC-4263-939D-E3F734ACDAAC}"/>
    <cellStyle name="%20 - Vurgu5 2 5 2 5 2" xfId="45795" xr:uid="{8CD56ECE-5011-4C62-982C-768A3443831E}"/>
    <cellStyle name="%20 - Vurgu5 2 5 2 6" xfId="23592" xr:uid="{7D2882EA-2443-474F-BE08-F02989B8D831}"/>
    <cellStyle name="%20 - Vurgu5 2 5 2 6 2" xfId="47794" xr:uid="{FD8E76C9-FFD9-403B-8A2B-0F5EC009A64B}"/>
    <cellStyle name="%20 - Vurgu5 2 5 2 7" xfId="29646" xr:uid="{D36EA778-B113-449A-B22E-19654DDA9961}"/>
    <cellStyle name="%20 - Vurgu5 2 5 3" xfId="5679" xr:uid="{F0E5F4FA-8352-4DDC-9CAD-42D14199C61C}"/>
    <cellStyle name="%20 - Vurgu5 2 5 3 2" xfId="9379" xr:uid="{4B681AF4-669E-4AF8-B2C5-2AFF68FCA044}"/>
    <cellStyle name="%20 - Vurgu5 2 5 3 2 2" xfId="34005" xr:uid="{465FB18F-AF71-493B-AE70-221FB20E186B}"/>
    <cellStyle name="%20 - Vurgu5 2 5 3 3" xfId="12940" xr:uid="{F93ABE1B-EAEA-44DB-91F0-12F98FFD4667}"/>
    <cellStyle name="%20 - Vurgu5 2 5 3 3 2" xfId="37173" xr:uid="{AA2326D7-AEA9-436C-B370-41C6FCA04735}"/>
    <cellStyle name="%20 - Vurgu5 2 5 3 4" xfId="16653" xr:uid="{224987AE-A21A-448F-8C38-92CC550A294F}"/>
    <cellStyle name="%20 - Vurgu5 2 5 3 4 2" xfId="40884" xr:uid="{008A53F3-FEB7-4D7E-BB86-00DB27D4370C}"/>
    <cellStyle name="%20 - Vurgu5 2 5 3 5" xfId="20392" xr:uid="{D02C8804-3023-4A16-A662-63E32FDC1DF4}"/>
    <cellStyle name="%20 - Vurgu5 2 5 3 5 2" xfId="44615" xr:uid="{0FA1DDBD-716C-4E02-B3D4-9449C665DDBF}"/>
    <cellStyle name="%20 - Vurgu5 2 5 3 6" xfId="26370" xr:uid="{398C1CC0-9DF6-4930-8EDA-4727554620C0}"/>
    <cellStyle name="%20 - Vurgu5 2 5 3 6 2" xfId="50489" xr:uid="{9ADF30AE-9660-47FD-A95C-208E95692855}"/>
    <cellStyle name="%20 - Vurgu5 2 5 3 7" xfId="30685" xr:uid="{3F1CAF78-3290-489F-B0FC-B2AC88BBF42D}"/>
    <cellStyle name="%20 - Vurgu5 2 5 4" xfId="6802" xr:uid="{4E50C04D-1A4E-462D-BAED-57043ACF5392}"/>
    <cellStyle name="%20 - Vurgu5 2 5 4 2" xfId="24955" xr:uid="{B7223BDB-2469-4B5B-B707-E7C4B8393A4E}"/>
    <cellStyle name="%20 - Vurgu5 2 5 4 2 2" xfId="49089" xr:uid="{E32629CF-C95F-4A28-831C-A372F04F4435}"/>
    <cellStyle name="%20 - Vurgu5 2 5 4 3" xfId="31739" xr:uid="{4D52188C-BF0D-43CC-8941-0D0DEAAA7F2B}"/>
    <cellStyle name="%20 - Vurgu5 2 5 5" xfId="11539" xr:uid="{8A33CACD-2C6D-4E47-BE2B-C22362726935}"/>
    <cellStyle name="%20 - Vurgu5 2 5 5 2" xfId="35773" xr:uid="{11DFE9E7-638D-43BE-A0AF-C3126D06B306}"/>
    <cellStyle name="%20 - Vurgu5 2 5 6" xfId="15252" xr:uid="{8C1DBAEA-350A-4D15-9511-6730DDACC889}"/>
    <cellStyle name="%20 - Vurgu5 2 5 6 2" xfId="39484" xr:uid="{1C33D942-6E16-4022-B64B-0C40E9705784}"/>
    <cellStyle name="%20 - Vurgu5 2 5 7" xfId="18989" xr:uid="{191B71B1-589D-4AA7-ADEF-F30D641395C7}"/>
    <cellStyle name="%20 - Vurgu5 2 5 7 2" xfId="43215" xr:uid="{1FDBFE55-0D35-472A-93F7-31E25C896D05}"/>
    <cellStyle name="%20 - Vurgu5 2 5 8" xfId="22542" xr:uid="{FE909358-6C6D-44C9-ADD2-6355331EF71D}"/>
    <cellStyle name="%20 - Vurgu5 2 5 8 2" xfId="46744" xr:uid="{D4DFA483-2F8E-446F-970E-0D63B4D941AB}"/>
    <cellStyle name="%20 - Vurgu5 2 6" xfId="299" xr:uid="{00000000-0005-0000-0000-000044010000}"/>
    <cellStyle name="%20 - Vurgu5 2 6 2" xfId="4018" xr:uid="{C9436C85-6C83-449A-A550-7FA1D9DC0481}"/>
    <cellStyle name="%20 - Vurgu5 2 6 2 2" xfId="8083" xr:uid="{D334C922-98E1-431E-9EE3-035BB8297663}"/>
    <cellStyle name="%20 - Vurgu5 2 6 2 2 2" xfId="27676" xr:uid="{B3C2BBFB-A130-4C4B-8373-F3A8DFC7C271}"/>
    <cellStyle name="%20 - Vurgu5 2 6 2 2 2 2" xfId="51793" xr:uid="{09F10730-81C9-477E-B6DD-F9CE5B37F984}"/>
    <cellStyle name="%20 - Vurgu5 2 6 2 2 3" xfId="32911" xr:uid="{79A565D3-47D7-4830-BA87-302986F7C90C}"/>
    <cellStyle name="%20 - Vurgu5 2 6 2 3" xfId="14244" xr:uid="{62ECB880-A39F-4E07-A259-3A3B084A1894}"/>
    <cellStyle name="%20 - Vurgu5 2 6 2 3 2" xfId="38477" xr:uid="{B4FB2E6D-2C37-429D-8243-604C5AC2EB35}"/>
    <cellStyle name="%20 - Vurgu5 2 6 2 4" xfId="17957" xr:uid="{9BC3FA68-68DA-4D17-9976-9756F60B89E4}"/>
    <cellStyle name="%20 - Vurgu5 2 6 2 4 2" xfId="42188" xr:uid="{A6DCC754-07EB-4BB6-8BA1-5F4B7983E6C1}"/>
    <cellStyle name="%20 - Vurgu5 2 6 2 5" xfId="21696" xr:uid="{31A702B6-75B3-4E8E-8832-5439C201AE1E}"/>
    <cellStyle name="%20 - Vurgu5 2 6 2 5 2" xfId="45919" xr:uid="{D3A1704A-20B2-49BB-9D60-63E89894AB16}"/>
    <cellStyle name="%20 - Vurgu5 2 6 2 6" xfId="23716" xr:uid="{FFAB9F5B-01E4-4C66-A1D9-DF0AEE7A969D}"/>
    <cellStyle name="%20 - Vurgu5 2 6 2 6 2" xfId="47918" xr:uid="{47B0BB13-EC8D-418A-AEB2-D5918E640749}"/>
    <cellStyle name="%20 - Vurgu5 2 6 2 7" xfId="29647" xr:uid="{1A327F33-91AF-4220-9BBB-9844449C45C5}"/>
    <cellStyle name="%20 - Vurgu5 2 6 3" xfId="5680" xr:uid="{1B11A342-82EA-41CD-9199-0002B401FF26}"/>
    <cellStyle name="%20 - Vurgu5 2 6 3 2" xfId="9395" xr:uid="{97601FB5-C989-4C12-80FB-F26F6C9DCB12}"/>
    <cellStyle name="%20 - Vurgu5 2 6 3 2 2" xfId="34021" xr:uid="{FD7AFA62-B46F-48F9-87FD-902BF319E119}"/>
    <cellStyle name="%20 - Vurgu5 2 6 3 3" xfId="13052" xr:uid="{4F5A255F-D227-495F-BD41-5D7984DA4CF2}"/>
    <cellStyle name="%20 - Vurgu5 2 6 3 3 2" xfId="37285" xr:uid="{EB32AB5E-6AA2-49E0-B898-1D8BD4A25333}"/>
    <cellStyle name="%20 - Vurgu5 2 6 3 4" xfId="16765" xr:uid="{8C72A6F5-FECE-4C0A-8BA8-7A0D54AC1E67}"/>
    <cellStyle name="%20 - Vurgu5 2 6 3 4 2" xfId="40996" xr:uid="{68599242-D51A-41DD-AE1A-FFF047901FDF}"/>
    <cellStyle name="%20 - Vurgu5 2 6 3 5" xfId="20504" xr:uid="{2E98E646-5CA9-47CF-B4F6-43010BA78EFC}"/>
    <cellStyle name="%20 - Vurgu5 2 6 3 5 2" xfId="44727" xr:uid="{761905DF-8156-4239-9A44-6C208E0E5464}"/>
    <cellStyle name="%20 - Vurgu5 2 6 3 6" xfId="26482" xr:uid="{643AA1B3-84E7-4BFC-8F76-C4403CD353F6}"/>
    <cellStyle name="%20 - Vurgu5 2 6 3 6 2" xfId="50601" xr:uid="{0A7D2F1F-E04C-4D27-8A81-476434B23963}"/>
    <cellStyle name="%20 - Vurgu5 2 6 3 7" xfId="30686" xr:uid="{F9D1BFBE-C67F-4D23-AEA5-88529A335C9A}"/>
    <cellStyle name="%20 - Vurgu5 2 6 4" xfId="6930" xr:uid="{A3645453-0510-4851-A1DC-6B5EF3DD7957}"/>
    <cellStyle name="%20 - Vurgu5 2 6 4 2" xfId="25079" xr:uid="{A8D6F395-1F8D-43D0-BD2C-56B091292905}"/>
    <cellStyle name="%20 - Vurgu5 2 6 4 2 2" xfId="49213" xr:uid="{70E388F5-6AA3-407B-8988-0EF0FF8C212B}"/>
    <cellStyle name="%20 - Vurgu5 2 6 4 3" xfId="31863" xr:uid="{4FBCA9C9-208C-4B09-B37C-092C0B847A68}"/>
    <cellStyle name="%20 - Vurgu5 2 6 5" xfId="11663" xr:uid="{C6DCC9F7-4293-4A15-81A1-9E78D405ED9E}"/>
    <cellStyle name="%20 - Vurgu5 2 6 5 2" xfId="35897" xr:uid="{5B4D24FA-9402-4687-9590-721F4E6D2FEC}"/>
    <cellStyle name="%20 - Vurgu5 2 6 6" xfId="15376" xr:uid="{7AB1DEDA-9418-4013-B056-B168D2FFD0A8}"/>
    <cellStyle name="%20 - Vurgu5 2 6 6 2" xfId="39608" xr:uid="{0DFFD526-A367-4364-A638-590BF13263DA}"/>
    <cellStyle name="%20 - Vurgu5 2 6 7" xfId="19113" xr:uid="{4860057E-5D4D-4829-8F86-29FCCBF786F1}"/>
    <cellStyle name="%20 - Vurgu5 2 6 7 2" xfId="43339" xr:uid="{1AA287EC-E88E-4203-ADEE-E75BF2D9F471}"/>
    <cellStyle name="%20 - Vurgu5 2 6 8" xfId="22666" xr:uid="{BB78D2E8-6176-4620-90BC-FD57325B01A1}"/>
    <cellStyle name="%20 - Vurgu5 2 6 8 2" xfId="46868" xr:uid="{AC8A2FFA-BF21-4618-A792-C9948148F59A}"/>
    <cellStyle name="%20 - Vurgu5 2 6 9" xfId="28502" xr:uid="{A4BD0431-D0A7-436D-A7AF-F63AE26AD995}"/>
    <cellStyle name="%20 - Vurgu5 2 7" xfId="3159" xr:uid="{00000000-0005-0000-0000-000045010000}"/>
    <cellStyle name="%20 - Vurgu5 2 7 2" xfId="8214" xr:uid="{671E3D58-407D-4200-8BE0-DB998F550891}"/>
    <cellStyle name="%20 - Vurgu5 2 7 2 2" xfId="14371" xr:uid="{4388B1C1-8727-4C7B-AC48-D1CDED3B6E60}"/>
    <cellStyle name="%20 - Vurgu5 2 7 2 2 2" xfId="27803" xr:uid="{D43B53AD-733E-4E53-BDC0-1D60E235CABF}"/>
    <cellStyle name="%20 - Vurgu5 2 7 2 2 2 2" xfId="51920" xr:uid="{2F5B45ED-9CDC-4938-AAD7-4521A747CBD6}"/>
    <cellStyle name="%20 - Vurgu5 2 7 2 2 3" xfId="38604" xr:uid="{32C67CBC-0CDB-42E8-AD80-1D5814395562}"/>
    <cellStyle name="%20 - Vurgu5 2 7 2 3" xfId="18084" xr:uid="{3773CA61-9761-4970-866E-305722309114}"/>
    <cellStyle name="%20 - Vurgu5 2 7 2 3 2" xfId="42315" xr:uid="{43A5E006-6B03-4216-A83E-DCDA06018E02}"/>
    <cellStyle name="%20 - Vurgu5 2 7 2 4" xfId="21823" xr:uid="{BA6277BB-58D1-44C7-A1DE-0A8D8210A443}"/>
    <cellStyle name="%20 - Vurgu5 2 7 2 4 2" xfId="46046" xr:uid="{A689DCD9-8509-4909-9CF7-DCA54367D25E}"/>
    <cellStyle name="%20 - Vurgu5 2 7 2 5" xfId="23843" xr:uid="{3FDEF3CF-B7B9-4DB4-BB84-5C8B91906BF0}"/>
    <cellStyle name="%20 - Vurgu5 2 7 2 5 2" xfId="48045" xr:uid="{2CA1F0FC-1B6C-457F-8F60-8A407A4DAC23}"/>
    <cellStyle name="%20 - Vurgu5 2 7 2 6" xfId="33038" xr:uid="{6DEAB4BC-83C2-4111-A326-3755F6591761}"/>
    <cellStyle name="%20 - Vurgu5 2 7 3" xfId="7066" xr:uid="{CA005341-60D9-44D0-9343-69BF95BDF907}"/>
    <cellStyle name="%20 - Vurgu5 2 7 3 2" xfId="13179" xr:uid="{2B2919E0-C80E-490D-9676-3BFAD062C2C9}"/>
    <cellStyle name="%20 - Vurgu5 2 7 3 2 2" xfId="37412" xr:uid="{C4E82E79-5936-4B84-B169-E89272BE1865}"/>
    <cellStyle name="%20 - Vurgu5 2 7 3 3" xfId="16892" xr:uid="{F3F4CAEB-DC4D-4827-916C-61184890AD3A}"/>
    <cellStyle name="%20 - Vurgu5 2 7 3 3 2" xfId="41123" xr:uid="{6B1C83F9-6054-4254-A890-05A57140FA63}"/>
    <cellStyle name="%20 - Vurgu5 2 7 3 4" xfId="20631" xr:uid="{8E04DCDD-E2BE-4F75-BF9E-E4AE26FD330D}"/>
    <cellStyle name="%20 - Vurgu5 2 7 3 4 2" xfId="44854" xr:uid="{2E979FA2-761D-4BEF-B4E6-3A9B677D6B78}"/>
    <cellStyle name="%20 - Vurgu5 2 7 3 5" xfId="26609" xr:uid="{BB26851A-5C1A-4A52-9612-CE9826BC8FBB}"/>
    <cellStyle name="%20 - Vurgu5 2 7 3 5 2" xfId="50728" xr:uid="{341054BE-9D86-4934-B954-65009E58652A}"/>
    <cellStyle name="%20 - Vurgu5 2 7 3 6" xfId="31990" xr:uid="{BECDDF0E-1727-4795-A737-26441CF8A408}"/>
    <cellStyle name="%20 - Vurgu5 2 7 4" xfId="11790" xr:uid="{2E020E3C-1370-4A11-B131-F0FA72CC7364}"/>
    <cellStyle name="%20 - Vurgu5 2 7 4 2" xfId="25206" xr:uid="{520256AC-F3FC-4141-9937-2D9E00342E31}"/>
    <cellStyle name="%20 - Vurgu5 2 7 4 2 2" xfId="49340" xr:uid="{55AD944D-5672-4B4E-B11B-EBB80B663812}"/>
    <cellStyle name="%20 - Vurgu5 2 7 4 3" xfId="36024" xr:uid="{6B13E726-FB97-4841-9227-6B7B98054AC1}"/>
    <cellStyle name="%20 - Vurgu5 2 7 5" xfId="15503" xr:uid="{AC7DE6FC-E470-4ADA-B316-7ADA07A6CB05}"/>
    <cellStyle name="%20 - Vurgu5 2 7 5 2" xfId="39735" xr:uid="{D9A96CA5-7822-480F-A29A-425C6C0E0EC4}"/>
    <cellStyle name="%20 - Vurgu5 2 7 6" xfId="19240" xr:uid="{E56874AB-09CC-4858-81DB-4AF5BE60B62E}"/>
    <cellStyle name="%20 - Vurgu5 2 7 6 2" xfId="43466" xr:uid="{FA51F5C8-DB16-460E-9236-70B237DB7C93}"/>
    <cellStyle name="%20 - Vurgu5 2 7 7" xfId="22793" xr:uid="{C73653C0-6AA2-4D13-A6C9-3C2DFB54BEA7}"/>
    <cellStyle name="%20 - Vurgu5 2 7 7 2" xfId="46995" xr:uid="{136CC41B-90F6-473F-92CD-072F93A6E4C0}"/>
    <cellStyle name="%20 - Vurgu5 2 7 8" xfId="29201" xr:uid="{3AFA22EF-696A-4811-BF4D-4BB94FADB070}"/>
    <cellStyle name="%20 - Vurgu5 2 8" xfId="3542" xr:uid="{00000000-0005-0000-0000-000046010000}"/>
    <cellStyle name="%20 - Vurgu5 2 8 2" xfId="8344" xr:uid="{0913B062-898A-4514-9C26-3E4F85456A18}"/>
    <cellStyle name="%20 - Vurgu5 2 8 2 2" xfId="14498" xr:uid="{EE3DB86A-1527-4B3E-961F-F8D3C3B1BEA7}"/>
    <cellStyle name="%20 - Vurgu5 2 8 2 2 2" xfId="27930" xr:uid="{5380874D-D46B-42D7-AABB-404DB60B5547}"/>
    <cellStyle name="%20 - Vurgu5 2 8 2 2 2 2" xfId="52047" xr:uid="{CF83A455-5D9B-4905-AA72-7AA4AE779EC1}"/>
    <cellStyle name="%20 - Vurgu5 2 8 2 2 3" xfId="38731" xr:uid="{3F0AEB74-7482-4173-88B7-7061A66180BB}"/>
    <cellStyle name="%20 - Vurgu5 2 8 2 3" xfId="18211" xr:uid="{7D4BD3FE-3389-449B-AC71-9E9E0D1A461B}"/>
    <cellStyle name="%20 - Vurgu5 2 8 2 3 2" xfId="42442" xr:uid="{FF2EEE52-62AB-4C5E-A2A4-10B8F4813580}"/>
    <cellStyle name="%20 - Vurgu5 2 8 2 4" xfId="21950" xr:uid="{856A723A-E38F-47BD-AD37-404EF3BED1C9}"/>
    <cellStyle name="%20 - Vurgu5 2 8 2 4 2" xfId="46173" xr:uid="{27D49251-0945-472A-8B60-6518FFE779A0}"/>
    <cellStyle name="%20 - Vurgu5 2 8 2 5" xfId="23970" xr:uid="{DFE11773-66D0-4046-9002-C17323A870EF}"/>
    <cellStyle name="%20 - Vurgu5 2 8 2 5 2" xfId="48172" xr:uid="{12973087-67FB-45B1-B77E-2BB84E999E00}"/>
    <cellStyle name="%20 - Vurgu5 2 8 2 6" xfId="33165" xr:uid="{B2705992-1F89-4AC9-8AF9-C175F104F329}"/>
    <cellStyle name="%20 - Vurgu5 2 8 3" xfId="7194" xr:uid="{EF0DE445-CE53-4956-AF44-3D0894E1371B}"/>
    <cellStyle name="%20 - Vurgu5 2 8 3 2" xfId="13306" xr:uid="{14AF6210-B042-4EF9-84BD-FD2B9D9C377F}"/>
    <cellStyle name="%20 - Vurgu5 2 8 3 2 2" xfId="37539" xr:uid="{2A78989D-AC9B-4379-B4E6-6FFB035AFC16}"/>
    <cellStyle name="%20 - Vurgu5 2 8 3 3" xfId="17019" xr:uid="{E34027FB-F4DB-4C05-93C5-CF65CF5F2D0F}"/>
    <cellStyle name="%20 - Vurgu5 2 8 3 3 2" xfId="41250" xr:uid="{AD684AA6-11AD-43CA-ABB8-8D01C0006E2D}"/>
    <cellStyle name="%20 - Vurgu5 2 8 3 4" xfId="20758" xr:uid="{DE2B8807-ECD0-4FF7-A587-AF2142A8A6CF}"/>
    <cellStyle name="%20 - Vurgu5 2 8 3 4 2" xfId="44981" xr:uid="{6E86A9B3-525A-40BB-B345-238F7A091B1D}"/>
    <cellStyle name="%20 - Vurgu5 2 8 3 5" xfId="26736" xr:uid="{90316E8A-5C1D-4E15-957B-C27E358F441C}"/>
    <cellStyle name="%20 - Vurgu5 2 8 3 5 2" xfId="50855" xr:uid="{CD87797A-85B5-48DC-A26A-DCAE4ECB9D94}"/>
    <cellStyle name="%20 - Vurgu5 2 8 3 6" xfId="32117" xr:uid="{CB8D3D79-8E45-4D95-A55E-DBC321E5E3F2}"/>
    <cellStyle name="%20 - Vurgu5 2 8 4" xfId="11917" xr:uid="{FA278A0A-B31F-4000-B693-A10D505B005E}"/>
    <cellStyle name="%20 - Vurgu5 2 8 4 2" xfId="25333" xr:uid="{64534D4D-DF22-44E0-BCCA-6783E5679BC2}"/>
    <cellStyle name="%20 - Vurgu5 2 8 4 2 2" xfId="49467" xr:uid="{FB6EBBE5-96DA-48EE-91A0-21FA372D1DA0}"/>
    <cellStyle name="%20 - Vurgu5 2 8 4 3" xfId="36151" xr:uid="{668A0BA7-AEA1-472B-B119-F6A7174E2D53}"/>
    <cellStyle name="%20 - Vurgu5 2 8 5" xfId="15630" xr:uid="{75BCD960-A1F7-43E2-A863-7CDE349C2B19}"/>
    <cellStyle name="%20 - Vurgu5 2 8 5 2" xfId="39862" xr:uid="{B51D4546-682E-4D4F-BB30-B0F901D879F6}"/>
    <cellStyle name="%20 - Vurgu5 2 8 6" xfId="19367" xr:uid="{1D65E1F9-8CA9-44A4-9A2E-B34C9353BC45}"/>
    <cellStyle name="%20 - Vurgu5 2 8 6 2" xfId="43593" xr:uid="{2D4E2018-CCE8-4B8D-96ED-76097D838749}"/>
    <cellStyle name="%20 - Vurgu5 2 8 7" xfId="22920" xr:uid="{5ABCB67A-3AC9-4505-ADA8-68BF7953867B}"/>
    <cellStyle name="%20 - Vurgu5 2 8 7 2" xfId="47122" xr:uid="{DE1F4516-F242-4864-99D7-A0B342A0C54B}"/>
    <cellStyle name="%20 - Vurgu5 2 8 8" xfId="29314" xr:uid="{157BB570-9433-4678-AB1F-57799EC69718}"/>
    <cellStyle name="%20 - Vurgu5 2 9" xfId="4009" xr:uid="{8A0BC46B-A72B-49B6-8D5C-DC38ED946014}"/>
    <cellStyle name="%20 - Vurgu5 2 9 2" xfId="8476" xr:uid="{AC839BAC-5A24-4270-99AD-C069C7BCCD74}"/>
    <cellStyle name="%20 - Vurgu5 2 9 2 2" xfId="14625" xr:uid="{B48453C3-C894-4FB9-B426-5E06D6E593C8}"/>
    <cellStyle name="%20 - Vurgu5 2 9 2 2 2" xfId="28057" xr:uid="{C14EDF78-98C5-4B4B-A7BA-C6B3D3EF15E8}"/>
    <cellStyle name="%20 - Vurgu5 2 9 2 2 2 2" xfId="52174" xr:uid="{0D585BDD-2FA3-48ED-AAB7-18E4C6395119}"/>
    <cellStyle name="%20 - Vurgu5 2 9 2 2 3" xfId="38858" xr:uid="{4AA5802C-32EC-46B1-901D-3E97B4AA96EB}"/>
    <cellStyle name="%20 - Vurgu5 2 9 2 3" xfId="18338" xr:uid="{F3EAB758-22CD-47D8-AAAD-D5E01F3CD6BC}"/>
    <cellStyle name="%20 - Vurgu5 2 9 2 3 2" xfId="42569" xr:uid="{12315F5C-5593-4C38-8F48-E22041BA3375}"/>
    <cellStyle name="%20 - Vurgu5 2 9 2 4" xfId="22077" xr:uid="{BE273746-98B1-4C17-A83B-625A84F3B752}"/>
    <cellStyle name="%20 - Vurgu5 2 9 2 4 2" xfId="46300" xr:uid="{A7FABDDA-1486-4E0A-BAA0-3EEBDCAD5DF3}"/>
    <cellStyle name="%20 - Vurgu5 2 9 2 5" xfId="24097" xr:uid="{67430538-8201-4CAC-865D-3448C851A68B}"/>
    <cellStyle name="%20 - Vurgu5 2 9 2 5 2" xfId="48299" xr:uid="{6710ECC5-DA8A-4BC1-9293-DD745CE2379D}"/>
    <cellStyle name="%20 - Vurgu5 2 9 2 6" xfId="33292" xr:uid="{FFF90BFE-FF73-477B-A8C5-BB6E69E2D3D4}"/>
    <cellStyle name="%20 - Vurgu5 2 9 3" xfId="7328" xr:uid="{77EFA3FA-60C1-4BAE-97BC-C4ADAA626107}"/>
    <cellStyle name="%20 - Vurgu5 2 9 3 2" xfId="13433" xr:uid="{63D4658A-BDE7-429F-91FC-4C659C82FEA7}"/>
    <cellStyle name="%20 - Vurgu5 2 9 3 2 2" xfId="37666" xr:uid="{B1A265E0-E6CE-4734-91A3-EB44D5373E37}"/>
    <cellStyle name="%20 - Vurgu5 2 9 3 3" xfId="17146" xr:uid="{BC835C0C-7DE0-4735-B7D0-E8EDE3AF6437}"/>
    <cellStyle name="%20 - Vurgu5 2 9 3 3 2" xfId="41377" xr:uid="{B97A3422-761F-40F3-B6FE-39B2C3FDF9E2}"/>
    <cellStyle name="%20 - Vurgu5 2 9 3 4" xfId="20885" xr:uid="{8034A2FD-0AB3-4406-8957-714B3FB29DEE}"/>
    <cellStyle name="%20 - Vurgu5 2 9 3 4 2" xfId="45108" xr:uid="{2093ED10-8148-48F6-8873-C2C87B02084E}"/>
    <cellStyle name="%20 - Vurgu5 2 9 3 5" xfId="26863" xr:uid="{E85833A1-B6FC-4771-A687-1043835F1671}"/>
    <cellStyle name="%20 - Vurgu5 2 9 3 5 2" xfId="50982" xr:uid="{4AFDB8C2-9397-43AC-BE9B-647B598779CF}"/>
    <cellStyle name="%20 - Vurgu5 2 9 3 6" xfId="32244" xr:uid="{0C0F6D80-9C5C-4E67-9149-E6EBCB4E03A1}"/>
    <cellStyle name="%20 - Vurgu5 2 9 4" xfId="12044" xr:uid="{184302B9-7ABE-494C-A5A0-81A17EAD568F}"/>
    <cellStyle name="%20 - Vurgu5 2 9 4 2" xfId="25460" xr:uid="{1C44F88F-FD9A-4C19-A17E-097FAD90360F}"/>
    <cellStyle name="%20 - Vurgu5 2 9 4 2 2" xfId="49594" xr:uid="{BDD2B476-B8B0-46EF-AFAD-B08D4F8BBFDC}"/>
    <cellStyle name="%20 - Vurgu5 2 9 4 3" xfId="36278" xr:uid="{EC862884-84AE-4D0B-A654-F1207A909AA6}"/>
    <cellStyle name="%20 - Vurgu5 2 9 5" xfId="15757" xr:uid="{FD5390A3-DDF6-49C7-B803-9CCD8D37DE43}"/>
    <cellStyle name="%20 - Vurgu5 2 9 5 2" xfId="39989" xr:uid="{9CF8F446-F7C4-45A7-A0C2-18C765B83F4F}"/>
    <cellStyle name="%20 - Vurgu5 2 9 6" xfId="19494" xr:uid="{979C7304-4BF5-4575-830E-A30A9A8C4E0B}"/>
    <cellStyle name="%20 - Vurgu5 2 9 6 2" xfId="43720" xr:uid="{F2DE19C2-F06F-45F2-88E6-9215B3615DC3}"/>
    <cellStyle name="%20 - Vurgu5 2 9 7" xfId="23047" xr:uid="{59D6D0EF-AF6C-4437-B1AB-5CE069F1FC06}"/>
    <cellStyle name="%20 - Vurgu5 2 9 7 2" xfId="47249" xr:uid="{9891DC65-E685-44FC-89E0-3B0EA359610B}"/>
    <cellStyle name="%20 - Vurgu5 2 9 8" xfId="29639" xr:uid="{A7427B1B-732C-4041-BCD6-D5BE4FE14A95}"/>
    <cellStyle name="%20 - Vurgu5 20" xfId="7438" xr:uid="{D0DEC709-FEB7-4201-A00D-2BEF8770CCE7}"/>
    <cellStyle name="%20 - Vurgu5 20 2" xfId="8583" xr:uid="{CAB2E626-F05C-4560-8010-53FFBAF0C4D7}"/>
    <cellStyle name="%20 - Vurgu5 20 2 2" xfId="14732" xr:uid="{77CE2D2E-23EE-460E-BAF7-4524EA98472F}"/>
    <cellStyle name="%20 - Vurgu5 20 2 2 2" xfId="28164" xr:uid="{A588C294-B789-4AE4-BCD0-FA72606D3F64}"/>
    <cellStyle name="%20 - Vurgu5 20 2 2 2 2" xfId="52281" xr:uid="{02607FF3-D599-440D-88C3-1A64B2DC1312}"/>
    <cellStyle name="%20 - Vurgu5 20 2 2 3" xfId="38965" xr:uid="{C3244084-ED31-4D99-89BB-D389841AD200}"/>
    <cellStyle name="%20 - Vurgu5 20 2 3" xfId="18445" xr:uid="{59C457B8-6F69-4674-99A1-370AF294EF31}"/>
    <cellStyle name="%20 - Vurgu5 20 2 3 2" xfId="42676" xr:uid="{7F38CF54-6407-43E2-9DCA-58E9279422B3}"/>
    <cellStyle name="%20 - Vurgu5 20 2 4" xfId="22184" xr:uid="{29F443A8-6649-4B49-8DBA-3BCF049FB6ED}"/>
    <cellStyle name="%20 - Vurgu5 20 2 4 2" xfId="46407" xr:uid="{E63F7ACB-293A-4C38-BC67-9737BAF9188A}"/>
    <cellStyle name="%20 - Vurgu5 20 2 5" xfId="24204" xr:uid="{AE93B372-2BFB-4632-A9F7-46891148F94D}"/>
    <cellStyle name="%20 - Vurgu5 20 2 5 2" xfId="48406" xr:uid="{8FF159D5-6409-429C-ADD1-27C448975802}"/>
    <cellStyle name="%20 - Vurgu5 20 2 6" xfId="33399" xr:uid="{970CE132-2E3A-4FA6-AE21-177FEC09B098}"/>
    <cellStyle name="%20 - Vurgu5 20 3" xfId="9679" xr:uid="{BCC3B680-E22A-4CC2-99CA-A83AE268718B}"/>
    <cellStyle name="%20 - Vurgu5 20 3 2" xfId="13540" xr:uid="{8C2389EB-5A60-49F6-BFF0-144A6369D442}"/>
    <cellStyle name="%20 - Vurgu5 20 3 2 2" xfId="37773" xr:uid="{6837DCFE-D24A-479F-8FD0-EB6DA53F768E}"/>
    <cellStyle name="%20 - Vurgu5 20 3 3" xfId="17253" xr:uid="{938B078A-E89A-4FCD-8054-8C773D1F44D6}"/>
    <cellStyle name="%20 - Vurgu5 20 3 3 2" xfId="41484" xr:uid="{19DA5DB8-485A-48B9-9C5F-6F479E6785C5}"/>
    <cellStyle name="%20 - Vurgu5 20 3 4" xfId="20992" xr:uid="{C8217956-ED68-4552-89FF-3556220C0E4A}"/>
    <cellStyle name="%20 - Vurgu5 20 3 4 2" xfId="45215" xr:uid="{60F13622-3508-4C3C-AD0B-528F1189FA14}"/>
    <cellStyle name="%20 - Vurgu5 20 3 5" xfId="26970" xr:uid="{C7907752-0F7B-4A11-B73D-DF2A0BEF9B7B}"/>
    <cellStyle name="%20 - Vurgu5 20 3 5 2" xfId="51089" xr:uid="{937064A2-3B80-4D7D-8031-D18DFE8606BB}"/>
    <cellStyle name="%20 - Vurgu5 20 3 6" xfId="34304" xr:uid="{E326DF97-F864-475C-B81F-2431C1CBF35D}"/>
    <cellStyle name="%20 - Vurgu5 20 4" xfId="12151" xr:uid="{5D526A00-6123-4C03-BDDF-CA9C1E8534D8}"/>
    <cellStyle name="%20 - Vurgu5 20 4 2" xfId="25567" xr:uid="{969E039A-DCEF-4163-A3FD-688992C03ECB}"/>
    <cellStyle name="%20 - Vurgu5 20 4 2 2" xfId="49701" xr:uid="{C8F15556-F926-4DEF-92E5-3D7A0DC30DCB}"/>
    <cellStyle name="%20 - Vurgu5 20 4 3" xfId="36385" xr:uid="{FF0356ED-EE8E-461D-9CDD-8BB2E33FDE3F}"/>
    <cellStyle name="%20 - Vurgu5 20 5" xfId="15864" xr:uid="{A2040C97-893E-4CAE-A183-C8F93632588E}"/>
    <cellStyle name="%20 - Vurgu5 20 5 2" xfId="40096" xr:uid="{E6C74C91-0904-46F1-8CE4-49D4F11297A7}"/>
    <cellStyle name="%20 - Vurgu5 20 6" xfId="19601" xr:uid="{835B481A-8DEC-46FE-8EFE-329A09608DE0}"/>
    <cellStyle name="%20 - Vurgu5 20 6 2" xfId="43827" xr:uid="{6C4E964C-A409-4A44-989C-09E35171E815}"/>
    <cellStyle name="%20 - Vurgu5 20 7" xfId="23154" xr:uid="{9A43CAA2-4F33-4B6A-B7A1-52557715FDFF}"/>
    <cellStyle name="%20 - Vurgu5 20 7 2" xfId="47356" xr:uid="{67DDC34A-C793-4C4C-AD29-F4BB8D876ABC}"/>
    <cellStyle name="%20 - Vurgu5 20 8" xfId="32351" xr:uid="{E2F8BFEF-6C2D-458F-8A87-B6BD1B1ECF25}"/>
    <cellStyle name="%20 - Vurgu5 21" xfId="7696" xr:uid="{79B40EA4-95AE-43AB-84AE-E4C737F0F641}"/>
    <cellStyle name="%20 - Vurgu5 21 2" xfId="9952" xr:uid="{A221274D-4DB1-45B3-98EB-7D065CCEB267}"/>
    <cellStyle name="%20 - Vurgu5 21 2 2" xfId="13912" xr:uid="{8B0BACC5-8382-4A62-BA7B-72AB8021A0A2}"/>
    <cellStyle name="%20 - Vurgu5 21 2 2 2" xfId="38145" xr:uid="{44BA4306-DF5F-48F1-A037-1A80C9DAE5CE}"/>
    <cellStyle name="%20 - Vurgu5 21 2 3" xfId="17625" xr:uid="{C1BDB9CF-FFBF-4C26-AD36-6CADAB0815F0}"/>
    <cellStyle name="%20 - Vurgu5 21 2 3 2" xfId="41856" xr:uid="{279401D3-74A8-47BB-89F7-3AFBD76B7EF2}"/>
    <cellStyle name="%20 - Vurgu5 21 2 4" xfId="21364" xr:uid="{8F2450D2-0F07-47F8-B8D3-6C03806E9865}"/>
    <cellStyle name="%20 - Vurgu5 21 2 4 2" xfId="45587" xr:uid="{05423F8F-2A5E-4239-9B10-7414BE8C4633}"/>
    <cellStyle name="%20 - Vurgu5 21 2 5" xfId="27344" xr:uid="{F35AE42A-911C-47AB-AB6B-26223A5EEFA9}"/>
    <cellStyle name="%20 - Vurgu5 21 2 5 2" xfId="51461" xr:uid="{D196D188-9B89-40EC-8B15-BA424C7BD86B}"/>
    <cellStyle name="%20 - Vurgu5 21 2 6" xfId="34546" xr:uid="{5406FA87-DED0-46B0-8414-0FF9F838BB84}"/>
    <cellStyle name="%20 - Vurgu5 21 3" xfId="9221" xr:uid="{D83A416A-91D3-427C-A342-14C4D7016A2E}"/>
    <cellStyle name="%20 - Vurgu5 21 3 2" xfId="12739" xr:uid="{55F184A0-B16F-4997-B384-A9FA2EC18BEA}"/>
    <cellStyle name="%20 - Vurgu5 21 3 2 2" xfId="36972" xr:uid="{6FA3A532-DA61-4F60-96BB-C8C6B1694EDA}"/>
    <cellStyle name="%20 - Vurgu5 21 3 3" xfId="16452" xr:uid="{B766C712-C0F6-4E45-9438-D6E44E2F6755}"/>
    <cellStyle name="%20 - Vurgu5 21 3 3 2" xfId="40683" xr:uid="{BA0B239E-25D4-4C3F-9F0B-D8EA17791E61}"/>
    <cellStyle name="%20 - Vurgu5 21 3 4" xfId="20191" xr:uid="{1E90AE98-F019-4984-84D0-A07AF21E9667}"/>
    <cellStyle name="%20 - Vurgu5 21 3 4 2" xfId="44414" xr:uid="{E01016D8-B39F-42EA-8BBB-57B5B772F1A5}"/>
    <cellStyle name="%20 - Vurgu5 21 3 5" xfId="26168" xr:uid="{EFF51B52-D61B-4D9D-B7D2-BFA5DAC3321D}"/>
    <cellStyle name="%20 - Vurgu5 21 3 5 2" xfId="50288" xr:uid="{B9B3316A-6C1A-4E8B-9FDF-B7DC971D9409}"/>
    <cellStyle name="%20 - Vurgu5 21 3 6" xfId="33860" xr:uid="{8EFD0F41-CBE9-494F-9C56-F002E68E29B9}"/>
    <cellStyle name="%20 - Vurgu5 21 4" xfId="11326" xr:uid="{2CA892B2-C615-4411-AE5E-DBF080B2856F}"/>
    <cellStyle name="%20 - Vurgu5 21 4 2" xfId="24745" xr:uid="{A7836B5D-19C5-4FAB-9BA6-C54DC848F051}"/>
    <cellStyle name="%20 - Vurgu5 21 4 2 2" xfId="48879" xr:uid="{1D36CE81-0643-4BF0-A767-BDEFA79BB5AE}"/>
    <cellStyle name="%20 - Vurgu5 21 4 3" xfId="35560" xr:uid="{C8D222F7-0601-4414-9AB2-701FA9697167}"/>
    <cellStyle name="%20 - Vurgu5 21 5" xfId="15039" xr:uid="{FBD8AC19-0FB8-4E03-9F0E-9ACF8BA4B600}"/>
    <cellStyle name="%20 - Vurgu5 21 5 2" xfId="39271" xr:uid="{D1ECEF45-AD70-419D-B2CC-47FF23CB22AC}"/>
    <cellStyle name="%20 - Vurgu5 21 6" xfId="18774" xr:uid="{E5F3493D-8419-46DF-A7E2-1E3B8A108F87}"/>
    <cellStyle name="%20 - Vurgu5 21 6 2" xfId="43000" xr:uid="{81057B52-CD64-41BC-ACE5-F0793B92C8C5}"/>
    <cellStyle name="%20 - Vurgu5 21 7" xfId="23383" xr:uid="{1F297D1E-90E5-4DBD-A436-1F08B640B3CE}"/>
    <cellStyle name="%20 - Vurgu5 21 7 2" xfId="47585" xr:uid="{CC3A0628-5164-49BC-819F-67B7CAAEFAF9}"/>
    <cellStyle name="%20 - Vurgu5 21 8" xfId="32579" xr:uid="{A83C5249-AC33-4564-B4EB-CD4FCC6AB0B9}"/>
    <cellStyle name="%20 - Vurgu5 22" xfId="7459" xr:uid="{E96F9A27-3C73-45FF-9FF6-8AEED8E662C3}"/>
    <cellStyle name="%20 - Vurgu5 22 2" xfId="10109" xr:uid="{B173C213-00FD-4C51-B4A7-DD2D6B2DF6EB}"/>
    <cellStyle name="%20 - Vurgu5 22 2 2" xfId="14753" xr:uid="{8630CB12-AE89-432F-B147-0C8B9E89FBDA}"/>
    <cellStyle name="%20 - Vurgu5 22 2 2 2" xfId="38986" xr:uid="{9496333A-AB80-4332-874F-857BADDF884C}"/>
    <cellStyle name="%20 - Vurgu5 22 2 3" xfId="18466" xr:uid="{99C9A8DA-3B4D-4132-928F-6D10B203C8D7}"/>
    <cellStyle name="%20 - Vurgu5 22 2 3 2" xfId="42697" xr:uid="{88EEC538-C63A-4D06-AB9C-DA0A5744384B}"/>
    <cellStyle name="%20 - Vurgu5 22 2 4" xfId="22205" xr:uid="{F6211539-4410-491A-8A59-C0F1A7AC2AF8}"/>
    <cellStyle name="%20 - Vurgu5 22 2 4 2" xfId="46428" xr:uid="{27F98227-C923-4DE8-B577-741E56B7CAE0}"/>
    <cellStyle name="%20 - Vurgu5 22 2 5" xfId="28185" xr:uid="{8C7380C1-66A2-4534-849A-647CC2BD5B6D}"/>
    <cellStyle name="%20 - Vurgu5 22 2 5 2" xfId="52302" xr:uid="{13202AE2-4E54-46B6-969D-AFC6FD7C0785}"/>
    <cellStyle name="%20 - Vurgu5 22 2 6" xfId="34703" xr:uid="{B3260C53-3CE9-4F29-B869-8F99AADBE300}"/>
    <cellStyle name="%20 - Vurgu5 22 3" xfId="9696" xr:uid="{79A15426-F842-4A28-9326-C0226E19B025}"/>
    <cellStyle name="%20 - Vurgu5 22 3 2" xfId="13559" xr:uid="{2CCF7C8F-30BF-457F-9170-D600A1A84288}"/>
    <cellStyle name="%20 - Vurgu5 22 3 2 2" xfId="37792" xr:uid="{A262E271-A5CC-48E3-992F-6B3CD21D969C}"/>
    <cellStyle name="%20 - Vurgu5 22 3 3" xfId="17272" xr:uid="{8E589DD6-CD96-4ABA-B6C2-961804A8D91D}"/>
    <cellStyle name="%20 - Vurgu5 22 3 3 2" xfId="41503" xr:uid="{C9A52566-512D-4F29-9974-38002BE7F592}"/>
    <cellStyle name="%20 - Vurgu5 22 3 4" xfId="21011" xr:uid="{8B46E719-8883-47A2-B443-E06275AB88A9}"/>
    <cellStyle name="%20 - Vurgu5 22 3 4 2" xfId="45234" xr:uid="{76C89A1F-6BBC-4E06-AA6E-86BC4AAA48C4}"/>
    <cellStyle name="%20 - Vurgu5 22 3 5" xfId="26989" xr:uid="{44F8ECAA-F80D-47AA-8FD3-83B78109B739}"/>
    <cellStyle name="%20 - Vurgu5 22 3 5 2" xfId="51108" xr:uid="{F182D09E-A232-48D1-8228-0879C5744129}"/>
    <cellStyle name="%20 - Vurgu5 22 3 6" xfId="34320" xr:uid="{DB279978-E4AF-487C-9705-EAD9A1162E7B}"/>
    <cellStyle name="%20 - Vurgu5 22 4" xfId="12172" xr:uid="{EC371442-EAA4-460E-B008-642CB8775C00}"/>
    <cellStyle name="%20 - Vurgu5 22 4 2" xfId="25588" xr:uid="{90EF23C3-F94C-4E20-9CEA-85EFFA94A246}"/>
    <cellStyle name="%20 - Vurgu5 22 4 2 2" xfId="49722" xr:uid="{C619360C-8296-4525-B764-B531A903AF0B}"/>
    <cellStyle name="%20 - Vurgu5 22 4 3" xfId="36406" xr:uid="{0FAD8C65-6BE6-4AC8-86A1-8E9EBE4DC5C2}"/>
    <cellStyle name="%20 - Vurgu5 22 5" xfId="15885" xr:uid="{8DD61662-19BC-4F9D-959F-BFBB205106FD}"/>
    <cellStyle name="%20 - Vurgu5 22 5 2" xfId="40117" xr:uid="{3D4EE438-1B00-4ED6-A202-5E2150F4E12B}"/>
    <cellStyle name="%20 - Vurgu5 22 6" xfId="19622" xr:uid="{F0897DE7-ADF2-4817-A6D4-F7EFD6595028}"/>
    <cellStyle name="%20 - Vurgu5 22 6 2" xfId="43848" xr:uid="{301222CB-9458-4030-AC0C-6F1B15A31EAF}"/>
    <cellStyle name="%20 - Vurgu5 22 7" xfId="23173" xr:uid="{EECAB11F-2117-442C-AACC-619954DABE72}"/>
    <cellStyle name="%20 - Vurgu5 22 7 2" xfId="47375" xr:uid="{1BAB4224-88C6-4301-99E5-7A77D104BF00}"/>
    <cellStyle name="%20 - Vurgu5 22 8" xfId="32370" xr:uid="{BF52AF2C-C373-4066-AA94-BA1050B4674D}"/>
    <cellStyle name="%20 - Vurgu5 23" xfId="8602" xr:uid="{FC79472C-9278-4F9A-9F76-6F7D78B063CF}"/>
    <cellStyle name="%20 - Vurgu5 23 2" xfId="10126" xr:uid="{E3230253-7239-495D-9DF3-C4BD39A51F4E}"/>
    <cellStyle name="%20 - Vurgu5 23 2 2" xfId="14770" xr:uid="{DFEF20AD-49EE-446D-8E46-DA2941F2FD90}"/>
    <cellStyle name="%20 - Vurgu5 23 2 2 2" xfId="39003" xr:uid="{F2A6371B-615A-4D65-B92A-29FD0190B88C}"/>
    <cellStyle name="%20 - Vurgu5 23 2 3" xfId="18483" xr:uid="{8F8C9E11-7F8B-4030-94A5-701405CA49C1}"/>
    <cellStyle name="%20 - Vurgu5 23 2 3 2" xfId="42714" xr:uid="{2A51C47A-24F0-421D-8AB3-CF6F8EB8A5D2}"/>
    <cellStyle name="%20 - Vurgu5 23 2 4" xfId="22222" xr:uid="{2BE8D988-5F1A-4FA6-8A1A-FB411B2FC5CD}"/>
    <cellStyle name="%20 - Vurgu5 23 2 4 2" xfId="46445" xr:uid="{E71505B6-1332-42EE-9A45-FBA98145CBF4}"/>
    <cellStyle name="%20 - Vurgu5 23 2 5" xfId="28202" xr:uid="{CCDC42D7-014F-4F36-99EB-53A93B3ADFD5}"/>
    <cellStyle name="%20 - Vurgu5 23 2 5 2" xfId="52319" xr:uid="{7060A7AA-2B8E-4D2A-9BA2-3236CBEE1E2E}"/>
    <cellStyle name="%20 - Vurgu5 23 2 6" xfId="34720" xr:uid="{46537D2A-F5EB-4065-9103-DF840ED2EAD1}"/>
    <cellStyle name="%20 - Vurgu5 23 3" xfId="9711" xr:uid="{B38FEAAA-3D1E-4269-A625-92C5CA6FB552}"/>
    <cellStyle name="%20 - Vurgu5 23 3 2" xfId="13575" xr:uid="{277C24E7-5E58-4979-93B3-72F550FFAAC0}"/>
    <cellStyle name="%20 - Vurgu5 23 3 2 2" xfId="37808" xr:uid="{214A3E8F-3C7D-47BF-94F9-9FA7E68A2BF8}"/>
    <cellStyle name="%20 - Vurgu5 23 3 3" xfId="17288" xr:uid="{1F610753-5673-4EA5-90C4-80D202F6FE13}"/>
    <cellStyle name="%20 - Vurgu5 23 3 3 2" xfId="41519" xr:uid="{82BB0AD5-F183-4BA9-9CE9-2FCBDEFD7232}"/>
    <cellStyle name="%20 - Vurgu5 23 3 4" xfId="21027" xr:uid="{5396904E-CDFA-48E9-AD66-8F64D6E32434}"/>
    <cellStyle name="%20 - Vurgu5 23 3 4 2" xfId="45250" xr:uid="{98118142-B5DA-417B-9538-54B3C7EA0B59}"/>
    <cellStyle name="%20 - Vurgu5 23 3 5" xfId="27005" xr:uid="{45C3AA1A-A8E4-48C7-A3E5-A425F6A48905}"/>
    <cellStyle name="%20 - Vurgu5 23 3 5 2" xfId="51124" xr:uid="{25B0AAE5-9A3F-40DE-9E26-7178BB911D3B}"/>
    <cellStyle name="%20 - Vurgu5 23 3 6" xfId="34335" xr:uid="{F246EB07-5803-48D8-B719-95A3EAE54372}"/>
    <cellStyle name="%20 - Vurgu5 23 4" xfId="12189" xr:uid="{3E59A5AF-34BF-4BB4-B127-E5E4160E7A5C}"/>
    <cellStyle name="%20 - Vurgu5 23 4 2" xfId="25605" xr:uid="{E32413BA-F6B5-4E95-AA4F-0063B0475806}"/>
    <cellStyle name="%20 - Vurgu5 23 4 2 2" xfId="49739" xr:uid="{21366A59-CCBC-4CC3-AA87-01CC0D778987}"/>
    <cellStyle name="%20 - Vurgu5 23 4 3" xfId="36423" xr:uid="{DCE3E867-6940-402C-BB3C-38EF0E5ADD99}"/>
    <cellStyle name="%20 - Vurgu5 23 5" xfId="15902" xr:uid="{7BC2D3A7-C73E-44BD-A906-43BCF6A028CF}"/>
    <cellStyle name="%20 - Vurgu5 23 5 2" xfId="40134" xr:uid="{4BB02B07-E61A-4CA1-9D28-932BD07C4C78}"/>
    <cellStyle name="%20 - Vurgu5 23 6" xfId="19639" xr:uid="{AB0F076B-D184-4FA6-BC14-244E7106BD9B}"/>
    <cellStyle name="%20 - Vurgu5 23 6 2" xfId="43865" xr:uid="{813B57A3-B9B2-4A52-B008-E7185AA9BCC6}"/>
    <cellStyle name="%20 - Vurgu5 23 7" xfId="24222" xr:uid="{A55AD73F-226E-40AF-8FD1-8C5856E97FDD}"/>
    <cellStyle name="%20 - Vurgu5 23 7 2" xfId="48424" xr:uid="{1B69F131-D3FB-471F-8D76-BED8D594F4DE}"/>
    <cellStyle name="%20 - Vurgu5 23 8" xfId="33417" xr:uid="{354DDB6E-B305-45AA-861F-824B14CA4460}"/>
    <cellStyle name="%20 - Vurgu5 24" xfId="8623" xr:uid="{3129525F-915B-4E87-ACCF-6CB62939A843}"/>
    <cellStyle name="%20 - Vurgu5 24 2" xfId="10142" xr:uid="{417E1923-36D3-48D1-9C3E-6F661A12B6A4}"/>
    <cellStyle name="%20 - Vurgu5 24 2 2" xfId="14786" xr:uid="{369F1301-4D9D-4619-8849-BA789CA6B6D9}"/>
    <cellStyle name="%20 - Vurgu5 24 2 2 2" xfId="39019" xr:uid="{5B5F2B75-4A6C-4926-A962-3FD2ADC9DA9E}"/>
    <cellStyle name="%20 - Vurgu5 24 2 3" xfId="18499" xr:uid="{FE7BB41E-D7C9-401A-BE32-7FF6D20D4986}"/>
    <cellStyle name="%20 - Vurgu5 24 2 3 2" xfId="42730" xr:uid="{90B0874B-B872-4716-861E-B0DE47B3272D}"/>
    <cellStyle name="%20 - Vurgu5 24 2 4" xfId="22238" xr:uid="{C30CA77F-EABA-4021-ABF1-C20F6928560B}"/>
    <cellStyle name="%20 - Vurgu5 24 2 4 2" xfId="46461" xr:uid="{B6F364EA-4485-45E4-AD09-F1CB77FE5338}"/>
    <cellStyle name="%20 - Vurgu5 24 2 5" xfId="28218" xr:uid="{432F1425-3FA2-4CB4-958A-6936AFD23639}"/>
    <cellStyle name="%20 - Vurgu5 24 2 5 2" xfId="52335" xr:uid="{5497E5CA-D861-48FD-BCAB-4843A92C076C}"/>
    <cellStyle name="%20 - Vurgu5 24 2 6" xfId="34736" xr:uid="{10D30815-FD7B-479C-A480-D852BB182C8D}"/>
    <cellStyle name="%20 - Vurgu5 24 3" xfId="9729" xr:uid="{EE4DFF08-C284-45F6-A654-31BDA1A1A005}"/>
    <cellStyle name="%20 - Vurgu5 24 3 2" xfId="13594" xr:uid="{F1B0CC31-A389-4049-B70E-8B3FC5710022}"/>
    <cellStyle name="%20 - Vurgu5 24 3 2 2" xfId="37827" xr:uid="{9F519509-8662-4510-AC0E-6819B07E9160}"/>
    <cellStyle name="%20 - Vurgu5 24 3 3" xfId="17307" xr:uid="{B17440A3-5975-403A-A925-672B9FDBD24A}"/>
    <cellStyle name="%20 - Vurgu5 24 3 3 2" xfId="41538" xr:uid="{BEE3A5FA-27D6-473A-AD84-26D90C168666}"/>
    <cellStyle name="%20 - Vurgu5 24 3 4" xfId="21046" xr:uid="{6677562D-94E2-488A-AEA4-6DA815250981}"/>
    <cellStyle name="%20 - Vurgu5 24 3 4 2" xfId="45269" xr:uid="{89EDF280-E129-4297-9638-E6D085937018}"/>
    <cellStyle name="%20 - Vurgu5 24 3 5" xfId="27024" xr:uid="{FB8B81B1-13BE-4E9F-99E5-146D3E8DBBD3}"/>
    <cellStyle name="%20 - Vurgu5 24 3 5 2" xfId="51143" xr:uid="{0DF876CA-B94D-45BB-867A-285752E59B85}"/>
    <cellStyle name="%20 - Vurgu5 24 3 6" xfId="34353" xr:uid="{BF25EE15-06CF-4450-ABD0-BBC8626AD2BD}"/>
    <cellStyle name="%20 - Vurgu5 24 4" xfId="12205" xr:uid="{53F46687-0F8B-49AC-A4FD-4EB6E1D2F852}"/>
    <cellStyle name="%20 - Vurgu5 24 4 2" xfId="25621" xr:uid="{B11C36C6-EC21-4361-A876-1486AEB7BD0C}"/>
    <cellStyle name="%20 - Vurgu5 24 4 2 2" xfId="49755" xr:uid="{495B62CC-E7E7-4DC3-B5E1-2078EBF1EF27}"/>
    <cellStyle name="%20 - Vurgu5 24 4 3" xfId="36439" xr:uid="{A12C72F2-F96E-44E7-B9E0-257B5F94D9C7}"/>
    <cellStyle name="%20 - Vurgu5 24 5" xfId="15918" xr:uid="{147AC433-9046-4F4E-A604-47DF6B8E5EDA}"/>
    <cellStyle name="%20 - Vurgu5 24 5 2" xfId="40150" xr:uid="{A2C7B363-494E-4FB9-908D-D924FA218218}"/>
    <cellStyle name="%20 - Vurgu5 24 6" xfId="19655" xr:uid="{9754FC78-AF7D-4EDB-94F4-61A9968DEC54}"/>
    <cellStyle name="%20 - Vurgu5 24 6 2" xfId="43881" xr:uid="{8C07FA82-DF9F-4B16-875F-2716C884C77B}"/>
    <cellStyle name="%20 - Vurgu5 24 7" xfId="24238" xr:uid="{B915BD12-98AE-4F00-8D61-DD42B9EBC370}"/>
    <cellStyle name="%20 - Vurgu5 24 7 2" xfId="48440" xr:uid="{BF49C1C3-2596-46CE-93A9-7D8E7AEE0F65}"/>
    <cellStyle name="%20 - Vurgu5 24 8" xfId="33433" xr:uid="{560F3686-7620-44DC-BEE0-EFF05EEF0FC2}"/>
    <cellStyle name="%20 - Vurgu5 25" xfId="8681" xr:uid="{B7E77B36-653E-4BD1-ADC8-695147E64CD4}"/>
    <cellStyle name="%20 - Vurgu5 25 2" xfId="12223" xr:uid="{2FA2440C-BD0B-4D9F-8846-33F3D86A3876}"/>
    <cellStyle name="%20 - Vurgu5 25 2 2" xfId="25643" xr:uid="{C0F09622-F2DE-4578-8162-6FCC19678175}"/>
    <cellStyle name="%20 - Vurgu5 25 2 2 2" xfId="49773" xr:uid="{33113FC3-BBD0-4B6C-8B67-24402213EEB4}"/>
    <cellStyle name="%20 - Vurgu5 25 2 3" xfId="36457" xr:uid="{B4B7CEE3-A21E-4C8B-A016-8111B4747DCE}"/>
    <cellStyle name="%20 - Vurgu5 25 3" xfId="15936" xr:uid="{2F194FF4-AC7F-4C2D-976E-65939BF45342}"/>
    <cellStyle name="%20 - Vurgu5 25 3 2" xfId="40168" xr:uid="{E50D030D-606F-476F-8E2F-FDEB5CFAF6D8}"/>
    <cellStyle name="%20 - Vurgu5 25 4" xfId="19673" xr:uid="{02050B24-1B9F-4B38-AF8A-30D5CDF54F8B}"/>
    <cellStyle name="%20 - Vurgu5 25 4 2" xfId="43899" xr:uid="{1120D6D7-5C01-450F-94A1-1BDF32C9B145}"/>
    <cellStyle name="%20 - Vurgu5 25 5" xfId="24275" xr:uid="{D91CE3A2-EA15-42DE-82D2-A2B7E40BB85C}"/>
    <cellStyle name="%20 - Vurgu5 25 5 2" xfId="48477" xr:uid="{49C600F7-05B5-4C61-A6AD-74CA9DB2BF19}"/>
    <cellStyle name="%20 - Vurgu5 25 6" xfId="33470" xr:uid="{35F48BC2-26EC-43BD-932D-8DB0C1945809}"/>
    <cellStyle name="%20 - Vurgu5 26" xfId="8704" xr:uid="{38F850AB-0CDB-4145-981F-834B1BB5AC5C}"/>
    <cellStyle name="%20 - Vurgu5 26 2" xfId="13690" xr:uid="{129F4A5E-5C40-4B7B-AF9E-0E32A59CECB3}"/>
    <cellStyle name="%20 - Vurgu5 26 2 2" xfId="27121" xr:uid="{77A58824-2075-457B-B9DE-847693E3C760}"/>
    <cellStyle name="%20 - Vurgu5 26 2 2 2" xfId="51239" xr:uid="{DC304388-CE9A-4404-ADE6-DAA39E1D4347}"/>
    <cellStyle name="%20 - Vurgu5 26 2 3" xfId="37923" xr:uid="{895D20B8-9B77-472A-A486-1FF6EB3F3238}"/>
    <cellStyle name="%20 - Vurgu5 26 3" xfId="17403" xr:uid="{7CD0EDB0-7596-4974-8878-ADEB157860EA}"/>
    <cellStyle name="%20 - Vurgu5 26 3 2" xfId="41634" xr:uid="{9B479BA5-225D-4945-BF8C-D92CDEEAAA92}"/>
    <cellStyle name="%20 - Vurgu5 26 4" xfId="21142" xr:uid="{7416D89C-4B93-4753-8758-C2FC9128A92A}"/>
    <cellStyle name="%20 - Vurgu5 26 4 2" xfId="45365" xr:uid="{45E94504-643C-4643-8C93-A12D1DCB57FB}"/>
    <cellStyle name="%20 - Vurgu5 26 5" xfId="24293" xr:uid="{07BEB78A-C27B-4076-87E8-3F8C49022238}"/>
    <cellStyle name="%20 - Vurgu5 26 5 2" xfId="48495" xr:uid="{4B7E58D9-6F18-460D-A994-C942C16201C7}"/>
    <cellStyle name="%20 - Vurgu5 26 6" xfId="33488" xr:uid="{C83A3D7C-35C0-4C53-8F80-8DDDA59FB214}"/>
    <cellStyle name="%20 - Vurgu5 27" xfId="8723" xr:uid="{97EA52B6-14E0-4C11-BAB0-8AE71D6B9DD1}"/>
    <cellStyle name="%20 - Vurgu5 27 2" xfId="13706" xr:uid="{A943DB7E-3CE6-4795-BF10-70EEA27549C3}"/>
    <cellStyle name="%20 - Vurgu5 27 2 2" xfId="27138" xr:uid="{FF609549-1AC2-4393-9775-BA39A552842F}"/>
    <cellStyle name="%20 - Vurgu5 27 2 2 2" xfId="51255" xr:uid="{C3A56E76-3D23-4404-9DC9-270E4101B5C4}"/>
    <cellStyle name="%20 - Vurgu5 27 2 3" xfId="37939" xr:uid="{917E857D-C32C-43FD-81C8-65D333546A86}"/>
    <cellStyle name="%20 - Vurgu5 27 3" xfId="17419" xr:uid="{A45DD3EE-8B9B-489A-910F-3C419FD4E799}"/>
    <cellStyle name="%20 - Vurgu5 27 3 2" xfId="41650" xr:uid="{C7A3D5B2-1272-4721-9B85-DDF4B7E11D08}"/>
    <cellStyle name="%20 - Vurgu5 27 4" xfId="21158" xr:uid="{FCC8663D-734E-48DC-8880-33FD7EC7DE46}"/>
    <cellStyle name="%20 - Vurgu5 27 4 2" xfId="45381" xr:uid="{FE027E75-8422-4A9D-A9E7-CFC63CF12A86}"/>
    <cellStyle name="%20 - Vurgu5 27 5" xfId="24311" xr:uid="{6F938FF5-8869-4F53-9997-158111C1AB46}"/>
    <cellStyle name="%20 - Vurgu5 27 5 2" xfId="48513" xr:uid="{C7A90AA4-AE4D-4513-BC53-1492A3D193A7}"/>
    <cellStyle name="%20 - Vurgu5 27 6" xfId="33506" xr:uid="{0FED0FBA-35A9-4F32-A7ED-5C97436AC52C}"/>
    <cellStyle name="%20 - Vurgu5 28" xfId="8742" xr:uid="{F60897A5-123B-491F-9E45-593F7BB8F4E2}"/>
    <cellStyle name="%20 - Vurgu5 28 2" xfId="14801" xr:uid="{4C82B587-7FC0-41B6-BE05-9A2E1B9A3695}"/>
    <cellStyle name="%20 - Vurgu5 28 2 2" xfId="28241" xr:uid="{84B3D6FE-CD03-481E-A53D-5856F8804FAA}"/>
    <cellStyle name="%20 - Vurgu5 28 2 2 2" xfId="52350" xr:uid="{4B49C159-F5C8-49A8-BDE9-EE499B73C634}"/>
    <cellStyle name="%20 - Vurgu5 28 2 3" xfId="39034" xr:uid="{F659D622-C1C0-4861-AA03-33FB01D59ADD}"/>
    <cellStyle name="%20 - Vurgu5 28 3" xfId="18514" xr:uid="{C5B26C1D-364F-44C8-A64A-759661027752}"/>
    <cellStyle name="%20 - Vurgu5 28 3 2" xfId="42745" xr:uid="{E47F85C1-7B32-4D6F-963D-6F595A7153B2}"/>
    <cellStyle name="%20 - Vurgu5 28 4" xfId="22253" xr:uid="{A72D11DC-FC9D-4D9B-9B63-725FC5D61B4A}"/>
    <cellStyle name="%20 - Vurgu5 28 4 2" xfId="46476" xr:uid="{4816A3F3-96F9-48D2-A26A-A9B468FEA71D}"/>
    <cellStyle name="%20 - Vurgu5 28 5" xfId="24329" xr:uid="{B4EAB4A3-197D-4B43-B5EE-C6B1B65CDB7B}"/>
    <cellStyle name="%20 - Vurgu5 28 5 2" xfId="48531" xr:uid="{FBFF42D7-64F9-4D70-B613-88CA9E577F91}"/>
    <cellStyle name="%20 - Vurgu5 28 6" xfId="33524" xr:uid="{A861370E-9F81-46BF-8812-56C949B0C3AC}"/>
    <cellStyle name="%20 - Vurgu5 29" xfId="8763" xr:uid="{B592CDBD-3363-4554-ADD7-6DF27B8BE5BD}"/>
    <cellStyle name="%20 - Vurgu5 29 2" xfId="18531" xr:uid="{626C519C-E7A5-46B1-975C-321D71A93080}"/>
    <cellStyle name="%20 - Vurgu5 29 2 2" xfId="42761" xr:uid="{83BD30C9-20E2-4C75-B933-2402D983EB5B}"/>
    <cellStyle name="%20 - Vurgu5 29 3" xfId="22269" xr:uid="{8CCEC896-F088-4784-A93B-AD19F71D47DD}"/>
    <cellStyle name="%20 - Vurgu5 29 3 2" xfId="46492" xr:uid="{C71B140B-A783-4E26-88E2-EC4E116C0B77}"/>
    <cellStyle name="%20 - Vurgu5 29 4" xfId="24347" xr:uid="{2329182E-CA9B-495B-86DC-73F52CFDC982}"/>
    <cellStyle name="%20 - Vurgu5 29 4 2" xfId="48549" xr:uid="{38488883-408D-4E52-AF8F-C8E0F27B7549}"/>
    <cellStyle name="%20 - Vurgu5 29 5" xfId="33542" xr:uid="{B716BE4D-9E6D-4334-A7A4-A25F4B0F8DAC}"/>
    <cellStyle name="%20 - Vurgu5 3" xfId="300" xr:uid="{00000000-0005-0000-0000-000047010000}"/>
    <cellStyle name="%20 - Vurgu5 3 10" xfId="10313" xr:uid="{2A983624-33C3-4FA8-83BB-0DF7A3BA706C}"/>
    <cellStyle name="%20 - Vurgu5 3 10 2" xfId="24547" xr:uid="{8584CE14-DAB1-481E-9FDE-338CC6DB4F26}"/>
    <cellStyle name="%20 - Vurgu5 3 10 2 2" xfId="48721" xr:uid="{5658A689-E82E-400F-A38C-95EDA0F1596F}"/>
    <cellStyle name="%20 - Vurgu5 3 10 3" xfId="34874" xr:uid="{82133F86-6C44-487F-AB52-1BAECA14C3A9}"/>
    <cellStyle name="%20 - Vurgu5 3 11" xfId="11166" xr:uid="{A218153F-FEE7-48AC-B6DF-40813D1ADDE1}"/>
    <cellStyle name="%20 - Vurgu5 3 11 2" xfId="35400" xr:uid="{C2D98E2C-5047-47C4-AE23-6CF2D607F6E6}"/>
    <cellStyle name="%20 - Vurgu5 3 12" xfId="14879" xr:uid="{2DEB44FC-2BF7-4368-A5EF-55DA0C93F782}"/>
    <cellStyle name="%20 - Vurgu5 3 12 2" xfId="39111" xr:uid="{63F1663B-A6F7-4641-856A-6E803E908880}"/>
    <cellStyle name="%20 - Vurgu5 3 13" xfId="18612" xr:uid="{8D3A89CE-1009-4504-8416-4DA605161BA6}"/>
    <cellStyle name="%20 - Vurgu5 3 13 2" xfId="42838" xr:uid="{57A45AAD-B190-47EF-86D9-9C49FE6516C2}"/>
    <cellStyle name="%20 - Vurgu5 3 14" xfId="22356" xr:uid="{E6A737E6-92F6-44CE-A07C-AB2E7D5101F4}"/>
    <cellStyle name="%20 - Vurgu5 3 14 2" xfId="46558" xr:uid="{E9A6627B-78FA-4F85-940D-00739C02D323}"/>
    <cellStyle name="%20 - Vurgu5 3 15" xfId="28503" xr:uid="{75CA009A-A834-41A4-BD54-D8E3C4BF358C}"/>
    <cellStyle name="%20 - Vurgu5 3 2" xfId="301" xr:uid="{00000000-0005-0000-0000-000048010000}"/>
    <cellStyle name="%20 - Vurgu5 3 2 2" xfId="4020" xr:uid="{5ADDD207-CE66-4BF2-8A58-FA2E030E83F1}"/>
    <cellStyle name="%20 - Vurgu5 3 2 2 2" xfId="7965" xr:uid="{30DF2895-E725-429A-A323-423F98C7E802}"/>
    <cellStyle name="%20 - Vurgu5 3 2 2 2 2" xfId="26386" xr:uid="{D623073E-897D-4564-8E86-502EB20B02DA}"/>
    <cellStyle name="%20 - Vurgu5 3 2 2 2 2 2" xfId="50505" xr:uid="{C242D427-ACAA-479A-AAA1-E7200F8BA165}"/>
    <cellStyle name="%20 - Vurgu5 3 2 2 2 3" xfId="32803" xr:uid="{1F7AB3A4-7FC2-4E7C-A12B-04734FD44529}"/>
    <cellStyle name="%20 - Vurgu5 3 2 2 3" xfId="12956" xr:uid="{9A7CCC46-95E0-4944-B248-1B39A1A13235}"/>
    <cellStyle name="%20 - Vurgu5 3 2 2 3 2" xfId="37189" xr:uid="{CA32673C-DAD1-4DD1-B4D5-8952622AF084}"/>
    <cellStyle name="%20 - Vurgu5 3 2 2 4" xfId="16669" xr:uid="{718C3E7C-483F-42E3-9E9C-3BAAD0B1643D}"/>
    <cellStyle name="%20 - Vurgu5 3 2 2 4 2" xfId="40900" xr:uid="{D79CD5E0-5DAE-4BEF-914D-ABDD0E714A9F}"/>
    <cellStyle name="%20 - Vurgu5 3 2 2 5" xfId="20408" xr:uid="{2158675F-59DE-4F4B-B50F-41DB5040C6D4}"/>
    <cellStyle name="%20 - Vurgu5 3 2 2 5 2" xfId="44631" xr:uid="{87EFE8D7-057F-48FE-BEE9-50BF9E661C9A}"/>
    <cellStyle name="%20 - Vurgu5 3 2 2 6" xfId="23608" xr:uid="{F31D4EAC-1905-4B33-AC27-ADF61DFAB471}"/>
    <cellStyle name="%20 - Vurgu5 3 2 2 6 2" xfId="47810" xr:uid="{5233334C-6122-4669-93C0-853B7D4766F6}"/>
    <cellStyle name="%20 - Vurgu5 3 2 2 7" xfId="29649" xr:uid="{32CC5FCA-5D1E-4222-AAAA-7BEBDB9DA668}"/>
    <cellStyle name="%20 - Vurgu5 3 2 3" xfId="5682" xr:uid="{5C4F1173-F93D-43B5-B1AD-1DCBFE94870D}"/>
    <cellStyle name="%20 - Vurgu5 3 2 3 2" xfId="10061" xr:uid="{D15F3438-AADA-45AD-869B-F763F3F3E669}"/>
    <cellStyle name="%20 - Vurgu5 3 2 3 2 2" xfId="34655" xr:uid="{8202B716-EBEC-4F96-A521-4CA94C90FF99}"/>
    <cellStyle name="%20 - Vurgu5 3 2 3 3" xfId="14136" xr:uid="{66B8517E-7EDE-42AF-8996-A3F2FF04C02D}"/>
    <cellStyle name="%20 - Vurgu5 3 2 3 3 2" xfId="38369" xr:uid="{B10C3AD7-2BED-4B75-B966-E74814144900}"/>
    <cellStyle name="%20 - Vurgu5 3 2 3 4" xfId="17849" xr:uid="{F8BD2BD3-A2CA-4DB2-9368-08690C0FD2FB}"/>
    <cellStyle name="%20 - Vurgu5 3 2 3 4 2" xfId="42080" xr:uid="{659974B5-A54F-4571-A8F9-934818E68AFF}"/>
    <cellStyle name="%20 - Vurgu5 3 2 3 5" xfId="21588" xr:uid="{C4DF4F33-8F7C-4438-94AA-3EBDD08FCA2B}"/>
    <cellStyle name="%20 - Vurgu5 3 2 3 5 2" xfId="45811" xr:uid="{BBBA28A1-CD72-4C67-869C-8906686DB5DF}"/>
    <cellStyle name="%20 - Vurgu5 3 2 3 6" xfId="27568" xr:uid="{7C040DFC-F11E-49E9-ABEA-A693ADDEADCB}"/>
    <cellStyle name="%20 - Vurgu5 3 2 3 6 2" xfId="51685" xr:uid="{00F8F23B-67DB-4000-8EB3-496FE025E404}"/>
    <cellStyle name="%20 - Vurgu5 3 2 3 7" xfId="30688" xr:uid="{53C6CB7F-68A3-4057-ABCB-D4A42B503275}"/>
    <cellStyle name="%20 - Vurgu5 3 2 4" xfId="6818" xr:uid="{C7A8636E-3522-4B42-98CC-6A6B3F3DAA03}"/>
    <cellStyle name="%20 - Vurgu5 3 2 4 2" xfId="12410" xr:uid="{0E0545F1-5A18-41FB-AB53-2FB937F4FC50}"/>
    <cellStyle name="%20 - Vurgu5 3 2 4 2 2" xfId="36644" xr:uid="{84001D89-2BBB-4847-9DEE-05AB20400719}"/>
    <cellStyle name="%20 - Vurgu5 3 2 4 3" xfId="16123" xr:uid="{ECF0C5EE-7EFF-4434-83EF-6A44F74E3FCB}"/>
    <cellStyle name="%20 - Vurgu5 3 2 4 3 2" xfId="40355" xr:uid="{FEBDCEC4-B924-462A-9F3F-4E2D7B60E6E8}"/>
    <cellStyle name="%20 - Vurgu5 3 2 4 4" xfId="19861" xr:uid="{B170AA42-0F8C-411E-A0BD-5236ED16CE5A}"/>
    <cellStyle name="%20 - Vurgu5 3 2 4 4 2" xfId="44086" xr:uid="{E752A063-68A9-4DE2-AC8D-CAB87AB7EF65}"/>
    <cellStyle name="%20 - Vurgu5 3 2 4 5" xfId="25836" xr:uid="{CF3FEC79-0A39-4313-AF64-7F8D04B24DC6}"/>
    <cellStyle name="%20 - Vurgu5 3 2 4 5 2" xfId="49960" xr:uid="{7C1A9A7B-B893-49A6-94AB-295E9785AD97}"/>
    <cellStyle name="%20 - Vurgu5 3 2 4 6" xfId="31755" xr:uid="{BAEB00D9-0AE6-410B-9AAD-9728677118B6}"/>
    <cellStyle name="%20 - Vurgu5 3 2 5" xfId="11555" xr:uid="{D725BB45-45E5-42E5-82DB-E877F003E3EF}"/>
    <cellStyle name="%20 - Vurgu5 3 2 5 2" xfId="24971" xr:uid="{608AEEAB-7B49-4632-B982-CA746CF3D021}"/>
    <cellStyle name="%20 - Vurgu5 3 2 5 2 2" xfId="49105" xr:uid="{00B242EC-FC93-4A25-B816-0C7876B75268}"/>
    <cellStyle name="%20 - Vurgu5 3 2 5 3" xfId="35789" xr:uid="{8BC0FC25-C89F-4F91-AA3D-CFA50DD080EA}"/>
    <cellStyle name="%20 - Vurgu5 3 2 6" xfId="15268" xr:uid="{06B6197F-3D61-4258-8BBE-480B741C722F}"/>
    <cellStyle name="%20 - Vurgu5 3 2 6 2" xfId="39500" xr:uid="{F7FC2728-36E9-430C-A073-D7274C2D8C32}"/>
    <cellStyle name="%20 - Vurgu5 3 2 7" xfId="19005" xr:uid="{EE5ABE6A-867C-4A48-8BF6-12730A92F72E}"/>
    <cellStyle name="%20 - Vurgu5 3 2 7 2" xfId="43231" xr:uid="{E5D4CC10-C296-40DB-9DED-A0F1A812F02B}"/>
    <cellStyle name="%20 - Vurgu5 3 2 8" xfId="22558" xr:uid="{319D37A1-1C72-4F27-80E9-8F6CB05356EB}"/>
    <cellStyle name="%20 - Vurgu5 3 2 8 2" xfId="46760" xr:uid="{A116B58B-31C1-4124-95EC-837A4E133B30}"/>
    <cellStyle name="%20 - Vurgu5 3 2 9" xfId="28504" xr:uid="{328EB245-6993-4A2F-AF64-565C4E541A22}"/>
    <cellStyle name="%20 - Vurgu5 3 3" xfId="3555" xr:uid="{00000000-0005-0000-0000-000049010000}"/>
    <cellStyle name="%20 - Vurgu5 3 3 2" xfId="8099" xr:uid="{8960025D-329A-4ACD-90AF-D726F2D4D795}"/>
    <cellStyle name="%20 - Vurgu5 3 3 2 2" xfId="14260" xr:uid="{43CFFD4D-9A2F-409B-9F30-1132659259C3}"/>
    <cellStyle name="%20 - Vurgu5 3 3 2 2 2" xfId="27692" xr:uid="{BB588CF9-A2E9-491A-9D4D-5C9F71A65DF8}"/>
    <cellStyle name="%20 - Vurgu5 3 3 2 2 2 2" xfId="51809" xr:uid="{5DEDEC27-1D99-42BF-B587-0EDD4E101F9B}"/>
    <cellStyle name="%20 - Vurgu5 3 3 2 2 3" xfId="38493" xr:uid="{7C60B44E-9AAA-4F35-AC10-EFF3FCF89587}"/>
    <cellStyle name="%20 - Vurgu5 3 3 2 3" xfId="17973" xr:uid="{0F67B53E-94E8-4503-ABAD-E73482E39986}"/>
    <cellStyle name="%20 - Vurgu5 3 3 2 3 2" xfId="42204" xr:uid="{EDA6CFD1-69A5-4015-9BAB-6952944A149A}"/>
    <cellStyle name="%20 - Vurgu5 3 3 2 4" xfId="21712" xr:uid="{2EC2DBE6-AE20-425F-B74F-FA0E017CD417}"/>
    <cellStyle name="%20 - Vurgu5 3 3 2 4 2" xfId="45935" xr:uid="{C1F8641B-C3E0-41C7-B304-68D305B5800E}"/>
    <cellStyle name="%20 - Vurgu5 3 3 2 5" xfId="23732" xr:uid="{91624D5B-17A9-4A4B-9B36-6C8B20412B73}"/>
    <cellStyle name="%20 - Vurgu5 3 3 2 5 2" xfId="47934" xr:uid="{FCF99D6D-9384-4795-BF8C-3D1C8960D88A}"/>
    <cellStyle name="%20 - Vurgu5 3 3 2 6" xfId="32927" xr:uid="{F794EDFA-EB36-44AC-9AD4-7E4706081FF5}"/>
    <cellStyle name="%20 - Vurgu5 3 3 3" xfId="6946" xr:uid="{61314A28-2133-4654-B848-1F70B5FCD0B5}"/>
    <cellStyle name="%20 - Vurgu5 3 3 3 2" xfId="13068" xr:uid="{2AE7DA6C-2761-41ED-A46D-D59079BBD885}"/>
    <cellStyle name="%20 - Vurgu5 3 3 3 2 2" xfId="37301" xr:uid="{2A3DC1C4-5E72-414A-ADBF-DBBB1C0B11BA}"/>
    <cellStyle name="%20 - Vurgu5 3 3 3 3" xfId="16781" xr:uid="{6C07F2EC-83AB-411E-A7E3-5F8657DA81B2}"/>
    <cellStyle name="%20 - Vurgu5 3 3 3 3 2" xfId="41012" xr:uid="{DA35A2A3-2AC6-4708-847D-2A55404766E7}"/>
    <cellStyle name="%20 - Vurgu5 3 3 3 4" xfId="20520" xr:uid="{C1C1ED7B-2533-49AF-A7DE-60E7F376EBE9}"/>
    <cellStyle name="%20 - Vurgu5 3 3 3 4 2" xfId="44743" xr:uid="{F3B1D2F3-86D0-41CD-BE8A-DBDCC0B00180}"/>
    <cellStyle name="%20 - Vurgu5 3 3 3 5" xfId="26498" xr:uid="{FFA32933-4606-4458-8A53-3D79E9F3D344}"/>
    <cellStyle name="%20 - Vurgu5 3 3 3 5 2" xfId="50617" xr:uid="{5A911B64-7885-47E7-BF41-3EB117FAF4BA}"/>
    <cellStyle name="%20 - Vurgu5 3 3 3 6" xfId="31879" xr:uid="{2EBEF64A-6178-4D5C-B821-693605C02E01}"/>
    <cellStyle name="%20 - Vurgu5 3 3 4" xfId="11679" xr:uid="{2D2A204C-A301-44A6-A369-99953844DCEA}"/>
    <cellStyle name="%20 - Vurgu5 3 3 4 2" xfId="25095" xr:uid="{AA44558A-3817-483D-8FD4-FEFFF82541D2}"/>
    <cellStyle name="%20 - Vurgu5 3 3 4 2 2" xfId="49229" xr:uid="{598C1AB5-9F6B-4457-8CC6-DB37E2C242D9}"/>
    <cellStyle name="%20 - Vurgu5 3 3 4 3" xfId="35913" xr:uid="{2B9D4AB2-FCA1-4C4D-8793-25F9587F507A}"/>
    <cellStyle name="%20 - Vurgu5 3 3 5" xfId="15392" xr:uid="{24238249-CC3D-4562-94F3-B70A19BBF4CD}"/>
    <cellStyle name="%20 - Vurgu5 3 3 5 2" xfId="39624" xr:uid="{3AADE057-6AE4-4550-8CED-5ADDEC1EF21E}"/>
    <cellStyle name="%20 - Vurgu5 3 3 6" xfId="19129" xr:uid="{122EF324-DDD9-41E0-8BB4-1DFB3D73C7D4}"/>
    <cellStyle name="%20 - Vurgu5 3 3 6 2" xfId="43355" xr:uid="{3BCD8FBA-31B6-4FC5-B900-79845EDA4FAF}"/>
    <cellStyle name="%20 - Vurgu5 3 3 7" xfId="22682" xr:uid="{74CC7F94-E182-4351-9952-DEC8B885BCF2}"/>
    <cellStyle name="%20 - Vurgu5 3 3 7 2" xfId="46884" xr:uid="{B1EF9069-911F-40B6-BBD9-052FC1479CE1}"/>
    <cellStyle name="%20 - Vurgu5 3 3 8" xfId="29327" xr:uid="{11329052-0F8F-4DB7-B736-CBC63475E7DA}"/>
    <cellStyle name="%20 - Vurgu5 3 4" xfId="4019" xr:uid="{9FFBD20A-B031-4CF2-9C39-86398E7D8BA7}"/>
    <cellStyle name="%20 - Vurgu5 3 4 2" xfId="8230" xr:uid="{7E3BDA35-4885-42A2-A693-3A2161EEF429}"/>
    <cellStyle name="%20 - Vurgu5 3 4 2 2" xfId="14387" xr:uid="{9B18DF0A-C448-46F0-B0DF-10A7C0A46A12}"/>
    <cellStyle name="%20 - Vurgu5 3 4 2 2 2" xfId="27819" xr:uid="{351E127D-7772-4B6B-8A26-F9ACD8840E8A}"/>
    <cellStyle name="%20 - Vurgu5 3 4 2 2 2 2" xfId="51936" xr:uid="{6DCF6876-E2BE-4903-963E-EE11E906599B}"/>
    <cellStyle name="%20 - Vurgu5 3 4 2 2 3" xfId="38620" xr:uid="{B8897DF3-DF08-4AE3-BACF-8870CBCF1F70}"/>
    <cellStyle name="%20 - Vurgu5 3 4 2 3" xfId="18100" xr:uid="{E7EA318D-AD27-487E-A135-A682CC46EE3C}"/>
    <cellStyle name="%20 - Vurgu5 3 4 2 3 2" xfId="42331" xr:uid="{7DF8519E-CBCB-4C3F-B897-FC62559F0BE9}"/>
    <cellStyle name="%20 - Vurgu5 3 4 2 4" xfId="21839" xr:uid="{7FBB79B6-AB24-49E5-957D-3E89D2C1E3A3}"/>
    <cellStyle name="%20 - Vurgu5 3 4 2 4 2" xfId="46062" xr:uid="{A50713A1-BB08-4D80-9B16-F8A64FDF28CF}"/>
    <cellStyle name="%20 - Vurgu5 3 4 2 5" xfId="23859" xr:uid="{CF7D3D07-0191-467E-8A84-E18D3AAB4CE5}"/>
    <cellStyle name="%20 - Vurgu5 3 4 2 5 2" xfId="48061" xr:uid="{C2206F10-FA22-4F50-9D94-1B85627CF422}"/>
    <cellStyle name="%20 - Vurgu5 3 4 2 6" xfId="33054" xr:uid="{72039AC1-FA9B-44C5-B891-3040C6A317A3}"/>
    <cellStyle name="%20 - Vurgu5 3 4 3" xfId="7082" xr:uid="{2581C0B4-C8DC-4C0B-A2D4-F540EAE667BF}"/>
    <cellStyle name="%20 - Vurgu5 3 4 3 2" xfId="13195" xr:uid="{C452FD86-93A6-460E-86B5-0B96C6AB0C3F}"/>
    <cellStyle name="%20 - Vurgu5 3 4 3 2 2" xfId="37428" xr:uid="{22E77D1E-6FF9-417B-AC19-3CC36AE4A9AE}"/>
    <cellStyle name="%20 - Vurgu5 3 4 3 3" xfId="16908" xr:uid="{2B02D6D3-B681-45D9-9CE9-CED0877F6511}"/>
    <cellStyle name="%20 - Vurgu5 3 4 3 3 2" xfId="41139" xr:uid="{EA2B941B-9C35-45CD-9F22-662D5465D44B}"/>
    <cellStyle name="%20 - Vurgu5 3 4 3 4" xfId="20647" xr:uid="{4C55AE07-8915-407A-8BFC-5A4BF79D9882}"/>
    <cellStyle name="%20 - Vurgu5 3 4 3 4 2" xfId="44870" xr:uid="{A0EE3036-5964-4FCD-A2F9-7DB5B24E0909}"/>
    <cellStyle name="%20 - Vurgu5 3 4 3 5" xfId="26625" xr:uid="{3CAF8089-A4C6-4B71-8917-355D4EC37CA2}"/>
    <cellStyle name="%20 - Vurgu5 3 4 3 5 2" xfId="50744" xr:uid="{8C89FD52-A48B-4762-9D8F-7380BD0BA5AD}"/>
    <cellStyle name="%20 - Vurgu5 3 4 3 6" xfId="32006" xr:uid="{2D8AC817-16BC-4783-9C38-45E96D0611A5}"/>
    <cellStyle name="%20 - Vurgu5 3 4 4" xfId="11806" xr:uid="{D2C247E2-7962-4D49-A757-382C35A6F600}"/>
    <cellStyle name="%20 - Vurgu5 3 4 4 2" xfId="25222" xr:uid="{AA246163-7572-4E8A-B69E-730687EB085E}"/>
    <cellStyle name="%20 - Vurgu5 3 4 4 2 2" xfId="49356" xr:uid="{A551F85C-056A-4AF2-933C-2204FCA0F9B9}"/>
    <cellStyle name="%20 - Vurgu5 3 4 4 3" xfId="36040" xr:uid="{335C3F74-47FD-4059-A027-D19E18533D1C}"/>
    <cellStyle name="%20 - Vurgu5 3 4 5" xfId="15519" xr:uid="{641564FE-FAC3-494B-BAB0-2F7FE7422728}"/>
    <cellStyle name="%20 - Vurgu5 3 4 5 2" xfId="39751" xr:uid="{10F83156-CF29-48EE-AAC7-E1EB4B5F5487}"/>
    <cellStyle name="%20 - Vurgu5 3 4 6" xfId="19256" xr:uid="{668E7C38-9AF8-4B3A-B451-4BDDEC6D5057}"/>
    <cellStyle name="%20 - Vurgu5 3 4 6 2" xfId="43482" xr:uid="{F2F9B614-E841-4FA1-93C5-43F354DE8E54}"/>
    <cellStyle name="%20 - Vurgu5 3 4 7" xfId="22809" xr:uid="{4BACD644-49F1-4716-98A2-DB30F50C400D}"/>
    <cellStyle name="%20 - Vurgu5 3 4 7 2" xfId="47011" xr:uid="{EF6F2167-5324-48B8-AAE2-ED317436AACE}"/>
    <cellStyle name="%20 - Vurgu5 3 4 8" xfId="29648" xr:uid="{37801B64-4C9B-4818-AA4E-9A19793AB28E}"/>
    <cellStyle name="%20 - Vurgu5 3 5" xfId="5681" xr:uid="{580FB0E9-43EE-4829-9019-03B3F65EC0F7}"/>
    <cellStyle name="%20 - Vurgu5 3 5 2" xfId="8360" xr:uid="{05641803-83CD-404B-BFC5-83D30ECE10C3}"/>
    <cellStyle name="%20 - Vurgu5 3 5 2 2" xfId="14514" xr:uid="{1F22A530-40AA-4571-9389-703EA96E6167}"/>
    <cellStyle name="%20 - Vurgu5 3 5 2 2 2" xfId="27946" xr:uid="{D6DCF03C-FF05-4679-8377-2D9A99F60388}"/>
    <cellStyle name="%20 - Vurgu5 3 5 2 2 2 2" xfId="52063" xr:uid="{B2186DA0-9BC9-42FB-BF45-8A327DE5EC1D}"/>
    <cellStyle name="%20 - Vurgu5 3 5 2 2 3" xfId="38747" xr:uid="{41D8C81E-41D9-4A2D-80E9-62AD2E0CCB46}"/>
    <cellStyle name="%20 - Vurgu5 3 5 2 3" xfId="18227" xr:uid="{C577D025-7B0C-453C-B5B3-8807F321F94F}"/>
    <cellStyle name="%20 - Vurgu5 3 5 2 3 2" xfId="42458" xr:uid="{BA59FF76-950E-4DF4-975A-F77B442513D5}"/>
    <cellStyle name="%20 - Vurgu5 3 5 2 4" xfId="21966" xr:uid="{043BDBB1-866A-42F8-A29F-F46951154360}"/>
    <cellStyle name="%20 - Vurgu5 3 5 2 4 2" xfId="46189" xr:uid="{76891B35-245D-4A93-BC01-F019277CEEBE}"/>
    <cellStyle name="%20 - Vurgu5 3 5 2 5" xfId="23986" xr:uid="{B27B8DF6-034A-4454-9FDC-63F995069355}"/>
    <cellStyle name="%20 - Vurgu5 3 5 2 5 2" xfId="48188" xr:uid="{11B7CE96-F154-48A0-A941-65FE21F2954C}"/>
    <cellStyle name="%20 - Vurgu5 3 5 2 6" xfId="33181" xr:uid="{7D0C0956-EE66-4F30-BC9E-5DCE3B1C9650}"/>
    <cellStyle name="%20 - Vurgu5 3 5 3" xfId="7210" xr:uid="{CD8B171F-DBDD-4A78-AD7C-FC15A8B3B857}"/>
    <cellStyle name="%20 - Vurgu5 3 5 3 2" xfId="13322" xr:uid="{D31DE222-1182-431E-8740-ECD72F0E383E}"/>
    <cellStyle name="%20 - Vurgu5 3 5 3 2 2" xfId="37555" xr:uid="{DF7EEFDD-EC3A-4CCB-818E-97AA6448C519}"/>
    <cellStyle name="%20 - Vurgu5 3 5 3 3" xfId="17035" xr:uid="{93821906-4502-4385-8875-92B6424D7AB8}"/>
    <cellStyle name="%20 - Vurgu5 3 5 3 3 2" xfId="41266" xr:uid="{37D4913B-3579-4BCE-A229-CE97F8DB9833}"/>
    <cellStyle name="%20 - Vurgu5 3 5 3 4" xfId="20774" xr:uid="{98B55B74-D4BB-45D3-A1D3-AAB4600AA906}"/>
    <cellStyle name="%20 - Vurgu5 3 5 3 4 2" xfId="44997" xr:uid="{E8D071E5-78F5-4B26-B482-14BBAB0DB7BB}"/>
    <cellStyle name="%20 - Vurgu5 3 5 3 5" xfId="26752" xr:uid="{AA4DCC16-96ED-45F7-8A46-552CC68AEF5D}"/>
    <cellStyle name="%20 - Vurgu5 3 5 3 5 2" xfId="50871" xr:uid="{9A65DD8D-4D10-46C4-B476-AFF5D15DBC69}"/>
    <cellStyle name="%20 - Vurgu5 3 5 3 6" xfId="32133" xr:uid="{083CC5B0-6F60-4AA7-AE48-7586B923413A}"/>
    <cellStyle name="%20 - Vurgu5 3 5 4" xfId="11933" xr:uid="{74583C7A-26AC-416C-9C09-DFAB71DB2365}"/>
    <cellStyle name="%20 - Vurgu5 3 5 4 2" xfId="25349" xr:uid="{84AA1549-F24A-4A31-B81B-EDF7B1387035}"/>
    <cellStyle name="%20 - Vurgu5 3 5 4 2 2" xfId="49483" xr:uid="{8308611E-7C99-45CE-A1EE-725A47E24172}"/>
    <cellStyle name="%20 - Vurgu5 3 5 4 3" xfId="36167" xr:uid="{C8802210-33FE-4AF8-BF92-E29AF4E0FA56}"/>
    <cellStyle name="%20 - Vurgu5 3 5 5" xfId="15646" xr:uid="{60B56B58-0C6C-42AA-8515-EC40B8258801}"/>
    <cellStyle name="%20 - Vurgu5 3 5 5 2" xfId="39878" xr:uid="{CF6FA16E-E267-4E1A-8E11-8CC7C29130D0}"/>
    <cellStyle name="%20 - Vurgu5 3 5 6" xfId="19383" xr:uid="{1E349BC6-C0F8-4191-8F45-8AC789DA6B2B}"/>
    <cellStyle name="%20 - Vurgu5 3 5 6 2" xfId="43609" xr:uid="{9EDFC1F3-760A-450A-8228-866287EA6321}"/>
    <cellStyle name="%20 - Vurgu5 3 5 7" xfId="22936" xr:uid="{B3235F89-3B68-44BC-8217-D4776E26A7DF}"/>
    <cellStyle name="%20 - Vurgu5 3 5 7 2" xfId="47138" xr:uid="{166A50BC-1A20-4A55-98E2-929730C308FD}"/>
    <cellStyle name="%20 - Vurgu5 3 5 8" xfId="30687" xr:uid="{0505419F-A8E7-4250-87CA-1D68F1ACD386}"/>
    <cellStyle name="%20 - Vurgu5 3 6" xfId="6439" xr:uid="{FA048D50-4308-4F57-AFD1-4E3D01B3A1E1}"/>
    <cellStyle name="%20 - Vurgu5 3 6 2" xfId="8492" xr:uid="{E11A0DEB-DB4E-4074-8340-DFD4D78DE042}"/>
    <cellStyle name="%20 - Vurgu5 3 6 2 2" xfId="14641" xr:uid="{E6FC5B0F-4F0E-4736-97D6-A5D7DF987477}"/>
    <cellStyle name="%20 - Vurgu5 3 6 2 2 2" xfId="28073" xr:uid="{07855DE1-2107-46D4-B4E6-A1BBFA3B31F3}"/>
    <cellStyle name="%20 - Vurgu5 3 6 2 2 2 2" xfId="52190" xr:uid="{F7A518EF-7465-463F-B15B-0719D46F2110}"/>
    <cellStyle name="%20 - Vurgu5 3 6 2 2 3" xfId="38874" xr:uid="{5BDD42FE-228C-48D5-8AA7-2B81E56EADEF}"/>
    <cellStyle name="%20 - Vurgu5 3 6 2 3" xfId="18354" xr:uid="{9F022E1D-1F0E-47D7-8D9C-31300F1797B5}"/>
    <cellStyle name="%20 - Vurgu5 3 6 2 3 2" xfId="42585" xr:uid="{04395598-D9D7-4F26-8160-608F2E4373CA}"/>
    <cellStyle name="%20 - Vurgu5 3 6 2 4" xfId="22093" xr:uid="{87173AA7-6DCD-4FB4-953E-7360F61A1882}"/>
    <cellStyle name="%20 - Vurgu5 3 6 2 4 2" xfId="46316" xr:uid="{BD49B06E-6D12-4DEF-BE6E-5E2AF8DB09D7}"/>
    <cellStyle name="%20 - Vurgu5 3 6 2 5" xfId="24113" xr:uid="{123E4A0E-CC8C-44D7-9933-EB484D412A7A}"/>
    <cellStyle name="%20 - Vurgu5 3 6 2 5 2" xfId="48315" xr:uid="{0C37087B-14CA-4E75-8115-9351CE9F709B}"/>
    <cellStyle name="%20 - Vurgu5 3 6 2 6" xfId="33308" xr:uid="{F4EBD6B1-7185-45E6-902A-71370A640591}"/>
    <cellStyle name="%20 - Vurgu5 3 6 3" xfId="7344" xr:uid="{6E9909C8-7ABA-4B3F-B4B3-D707A6209B4D}"/>
    <cellStyle name="%20 - Vurgu5 3 6 3 2" xfId="13449" xr:uid="{A447211B-3570-499A-BE6A-DC95DC69707D}"/>
    <cellStyle name="%20 - Vurgu5 3 6 3 2 2" xfId="37682" xr:uid="{91EAC161-D8BE-4223-BA2B-B113161C8416}"/>
    <cellStyle name="%20 - Vurgu5 3 6 3 3" xfId="17162" xr:uid="{EB8C99D1-BBCE-49FC-82A9-947B2115F4B8}"/>
    <cellStyle name="%20 - Vurgu5 3 6 3 3 2" xfId="41393" xr:uid="{F0DEAEBE-3CBF-48D7-8A96-0FA14E7D7AC1}"/>
    <cellStyle name="%20 - Vurgu5 3 6 3 4" xfId="20901" xr:uid="{7124B7D6-5FF4-41E4-8744-82C63C839476}"/>
    <cellStyle name="%20 - Vurgu5 3 6 3 4 2" xfId="45124" xr:uid="{298A0EC5-93BC-441E-8AB8-97F210308141}"/>
    <cellStyle name="%20 - Vurgu5 3 6 3 5" xfId="26879" xr:uid="{57AE0571-8D56-4BFC-BFDE-C3373C04D328}"/>
    <cellStyle name="%20 - Vurgu5 3 6 3 5 2" xfId="50998" xr:uid="{8F9EFF8B-FB48-4645-A92A-3A674E246492}"/>
    <cellStyle name="%20 - Vurgu5 3 6 3 6" xfId="32260" xr:uid="{349B797C-A4FA-4976-AFF2-A380DEDD72FD}"/>
    <cellStyle name="%20 - Vurgu5 3 6 4" xfId="12060" xr:uid="{190E83CA-7C98-482E-A21B-08520D40C291}"/>
    <cellStyle name="%20 - Vurgu5 3 6 4 2" xfId="25476" xr:uid="{4E111457-7548-4364-A0B1-BDE95511B0C2}"/>
    <cellStyle name="%20 - Vurgu5 3 6 4 2 2" xfId="49610" xr:uid="{4F3DCD0E-966E-408A-AA29-380D6563AAAE}"/>
    <cellStyle name="%20 - Vurgu5 3 6 4 3" xfId="36294" xr:uid="{222E3CC6-D7D0-43EB-8EFB-1469A67CFE7A}"/>
    <cellStyle name="%20 - Vurgu5 3 6 5" xfId="15773" xr:uid="{62B3B333-13CE-4904-AE3E-90A79FC35777}"/>
    <cellStyle name="%20 - Vurgu5 3 6 5 2" xfId="40005" xr:uid="{EE2C40C3-FBF5-443E-A244-1875E23FEED7}"/>
    <cellStyle name="%20 - Vurgu5 3 6 6" xfId="19510" xr:uid="{1FBB80B9-364D-4B53-9F71-2951C7ECD361}"/>
    <cellStyle name="%20 - Vurgu5 3 6 6 2" xfId="43736" xr:uid="{CBA4E566-3B8B-414A-9487-155285ABA0BC}"/>
    <cellStyle name="%20 - Vurgu5 3 6 7" xfId="23063" xr:uid="{5A4108B5-21F1-40C9-9A3B-8A15A2DFA1DC}"/>
    <cellStyle name="%20 - Vurgu5 3 6 7 2" xfId="47265" xr:uid="{67A39AE3-CDC4-46F8-930E-627C234F8518}"/>
    <cellStyle name="%20 - Vurgu5 3 6 8" xfId="31444" xr:uid="{41A453F5-386E-49A0-9760-AE3F8601C743}"/>
    <cellStyle name="%20 - Vurgu5 3 7" xfId="7730" xr:uid="{12A9A58F-4692-4D02-BCCC-A81926CCC042}"/>
    <cellStyle name="%20 - Vurgu5 3 7 2" xfId="9967" xr:uid="{B76844D9-CA21-4D16-BF66-2CAC9D1893B2}"/>
    <cellStyle name="%20 - Vurgu5 3 7 2 2" xfId="13940" xr:uid="{D9E152A7-03F9-48C3-9D5B-F422D89691E2}"/>
    <cellStyle name="%20 - Vurgu5 3 7 2 2 2" xfId="38173" xr:uid="{DF4CE6F5-D096-4983-8B28-D0F3BABDCAE7}"/>
    <cellStyle name="%20 - Vurgu5 3 7 2 3" xfId="17653" xr:uid="{7FEF36D3-3B73-42CA-8501-8EA79C297CB2}"/>
    <cellStyle name="%20 - Vurgu5 3 7 2 3 2" xfId="41884" xr:uid="{001AE977-A86A-4C8A-BEA0-711013F10E88}"/>
    <cellStyle name="%20 - Vurgu5 3 7 2 4" xfId="21392" xr:uid="{674D1174-D7D4-4A7F-AD7D-844233657437}"/>
    <cellStyle name="%20 - Vurgu5 3 7 2 4 2" xfId="45615" xr:uid="{D773787E-D24D-4697-80F4-3FC42F3FAE4A}"/>
    <cellStyle name="%20 - Vurgu5 3 7 2 5" xfId="27372" xr:uid="{DA6D65B7-45B7-45A0-AA78-18E55D7236E1}"/>
    <cellStyle name="%20 - Vurgu5 3 7 2 5 2" xfId="51489" xr:uid="{D82C8C38-E382-4677-9454-53F2C2DC0E14}"/>
    <cellStyle name="%20 - Vurgu5 3 7 2 6" xfId="34561" xr:uid="{66F93AFD-14E5-406A-AA09-7ED0DC981619}"/>
    <cellStyle name="%20 - Vurgu5 3 7 3" xfId="9248" xr:uid="{D2DB5007-692F-4FD4-A4F5-1BD151072A37}"/>
    <cellStyle name="%20 - Vurgu5 3 7 3 2" xfId="12768" xr:uid="{9CFEEA1E-B2D2-4DC6-8993-F98FEC03756A}"/>
    <cellStyle name="%20 - Vurgu5 3 7 3 2 2" xfId="37001" xr:uid="{FC376D6B-671E-4DD9-8B49-DD3EDD3D92C6}"/>
    <cellStyle name="%20 - Vurgu5 3 7 3 3" xfId="16481" xr:uid="{FFF6B217-2C84-41E2-92E6-C6657D146AE2}"/>
    <cellStyle name="%20 - Vurgu5 3 7 3 3 2" xfId="40712" xr:uid="{846867CF-99DC-44AA-82F0-0B3D4992B97A}"/>
    <cellStyle name="%20 - Vurgu5 3 7 3 4" xfId="20220" xr:uid="{A9088736-B58B-4057-8043-E096EB67492C}"/>
    <cellStyle name="%20 - Vurgu5 3 7 3 4 2" xfId="44443" xr:uid="{E9F55576-8D98-4293-9B9F-84CA23CE11B8}"/>
    <cellStyle name="%20 - Vurgu5 3 7 3 5" xfId="26197" xr:uid="{5EC26B5F-2A4F-4329-83DB-AC4A2A2FCF24}"/>
    <cellStyle name="%20 - Vurgu5 3 7 3 5 2" xfId="50317" xr:uid="{F0264F24-1E6D-4C15-A29C-120DBEA0F311}"/>
    <cellStyle name="%20 - Vurgu5 3 7 3 6" xfId="33887" xr:uid="{F1256229-CA3B-4F05-89CA-D9AFA32ECDFF}"/>
    <cellStyle name="%20 - Vurgu5 3 7 4" xfId="11355" xr:uid="{1FF1BD4E-97BB-4B1E-BDBD-A3029F0728B4}"/>
    <cellStyle name="%20 - Vurgu5 3 7 4 2" xfId="24773" xr:uid="{566609C5-967E-4DD5-AD12-1BC5ADBC37C0}"/>
    <cellStyle name="%20 - Vurgu5 3 7 4 2 2" xfId="48907" xr:uid="{E9C7F299-D97C-4193-ADA2-400C36520EB2}"/>
    <cellStyle name="%20 - Vurgu5 3 7 4 3" xfId="35589" xr:uid="{5C8B0A4A-D589-4397-BD0D-311982B63B57}"/>
    <cellStyle name="%20 - Vurgu5 3 7 5" xfId="15068" xr:uid="{FD939E6A-0F7F-4F60-95CE-76C96FCACB83}"/>
    <cellStyle name="%20 - Vurgu5 3 7 5 2" xfId="39300" xr:uid="{F8A78419-08D5-4043-8B7B-7D322BC6D807}"/>
    <cellStyle name="%20 - Vurgu5 3 7 6" xfId="18803" xr:uid="{977641D4-6B58-4CB0-99C5-944F1E728F39}"/>
    <cellStyle name="%20 - Vurgu5 3 7 6 2" xfId="43029" xr:uid="{788091B9-0154-4772-8CD0-4A9E5B3DDE62}"/>
    <cellStyle name="%20 - Vurgu5 3 7 7" xfId="23411" xr:uid="{707E023B-4E28-4B59-A5BD-69898BDEA60D}"/>
    <cellStyle name="%20 - Vurgu5 3 7 7 2" xfId="47613" xr:uid="{95830584-8FE4-436A-8EC0-6F8CA5ABAC36}"/>
    <cellStyle name="%20 - Vurgu5 3 7 8" xfId="32607" xr:uid="{FA89938C-4836-44C0-9C03-5268ED682F11}"/>
    <cellStyle name="%20 - Vurgu5 3 8" xfId="7509" xr:uid="{C47C2463-D6E8-490A-B382-D86DA717E7C0}"/>
    <cellStyle name="%20 - Vurgu5 3 8 2" xfId="12252" xr:uid="{0545238F-9E67-4849-8A34-EC1227094C2B}"/>
    <cellStyle name="%20 - Vurgu5 3 8 2 2" xfId="25673" xr:uid="{07101495-0473-4A8D-BE83-4F2A7C9A9666}"/>
    <cellStyle name="%20 - Vurgu5 3 8 2 2 2" xfId="49802" xr:uid="{D701A717-E6D0-4029-ADD4-F1BC13A5D163}"/>
    <cellStyle name="%20 - Vurgu5 3 8 2 3" xfId="36486" xr:uid="{9AD3AC7D-8345-404A-9AEA-66F7239BBC2E}"/>
    <cellStyle name="%20 - Vurgu5 3 8 3" xfId="15965" xr:uid="{38C6E679-2561-456A-902A-0713DE6596FE}"/>
    <cellStyle name="%20 - Vurgu5 3 8 3 2" xfId="40197" xr:uid="{A08B8E80-6E3D-4ED2-9B16-445CF054E2BF}"/>
    <cellStyle name="%20 - Vurgu5 3 8 4" xfId="19702" xr:uid="{C597D138-FA36-4834-80D8-7507928673FB}"/>
    <cellStyle name="%20 - Vurgu5 3 8 4 2" xfId="43928" xr:uid="{DECF0169-CA6A-42FE-BE34-C7F566661D41}"/>
    <cellStyle name="%20 - Vurgu5 3 8 5" xfId="23223" xr:uid="{228A110D-6E1E-4CFE-A400-32770DE0A63D}"/>
    <cellStyle name="%20 - Vurgu5 3 8 5 2" xfId="47425" xr:uid="{C54FA696-30D4-480A-AAA6-8D7D0058B3B5}"/>
    <cellStyle name="%20 - Vurgu5 3 8 6" xfId="32420" xr:uid="{12AFAB19-C181-4CBD-8233-0B1C4E2EF0BC}"/>
    <cellStyle name="%20 - Vurgu5 3 9" xfId="6551" xr:uid="{C1C66969-7686-4B2B-BA96-26178176EEB2}"/>
    <cellStyle name="%20 - Vurgu5 3 9 2" xfId="13756" xr:uid="{40B8764F-D6F0-4890-96E9-CD407C2CFE00}"/>
    <cellStyle name="%20 - Vurgu5 3 9 2 2" xfId="37989" xr:uid="{4B32EFB2-6B01-476D-AE3E-0C1659948CF5}"/>
    <cellStyle name="%20 - Vurgu5 3 9 3" xfId="17469" xr:uid="{DD473F5E-5B6A-4043-958F-268B98B01903}"/>
    <cellStyle name="%20 - Vurgu5 3 9 3 2" xfId="41700" xr:uid="{6C9F4629-DB31-4696-B81E-4B3D7D3ED4A9}"/>
    <cellStyle name="%20 - Vurgu5 3 9 4" xfId="21208" xr:uid="{0453A525-B5CF-4784-A028-C81C362A74C2}"/>
    <cellStyle name="%20 - Vurgu5 3 9 4 2" xfId="45431" xr:uid="{AD4F6854-AA39-4EAD-B7C8-8F2F7B49E3FA}"/>
    <cellStyle name="%20 - Vurgu5 3 9 5" xfId="27188" xr:uid="{7FAA2F76-62FF-4C6D-84E0-950490B0A18C}"/>
    <cellStyle name="%20 - Vurgu5 3 9 5 2" xfId="51305" xr:uid="{7CF0BA2F-FDD5-4D3C-B8AB-738095ACDD3B}"/>
    <cellStyle name="%20 - Vurgu5 3 9 6" xfId="31555" xr:uid="{A9F1667B-6A83-42F7-B518-04F9DE835295}"/>
    <cellStyle name="%20 - Vurgu5 30" xfId="8787" xr:uid="{A7E3057A-FE76-40E9-AAE5-E41DC14BFD94}"/>
    <cellStyle name="%20 - Vurgu5 30 2" xfId="24368" xr:uid="{F366DB2B-6508-4851-B5CF-B2F1BB9DF511}"/>
    <cellStyle name="%20 - Vurgu5 30 2 2" xfId="48570" xr:uid="{8EAB9017-BF34-425A-BC0F-27734A78CB60}"/>
    <cellStyle name="%20 - Vurgu5 30 3" xfId="33563" xr:uid="{674CF217-A159-409F-8959-E7F0538C3282}"/>
    <cellStyle name="%20 - Vurgu5 31" xfId="6522" xr:uid="{82CA2888-43AF-4AE6-BEFA-1D20B50C66EA}"/>
    <cellStyle name="%20 - Vurgu5 31 2" xfId="24439" xr:uid="{3409D543-CBE2-4142-948C-7824E8A8E0DF}"/>
    <cellStyle name="%20 - Vurgu5 31 2 2" xfId="48622" xr:uid="{A35ED005-3F29-4897-9781-19FEF64A497B}"/>
    <cellStyle name="%20 - Vurgu5 31 3" xfId="31526" xr:uid="{AA6B6BB2-C796-45E7-B69D-3998651C77CC}"/>
    <cellStyle name="%20 - Vurgu5 32" xfId="11081" xr:uid="{D55E3D8F-BC28-4223-970D-E1210BA3CF03}"/>
    <cellStyle name="%20 - Vurgu5 32 2" xfId="24461" xr:uid="{95A8668D-0183-4F04-AFDC-840E4750AC39}"/>
    <cellStyle name="%20 - Vurgu5 32 2 2" xfId="48638" xr:uid="{57B84B00-4147-47AB-B429-F94ADDD52777}"/>
    <cellStyle name="%20 - Vurgu5 32 3" xfId="35322" xr:uid="{C7DF8DB5-83E5-4A58-9DF7-8DD3B7FE6CE0}"/>
    <cellStyle name="%20 - Vurgu5 33" xfId="11116" xr:uid="{1E04A20B-28EB-4589-8893-7DB8F28C633C}"/>
    <cellStyle name="%20 - Vurgu5 33 2" xfId="24479" xr:uid="{EB276880-2F38-4B14-8A96-17BB0BFE8B0C}"/>
    <cellStyle name="%20 - Vurgu5 33 2 2" xfId="48654" xr:uid="{07475362-711C-4B93-9708-D55F532F6E73}"/>
    <cellStyle name="%20 - Vurgu5 33 3" xfId="35350" xr:uid="{B4F13402-DF17-4C9D-85C6-317E20C49E2F}"/>
    <cellStyle name="%20 - Vurgu5 34" xfId="14829" xr:uid="{8EFCA6C8-34AF-4667-A36A-9529D0683068}"/>
    <cellStyle name="%20 - Vurgu5 34 2" xfId="24497" xr:uid="{C41C803E-AF72-420D-A6B6-2540587F6A23}"/>
    <cellStyle name="%20 - Vurgu5 34 2 2" xfId="48671" xr:uid="{650A4C53-0288-4228-8487-582D010EB1B2}"/>
    <cellStyle name="%20 - Vurgu5 34 3" xfId="39061" xr:uid="{B1E73D89-2CED-4B59-9296-7ADA41837E3F}"/>
    <cellStyle name="%20 - Vurgu5 35" xfId="18562" xr:uid="{8884230D-9A2D-4C38-B6A3-0D2132559B51}"/>
    <cellStyle name="%20 - Vurgu5 35 2" xfId="42788" xr:uid="{F8F370ED-37FA-41D5-9175-AE17D3F496B2}"/>
    <cellStyle name="%20 - Vurgu5 36" xfId="22296" xr:uid="{5764B0AD-2CCC-42C2-944D-702F2F8E86BD}"/>
    <cellStyle name="%20 - Vurgu5 36 2" xfId="46514" xr:uid="{26744D31-E8CC-4955-95B0-F224165200F3}"/>
    <cellStyle name="%20 - Vurgu5 37" xfId="52379" xr:uid="{BE776162-723B-4FCB-93B6-6BC2A0CB2DCB}"/>
    <cellStyle name="%20 - Vurgu5 4" xfId="302" xr:uid="{00000000-0005-0000-0000-00004A010000}"/>
    <cellStyle name="%20 - Vurgu5 4 10" xfId="11180" xr:uid="{88D86227-DE24-4C86-BE73-A31D2F0379DF}"/>
    <cellStyle name="%20 - Vurgu5 4 10 2" xfId="35414" xr:uid="{15D2F3D3-C8CC-4DA7-BC0B-7689885D18C0}"/>
    <cellStyle name="%20 - Vurgu5 4 11" xfId="14893" xr:uid="{4F638027-C788-49A1-BA08-D2615DD88A19}"/>
    <cellStyle name="%20 - Vurgu5 4 11 2" xfId="39125" xr:uid="{2486C014-02C8-4AD1-9EDF-5D93390D7FE1}"/>
    <cellStyle name="%20 - Vurgu5 4 12" xfId="18626" xr:uid="{7A26381D-E17B-4CBF-A889-0DF0F8BBF524}"/>
    <cellStyle name="%20 - Vurgu5 4 12 2" xfId="42852" xr:uid="{6E8BCFC8-694C-4BAC-B067-BE49B126641C}"/>
    <cellStyle name="%20 - Vurgu5 4 13" xfId="22393" xr:uid="{FF0CD192-C725-4049-9DD6-6B04DCF1C647}"/>
    <cellStyle name="%20 - Vurgu5 4 13 2" xfId="46595" xr:uid="{243ADE1A-9F67-44A7-A1D4-9E22B00A9B88}"/>
    <cellStyle name="%20 - Vurgu5 4 14" xfId="28505" xr:uid="{0E4560C0-4FE9-470F-91A1-1409F1FF791C}"/>
    <cellStyle name="%20 - Vurgu5 4 2" xfId="303" xr:uid="{00000000-0005-0000-0000-00004B010000}"/>
    <cellStyle name="%20 - Vurgu5 4 2 2" xfId="4022" xr:uid="{DDE34F59-2F06-4F76-B2EF-881B4111817B}"/>
    <cellStyle name="%20 - Vurgu5 4 2 2 2" xfId="8113" xr:uid="{F1C4E00A-82F7-44DC-89BF-5F2A51AA7059}"/>
    <cellStyle name="%20 - Vurgu5 4 2 2 2 2" xfId="26512" xr:uid="{1DE7E4BB-6B6D-4AC5-9E29-0049E031644E}"/>
    <cellStyle name="%20 - Vurgu5 4 2 2 2 2 2" xfId="50631" xr:uid="{7D1B5913-EC46-4D34-B433-63F7EBDA3DA8}"/>
    <cellStyle name="%20 - Vurgu5 4 2 2 2 3" xfId="32941" xr:uid="{C60CB57F-D843-47EE-B9D4-99D381B59816}"/>
    <cellStyle name="%20 - Vurgu5 4 2 2 3" xfId="13082" xr:uid="{E99A8DC3-EA42-46A2-9862-E01A9BC2B04D}"/>
    <cellStyle name="%20 - Vurgu5 4 2 2 3 2" xfId="37315" xr:uid="{BDA46C84-FF7C-4F06-8ABA-8D2C1A3CEB2B}"/>
    <cellStyle name="%20 - Vurgu5 4 2 2 4" xfId="16795" xr:uid="{3DF2A514-7822-4F45-AA18-445E63A93DFD}"/>
    <cellStyle name="%20 - Vurgu5 4 2 2 4 2" xfId="41026" xr:uid="{0557BA0C-0C6C-4E7A-8A93-28DB206C1D90}"/>
    <cellStyle name="%20 - Vurgu5 4 2 2 5" xfId="20534" xr:uid="{FE921C44-A6EC-4060-ABFF-D904052A4C96}"/>
    <cellStyle name="%20 - Vurgu5 4 2 2 5 2" xfId="44757" xr:uid="{35F82DEE-5C75-4FA8-9758-95D7BEA76274}"/>
    <cellStyle name="%20 - Vurgu5 4 2 2 6" xfId="23746" xr:uid="{ED4DF71F-2E9C-4761-9A12-13823635E819}"/>
    <cellStyle name="%20 - Vurgu5 4 2 2 6 2" xfId="47948" xr:uid="{8B16044E-B03E-404C-9034-F07770A99A2F}"/>
    <cellStyle name="%20 - Vurgu5 4 2 2 7" xfId="29651" xr:uid="{232F1DD5-367C-42D3-86D2-CFBCEDA2AB46}"/>
    <cellStyle name="%20 - Vurgu5 4 2 3" xfId="5684" xr:uid="{C66E7EB9-0C40-4B7C-80E3-FFD59FD1E9EF}"/>
    <cellStyle name="%20 - Vurgu5 4 2 3 2" xfId="10077" xr:uid="{F2D4AE49-64E1-45F1-B348-38B563A4F371}"/>
    <cellStyle name="%20 - Vurgu5 4 2 3 2 2" xfId="34671" xr:uid="{5D9D685C-4FD3-4394-8E7E-469FA90FE0E3}"/>
    <cellStyle name="%20 - Vurgu5 4 2 3 3" xfId="14274" xr:uid="{C888386E-12F1-423F-A3E6-A690DE14799B}"/>
    <cellStyle name="%20 - Vurgu5 4 2 3 3 2" xfId="38507" xr:uid="{1488D36E-D465-494E-97C7-72D8A43287EF}"/>
    <cellStyle name="%20 - Vurgu5 4 2 3 4" xfId="17987" xr:uid="{CBF9E072-EBFE-4504-BE5C-6D908FFF90AF}"/>
    <cellStyle name="%20 - Vurgu5 4 2 3 4 2" xfId="42218" xr:uid="{1BE2962D-A4D3-4897-B1CF-9E2ADFC52D0B}"/>
    <cellStyle name="%20 - Vurgu5 4 2 3 5" xfId="21726" xr:uid="{CDF3C0C7-7D48-4DD4-9F72-9776D10498D3}"/>
    <cellStyle name="%20 - Vurgu5 4 2 3 5 2" xfId="45949" xr:uid="{1EA29D93-59F5-4522-943D-0FECB0A32ECE}"/>
    <cellStyle name="%20 - Vurgu5 4 2 3 6" xfId="27706" xr:uid="{BE725BA5-25B3-45DF-91BB-1E0FB5A206AC}"/>
    <cellStyle name="%20 - Vurgu5 4 2 3 6 2" xfId="51823" xr:uid="{3ADAC928-834A-476A-B64D-548F57044F23}"/>
    <cellStyle name="%20 - Vurgu5 4 2 3 7" xfId="30690" xr:uid="{03840B97-FAFA-4B7B-9502-49C508055C53}"/>
    <cellStyle name="%20 - Vurgu5 4 2 4" xfId="6961" xr:uid="{48E53C27-D420-4798-9F61-B43591615601}"/>
    <cellStyle name="%20 - Vurgu5 4 2 4 2" xfId="12424" xr:uid="{27F742D5-B605-445C-9363-5BFC01B24B90}"/>
    <cellStyle name="%20 - Vurgu5 4 2 4 2 2" xfId="36658" xr:uid="{507FD7BA-6AD6-4A93-B83F-1B6035A555D0}"/>
    <cellStyle name="%20 - Vurgu5 4 2 4 3" xfId="16137" xr:uid="{BA902269-46DC-4F9E-B566-1C6DE87EDB4F}"/>
    <cellStyle name="%20 - Vurgu5 4 2 4 3 2" xfId="40369" xr:uid="{82744DB8-C607-413E-8E98-B5B20F1524FA}"/>
    <cellStyle name="%20 - Vurgu5 4 2 4 4" xfId="19875" xr:uid="{67280101-0D98-4F0C-8D85-04C2DC7FBFFC}"/>
    <cellStyle name="%20 - Vurgu5 4 2 4 4 2" xfId="44100" xr:uid="{94B4E39B-C6C5-4933-AE2D-5427BAF648D6}"/>
    <cellStyle name="%20 - Vurgu5 4 2 4 5" xfId="25850" xr:uid="{0862F076-9D0E-40E5-9636-552DF6EFAF55}"/>
    <cellStyle name="%20 - Vurgu5 4 2 4 5 2" xfId="49974" xr:uid="{8F0F7AD0-9DA6-4A65-978F-69268769F4A6}"/>
    <cellStyle name="%20 - Vurgu5 4 2 4 6" xfId="31893" xr:uid="{1B07AA9C-1C4A-4016-B6A4-802D20FEC41E}"/>
    <cellStyle name="%20 - Vurgu5 4 2 5" xfId="11693" xr:uid="{1B879DBF-1BC7-4506-879F-B65F3DC317D6}"/>
    <cellStyle name="%20 - Vurgu5 4 2 5 2" xfId="25109" xr:uid="{64521BC9-96E7-412E-B252-D6EFF52A7812}"/>
    <cellStyle name="%20 - Vurgu5 4 2 5 2 2" xfId="49243" xr:uid="{F091A779-CC71-4C11-A2BF-2ACC1810992D}"/>
    <cellStyle name="%20 - Vurgu5 4 2 5 3" xfId="35927" xr:uid="{C57BE3FD-0689-441E-BED3-E4385039C68E}"/>
    <cellStyle name="%20 - Vurgu5 4 2 6" xfId="15406" xr:uid="{32E984CD-F8D3-43E8-981B-5877A3C3EDBD}"/>
    <cellStyle name="%20 - Vurgu5 4 2 6 2" xfId="39638" xr:uid="{7FDF352D-5785-4EE4-8E97-556FB0EAFE5B}"/>
    <cellStyle name="%20 - Vurgu5 4 2 7" xfId="19143" xr:uid="{9C399F37-517C-45E5-B05B-DCCEB10229B5}"/>
    <cellStyle name="%20 - Vurgu5 4 2 7 2" xfId="43369" xr:uid="{B4D34308-2BD1-4212-9AF3-1B4A6BC7D32C}"/>
    <cellStyle name="%20 - Vurgu5 4 2 8" xfId="22696" xr:uid="{70D04982-ADB8-4B31-AA53-1CE991EB5D16}"/>
    <cellStyle name="%20 - Vurgu5 4 2 8 2" xfId="46898" xr:uid="{9D8DE19F-8FF0-4210-9CA0-CB83279AA1FF}"/>
    <cellStyle name="%20 - Vurgu5 4 2 9" xfId="28506" xr:uid="{D7EF775B-A611-4616-8357-DD8EEC80A566}"/>
    <cellStyle name="%20 - Vurgu5 4 3" xfId="3598" xr:uid="{00000000-0005-0000-0000-00004C010000}"/>
    <cellStyle name="%20 - Vurgu5 4 3 2" xfId="8244" xr:uid="{BB90C921-6CDE-43EF-945C-3ECAD85506FE}"/>
    <cellStyle name="%20 - Vurgu5 4 3 2 2" xfId="14401" xr:uid="{81FEAA1E-C9B0-4F5C-943E-F2CC8E70A7E0}"/>
    <cellStyle name="%20 - Vurgu5 4 3 2 2 2" xfId="27833" xr:uid="{0A11D5B7-6B03-4F7B-B95B-D100954959BF}"/>
    <cellStyle name="%20 - Vurgu5 4 3 2 2 2 2" xfId="51950" xr:uid="{FC18C634-7943-4419-8FA8-DB9CE7D2387E}"/>
    <cellStyle name="%20 - Vurgu5 4 3 2 2 3" xfId="38634" xr:uid="{59C3D832-B40A-48A1-8AE4-CE8E60BED5A9}"/>
    <cellStyle name="%20 - Vurgu5 4 3 2 3" xfId="18114" xr:uid="{C36E5FCD-B13B-46A1-90F7-2A7C9E8ABE48}"/>
    <cellStyle name="%20 - Vurgu5 4 3 2 3 2" xfId="42345" xr:uid="{0474910E-FD45-4F6B-A835-521778F26197}"/>
    <cellStyle name="%20 - Vurgu5 4 3 2 4" xfId="21853" xr:uid="{1DAE7144-E503-4E05-A3F3-007710ECF2A7}"/>
    <cellStyle name="%20 - Vurgu5 4 3 2 4 2" xfId="46076" xr:uid="{343E1D49-2A8F-4681-BD9C-5DCACB7CEC63}"/>
    <cellStyle name="%20 - Vurgu5 4 3 2 5" xfId="23873" xr:uid="{40A278FB-DA1C-4F7A-8360-9D07A1A67682}"/>
    <cellStyle name="%20 - Vurgu5 4 3 2 5 2" xfId="48075" xr:uid="{5AF2B995-8100-4DFA-B194-C725B79AB50E}"/>
    <cellStyle name="%20 - Vurgu5 4 3 2 6" xfId="33068" xr:uid="{0980BD5A-0531-4116-B2E3-D3E09DDAED85}"/>
    <cellStyle name="%20 - Vurgu5 4 3 3" xfId="7096" xr:uid="{314268F4-1186-4628-885A-312E741557F4}"/>
    <cellStyle name="%20 - Vurgu5 4 3 3 2" xfId="13209" xr:uid="{DEDE2745-9516-4218-97AE-CD18F545EE75}"/>
    <cellStyle name="%20 - Vurgu5 4 3 3 2 2" xfId="37442" xr:uid="{73D391DC-7AC8-4969-99EB-4665988A82CD}"/>
    <cellStyle name="%20 - Vurgu5 4 3 3 3" xfId="16922" xr:uid="{DC761DCF-6A26-4FC5-8E9F-6D2601072F0B}"/>
    <cellStyle name="%20 - Vurgu5 4 3 3 3 2" xfId="41153" xr:uid="{9C1799CB-1D04-46E3-B3A1-26DA328E4DCE}"/>
    <cellStyle name="%20 - Vurgu5 4 3 3 4" xfId="20661" xr:uid="{79ED32E7-FC5F-4B90-9937-00AFD30E2AAC}"/>
    <cellStyle name="%20 - Vurgu5 4 3 3 4 2" xfId="44884" xr:uid="{84EC1B82-9F95-439D-9C87-41A4B5205CF6}"/>
    <cellStyle name="%20 - Vurgu5 4 3 3 5" xfId="26639" xr:uid="{35A4149C-2B0A-4777-8FB0-2AD7D0DC0F9F}"/>
    <cellStyle name="%20 - Vurgu5 4 3 3 5 2" xfId="50758" xr:uid="{6FC67810-1FFA-46D3-89C4-FC555DDAF2D1}"/>
    <cellStyle name="%20 - Vurgu5 4 3 3 6" xfId="32020" xr:uid="{F4BCAC25-D8BB-4070-80FE-8F13248B5FFE}"/>
    <cellStyle name="%20 - Vurgu5 4 3 4" xfId="11820" xr:uid="{19F91D46-B58E-4611-9663-F05BA99EC157}"/>
    <cellStyle name="%20 - Vurgu5 4 3 4 2" xfId="25236" xr:uid="{C2AA27CD-5F97-4FB0-B3B6-10A679D45856}"/>
    <cellStyle name="%20 - Vurgu5 4 3 4 2 2" xfId="49370" xr:uid="{DAA47FC9-EE30-4B12-8561-4C0DB47CEE64}"/>
    <cellStyle name="%20 - Vurgu5 4 3 4 3" xfId="36054" xr:uid="{CF58E8F0-A52C-4DC8-A386-C39ED3878A51}"/>
    <cellStyle name="%20 - Vurgu5 4 3 5" xfId="15533" xr:uid="{6739E8C3-CB28-47F2-964A-CB64A5E1E968}"/>
    <cellStyle name="%20 - Vurgu5 4 3 5 2" xfId="39765" xr:uid="{506D9318-E678-4616-93BA-52ABFD4D9097}"/>
    <cellStyle name="%20 - Vurgu5 4 3 6" xfId="19270" xr:uid="{141C6ED5-496D-4E60-B2E2-58E6312CA45E}"/>
    <cellStyle name="%20 - Vurgu5 4 3 6 2" xfId="43496" xr:uid="{1345EEFD-B389-4E36-8587-8B6AB2DF8DEE}"/>
    <cellStyle name="%20 - Vurgu5 4 3 7" xfId="22823" xr:uid="{26E0B4FA-89A7-4DAE-9DAB-AC102148F2AC}"/>
    <cellStyle name="%20 - Vurgu5 4 3 7 2" xfId="47025" xr:uid="{C22E9E5F-1AC7-4593-AB56-4CAA19848AE3}"/>
    <cellStyle name="%20 - Vurgu5 4 3 8" xfId="29367" xr:uid="{228B07DA-A52A-44CA-A3F8-0E17F86E6568}"/>
    <cellStyle name="%20 - Vurgu5 4 4" xfId="4021" xr:uid="{76AA6C2C-9E59-45EA-9704-B1FA38788B94}"/>
    <cellStyle name="%20 - Vurgu5 4 4 2" xfId="8374" xr:uid="{9E4CF8E3-6576-475C-8EF6-7A198D3481DA}"/>
    <cellStyle name="%20 - Vurgu5 4 4 2 2" xfId="14528" xr:uid="{7BE6612C-9331-4E38-A8D1-F984746C1563}"/>
    <cellStyle name="%20 - Vurgu5 4 4 2 2 2" xfId="27960" xr:uid="{EBF4A299-085E-4B48-AF21-5D9CC831C189}"/>
    <cellStyle name="%20 - Vurgu5 4 4 2 2 2 2" xfId="52077" xr:uid="{27B3D4EF-08F1-468E-AB01-AA4B8CBA1C0F}"/>
    <cellStyle name="%20 - Vurgu5 4 4 2 2 3" xfId="38761" xr:uid="{353C9447-DA12-4200-94E6-CDF03EFBD3A6}"/>
    <cellStyle name="%20 - Vurgu5 4 4 2 3" xfId="18241" xr:uid="{E021635D-EB26-40BA-AC85-EC36C8F9D85F}"/>
    <cellStyle name="%20 - Vurgu5 4 4 2 3 2" xfId="42472" xr:uid="{F25509BA-0858-49B3-A5D3-94A3800FD97B}"/>
    <cellStyle name="%20 - Vurgu5 4 4 2 4" xfId="21980" xr:uid="{2DB499DF-1589-414A-82B6-39A3545E184C}"/>
    <cellStyle name="%20 - Vurgu5 4 4 2 4 2" xfId="46203" xr:uid="{B301638E-C2EA-46E4-9E8A-F0EDFC6C0B0D}"/>
    <cellStyle name="%20 - Vurgu5 4 4 2 5" xfId="24000" xr:uid="{BCA9EAB2-DE68-4220-8A9D-8FC5CF8D16C8}"/>
    <cellStyle name="%20 - Vurgu5 4 4 2 5 2" xfId="48202" xr:uid="{12B9D3C2-390F-4820-9A54-2066E9F01D8E}"/>
    <cellStyle name="%20 - Vurgu5 4 4 2 6" xfId="33195" xr:uid="{9E7F3146-346C-4062-90BE-3883B1B5AAF3}"/>
    <cellStyle name="%20 - Vurgu5 4 4 3" xfId="7224" xr:uid="{B4935BC5-5B8E-44B5-B3DC-98CB9B53E8A4}"/>
    <cellStyle name="%20 - Vurgu5 4 4 3 2" xfId="13336" xr:uid="{27BCF8A1-225A-4B7F-8563-AE4E86441E6C}"/>
    <cellStyle name="%20 - Vurgu5 4 4 3 2 2" xfId="37569" xr:uid="{4ED92F4D-ACEA-4296-970A-C6A4F248AEAD}"/>
    <cellStyle name="%20 - Vurgu5 4 4 3 3" xfId="17049" xr:uid="{01A5471A-C78B-46DD-9471-4D5BCA326D20}"/>
    <cellStyle name="%20 - Vurgu5 4 4 3 3 2" xfId="41280" xr:uid="{48E351BA-40CD-4483-B598-EAAB6BFEF36B}"/>
    <cellStyle name="%20 - Vurgu5 4 4 3 4" xfId="20788" xr:uid="{7FDDD628-5EB0-4747-BA93-979196FAB18C}"/>
    <cellStyle name="%20 - Vurgu5 4 4 3 4 2" xfId="45011" xr:uid="{DC66E37D-4AB4-4C65-818B-906EBCDFE7CE}"/>
    <cellStyle name="%20 - Vurgu5 4 4 3 5" xfId="26766" xr:uid="{C957C0DE-A372-4478-8D4D-8FF6AA7BAEA6}"/>
    <cellStyle name="%20 - Vurgu5 4 4 3 5 2" xfId="50885" xr:uid="{FCE18AA4-9AE6-4654-A757-850519822814}"/>
    <cellStyle name="%20 - Vurgu5 4 4 3 6" xfId="32147" xr:uid="{87F414DE-D13B-4918-9515-F785F5099697}"/>
    <cellStyle name="%20 - Vurgu5 4 4 4" xfId="11947" xr:uid="{4DE5846B-6E72-4476-AA7C-0A266976D3F9}"/>
    <cellStyle name="%20 - Vurgu5 4 4 4 2" xfId="25363" xr:uid="{3A87CBEE-9A8F-47C8-AC13-1E8F529A1717}"/>
    <cellStyle name="%20 - Vurgu5 4 4 4 2 2" xfId="49497" xr:uid="{164FE2EE-2D50-48F7-BD96-BF82C15B4E06}"/>
    <cellStyle name="%20 - Vurgu5 4 4 4 3" xfId="36181" xr:uid="{328E1189-2CFD-45AB-ADCD-C5FD4CB5F1FA}"/>
    <cellStyle name="%20 - Vurgu5 4 4 5" xfId="15660" xr:uid="{7AB301F7-2737-421E-B831-62DCE62F6914}"/>
    <cellStyle name="%20 - Vurgu5 4 4 5 2" xfId="39892" xr:uid="{79359A1C-94FC-470D-8B9F-5DEA789C4E88}"/>
    <cellStyle name="%20 - Vurgu5 4 4 6" xfId="19397" xr:uid="{EE5B3246-CAEB-41BC-8053-6529AF224640}"/>
    <cellStyle name="%20 - Vurgu5 4 4 6 2" xfId="43623" xr:uid="{A1947FBC-8BE7-41BC-B8B1-A8C776C0B300}"/>
    <cellStyle name="%20 - Vurgu5 4 4 7" xfId="22950" xr:uid="{283F8D4C-13FE-4827-AAC9-90273598637A}"/>
    <cellStyle name="%20 - Vurgu5 4 4 7 2" xfId="47152" xr:uid="{DB01D2EA-A696-42A2-BCDD-F091EF350F67}"/>
    <cellStyle name="%20 - Vurgu5 4 4 8" xfId="29650" xr:uid="{EA33365A-5332-46F1-8DB4-87EE835E0803}"/>
    <cellStyle name="%20 - Vurgu5 4 5" xfId="5683" xr:uid="{9CFDF54A-02DE-44BE-AFE4-4C93EA13B127}"/>
    <cellStyle name="%20 - Vurgu5 4 5 2" xfId="8506" xr:uid="{1500D20B-30D6-4222-A36E-74A119D7EF82}"/>
    <cellStyle name="%20 - Vurgu5 4 5 2 2" xfId="14655" xr:uid="{F3F36E54-5CBE-40EB-969B-84EC321381D8}"/>
    <cellStyle name="%20 - Vurgu5 4 5 2 2 2" xfId="28087" xr:uid="{919FF9AF-8F1E-41D8-B53B-A722C697F573}"/>
    <cellStyle name="%20 - Vurgu5 4 5 2 2 2 2" xfId="52204" xr:uid="{B48D58CA-66FE-429D-84FE-17ABF4AD0CD2}"/>
    <cellStyle name="%20 - Vurgu5 4 5 2 2 3" xfId="38888" xr:uid="{0A9BA496-FCAC-4A72-889D-FBFD7D78BD50}"/>
    <cellStyle name="%20 - Vurgu5 4 5 2 3" xfId="18368" xr:uid="{6BC295D3-1AB9-4E18-99D2-60E237527118}"/>
    <cellStyle name="%20 - Vurgu5 4 5 2 3 2" xfId="42599" xr:uid="{4ADA6A19-A604-494E-A18C-F5A38AEF71C8}"/>
    <cellStyle name="%20 - Vurgu5 4 5 2 4" xfId="22107" xr:uid="{0912C234-BECE-4991-97B6-D34F636E55C3}"/>
    <cellStyle name="%20 - Vurgu5 4 5 2 4 2" xfId="46330" xr:uid="{7DDC60BF-7272-4781-AD42-5CC666F4D6BF}"/>
    <cellStyle name="%20 - Vurgu5 4 5 2 5" xfId="24127" xr:uid="{1B690F69-06E7-46A4-9D41-48ED8120A7C6}"/>
    <cellStyle name="%20 - Vurgu5 4 5 2 5 2" xfId="48329" xr:uid="{A779CD0B-4CB1-44C0-820C-91DDD061502A}"/>
    <cellStyle name="%20 - Vurgu5 4 5 2 6" xfId="33322" xr:uid="{8DCFED21-B316-4312-A564-776D4EE5EEB8}"/>
    <cellStyle name="%20 - Vurgu5 4 5 3" xfId="7358" xr:uid="{82705400-8DA6-4CB0-B260-EF1556D61FD3}"/>
    <cellStyle name="%20 - Vurgu5 4 5 3 2" xfId="13463" xr:uid="{B50FFE55-0E52-4210-B421-2EC19BCDF00E}"/>
    <cellStyle name="%20 - Vurgu5 4 5 3 2 2" xfId="37696" xr:uid="{6236D2CA-E72F-46B1-8969-87F966C6BB8D}"/>
    <cellStyle name="%20 - Vurgu5 4 5 3 3" xfId="17176" xr:uid="{CB8F93A9-7257-4D0C-AC39-3D7ED1A6D7E3}"/>
    <cellStyle name="%20 - Vurgu5 4 5 3 3 2" xfId="41407" xr:uid="{AE18318D-A459-4BC4-9134-40F83ED873F2}"/>
    <cellStyle name="%20 - Vurgu5 4 5 3 4" xfId="20915" xr:uid="{AA216549-E37A-4791-BA67-E108A9E34E0B}"/>
    <cellStyle name="%20 - Vurgu5 4 5 3 4 2" xfId="45138" xr:uid="{17062635-CD10-453F-8E51-2268C03C3FE4}"/>
    <cellStyle name="%20 - Vurgu5 4 5 3 5" xfId="26893" xr:uid="{9E47B3E0-CE70-49AC-AE48-B830C1928F2A}"/>
    <cellStyle name="%20 - Vurgu5 4 5 3 5 2" xfId="51012" xr:uid="{0B3B472D-749A-4872-BA28-B0A76D748D25}"/>
    <cellStyle name="%20 - Vurgu5 4 5 3 6" xfId="32274" xr:uid="{5B9F0994-3574-4B92-A96C-B12226DD7F37}"/>
    <cellStyle name="%20 - Vurgu5 4 5 4" xfId="12074" xr:uid="{AEC11490-E847-4A8A-88B7-98B211BC2470}"/>
    <cellStyle name="%20 - Vurgu5 4 5 4 2" xfId="25490" xr:uid="{66EECCBB-C0BB-49C6-8537-403F9CE64F1E}"/>
    <cellStyle name="%20 - Vurgu5 4 5 4 2 2" xfId="49624" xr:uid="{3CEAC8AA-4D3D-4007-948B-22453A00EB7E}"/>
    <cellStyle name="%20 - Vurgu5 4 5 4 3" xfId="36308" xr:uid="{7370BC46-EE7F-4491-9C01-41C837F44082}"/>
    <cellStyle name="%20 - Vurgu5 4 5 5" xfId="15787" xr:uid="{FC1B9131-D519-464E-8B65-CFE7AA3563F0}"/>
    <cellStyle name="%20 - Vurgu5 4 5 5 2" xfId="40019" xr:uid="{7C29F37F-0A08-4522-B012-DA9E10D8975F}"/>
    <cellStyle name="%20 - Vurgu5 4 5 6" xfId="19524" xr:uid="{3B3AF1F4-8BDC-4CFE-AF03-D91691A4E1C6}"/>
    <cellStyle name="%20 - Vurgu5 4 5 6 2" xfId="43750" xr:uid="{F8E02B98-7494-493D-879E-C9465E0ADBDE}"/>
    <cellStyle name="%20 - Vurgu5 4 5 7" xfId="23077" xr:uid="{2FFBD5BA-926B-4CCE-A864-0850D304B7F9}"/>
    <cellStyle name="%20 - Vurgu5 4 5 7 2" xfId="47279" xr:uid="{357A6C4B-7F6A-4FA1-BAB6-5E4360A3F78C}"/>
    <cellStyle name="%20 - Vurgu5 4 5 8" xfId="30689" xr:uid="{4E5C0E31-962E-47DF-8510-F08DF8A78FF1}"/>
    <cellStyle name="%20 - Vurgu5 4 6" xfId="6479" xr:uid="{B6738C1E-5B93-423A-98EF-C3241BEDBD99}"/>
    <cellStyle name="%20 - Vurgu5 4 6 2" xfId="7777" xr:uid="{2877AF98-B689-421C-855D-5E9CF8ECB084}"/>
    <cellStyle name="%20 - Vurgu5 4 6 2 2" xfId="13976" xr:uid="{F7BD94EB-FD5B-4BE4-AAC4-E4B9381ABCF2}"/>
    <cellStyle name="%20 - Vurgu5 4 6 2 2 2" xfId="38209" xr:uid="{5C58C7F4-C928-484A-A4DD-F53C1B24870C}"/>
    <cellStyle name="%20 - Vurgu5 4 6 2 3" xfId="17689" xr:uid="{28AB2846-DEE2-4DBB-B934-0218093DF9A2}"/>
    <cellStyle name="%20 - Vurgu5 4 6 2 3 2" xfId="41920" xr:uid="{06D85A30-CEFD-4822-A262-182929489F0B}"/>
    <cellStyle name="%20 - Vurgu5 4 6 2 4" xfId="21428" xr:uid="{D6BE822A-BC4F-4873-94D5-38078247F1E2}"/>
    <cellStyle name="%20 - Vurgu5 4 6 2 4 2" xfId="45651" xr:uid="{A81B8136-4927-4140-B73F-E571536CAD5A}"/>
    <cellStyle name="%20 - Vurgu5 4 6 2 5" xfId="27408" xr:uid="{61E84878-892B-4225-B0CA-3D5CA714D117}"/>
    <cellStyle name="%20 - Vurgu5 4 6 2 5 2" xfId="51525" xr:uid="{9D2348E6-A75C-49BB-865A-EA9E51E3771B}"/>
    <cellStyle name="%20 - Vurgu5 4 6 2 6" xfId="32643" xr:uid="{35259885-0952-4D95-A84A-D33A4E4BBE7E}"/>
    <cellStyle name="%20 - Vurgu5 4 6 3" xfId="9275" xr:uid="{9F6E3742-C4BF-44AD-819F-31BA67870705}"/>
    <cellStyle name="%20 - Vurgu5 4 6 3 2" xfId="12794" xr:uid="{2D6112BD-0D43-4AD7-A426-221693B9E18A}"/>
    <cellStyle name="%20 - Vurgu5 4 6 3 2 2" xfId="37027" xr:uid="{C0D96A71-EA20-4FF1-90F5-02778A96A1B9}"/>
    <cellStyle name="%20 - Vurgu5 4 6 3 3" xfId="16507" xr:uid="{689CD640-8190-4D6A-8E6C-4FC21F946C51}"/>
    <cellStyle name="%20 - Vurgu5 4 6 3 3 2" xfId="40738" xr:uid="{07CD61F6-141B-4B04-9EE9-5F279D71D01B}"/>
    <cellStyle name="%20 - Vurgu5 4 6 3 4" xfId="20246" xr:uid="{0F9BC48E-559E-4AEB-86F2-3BF46DD57CE0}"/>
    <cellStyle name="%20 - Vurgu5 4 6 3 4 2" xfId="44469" xr:uid="{101F6D22-7718-4EB9-9FFA-2759BDEF51B1}"/>
    <cellStyle name="%20 - Vurgu5 4 6 3 5" xfId="26223" xr:uid="{46C8EE37-9814-4652-9A98-1F92772D96A7}"/>
    <cellStyle name="%20 - Vurgu5 4 6 3 5 2" xfId="50343" xr:uid="{90DB9A07-2A10-4DEC-A845-4E453294A0A2}"/>
    <cellStyle name="%20 - Vurgu5 4 6 3 6" xfId="33909" xr:uid="{47929517-475C-4607-B458-4F2D9DE17381}"/>
    <cellStyle name="%20 - Vurgu5 4 6 4" xfId="11391" xr:uid="{BA159FC9-7772-41EC-9F98-77239259E0E1}"/>
    <cellStyle name="%20 - Vurgu5 4 6 4 2" xfId="24810" xr:uid="{2E813640-0DE0-4575-AAB6-803899FC6D55}"/>
    <cellStyle name="%20 - Vurgu5 4 6 4 2 2" xfId="48944" xr:uid="{8CDE85B1-4845-4313-9488-1D97C65EFF85}"/>
    <cellStyle name="%20 - Vurgu5 4 6 4 3" xfId="35625" xr:uid="{A2822CDB-7542-439C-BD67-D509FC2B5082}"/>
    <cellStyle name="%20 - Vurgu5 4 6 5" xfId="15104" xr:uid="{B4C9E7E8-3FC7-4158-92C1-C2D273F8120F}"/>
    <cellStyle name="%20 - Vurgu5 4 6 5 2" xfId="39336" xr:uid="{0DAFC39D-0973-45E2-9A45-F58764DDFD11}"/>
    <cellStyle name="%20 - Vurgu5 4 6 6" xfId="18840" xr:uid="{1383EC24-FD10-4820-9988-DC7F10ECE6E5}"/>
    <cellStyle name="%20 - Vurgu5 4 6 6 2" xfId="43066" xr:uid="{DAC4900D-9F68-4889-BD6B-282F56365B5B}"/>
    <cellStyle name="%20 - Vurgu5 4 6 7" xfId="23447" xr:uid="{E0BC3A6C-7BBC-492A-A131-9465E3B1B221}"/>
    <cellStyle name="%20 - Vurgu5 4 6 7 2" xfId="47649" xr:uid="{11FB1FB9-2352-440C-9026-0FEE4A7D6885}"/>
    <cellStyle name="%20 - Vurgu5 4 6 8" xfId="31484" xr:uid="{FF391B0B-C14D-4067-91DE-E2AA978F2D10}"/>
    <cellStyle name="%20 - Vurgu5 4 7" xfId="7523" xr:uid="{9E154F9B-9EB2-4D4D-8886-DE2E26FF4F09}"/>
    <cellStyle name="%20 - Vurgu5 4 7 2" xfId="12292" xr:uid="{68EC22E7-FA5F-46FD-B748-9F72BEDA7526}"/>
    <cellStyle name="%20 - Vurgu5 4 7 2 2" xfId="25714" xr:uid="{A295BFB0-A5F1-453A-BDA0-9E013F63998F}"/>
    <cellStyle name="%20 - Vurgu5 4 7 2 2 2" xfId="49842" xr:uid="{CBFC9477-E496-41E7-A3E9-C360261ED07C}"/>
    <cellStyle name="%20 - Vurgu5 4 7 2 3" xfId="36526" xr:uid="{B5AE8293-94A4-4961-9DCB-F7C6691116FD}"/>
    <cellStyle name="%20 - Vurgu5 4 7 3" xfId="16005" xr:uid="{505BE911-B425-45A3-8F07-9DA06AAAEB85}"/>
    <cellStyle name="%20 - Vurgu5 4 7 3 2" xfId="40237" xr:uid="{D300D7D5-BA9B-4B1F-8CD5-4C875427066A}"/>
    <cellStyle name="%20 - Vurgu5 4 7 4" xfId="19743" xr:uid="{A5E6AF2A-9E76-4851-BA6B-069728884092}"/>
    <cellStyle name="%20 - Vurgu5 4 7 4 2" xfId="43968" xr:uid="{A548B038-43BC-48B0-8D65-A42CB3C6A21F}"/>
    <cellStyle name="%20 - Vurgu5 4 7 5" xfId="23237" xr:uid="{467836E2-DB1A-4974-B5B3-3CDCE8A284C3}"/>
    <cellStyle name="%20 - Vurgu5 4 7 5 2" xfId="47439" xr:uid="{5209B121-E9B2-4EFE-B8AF-4AFF3A8E950D}"/>
    <cellStyle name="%20 - Vurgu5 4 7 6" xfId="32434" xr:uid="{73AD91EB-C505-47C6-8D4F-518B6AA3BAE8}"/>
    <cellStyle name="%20 - Vurgu5 4 8" xfId="6587" xr:uid="{D3B06D71-5A1D-4F57-8BE5-F45EB5F42800}"/>
    <cellStyle name="%20 - Vurgu5 4 8 2" xfId="13770" xr:uid="{D9B1A992-B270-44EF-8A5D-5E1BA3114052}"/>
    <cellStyle name="%20 - Vurgu5 4 8 2 2" xfId="38003" xr:uid="{846A4D06-54FF-4A5B-A8FF-25ED84C66434}"/>
    <cellStyle name="%20 - Vurgu5 4 8 3" xfId="17483" xr:uid="{F932EE24-F41E-47F9-88F7-6A33F4E31532}"/>
    <cellStyle name="%20 - Vurgu5 4 8 3 2" xfId="41714" xr:uid="{65C372AA-3631-4974-AA0B-1B1488EDA560}"/>
    <cellStyle name="%20 - Vurgu5 4 8 4" xfId="21222" xr:uid="{9F1C3285-624A-4F05-A53D-24D303713FFD}"/>
    <cellStyle name="%20 - Vurgu5 4 8 4 2" xfId="45445" xr:uid="{D7F06750-FFB9-40DF-B6E4-DEBE324005F6}"/>
    <cellStyle name="%20 - Vurgu5 4 8 5" xfId="27202" xr:uid="{9C413CAE-8AA4-462D-AF56-1CB1F1461870}"/>
    <cellStyle name="%20 - Vurgu5 4 8 5 2" xfId="51319" xr:uid="{BBD7D56F-4A21-4D9F-875C-FEF22B0589F2}"/>
    <cellStyle name="%20 - Vurgu5 4 8 6" xfId="31591" xr:uid="{A5D53D6A-5A91-42AC-BE04-E54263CC5798}"/>
    <cellStyle name="%20 - Vurgu5 4 9" xfId="10314" xr:uid="{E846D100-499A-4659-A705-35CDF2258DD6}"/>
    <cellStyle name="%20 - Vurgu5 4 9 2" xfId="24561" xr:uid="{BAE127C7-DD8B-43AA-BFD9-3214A8932393}"/>
    <cellStyle name="%20 - Vurgu5 4 9 2 2" xfId="48735" xr:uid="{A6A8318E-6523-465B-B366-499FF7233641}"/>
    <cellStyle name="%20 - Vurgu5 4 9 3" xfId="34875" xr:uid="{59377224-5E86-4314-9BCF-E41682208349}"/>
    <cellStyle name="%20 - Vurgu5 5" xfId="304" xr:uid="{00000000-0005-0000-0000-00004D010000}"/>
    <cellStyle name="%20 - Vurgu5 5 10" xfId="10315" xr:uid="{1AAEA7CB-FB87-49FC-9555-781F654C2124}"/>
    <cellStyle name="%20 - Vurgu5 5 10 2" xfId="24578" xr:uid="{06FDF302-FBE5-4B25-B947-745FCC4C04A4}"/>
    <cellStyle name="%20 - Vurgu5 5 10 2 2" xfId="48752" xr:uid="{4CBE4E59-82D6-48EF-A0C5-ED8C4FB6E93B}"/>
    <cellStyle name="%20 - Vurgu5 5 10 3" xfId="34876" xr:uid="{F4264C0A-5C9D-4365-BCD6-D0582A34D4C2}"/>
    <cellStyle name="%20 - Vurgu5 5 11" xfId="11197" xr:uid="{4E35868E-1DA1-4EA8-B7CB-59EFE143EE8D}"/>
    <cellStyle name="%20 - Vurgu5 5 11 2" xfId="35431" xr:uid="{57062C18-22B1-4413-9AD6-1234B4D6B71A}"/>
    <cellStyle name="%20 - Vurgu5 5 12" xfId="14910" xr:uid="{52D4DE3B-B250-4F2A-A330-32D5A48D4962}"/>
    <cellStyle name="%20 - Vurgu5 5 12 2" xfId="39142" xr:uid="{BF4E84C1-AA46-4671-BA22-231ACD16F8DA}"/>
    <cellStyle name="%20 - Vurgu5 5 13" xfId="18643" xr:uid="{1C1E575B-837B-4F30-A6C2-1356937A3D09}"/>
    <cellStyle name="%20 - Vurgu5 5 13 2" xfId="42869" xr:uid="{D6CCD4DA-3A74-4D6C-A701-D47ED4BC1D51}"/>
    <cellStyle name="%20 - Vurgu5 5 14" xfId="22425" xr:uid="{E715B868-77AE-4A7B-932B-05FCA66F6D38}"/>
    <cellStyle name="%20 - Vurgu5 5 14 2" xfId="46627" xr:uid="{CA8B9F9D-BA35-4962-AE30-B6D68F735900}"/>
    <cellStyle name="%20 - Vurgu5 5 15" xfId="28507" xr:uid="{303231C1-CF43-4788-9204-2404510DB0CA}"/>
    <cellStyle name="%20 - Vurgu5 5 2" xfId="305" xr:uid="{00000000-0005-0000-0000-00004E010000}"/>
    <cellStyle name="%20 - Vurgu5 5 2 2" xfId="4024" xr:uid="{48D98281-4BA5-4691-991A-C3914B714AF2}"/>
    <cellStyle name="%20 - Vurgu5 5 2 2 2" xfId="8130" xr:uid="{4E25727A-39C6-4BAE-904F-AB122071508B}"/>
    <cellStyle name="%20 - Vurgu5 5 2 2 2 2" xfId="26529" xr:uid="{8BB508BA-6467-4FF1-8CFF-B09CBEC902D2}"/>
    <cellStyle name="%20 - Vurgu5 5 2 2 2 2 2" xfId="50648" xr:uid="{6E7A9DD8-903A-46A6-8BC1-7D4D4CB8686B}"/>
    <cellStyle name="%20 - Vurgu5 5 2 2 2 3" xfId="32958" xr:uid="{513A8DE0-2AB8-4AF1-B9DA-6E17196A4FEE}"/>
    <cellStyle name="%20 - Vurgu5 5 2 2 3" xfId="13099" xr:uid="{71A50648-6113-4138-AEFC-2CEECEA6B701}"/>
    <cellStyle name="%20 - Vurgu5 5 2 2 3 2" xfId="37332" xr:uid="{BCE14581-C6E7-459B-A455-FF491F7F6465}"/>
    <cellStyle name="%20 - Vurgu5 5 2 2 4" xfId="16812" xr:uid="{0271C28F-C559-4308-8266-5ABF000C5C89}"/>
    <cellStyle name="%20 - Vurgu5 5 2 2 4 2" xfId="41043" xr:uid="{A53ABF95-0DC2-488A-B042-43C1030B5772}"/>
    <cellStyle name="%20 - Vurgu5 5 2 2 5" xfId="20551" xr:uid="{C526E030-AC5E-4C9D-AABD-5ADFCB0F1D78}"/>
    <cellStyle name="%20 - Vurgu5 5 2 2 5 2" xfId="44774" xr:uid="{0B9F95C0-8130-4AA4-BAD8-4EE194D97139}"/>
    <cellStyle name="%20 - Vurgu5 5 2 2 6" xfId="23763" xr:uid="{5526195A-0F9F-45DF-A4A0-55CE29D5F3D2}"/>
    <cellStyle name="%20 - Vurgu5 5 2 2 6 2" xfId="47965" xr:uid="{F52121FD-76CE-44F8-B9A3-7A40C255E130}"/>
    <cellStyle name="%20 - Vurgu5 5 2 2 7" xfId="29652" xr:uid="{6B231B36-5E41-42C8-9243-3B570697304C}"/>
    <cellStyle name="%20 - Vurgu5 5 2 3" xfId="5685" xr:uid="{C3DA4AEC-7983-4BAF-8740-171CDC7C8073}"/>
    <cellStyle name="%20 - Vurgu5 5 2 3 2" xfId="10090" xr:uid="{34DA5C32-DA2F-4CD3-AD7D-BF7BF7C43D2B}"/>
    <cellStyle name="%20 - Vurgu5 5 2 3 2 2" xfId="34684" xr:uid="{58D744CA-CF7C-4181-B921-4EA59EA3E4A1}"/>
    <cellStyle name="%20 - Vurgu5 5 2 3 3" xfId="14291" xr:uid="{C9BBDE79-0372-4E36-850A-572D99D440EC}"/>
    <cellStyle name="%20 - Vurgu5 5 2 3 3 2" xfId="38524" xr:uid="{1462E779-5652-483E-A603-E9F182645D3B}"/>
    <cellStyle name="%20 - Vurgu5 5 2 3 4" xfId="18004" xr:uid="{B8A0C655-1065-4F57-AFB7-7EAF68050A35}"/>
    <cellStyle name="%20 - Vurgu5 5 2 3 4 2" xfId="42235" xr:uid="{5E643FF2-855B-49C5-9195-1528EC1B7D2E}"/>
    <cellStyle name="%20 - Vurgu5 5 2 3 5" xfId="21743" xr:uid="{1FCA892B-3985-4D28-B50A-D1C61BD9EC94}"/>
    <cellStyle name="%20 - Vurgu5 5 2 3 5 2" xfId="45966" xr:uid="{D394CA76-CE9D-49AB-A75C-37EE5C28284E}"/>
    <cellStyle name="%20 - Vurgu5 5 2 3 6" xfId="27723" xr:uid="{CF35BFF3-36D5-4D52-87CF-80085BBAB4AF}"/>
    <cellStyle name="%20 - Vurgu5 5 2 3 6 2" xfId="51840" xr:uid="{07A285CD-F8CE-4D4E-B3E9-9CAD12417728}"/>
    <cellStyle name="%20 - Vurgu5 5 2 3 7" xfId="30691" xr:uid="{562F55C2-BABE-4B75-8BD8-F55C8544344C}"/>
    <cellStyle name="%20 - Vurgu5 5 2 4" xfId="6978" xr:uid="{DDD373B1-AEE6-4026-B775-592A6A8CBBB0}"/>
    <cellStyle name="%20 - Vurgu5 5 2 4 2" xfId="12440" xr:uid="{961ED612-F2F4-454B-B378-A0A3C6C04BCB}"/>
    <cellStyle name="%20 - Vurgu5 5 2 4 2 2" xfId="36674" xr:uid="{48EAF0D6-1DF3-472D-8270-3D8186A5D77C}"/>
    <cellStyle name="%20 - Vurgu5 5 2 4 3" xfId="16153" xr:uid="{58B368C2-7FB2-4206-856D-3E9ED7CD2747}"/>
    <cellStyle name="%20 - Vurgu5 5 2 4 3 2" xfId="40385" xr:uid="{91EC67C6-0D40-49EC-A6D0-162331D0E274}"/>
    <cellStyle name="%20 - Vurgu5 5 2 4 4" xfId="19891" xr:uid="{63E46AB6-1E3F-422D-A360-6FA65D4315DE}"/>
    <cellStyle name="%20 - Vurgu5 5 2 4 4 2" xfId="44116" xr:uid="{4EA27B40-E7C2-472A-807C-A1BE119B4234}"/>
    <cellStyle name="%20 - Vurgu5 5 2 4 5" xfId="25866" xr:uid="{F6350885-FA51-417C-8E34-A496298AB459}"/>
    <cellStyle name="%20 - Vurgu5 5 2 4 5 2" xfId="49990" xr:uid="{4BF94CA4-0BF8-4B06-9483-502548A24311}"/>
    <cellStyle name="%20 - Vurgu5 5 2 4 6" xfId="31910" xr:uid="{8E0848B0-94E5-488C-A9C2-E5BF9BB4FC5F}"/>
    <cellStyle name="%20 - Vurgu5 5 2 5" xfId="11710" xr:uid="{65757CD6-7731-4CE5-B1FD-D8D6B0DAB465}"/>
    <cellStyle name="%20 - Vurgu5 5 2 5 2" xfId="25126" xr:uid="{85771F2D-2032-4868-B252-80EB19383889}"/>
    <cellStyle name="%20 - Vurgu5 5 2 5 2 2" xfId="49260" xr:uid="{7217D57E-8A83-46D3-9B81-4F771E5938F7}"/>
    <cellStyle name="%20 - Vurgu5 5 2 5 3" xfId="35944" xr:uid="{E4E7AEBD-452C-4A8C-9AF2-7903BDC70709}"/>
    <cellStyle name="%20 - Vurgu5 5 2 6" xfId="15423" xr:uid="{F119A68F-5570-4171-BD56-011E18E013AF}"/>
    <cellStyle name="%20 - Vurgu5 5 2 6 2" xfId="39655" xr:uid="{21CA0E44-8B83-4D22-87FA-2958554D3C63}"/>
    <cellStyle name="%20 - Vurgu5 5 2 7" xfId="19160" xr:uid="{E5ED2247-6A5E-448F-965D-EDDD4639FC00}"/>
    <cellStyle name="%20 - Vurgu5 5 2 7 2" xfId="43386" xr:uid="{7F219FB8-DEE3-4B35-BFF8-7B6B3DC6BBC5}"/>
    <cellStyle name="%20 - Vurgu5 5 2 8" xfId="22713" xr:uid="{15888CB8-1F4F-43DF-ACB4-8C8C08D71CCD}"/>
    <cellStyle name="%20 - Vurgu5 5 2 8 2" xfId="46915" xr:uid="{4F09F322-0574-44B9-AF06-E9916FAAD883}"/>
    <cellStyle name="%20 - Vurgu5 5 2 9" xfId="28508" xr:uid="{8E613781-ADE0-4373-A46A-4131EC92FC3D}"/>
    <cellStyle name="%20 - Vurgu5 5 3" xfId="4023" xr:uid="{0DCEF38B-FE07-404F-8EBB-7B98B04E69AF}"/>
    <cellStyle name="%20 - Vurgu5 5 3 2" xfId="8261" xr:uid="{0499995C-A61F-4633-B214-607EABD3E3F4}"/>
    <cellStyle name="%20 - Vurgu5 5 3 2 2" xfId="14418" xr:uid="{CB89FE98-75D2-4DE8-93F9-0EA98F8E2579}"/>
    <cellStyle name="%20 - Vurgu5 5 3 2 2 2" xfId="27850" xr:uid="{692B1A8E-A0CD-4E6F-BD76-5C170F5EBDFC}"/>
    <cellStyle name="%20 - Vurgu5 5 3 2 2 2 2" xfId="51967" xr:uid="{B75A6E12-04C6-46A8-8069-44D69B004F65}"/>
    <cellStyle name="%20 - Vurgu5 5 3 2 2 3" xfId="38651" xr:uid="{A6DDE979-FB44-461D-9A90-0B82FA287EEE}"/>
    <cellStyle name="%20 - Vurgu5 5 3 2 3" xfId="18131" xr:uid="{A12EF829-FA37-4CF2-9F6C-67F18C31D5E9}"/>
    <cellStyle name="%20 - Vurgu5 5 3 2 3 2" xfId="42362" xr:uid="{8F9C75DC-6E48-4FF2-AD10-BA39ADC1CB9C}"/>
    <cellStyle name="%20 - Vurgu5 5 3 2 4" xfId="21870" xr:uid="{B9AE2333-4192-4F12-95A9-3088F0812E3D}"/>
    <cellStyle name="%20 - Vurgu5 5 3 2 4 2" xfId="46093" xr:uid="{64DDF39E-6F0C-44D1-89A0-358A88DA6F61}"/>
    <cellStyle name="%20 - Vurgu5 5 3 2 5" xfId="23890" xr:uid="{9887CD1D-5E33-4DB1-AF71-A2A51C1F954C}"/>
    <cellStyle name="%20 - Vurgu5 5 3 2 5 2" xfId="48092" xr:uid="{AE8E2F4E-BC9D-4619-9925-438FF74FC3EF}"/>
    <cellStyle name="%20 - Vurgu5 5 3 2 6" xfId="33085" xr:uid="{69CAA15C-25AF-4688-8AC2-B5A1F420D6A0}"/>
    <cellStyle name="%20 - Vurgu5 5 3 3" xfId="7113" xr:uid="{AE9AD1CF-0977-44B5-AC62-CCD8085311DA}"/>
    <cellStyle name="%20 - Vurgu5 5 3 3 2" xfId="13226" xr:uid="{D34452D2-A684-4BFD-ACAF-230E88954C6D}"/>
    <cellStyle name="%20 - Vurgu5 5 3 3 2 2" xfId="37459" xr:uid="{B886A912-2EAA-412A-8456-0FBCCF1E024F}"/>
    <cellStyle name="%20 - Vurgu5 5 3 3 3" xfId="16939" xr:uid="{2AAF83E0-36AD-4337-A92F-A03A7651C1B3}"/>
    <cellStyle name="%20 - Vurgu5 5 3 3 3 2" xfId="41170" xr:uid="{2038BDD3-A111-4B0A-9696-FA1C87DC930E}"/>
    <cellStyle name="%20 - Vurgu5 5 3 3 4" xfId="20678" xr:uid="{62891DA3-B9D1-41AD-8466-0303703DC59A}"/>
    <cellStyle name="%20 - Vurgu5 5 3 3 4 2" xfId="44901" xr:uid="{FFAC34C9-A876-47D2-A823-A09A9B887E46}"/>
    <cellStyle name="%20 - Vurgu5 5 3 3 5" xfId="26656" xr:uid="{1B519C9B-69EB-4092-99B7-EBB7C7EF6BF2}"/>
    <cellStyle name="%20 - Vurgu5 5 3 3 5 2" xfId="50775" xr:uid="{E267FD66-6BD0-4CCF-8503-96F691C832F8}"/>
    <cellStyle name="%20 - Vurgu5 5 3 3 6" xfId="32037" xr:uid="{0BA1A124-9EFB-4D76-A545-4993D1629C09}"/>
    <cellStyle name="%20 - Vurgu5 5 3 4" xfId="11837" xr:uid="{80A7647C-462C-425E-AFA2-80485816C903}"/>
    <cellStyle name="%20 - Vurgu5 5 3 4 2" xfId="25253" xr:uid="{E2B55EEE-267F-4484-9F32-5EEFEA0D0924}"/>
    <cellStyle name="%20 - Vurgu5 5 3 4 2 2" xfId="49387" xr:uid="{ACCCBAE3-A8BA-40E8-B86C-5E83D60B96CA}"/>
    <cellStyle name="%20 - Vurgu5 5 3 4 3" xfId="36071" xr:uid="{030DE347-E487-4864-A59C-8485D31C1703}"/>
    <cellStyle name="%20 - Vurgu5 5 3 5" xfId="15550" xr:uid="{70ACE9BA-41E1-459B-96CF-284829CF866C}"/>
    <cellStyle name="%20 - Vurgu5 5 3 5 2" xfId="39782" xr:uid="{9DFD3E4B-B22A-44DA-A34B-0C2CC5804B44}"/>
    <cellStyle name="%20 - Vurgu5 5 3 6" xfId="19287" xr:uid="{BC174612-841B-41CE-B8B4-3731A75C883E}"/>
    <cellStyle name="%20 - Vurgu5 5 3 6 2" xfId="43513" xr:uid="{3733D04B-8C71-4B57-942B-C5B50212110A}"/>
    <cellStyle name="%20 - Vurgu5 5 3 7" xfId="22840" xr:uid="{FA11B9DF-0AC2-44AD-8732-3CE091C277B1}"/>
    <cellStyle name="%20 - Vurgu5 5 3 7 2" xfId="47042" xr:uid="{CE4D5179-D2F4-4E6A-BF3B-1D1275875E4E}"/>
    <cellStyle name="%20 - Vurgu5 5 4" xfId="7241" xr:uid="{E794679D-B095-4D6D-857D-BEC90CCDBE91}"/>
    <cellStyle name="%20 - Vurgu5 5 4 2" xfId="8391" xr:uid="{DE2F37C5-B5E9-4B5A-953A-1D25C7821DDD}"/>
    <cellStyle name="%20 - Vurgu5 5 4 2 2" xfId="14545" xr:uid="{08D9211F-9314-48B1-9DEA-4E2A5BAE1EC3}"/>
    <cellStyle name="%20 - Vurgu5 5 4 2 2 2" xfId="27977" xr:uid="{9FA166B2-6867-4763-B4A9-ADEA82FDA343}"/>
    <cellStyle name="%20 - Vurgu5 5 4 2 2 2 2" xfId="52094" xr:uid="{BA62FE33-0FC1-48EC-8639-3AF26ECC619B}"/>
    <cellStyle name="%20 - Vurgu5 5 4 2 2 3" xfId="38778" xr:uid="{36D3A665-03BC-4EAB-8530-E02D3DCA3527}"/>
    <cellStyle name="%20 - Vurgu5 5 4 2 3" xfId="18258" xr:uid="{B39FFEE3-1E04-4AFE-9A07-C5FC58B196D5}"/>
    <cellStyle name="%20 - Vurgu5 5 4 2 3 2" xfId="42489" xr:uid="{6914F64D-45BC-4BE1-A1CA-6C3EE3ED9D58}"/>
    <cellStyle name="%20 - Vurgu5 5 4 2 4" xfId="21997" xr:uid="{20AA6194-290B-44AB-829A-4083CA25BE0E}"/>
    <cellStyle name="%20 - Vurgu5 5 4 2 4 2" xfId="46220" xr:uid="{9E996399-5442-4F62-9838-B12B2532E687}"/>
    <cellStyle name="%20 - Vurgu5 5 4 2 5" xfId="24017" xr:uid="{6ED7D603-F7AE-4053-908E-60E648D24396}"/>
    <cellStyle name="%20 - Vurgu5 5 4 2 5 2" xfId="48219" xr:uid="{7C3C9BB8-BD16-4939-AD08-3DA0EFFC8C1B}"/>
    <cellStyle name="%20 - Vurgu5 5 4 2 6" xfId="33212" xr:uid="{B0412C8F-D7A6-41A4-A961-2CD9BE59A301}"/>
    <cellStyle name="%20 - Vurgu5 5 4 3" xfId="9558" xr:uid="{4C60404D-F202-469C-BA97-98FAEC2C59C1}"/>
    <cellStyle name="%20 - Vurgu5 5 4 3 2" xfId="13353" xr:uid="{C84342FA-1A07-451C-BB80-8E4DBA632BF9}"/>
    <cellStyle name="%20 - Vurgu5 5 4 3 2 2" xfId="37586" xr:uid="{19FD8DAB-1C5E-45F6-8CD8-F6E564413BC5}"/>
    <cellStyle name="%20 - Vurgu5 5 4 3 3" xfId="17066" xr:uid="{B5560524-77D6-4DC0-9903-ACF552C80CB1}"/>
    <cellStyle name="%20 - Vurgu5 5 4 3 3 2" xfId="41297" xr:uid="{6131F68B-0C31-4F4A-8E5B-3EAEE473DF58}"/>
    <cellStyle name="%20 - Vurgu5 5 4 3 4" xfId="20805" xr:uid="{95522996-DA2C-4A0C-A5F7-D1C44639C757}"/>
    <cellStyle name="%20 - Vurgu5 5 4 3 4 2" xfId="45028" xr:uid="{BD0F347D-8096-4736-8112-BB0D6DCDCD50}"/>
    <cellStyle name="%20 - Vurgu5 5 4 3 5" xfId="26783" xr:uid="{3B3AEE38-5345-47FA-B2D2-840EE1AC3636}"/>
    <cellStyle name="%20 - Vurgu5 5 4 3 5 2" xfId="50902" xr:uid="{A7D7429B-8B1B-41B8-8B0A-73A6938B63F5}"/>
    <cellStyle name="%20 - Vurgu5 5 4 3 6" xfId="34183" xr:uid="{2823CCF8-E325-4AF1-945C-E50079C5507C}"/>
    <cellStyle name="%20 - Vurgu5 5 4 4" xfId="11964" xr:uid="{C75E194C-C18E-403E-8F3D-7BA6B3DBEDE6}"/>
    <cellStyle name="%20 - Vurgu5 5 4 4 2" xfId="25380" xr:uid="{B412BAD5-17D9-4D03-B22A-BB14515A0C4D}"/>
    <cellStyle name="%20 - Vurgu5 5 4 4 2 2" xfId="49514" xr:uid="{4786D8E7-8C44-4F73-9FE2-65F1A2095C29}"/>
    <cellStyle name="%20 - Vurgu5 5 4 4 3" xfId="36198" xr:uid="{A1733CF3-E2C3-41DA-9356-C434CBDF08D2}"/>
    <cellStyle name="%20 - Vurgu5 5 4 5" xfId="15677" xr:uid="{658B14E1-EEEB-47A7-82FD-94EBEFFE977C}"/>
    <cellStyle name="%20 - Vurgu5 5 4 5 2" xfId="39909" xr:uid="{8C7FC521-CC76-4C9D-A7AC-3F1319B17C93}"/>
    <cellStyle name="%20 - Vurgu5 5 4 6" xfId="19414" xr:uid="{903542F3-A20E-4FE4-9912-AA9D5D6B4DF6}"/>
    <cellStyle name="%20 - Vurgu5 5 4 6 2" xfId="43640" xr:uid="{E169535E-05EC-4DFA-9F89-A7DC3EE9D736}"/>
    <cellStyle name="%20 - Vurgu5 5 4 7" xfId="22967" xr:uid="{5C68FAEF-C5CE-42B9-8D47-4B9C057D35FC}"/>
    <cellStyle name="%20 - Vurgu5 5 4 7 2" xfId="47169" xr:uid="{D4086121-FBB9-4EFC-87FE-FAD687D9490C}"/>
    <cellStyle name="%20 - Vurgu5 5 4 8" xfId="32164" xr:uid="{0F96F66B-B1E0-4FB7-BD6C-EFB2B6B3AF42}"/>
    <cellStyle name="%20 - Vurgu5 5 5" xfId="7375" xr:uid="{EDBB20B1-F147-4F88-B750-9922A72D4061}"/>
    <cellStyle name="%20 - Vurgu5 5 5 2" xfId="8523" xr:uid="{AC0B9D2A-2BEC-4201-9B05-1CFF35B30CB4}"/>
    <cellStyle name="%20 - Vurgu5 5 5 2 2" xfId="14672" xr:uid="{9493D21A-2796-4E6B-B663-208660983791}"/>
    <cellStyle name="%20 - Vurgu5 5 5 2 2 2" xfId="28104" xr:uid="{A04ED6DF-7347-4363-9C4A-E1E5F327446D}"/>
    <cellStyle name="%20 - Vurgu5 5 5 2 2 2 2" xfId="52221" xr:uid="{9B356B68-B139-4709-9D7E-E69B5D83DB82}"/>
    <cellStyle name="%20 - Vurgu5 5 5 2 2 3" xfId="38905" xr:uid="{4D927D8E-6929-4767-A980-171AD52779E0}"/>
    <cellStyle name="%20 - Vurgu5 5 5 2 3" xfId="18385" xr:uid="{50357218-FBDF-4563-BEE7-089875184F34}"/>
    <cellStyle name="%20 - Vurgu5 5 5 2 3 2" xfId="42616" xr:uid="{ECCD5175-6F14-4945-A1AE-65FF6DF8C4B4}"/>
    <cellStyle name="%20 - Vurgu5 5 5 2 4" xfId="22124" xr:uid="{AF5BD683-44BD-491C-B3F8-8CBA4EAD377E}"/>
    <cellStyle name="%20 - Vurgu5 5 5 2 4 2" xfId="46347" xr:uid="{68571192-C6EA-4F31-9D98-41D2C94A00EA}"/>
    <cellStyle name="%20 - Vurgu5 5 5 2 5" xfId="24144" xr:uid="{0E239136-FBE0-49CC-988F-570E22E189BD}"/>
    <cellStyle name="%20 - Vurgu5 5 5 2 5 2" xfId="48346" xr:uid="{0655D05B-68EB-49AE-9B8D-8B3991BB45BB}"/>
    <cellStyle name="%20 - Vurgu5 5 5 2 6" xfId="33339" xr:uid="{C4325DAB-BA3F-4915-98C2-E1BADABDAD04}"/>
    <cellStyle name="%20 - Vurgu5 5 5 3" xfId="9638" xr:uid="{28AD83D7-E57A-4090-A553-236B1A22074C}"/>
    <cellStyle name="%20 - Vurgu5 5 5 3 2" xfId="13480" xr:uid="{EFFF4DF9-7E72-403D-852F-F319D726A3E9}"/>
    <cellStyle name="%20 - Vurgu5 5 5 3 2 2" xfId="37713" xr:uid="{1D0BBC86-A4E5-4333-99B1-4EF879D93C6A}"/>
    <cellStyle name="%20 - Vurgu5 5 5 3 3" xfId="17193" xr:uid="{E7ADBF84-D785-49B7-857D-37EFCD445675}"/>
    <cellStyle name="%20 - Vurgu5 5 5 3 3 2" xfId="41424" xr:uid="{2F8B3CDF-3313-4A59-9972-6B00AAEDF7D1}"/>
    <cellStyle name="%20 - Vurgu5 5 5 3 4" xfId="20932" xr:uid="{63954AE5-0579-4174-A0EE-83E777A631AA}"/>
    <cellStyle name="%20 - Vurgu5 5 5 3 4 2" xfId="45155" xr:uid="{BDCC7FDC-6F70-4732-8283-0F4CE1BE5D9A}"/>
    <cellStyle name="%20 - Vurgu5 5 5 3 5" xfId="26910" xr:uid="{1F6746CE-0AE8-4588-988D-25308E022B6D}"/>
    <cellStyle name="%20 - Vurgu5 5 5 3 5 2" xfId="51029" xr:uid="{CF9EBD70-F07F-4FB9-9697-91FBD589EDD2}"/>
    <cellStyle name="%20 - Vurgu5 5 5 3 6" xfId="34263" xr:uid="{712764F9-F621-4B6B-84DF-FBF5A3F01388}"/>
    <cellStyle name="%20 - Vurgu5 5 5 4" xfId="12091" xr:uid="{1011DF20-FCE2-4A4E-87FE-001D64B8F7C7}"/>
    <cellStyle name="%20 - Vurgu5 5 5 4 2" xfId="25507" xr:uid="{E6D9A784-4564-40B5-99D7-4A8C1F6A75DC}"/>
    <cellStyle name="%20 - Vurgu5 5 5 4 2 2" xfId="49641" xr:uid="{3C664E31-4972-4A6E-9F0F-7690B2B527BC}"/>
    <cellStyle name="%20 - Vurgu5 5 5 4 3" xfId="36325" xr:uid="{45F0BB6C-A83E-41D5-BBCC-A46DE2B7A3D9}"/>
    <cellStyle name="%20 - Vurgu5 5 5 5" xfId="15804" xr:uid="{DA48A28C-F55F-4C43-A103-9F627778E80C}"/>
    <cellStyle name="%20 - Vurgu5 5 5 5 2" xfId="40036" xr:uid="{6155F741-E0B6-4BF6-B8DF-DED6FF321E4C}"/>
    <cellStyle name="%20 - Vurgu5 5 5 6" xfId="19541" xr:uid="{34FAFE97-C738-4235-90C2-03674C7A1F2C}"/>
    <cellStyle name="%20 - Vurgu5 5 5 6 2" xfId="43767" xr:uid="{E9FB9B02-469E-481C-A0A5-3782B6D106F3}"/>
    <cellStyle name="%20 - Vurgu5 5 5 7" xfId="23094" xr:uid="{90729850-BCAF-4E3D-88E4-6C10F2B56C37}"/>
    <cellStyle name="%20 - Vurgu5 5 5 7 2" xfId="47296" xr:uid="{79AA79A0-5A6A-4DC6-B795-9A28AEC8CDF3}"/>
    <cellStyle name="%20 - Vurgu5 5 5 8" xfId="32291" xr:uid="{BF90F5D5-E937-4E22-9400-6C607E676F6D}"/>
    <cellStyle name="%20 - Vurgu5 5 6" xfId="7814" xr:uid="{2ACB77DB-9E28-4E9C-A2ED-23595930D61E}"/>
    <cellStyle name="%20 - Vurgu5 5 6 2" xfId="10019" xr:uid="{959D6E2B-235A-4F45-AAA5-7307D37A0E3B}"/>
    <cellStyle name="%20 - Vurgu5 5 6 2 2" xfId="14008" xr:uid="{C5D0C71F-CF1B-4468-B9DE-065878C1295D}"/>
    <cellStyle name="%20 - Vurgu5 5 6 2 2 2" xfId="38241" xr:uid="{E3724939-E0CD-4800-A426-31C60306493D}"/>
    <cellStyle name="%20 - Vurgu5 5 6 2 3" xfId="17721" xr:uid="{930602E2-1F28-4252-93DA-497E07CB809B}"/>
    <cellStyle name="%20 - Vurgu5 5 6 2 3 2" xfId="41952" xr:uid="{541A672C-543C-43B3-B88B-B2842DF5FA69}"/>
    <cellStyle name="%20 - Vurgu5 5 6 2 4" xfId="21460" xr:uid="{60EBED4B-0FD8-472A-9452-F2A7C15B6E1F}"/>
    <cellStyle name="%20 - Vurgu5 5 6 2 4 2" xfId="45683" xr:uid="{88DF99FA-190F-4AF8-B9C3-48D810EF2AD2}"/>
    <cellStyle name="%20 - Vurgu5 5 6 2 5" xfId="27440" xr:uid="{EDDEDF50-F184-4A60-A8BC-13A26B9B4539}"/>
    <cellStyle name="%20 - Vurgu5 5 6 2 5 2" xfId="51557" xr:uid="{B4C26F6B-104F-43D3-B4EA-13BC34A45403}"/>
    <cellStyle name="%20 - Vurgu5 5 6 2 6" xfId="34613" xr:uid="{9F067C7B-E706-48EA-B8CD-39D52C20E400}"/>
    <cellStyle name="%20 - Vurgu5 5 6 3" xfId="9293" xr:uid="{E36CA7B0-91A7-488B-842F-462B5F95215B}"/>
    <cellStyle name="%20 - Vurgu5 5 6 3 2" xfId="12826" xr:uid="{BB209D9E-5307-43EF-815E-204665B28B86}"/>
    <cellStyle name="%20 - Vurgu5 5 6 3 2 2" xfId="37059" xr:uid="{D4B9CAD4-AA34-4279-92B4-E62621201448}"/>
    <cellStyle name="%20 - Vurgu5 5 6 3 3" xfId="16539" xr:uid="{33C3876C-49B0-46F6-A4E4-350521C95956}"/>
    <cellStyle name="%20 - Vurgu5 5 6 3 3 2" xfId="40770" xr:uid="{0670B58C-DB51-4E76-BAF7-1C727072514C}"/>
    <cellStyle name="%20 - Vurgu5 5 6 3 4" xfId="20278" xr:uid="{DA66C914-2710-486E-A9FA-2919055F8CA9}"/>
    <cellStyle name="%20 - Vurgu5 5 6 3 4 2" xfId="44501" xr:uid="{C5BB9A85-E030-42EC-BA68-322601BE91E0}"/>
    <cellStyle name="%20 - Vurgu5 5 6 3 5" xfId="26255" xr:uid="{1DBCBE79-5B70-4A55-92C4-97755C4287EB}"/>
    <cellStyle name="%20 - Vurgu5 5 6 3 5 2" xfId="50375" xr:uid="{1CA018CF-993F-4C11-B4CF-4B70117D318D}"/>
    <cellStyle name="%20 - Vurgu5 5 6 3 6" xfId="33927" xr:uid="{8BC36903-61C9-4C94-BEC7-724FC9E1EEB1}"/>
    <cellStyle name="%20 - Vurgu5 5 6 4" xfId="11423" xr:uid="{FFBFCA53-D433-4014-84C3-69F8C631C6EA}"/>
    <cellStyle name="%20 - Vurgu5 5 6 4 2" xfId="24842" xr:uid="{DE92552E-92EC-4263-924D-207CFA9E8F25}"/>
    <cellStyle name="%20 - Vurgu5 5 6 4 2 2" xfId="48976" xr:uid="{73EE393A-7473-4A53-BA3B-B0733E2127CB}"/>
    <cellStyle name="%20 - Vurgu5 5 6 4 3" xfId="35657" xr:uid="{690686E9-E81B-4B88-BF20-31B0A1996AAC}"/>
    <cellStyle name="%20 - Vurgu5 5 6 5" xfId="15136" xr:uid="{44044063-E915-431C-94F4-3CFAC0A7888E}"/>
    <cellStyle name="%20 - Vurgu5 5 6 5 2" xfId="39368" xr:uid="{C464DED5-38AE-4CAD-90B2-EB1E19A36A9D}"/>
    <cellStyle name="%20 - Vurgu5 5 6 6" xfId="18872" xr:uid="{E7367D7A-F261-44F5-B6A0-EABE892F689E}"/>
    <cellStyle name="%20 - Vurgu5 5 6 6 2" xfId="43098" xr:uid="{4E430C69-3DA2-4BB0-80D4-AE0E8C21E08F}"/>
    <cellStyle name="%20 - Vurgu5 5 6 7" xfId="23479" xr:uid="{893506E7-1204-4106-B394-8B93D4BE7A01}"/>
    <cellStyle name="%20 - Vurgu5 5 6 7 2" xfId="47681" xr:uid="{08AAFF07-B14B-4A9F-BAC7-BD043D719CD2}"/>
    <cellStyle name="%20 - Vurgu5 5 6 8" xfId="32675" xr:uid="{62552F4B-1730-40C8-8DBB-C9C82EF14FB3}"/>
    <cellStyle name="%20 - Vurgu5 5 7" xfId="7540" xr:uid="{28AC61A2-285F-4B58-B8E6-31852CDFDD65}"/>
    <cellStyle name="%20 - Vurgu5 5 7 2" xfId="12609" xr:uid="{7B21FFDE-EBCF-470F-90BD-F91D0FA61E2A}"/>
    <cellStyle name="%20 - Vurgu5 5 7 2 2" xfId="26037" xr:uid="{573D1005-69C1-4A6D-94EA-FBF4AB13FD35}"/>
    <cellStyle name="%20 - Vurgu5 5 7 2 2 2" xfId="50158" xr:uid="{12A4F989-EEB0-4372-9234-5EBD889B48CF}"/>
    <cellStyle name="%20 - Vurgu5 5 7 2 3" xfId="36842" xr:uid="{B2B4F9C1-AF7C-4E00-BD5A-AA5086925F1B}"/>
    <cellStyle name="%20 - Vurgu5 5 7 3" xfId="16322" xr:uid="{1C151E3B-D6B0-47DB-8C1D-D7325E44E7AE}"/>
    <cellStyle name="%20 - Vurgu5 5 7 3 2" xfId="40553" xr:uid="{13BDFBE3-3E84-4903-B667-210039F9EADA}"/>
    <cellStyle name="%20 - Vurgu5 5 7 4" xfId="20061" xr:uid="{B33D067D-6FBB-446D-BC46-662D4C8D1EA0}"/>
    <cellStyle name="%20 - Vurgu5 5 7 4 2" xfId="44284" xr:uid="{A3628DEE-BA0C-47EF-BDE9-BA4B8D70ED2C}"/>
    <cellStyle name="%20 - Vurgu5 5 7 5" xfId="23254" xr:uid="{12436ECA-F0C9-4A2B-AD88-2E746BE261FD}"/>
    <cellStyle name="%20 - Vurgu5 5 7 5 2" xfId="47456" xr:uid="{BDB31ABF-7DF2-4E89-9AFA-9775E799BD82}"/>
    <cellStyle name="%20 - Vurgu5 5 7 6" xfId="32451" xr:uid="{DCFFF11C-73A1-40F9-AE24-6AE0C53CF6E6}"/>
    <cellStyle name="%20 - Vurgu5 5 8" xfId="6619" xr:uid="{66F1F208-D484-4087-B776-27ACE31AA29D}"/>
    <cellStyle name="%20 - Vurgu5 5 8 2" xfId="13787" xr:uid="{6EC07A5F-FDE3-4C57-9417-4051E1E6A96A}"/>
    <cellStyle name="%20 - Vurgu5 5 8 2 2" xfId="38020" xr:uid="{DC404A05-24C8-40B9-B351-F66B0E8A3F51}"/>
    <cellStyle name="%20 - Vurgu5 5 8 3" xfId="17500" xr:uid="{FC5C720D-D2E9-4E41-A50F-9CA2F9176CB6}"/>
    <cellStyle name="%20 - Vurgu5 5 8 3 2" xfId="41731" xr:uid="{9656E2C6-85BF-4736-9B0C-9720F84CF87F}"/>
    <cellStyle name="%20 - Vurgu5 5 8 4" xfId="21239" xr:uid="{839DDD40-5453-474F-9482-55A26BC24FEF}"/>
    <cellStyle name="%20 - Vurgu5 5 8 4 2" xfId="45462" xr:uid="{F141DCF1-1EDF-40C3-949A-F49BF19EC126}"/>
    <cellStyle name="%20 - Vurgu5 5 8 5" xfId="27219" xr:uid="{4C1208B2-B2D4-4F3F-B892-865DAD8152BE}"/>
    <cellStyle name="%20 - Vurgu5 5 8 5 2" xfId="51336" xr:uid="{86EE16D2-AD05-4C12-ADD8-6774BFC96F16}"/>
    <cellStyle name="%20 - Vurgu5 5 8 6" xfId="31623" xr:uid="{B5CBE5B1-8F07-4888-9591-3E19BC183E0D}"/>
    <cellStyle name="%20 - Vurgu5 5 9" xfId="8926" xr:uid="{11DB80B2-E447-4FAF-8471-46EBFDA59096}"/>
    <cellStyle name="%20 - Vurgu5 5 9 2" xfId="12337" xr:uid="{59AFF9FF-D7A6-418F-9CA3-475D93E4C984}"/>
    <cellStyle name="%20 - Vurgu5 5 9 2 2" xfId="36571" xr:uid="{C905C919-CE7C-448D-8F4C-CD1CE8357E78}"/>
    <cellStyle name="%20 - Vurgu5 5 9 3" xfId="16050" xr:uid="{C32320E1-0002-482A-B0C2-070C25EB5629}"/>
    <cellStyle name="%20 - Vurgu5 5 9 3 2" xfId="40282" xr:uid="{09F48053-17A4-4703-925C-DBAABE619E32}"/>
    <cellStyle name="%20 - Vurgu5 5 9 4" xfId="19788" xr:uid="{8BFE1797-9BD9-4FAB-8A42-CB2EE6833D1B}"/>
    <cellStyle name="%20 - Vurgu5 5 9 4 2" xfId="44013" xr:uid="{7C789682-E72D-49E9-8400-8210FEA8C35E}"/>
    <cellStyle name="%20 - Vurgu5 5 9 5" xfId="25763" xr:uid="{2076C7D8-7D48-43F3-83F6-ECD055E1354B}"/>
    <cellStyle name="%20 - Vurgu5 5 9 5 2" xfId="49887" xr:uid="{EA09B6BD-4458-4295-B241-E4194F2FDA28}"/>
    <cellStyle name="%20 - Vurgu5 5 9 6" xfId="33639" xr:uid="{93089E60-C7B8-4058-8345-27CC3A522FF1}"/>
    <cellStyle name="%20 - Vurgu5 6" xfId="306" xr:uid="{00000000-0005-0000-0000-00004F010000}"/>
    <cellStyle name="%20 - Vurgu5 6 10" xfId="10316" xr:uid="{6DD8B5E1-40DC-42DE-B941-BC914D802AAB}"/>
    <cellStyle name="%20 - Vurgu5 6 10 2" xfId="24606" xr:uid="{C44FB51D-E7CC-42F0-9D9B-BEF225A320A3}"/>
    <cellStyle name="%20 - Vurgu5 6 10 2 2" xfId="48780" xr:uid="{5F3DAF39-06CE-4613-B5A0-F045F14178C5}"/>
    <cellStyle name="%20 - Vurgu5 6 10 3" xfId="34877" xr:uid="{AA7C1322-06A0-410A-AA29-95473119A89D}"/>
    <cellStyle name="%20 - Vurgu5 6 11" xfId="11225" xr:uid="{ECF98C05-0BC4-4511-8EDA-C9255BA6FED2}"/>
    <cellStyle name="%20 - Vurgu5 6 11 2" xfId="35459" xr:uid="{078A0070-DA9B-4B11-A189-FAABABA87A82}"/>
    <cellStyle name="%20 - Vurgu5 6 12" xfId="14938" xr:uid="{DCADBDBE-A5A0-48FA-BB99-8904F8FABDEA}"/>
    <cellStyle name="%20 - Vurgu5 6 12 2" xfId="39170" xr:uid="{57E6C32D-2279-4216-B506-C0789D6E565C}"/>
    <cellStyle name="%20 - Vurgu5 6 13" xfId="18671" xr:uid="{59D8D9D6-DC9C-46A7-90BE-B3C291006F2D}"/>
    <cellStyle name="%20 - Vurgu5 6 13 2" xfId="42897" xr:uid="{54D86C3D-ED27-4132-B58E-DB0B8B7E8EE4}"/>
    <cellStyle name="%20 - Vurgu5 6 14" xfId="22439" xr:uid="{E8673090-30BD-425B-9554-658EDA5946E3}"/>
    <cellStyle name="%20 - Vurgu5 6 14 2" xfId="46641" xr:uid="{C14EC301-D265-4BA5-B8E0-FCA022FEEBF2}"/>
    <cellStyle name="%20 - Vurgu5 6 15" xfId="28509" xr:uid="{681F3969-8AE8-4DB0-8DD3-264ED96D8B12}"/>
    <cellStyle name="%20 - Vurgu5 6 2" xfId="307" xr:uid="{00000000-0005-0000-0000-000050010000}"/>
    <cellStyle name="%20 - Vurgu5 6 2 2" xfId="4026" xr:uid="{DAF05833-8DC7-47E6-82AD-7C2EE5BA11F9}"/>
    <cellStyle name="%20 - Vurgu5 6 2 2 2" xfId="8158" xr:uid="{55223C2A-B6C6-459E-9844-0E94A48A319A}"/>
    <cellStyle name="%20 - Vurgu5 6 2 2 2 2" xfId="27751" xr:uid="{FB5EBCB4-A536-412F-B2C1-C1C4D93EC669}"/>
    <cellStyle name="%20 - Vurgu5 6 2 2 2 2 2" xfId="51868" xr:uid="{9C5BF1C7-4A7C-426A-8F2C-80762C1F77BB}"/>
    <cellStyle name="%20 - Vurgu5 6 2 2 2 3" xfId="32986" xr:uid="{2156CEE7-7FB1-4FD4-B837-43ED58E0EE77}"/>
    <cellStyle name="%20 - Vurgu5 6 2 2 3" xfId="14319" xr:uid="{6A6E1BE2-190E-4941-911C-B843EDF5B8A1}"/>
    <cellStyle name="%20 - Vurgu5 6 2 2 3 2" xfId="38552" xr:uid="{DE3CE0AC-12B1-4F9E-9397-3B27C8D624CC}"/>
    <cellStyle name="%20 - Vurgu5 6 2 2 4" xfId="18032" xr:uid="{251E777B-3CBE-4573-86B2-F727E68F5E6C}"/>
    <cellStyle name="%20 - Vurgu5 6 2 2 4 2" xfId="42263" xr:uid="{744BE1EF-88E4-442D-BD98-6B57FAE3D828}"/>
    <cellStyle name="%20 - Vurgu5 6 2 2 5" xfId="21771" xr:uid="{13A3BB2F-3442-4F5C-8581-735430E008DD}"/>
    <cellStyle name="%20 - Vurgu5 6 2 2 5 2" xfId="45994" xr:uid="{2DD50049-764E-4D99-A98C-24836BEEDBB3}"/>
    <cellStyle name="%20 - Vurgu5 6 2 2 6" xfId="23791" xr:uid="{742A6DFE-F1C9-4FCA-83D2-3C4B469F074E}"/>
    <cellStyle name="%20 - Vurgu5 6 2 2 6 2" xfId="47993" xr:uid="{490A7809-F9BE-4376-BDA6-518540B97B95}"/>
    <cellStyle name="%20 - Vurgu5 6 2 2 7" xfId="29654" xr:uid="{DD9800A6-4944-45B2-B802-DAB245E58502}"/>
    <cellStyle name="%20 - Vurgu5 6 2 3" xfId="5687" xr:uid="{2A9C3CB1-76AE-4788-B82E-523347ADE8C8}"/>
    <cellStyle name="%20 - Vurgu5 6 2 3 2" xfId="9423" xr:uid="{25AEA030-FBC3-4822-8A01-F9675955DDC4}"/>
    <cellStyle name="%20 - Vurgu5 6 2 3 2 2" xfId="34048" xr:uid="{7157C984-F57F-49C9-8DF7-BC3117D628DD}"/>
    <cellStyle name="%20 - Vurgu5 6 2 3 3" xfId="13127" xr:uid="{523C3F4B-A71C-410C-B4B5-D1A4B68B6A92}"/>
    <cellStyle name="%20 - Vurgu5 6 2 3 3 2" xfId="37360" xr:uid="{0D7B095C-A4DC-4E40-8C1F-64372C24AEDB}"/>
    <cellStyle name="%20 - Vurgu5 6 2 3 4" xfId="16840" xr:uid="{99E9F338-5EE9-463B-BC8B-5DEB651EFD95}"/>
    <cellStyle name="%20 - Vurgu5 6 2 3 4 2" xfId="41071" xr:uid="{586C9DAA-972C-44E5-9742-E380BF451E45}"/>
    <cellStyle name="%20 - Vurgu5 6 2 3 5" xfId="20579" xr:uid="{4C9DDAEC-740D-49E3-B7E0-0B4E70EAB775}"/>
    <cellStyle name="%20 - Vurgu5 6 2 3 5 2" xfId="44802" xr:uid="{A3163075-5AE2-4B2F-B86D-563B0C26F87F}"/>
    <cellStyle name="%20 - Vurgu5 6 2 3 6" xfId="26557" xr:uid="{530ADD98-4DF3-4FE5-B99A-693A3073CBDB}"/>
    <cellStyle name="%20 - Vurgu5 6 2 3 6 2" xfId="50676" xr:uid="{5F2D34B1-E0A1-4D8F-B8D4-C3D3D69977F2}"/>
    <cellStyle name="%20 - Vurgu5 6 2 3 7" xfId="30693" xr:uid="{91E17262-E14F-4C20-900E-EEECA2D90029}"/>
    <cellStyle name="%20 - Vurgu5 6 2 4" xfId="7011" xr:uid="{5E194A62-B662-4759-B73F-1B35526E46E6}"/>
    <cellStyle name="%20 - Vurgu5 6 2 4 2" xfId="25154" xr:uid="{3F004C9B-8D9E-4C2B-A909-791FBD705AAA}"/>
    <cellStyle name="%20 - Vurgu5 6 2 4 2 2" xfId="49288" xr:uid="{D3F561AB-FDF4-43F6-95C0-704184ECFD1F}"/>
    <cellStyle name="%20 - Vurgu5 6 2 4 3" xfId="31938" xr:uid="{827CD156-5551-470D-AD83-1162AB162ED3}"/>
    <cellStyle name="%20 - Vurgu5 6 2 5" xfId="11738" xr:uid="{C158171F-8652-4E9B-BAA3-FC6ED6AFBED8}"/>
    <cellStyle name="%20 - Vurgu5 6 2 5 2" xfId="35972" xr:uid="{7AF7D8B7-9704-42EA-BBBC-DC6104F89EA8}"/>
    <cellStyle name="%20 - Vurgu5 6 2 6" xfId="15451" xr:uid="{2979BB4D-8E9A-4D8E-B73F-CFE8DD8698F4}"/>
    <cellStyle name="%20 - Vurgu5 6 2 6 2" xfId="39683" xr:uid="{68E2BDB6-BEA9-4F90-95DF-2ACBB9045468}"/>
    <cellStyle name="%20 - Vurgu5 6 2 7" xfId="19188" xr:uid="{9CD0174D-46F1-4B1C-95E9-6F3566812591}"/>
    <cellStyle name="%20 - Vurgu5 6 2 7 2" xfId="43414" xr:uid="{8A5321B6-E162-46B5-9E96-DC1499045225}"/>
    <cellStyle name="%20 - Vurgu5 6 2 8" xfId="22741" xr:uid="{8E480371-998E-45EA-9681-647593FFC031}"/>
    <cellStyle name="%20 - Vurgu5 6 2 8 2" xfId="46943" xr:uid="{B9D95738-00FF-4866-9A11-F2A9E25F35E2}"/>
    <cellStyle name="%20 - Vurgu5 6 2 9" xfId="28510" xr:uid="{AE1711B9-55A6-4F69-BFC5-540F3A1D6BE8}"/>
    <cellStyle name="%20 - Vurgu5 6 3" xfId="4025" xr:uid="{13D55FB4-32E5-414D-83F0-BAAFC4443D7A}"/>
    <cellStyle name="%20 - Vurgu5 6 3 2" xfId="8289" xr:uid="{CCBB8982-FB59-4A41-BBBD-7CB15D2451B6}"/>
    <cellStyle name="%20 - Vurgu5 6 3 2 2" xfId="14446" xr:uid="{5952A9F5-7BFD-404D-993C-D68D749AD71B}"/>
    <cellStyle name="%20 - Vurgu5 6 3 2 2 2" xfId="27878" xr:uid="{0C5CCB74-D2C4-4A2C-BAB0-D2DED5EB2AB8}"/>
    <cellStyle name="%20 - Vurgu5 6 3 2 2 2 2" xfId="51995" xr:uid="{470B5925-D438-4451-95E7-100D5C6812EB}"/>
    <cellStyle name="%20 - Vurgu5 6 3 2 2 3" xfId="38679" xr:uid="{6A4D7A81-B082-44ED-93AC-13D8235D3315}"/>
    <cellStyle name="%20 - Vurgu5 6 3 2 3" xfId="18159" xr:uid="{5C0FAB4D-B6BE-4A06-AB4C-7B5864CDA2CD}"/>
    <cellStyle name="%20 - Vurgu5 6 3 2 3 2" xfId="42390" xr:uid="{B30C96DA-3255-4904-AF27-11988F77839C}"/>
    <cellStyle name="%20 - Vurgu5 6 3 2 4" xfId="21898" xr:uid="{8038D57E-7B8A-4030-9167-B1C7AE448537}"/>
    <cellStyle name="%20 - Vurgu5 6 3 2 4 2" xfId="46121" xr:uid="{A031997F-0255-4FC2-92E2-E55E1EA00B72}"/>
    <cellStyle name="%20 - Vurgu5 6 3 2 5" xfId="23918" xr:uid="{4A2BE370-B113-4C8A-88EE-EAD59DD06771}"/>
    <cellStyle name="%20 - Vurgu5 6 3 2 5 2" xfId="48120" xr:uid="{C4F92B5B-B7BE-4008-B898-BE4A5788835E}"/>
    <cellStyle name="%20 - Vurgu5 6 3 2 6" xfId="33113" xr:uid="{6BE089FF-054F-4FAA-8C66-C972A670E70F}"/>
    <cellStyle name="%20 - Vurgu5 6 3 3" xfId="7141" xr:uid="{D15F1A86-5345-4066-9837-FFD8B70FF88C}"/>
    <cellStyle name="%20 - Vurgu5 6 3 3 2" xfId="13254" xr:uid="{461F4876-16D0-4307-96F4-0F19B2D24DF8}"/>
    <cellStyle name="%20 - Vurgu5 6 3 3 2 2" xfId="37487" xr:uid="{5C80E671-C9E2-4612-B8BA-74F08FB5729C}"/>
    <cellStyle name="%20 - Vurgu5 6 3 3 3" xfId="16967" xr:uid="{C0706774-2C92-44BA-A222-315E237A8D5A}"/>
    <cellStyle name="%20 - Vurgu5 6 3 3 3 2" xfId="41198" xr:uid="{09C7006A-E4FC-45EF-8D1C-966BA3BC890F}"/>
    <cellStyle name="%20 - Vurgu5 6 3 3 4" xfId="20706" xr:uid="{DD119E8E-15B6-418B-8C8F-D8478AECE3CF}"/>
    <cellStyle name="%20 - Vurgu5 6 3 3 4 2" xfId="44929" xr:uid="{6161AE6E-8DB1-4423-BBC8-83B45A5752FE}"/>
    <cellStyle name="%20 - Vurgu5 6 3 3 5" xfId="26684" xr:uid="{3B8AACDD-7A2D-4F22-83D7-4E965E94BC5C}"/>
    <cellStyle name="%20 - Vurgu5 6 3 3 5 2" xfId="50803" xr:uid="{22BF6547-A695-4C0A-AA52-AC06E66DB795}"/>
    <cellStyle name="%20 - Vurgu5 6 3 3 6" xfId="32065" xr:uid="{9DF4E803-3899-4E5E-BE6B-94E1F2C8BA19}"/>
    <cellStyle name="%20 - Vurgu5 6 3 4" xfId="11865" xr:uid="{C33EAF11-8C62-4AE3-AAC2-C7BE4D9F7EFB}"/>
    <cellStyle name="%20 - Vurgu5 6 3 4 2" xfId="25281" xr:uid="{FD0C34A1-9981-4B6F-8EF1-075C3FD1577C}"/>
    <cellStyle name="%20 - Vurgu5 6 3 4 2 2" xfId="49415" xr:uid="{EB09F592-1C3E-4496-98E5-C9B5A841B2E1}"/>
    <cellStyle name="%20 - Vurgu5 6 3 4 3" xfId="36099" xr:uid="{346A56A9-4BE7-45E7-8458-D65FC561A279}"/>
    <cellStyle name="%20 - Vurgu5 6 3 5" xfId="15578" xr:uid="{3489A6C3-DB8D-4995-BF95-570B2FE9752D}"/>
    <cellStyle name="%20 - Vurgu5 6 3 5 2" xfId="39810" xr:uid="{9D99C088-46D1-4E0C-93EB-66E4DBDA17BF}"/>
    <cellStyle name="%20 - Vurgu5 6 3 6" xfId="19315" xr:uid="{832ADD02-E0DF-4300-953D-BA2EFC74634E}"/>
    <cellStyle name="%20 - Vurgu5 6 3 6 2" xfId="43541" xr:uid="{521FE424-301D-48B0-B156-876410426EB1}"/>
    <cellStyle name="%20 - Vurgu5 6 3 7" xfId="22868" xr:uid="{509B54C0-F22C-4970-97C0-7ADE65F385E7}"/>
    <cellStyle name="%20 - Vurgu5 6 3 7 2" xfId="47070" xr:uid="{36AF73B4-3583-49D1-91FE-7A27F389FC24}"/>
    <cellStyle name="%20 - Vurgu5 6 3 8" xfId="29653" xr:uid="{71C4005A-6D13-4E20-9368-64D56E25090F}"/>
    <cellStyle name="%20 - Vurgu5 6 4" xfId="5686" xr:uid="{51AF1EF8-7D39-45DC-B953-2C9EC5AB8AD6}"/>
    <cellStyle name="%20 - Vurgu5 6 4 2" xfId="8419" xr:uid="{179E7833-EF18-48AB-B97F-4219A264CCE8}"/>
    <cellStyle name="%20 - Vurgu5 6 4 2 2" xfId="14573" xr:uid="{7BD4DCCA-FD3A-4C9B-9F08-4C8F1E5BED77}"/>
    <cellStyle name="%20 - Vurgu5 6 4 2 2 2" xfId="28005" xr:uid="{CAA457DC-204B-4E71-A3BB-EBE85A748E3C}"/>
    <cellStyle name="%20 - Vurgu5 6 4 2 2 2 2" xfId="52122" xr:uid="{69A96DEF-5C6D-44C3-94C4-8CD5F2D4962D}"/>
    <cellStyle name="%20 - Vurgu5 6 4 2 2 3" xfId="38806" xr:uid="{147304B8-E5F4-48A6-ABA7-BA06812378EC}"/>
    <cellStyle name="%20 - Vurgu5 6 4 2 3" xfId="18286" xr:uid="{5CCBFFEE-E8DA-4471-B769-69A7791DB550}"/>
    <cellStyle name="%20 - Vurgu5 6 4 2 3 2" xfId="42517" xr:uid="{6BE3A84F-7956-4C26-9A2C-997014E1B5AF}"/>
    <cellStyle name="%20 - Vurgu5 6 4 2 4" xfId="22025" xr:uid="{C23EB1EB-8220-4ACA-908E-140FF5448588}"/>
    <cellStyle name="%20 - Vurgu5 6 4 2 4 2" xfId="46248" xr:uid="{2C50586B-59CC-4F0E-82C2-E59947EE9AFB}"/>
    <cellStyle name="%20 - Vurgu5 6 4 2 5" xfId="24045" xr:uid="{DC735FFC-B98E-4B7A-8F87-CF0608601ADC}"/>
    <cellStyle name="%20 - Vurgu5 6 4 2 5 2" xfId="48247" xr:uid="{5166B6C8-E700-4C80-80D2-9C5C58EAECD6}"/>
    <cellStyle name="%20 - Vurgu5 6 4 2 6" xfId="33240" xr:uid="{D3D7D8F9-31FA-411A-9BA4-A15CAF0E7DCC}"/>
    <cellStyle name="%20 - Vurgu5 6 4 3" xfId="7269" xr:uid="{3A4C57D6-D3BC-43AC-9154-057942D90DAA}"/>
    <cellStyle name="%20 - Vurgu5 6 4 3 2" xfId="13381" xr:uid="{39D9E39B-207B-430A-A86A-E08FCDB4C6B0}"/>
    <cellStyle name="%20 - Vurgu5 6 4 3 2 2" xfId="37614" xr:uid="{A5CE4AFD-E8C0-4480-A516-CFC1BF48BA40}"/>
    <cellStyle name="%20 - Vurgu5 6 4 3 3" xfId="17094" xr:uid="{D0C7E2A8-9045-4353-87F2-FA583D669152}"/>
    <cellStyle name="%20 - Vurgu5 6 4 3 3 2" xfId="41325" xr:uid="{1E37A296-46F1-4280-9E64-169CE0D396A6}"/>
    <cellStyle name="%20 - Vurgu5 6 4 3 4" xfId="20833" xr:uid="{34B70AC0-1007-4E6C-8654-2E2C96B09549}"/>
    <cellStyle name="%20 - Vurgu5 6 4 3 4 2" xfId="45056" xr:uid="{5AFFA335-88F7-4F2F-9345-B98DE1BA723F}"/>
    <cellStyle name="%20 - Vurgu5 6 4 3 5" xfId="26811" xr:uid="{5DF3FD96-D92E-48BE-80A1-21D97B359884}"/>
    <cellStyle name="%20 - Vurgu5 6 4 3 5 2" xfId="50930" xr:uid="{3AAC0EC2-B206-414B-93E6-6C962D7B0118}"/>
    <cellStyle name="%20 - Vurgu5 6 4 3 6" xfId="32192" xr:uid="{4B538ED1-3F04-49CF-8154-41ACBAE2E83D}"/>
    <cellStyle name="%20 - Vurgu5 6 4 4" xfId="11992" xr:uid="{C5077814-BAFF-4FF1-8DFC-809B70C10F98}"/>
    <cellStyle name="%20 - Vurgu5 6 4 4 2" xfId="25408" xr:uid="{5C01AE33-4033-4C00-A34F-609B6B60496F}"/>
    <cellStyle name="%20 - Vurgu5 6 4 4 2 2" xfId="49542" xr:uid="{436BF681-30D6-4320-9A2C-8881FF74F188}"/>
    <cellStyle name="%20 - Vurgu5 6 4 4 3" xfId="36226" xr:uid="{D8DD9F25-B028-48B1-8D81-7B4906E93038}"/>
    <cellStyle name="%20 - Vurgu5 6 4 5" xfId="15705" xr:uid="{B3B7A1EB-90C6-4E36-915B-FC0912BB2ED3}"/>
    <cellStyle name="%20 - Vurgu5 6 4 5 2" xfId="39937" xr:uid="{B69405FE-5B2B-4304-B557-8F49A0AB3A7B}"/>
    <cellStyle name="%20 - Vurgu5 6 4 6" xfId="19442" xr:uid="{45EEC05B-A1C2-4509-A5B4-19E44D862FA9}"/>
    <cellStyle name="%20 - Vurgu5 6 4 6 2" xfId="43668" xr:uid="{D772DA61-AA59-4314-B718-6E72BCB8385D}"/>
    <cellStyle name="%20 - Vurgu5 6 4 7" xfId="22995" xr:uid="{10316074-D884-46B6-889E-D1AC261D1016}"/>
    <cellStyle name="%20 - Vurgu5 6 4 7 2" xfId="47197" xr:uid="{89DDC7C1-5DFE-4015-9B33-89515A430B99}"/>
    <cellStyle name="%20 - Vurgu5 6 4 8" xfId="30692" xr:uid="{835509F6-B6A6-4DB1-8F03-C48ECC504F14}"/>
    <cellStyle name="%20 - Vurgu5 6 5" xfId="7403" xr:uid="{CBA0A36E-3554-448E-9B52-1A90E4387FF5}"/>
    <cellStyle name="%20 - Vurgu5 6 5 2" xfId="8551" xr:uid="{E94FD080-DD07-4F82-BDB0-A7319F70BF8F}"/>
    <cellStyle name="%20 - Vurgu5 6 5 2 2" xfId="14700" xr:uid="{0C73F5BD-B24B-4F69-95A5-C1759AE8B6D2}"/>
    <cellStyle name="%20 - Vurgu5 6 5 2 2 2" xfId="28132" xr:uid="{230E7612-019B-44B8-9BB7-1B2E914AE638}"/>
    <cellStyle name="%20 - Vurgu5 6 5 2 2 2 2" xfId="52249" xr:uid="{17A919CA-D2EE-4CA9-9F9C-32D2A375FD7B}"/>
    <cellStyle name="%20 - Vurgu5 6 5 2 2 3" xfId="38933" xr:uid="{EF1645E3-3575-4706-ADEC-75A79AE7BF0B}"/>
    <cellStyle name="%20 - Vurgu5 6 5 2 3" xfId="18413" xr:uid="{107F527A-25D8-4CAA-A2F3-7FA5554C4892}"/>
    <cellStyle name="%20 - Vurgu5 6 5 2 3 2" xfId="42644" xr:uid="{C066BE39-FCE8-4F74-A6CC-8499489DB106}"/>
    <cellStyle name="%20 - Vurgu5 6 5 2 4" xfId="22152" xr:uid="{55D5749D-CDDC-4FDF-93FD-F5C756EFF7E2}"/>
    <cellStyle name="%20 - Vurgu5 6 5 2 4 2" xfId="46375" xr:uid="{F2B133E3-B167-4649-BBE7-33E70E81593B}"/>
    <cellStyle name="%20 - Vurgu5 6 5 2 5" xfId="24172" xr:uid="{BF0FD5CB-9CED-4E4C-B626-5B17B6FA805E}"/>
    <cellStyle name="%20 - Vurgu5 6 5 2 5 2" xfId="48374" xr:uid="{299481D5-8725-4B59-933A-D8693018DC0E}"/>
    <cellStyle name="%20 - Vurgu5 6 5 2 6" xfId="33367" xr:uid="{CF6185FE-3BF0-45D2-A67E-AB726D547DDE}"/>
    <cellStyle name="%20 - Vurgu5 6 5 3" xfId="9656" xr:uid="{6E584691-1D96-446A-9AC6-23A5AFFA9323}"/>
    <cellStyle name="%20 - Vurgu5 6 5 3 2" xfId="13508" xr:uid="{9E9E1A5C-D868-441D-8302-0C28EC52A4AE}"/>
    <cellStyle name="%20 - Vurgu5 6 5 3 2 2" xfId="37741" xr:uid="{5E64F6D6-E2D7-4AE9-9085-86216A2BFA02}"/>
    <cellStyle name="%20 - Vurgu5 6 5 3 3" xfId="17221" xr:uid="{A44E33BA-83E7-4B6C-8B88-A1A30D77BC9F}"/>
    <cellStyle name="%20 - Vurgu5 6 5 3 3 2" xfId="41452" xr:uid="{13B6D01B-0D3E-4E3F-A5B8-C8DFC7707F12}"/>
    <cellStyle name="%20 - Vurgu5 6 5 3 4" xfId="20960" xr:uid="{AF181F83-838D-4572-8EAC-EA9B18EE38AB}"/>
    <cellStyle name="%20 - Vurgu5 6 5 3 4 2" xfId="45183" xr:uid="{04A1A1CB-0401-4511-B623-25A58D93BC8D}"/>
    <cellStyle name="%20 - Vurgu5 6 5 3 5" xfId="26938" xr:uid="{C12359C2-0D61-4B4F-B5C8-95148EC924CD}"/>
    <cellStyle name="%20 - Vurgu5 6 5 3 5 2" xfId="51057" xr:uid="{E1341E0A-D2C6-4822-9D06-BC75A823C1E6}"/>
    <cellStyle name="%20 - Vurgu5 6 5 3 6" xfId="34281" xr:uid="{81743682-8C48-4E9D-8587-435B3DBF2BA5}"/>
    <cellStyle name="%20 - Vurgu5 6 5 4" xfId="12119" xr:uid="{B02A3196-C486-4083-91CD-478FDC49FEA8}"/>
    <cellStyle name="%20 - Vurgu5 6 5 4 2" xfId="25535" xr:uid="{DB4F983B-9440-49C4-9385-CA365850D4A6}"/>
    <cellStyle name="%20 - Vurgu5 6 5 4 2 2" xfId="49669" xr:uid="{F43F7074-10C4-4B54-80F8-B18567AC2DCF}"/>
    <cellStyle name="%20 - Vurgu5 6 5 4 3" xfId="36353" xr:uid="{B3894F38-C7B0-4655-A8FD-1A34885C7375}"/>
    <cellStyle name="%20 - Vurgu5 6 5 5" xfId="15832" xr:uid="{1C6E2381-4AB1-4277-AD57-C4196737911C}"/>
    <cellStyle name="%20 - Vurgu5 6 5 5 2" xfId="40064" xr:uid="{3663510B-02E4-4CE8-B345-0007EE669422}"/>
    <cellStyle name="%20 - Vurgu5 6 5 6" xfId="19569" xr:uid="{0C3C776F-4BFD-4032-8B8B-986FE38593C1}"/>
    <cellStyle name="%20 - Vurgu5 6 5 6 2" xfId="43795" xr:uid="{86AD8509-6B47-4756-A997-5E79D7A40931}"/>
    <cellStyle name="%20 - Vurgu5 6 5 7" xfId="23122" xr:uid="{0D150197-8D87-4956-A07E-87180E4942FC}"/>
    <cellStyle name="%20 - Vurgu5 6 5 7 2" xfId="47324" xr:uid="{01490C35-7DC6-452B-8F8E-D75B661276B7}"/>
    <cellStyle name="%20 - Vurgu5 6 5 8" xfId="32319" xr:uid="{928D230B-B467-4738-9E22-FDC97D5FC5A4}"/>
    <cellStyle name="%20 - Vurgu5 6 6" xfId="7831" xr:uid="{F4D71526-5BEE-4387-9BC4-9CB00798FBA8}"/>
    <cellStyle name="%20 - Vurgu5 6 6 2" xfId="10030" xr:uid="{AD77DFDB-9101-4138-93C6-35F307FBAB6D}"/>
    <cellStyle name="%20 - Vurgu5 6 6 2 2" xfId="14022" xr:uid="{D3337D58-1B25-40F6-86A0-B7C1CAB319B4}"/>
    <cellStyle name="%20 - Vurgu5 6 6 2 2 2" xfId="38255" xr:uid="{23FD2469-6CBD-444D-BA97-4868ACBE4C0B}"/>
    <cellStyle name="%20 - Vurgu5 6 6 2 3" xfId="17735" xr:uid="{6EF7EE6E-0B92-4375-B068-922E4F84C373}"/>
    <cellStyle name="%20 - Vurgu5 6 6 2 3 2" xfId="41966" xr:uid="{6600E7E1-4452-439C-A5E7-CD8B0E3FCD69}"/>
    <cellStyle name="%20 - Vurgu5 6 6 2 4" xfId="21474" xr:uid="{208274A6-3D61-4B9B-A24D-20E0FDEAB1AF}"/>
    <cellStyle name="%20 - Vurgu5 6 6 2 4 2" xfId="45697" xr:uid="{B7B6B451-BE5E-4D6E-90CD-FCE4D372689F}"/>
    <cellStyle name="%20 - Vurgu5 6 6 2 5" xfId="27454" xr:uid="{F900F4E7-747B-463E-AF88-8273556BB855}"/>
    <cellStyle name="%20 - Vurgu5 6 6 2 5 2" xfId="51571" xr:uid="{8CE2C81F-DBF4-45BC-939C-91D0A55C7086}"/>
    <cellStyle name="%20 - Vurgu5 6 6 2 6" xfId="34624" xr:uid="{C308CF7B-5720-4381-84B3-0FEDEC9D7E5D}"/>
    <cellStyle name="%20 - Vurgu5 6 6 3" xfId="9305" xr:uid="{6454B9A0-5D14-447D-9E52-5B5E0CFDF5F6}"/>
    <cellStyle name="%20 - Vurgu5 6 6 3 2" xfId="12840" xr:uid="{5FCD316F-65EA-420F-B0B0-179AA7C0B087}"/>
    <cellStyle name="%20 - Vurgu5 6 6 3 2 2" xfId="37073" xr:uid="{308C6D90-2E1F-494D-93A0-C7C779617F5F}"/>
    <cellStyle name="%20 - Vurgu5 6 6 3 3" xfId="16553" xr:uid="{A5D5B668-FE44-4801-8BB6-B2B9D0C71BF0}"/>
    <cellStyle name="%20 - Vurgu5 6 6 3 3 2" xfId="40784" xr:uid="{0BD73648-1F44-417E-8676-281506DA5280}"/>
    <cellStyle name="%20 - Vurgu5 6 6 3 4" xfId="20292" xr:uid="{E6BF487D-EFF8-46F1-A173-BF2363F84662}"/>
    <cellStyle name="%20 - Vurgu5 6 6 3 4 2" xfId="44515" xr:uid="{FB5F042C-0DBB-4E20-952D-958A373ACA66}"/>
    <cellStyle name="%20 - Vurgu5 6 6 3 5" xfId="26269" xr:uid="{71DB03B4-1473-4BA3-89B8-DC3DCE4A5449}"/>
    <cellStyle name="%20 - Vurgu5 6 6 3 5 2" xfId="50389" xr:uid="{319D94E0-E205-41F6-8AE3-3DF987C704FE}"/>
    <cellStyle name="%20 - Vurgu5 6 6 3 6" xfId="33939" xr:uid="{9C2A90AB-94CE-413F-9891-D8D443C8B475}"/>
    <cellStyle name="%20 - Vurgu5 6 6 4" xfId="11437" xr:uid="{8B56F00E-AD70-45A3-9665-5934C46C6665}"/>
    <cellStyle name="%20 - Vurgu5 6 6 4 2" xfId="24856" xr:uid="{EA0F30A6-BF04-4591-8E60-539583246BBA}"/>
    <cellStyle name="%20 - Vurgu5 6 6 4 2 2" xfId="48990" xr:uid="{5DA29322-1BA9-42C7-A33A-E26FE2C8D146}"/>
    <cellStyle name="%20 - Vurgu5 6 6 4 3" xfId="35671" xr:uid="{C0438AFD-FDAA-427B-9E60-F45763A17530}"/>
    <cellStyle name="%20 - Vurgu5 6 6 5" xfId="15150" xr:uid="{3AF91F54-8034-4FB7-98D6-02F8AE2905F0}"/>
    <cellStyle name="%20 - Vurgu5 6 6 5 2" xfId="39382" xr:uid="{1D5A5A28-C0E3-4495-A5F7-5184D3F91A37}"/>
    <cellStyle name="%20 - Vurgu5 6 6 6" xfId="18886" xr:uid="{687FC2DF-DD2E-4574-B79F-8C8D31953340}"/>
    <cellStyle name="%20 - Vurgu5 6 6 6 2" xfId="43112" xr:uid="{8EF816E9-9E30-4DA9-8B8E-2ECDA721565C}"/>
    <cellStyle name="%20 - Vurgu5 6 6 7" xfId="23493" xr:uid="{14521297-0D49-419F-B5FC-7779889B81E6}"/>
    <cellStyle name="%20 - Vurgu5 6 6 7 2" xfId="47695" xr:uid="{D9A1DE24-70F4-4ACB-B37C-BCDE7BFF7A67}"/>
    <cellStyle name="%20 - Vurgu5 6 6 8" xfId="32689" xr:uid="{F65FD649-BF97-4C9E-8A2D-65A9B22AC474}"/>
    <cellStyle name="%20 - Vurgu5 6 7" xfId="7568" xr:uid="{D2D2B1AA-9264-42AC-AE16-7C0689F11CDE}"/>
    <cellStyle name="%20 - Vurgu5 6 7 2" xfId="12638" xr:uid="{5EDA5ECC-7192-4457-9CBE-0C6A6475D02C}"/>
    <cellStyle name="%20 - Vurgu5 6 7 2 2" xfId="26066" xr:uid="{7ADDE86E-36BB-4B43-8C93-63E5652EAB0E}"/>
    <cellStyle name="%20 - Vurgu5 6 7 2 2 2" xfId="50187" xr:uid="{37499B5A-C08A-40F5-AAD3-984419E845AD}"/>
    <cellStyle name="%20 - Vurgu5 6 7 2 3" xfId="36871" xr:uid="{1CC36186-51A5-44F0-BCEC-A91C1B2EBD13}"/>
    <cellStyle name="%20 - Vurgu5 6 7 3" xfId="16351" xr:uid="{2D535D79-ED96-467B-A173-02AACD9BA24A}"/>
    <cellStyle name="%20 - Vurgu5 6 7 3 2" xfId="40582" xr:uid="{84FB6380-94AF-4F51-932F-ECEB85649A73}"/>
    <cellStyle name="%20 - Vurgu5 6 7 4" xfId="20090" xr:uid="{81B43B6F-D148-4DF4-BB74-DE5A078396E8}"/>
    <cellStyle name="%20 - Vurgu5 6 7 4 2" xfId="44313" xr:uid="{E5D19E8D-7313-4A5D-ACFE-82672206AACE}"/>
    <cellStyle name="%20 - Vurgu5 6 7 5" xfId="23282" xr:uid="{0AD1C4B3-6AFB-478D-8BEF-C493AE5822BB}"/>
    <cellStyle name="%20 - Vurgu5 6 7 5 2" xfId="47484" xr:uid="{F4884CE6-6C0C-4583-A94A-39F2777DF3D4}"/>
    <cellStyle name="%20 - Vurgu5 6 7 6" xfId="32479" xr:uid="{5F0E73DE-B8EB-4405-B137-A122ED8789B8}"/>
    <cellStyle name="%20 - Vurgu5 6 8" xfId="6633" xr:uid="{894A1F31-C404-4AB2-A148-B0C77CAD9326}"/>
    <cellStyle name="%20 - Vurgu5 6 8 2" xfId="13815" xr:uid="{C5F4A637-B94F-4D19-9596-04E8AA458166}"/>
    <cellStyle name="%20 - Vurgu5 6 8 2 2" xfId="38048" xr:uid="{4E807EC1-AA13-48B2-B50B-9BCEC846C5C2}"/>
    <cellStyle name="%20 - Vurgu5 6 8 3" xfId="17528" xr:uid="{5D4D5296-4ED7-4A86-B316-26C702CAE015}"/>
    <cellStyle name="%20 - Vurgu5 6 8 3 2" xfId="41759" xr:uid="{8DD7AFF4-662D-4594-87AE-FF0409F59174}"/>
    <cellStyle name="%20 - Vurgu5 6 8 4" xfId="21267" xr:uid="{D2D57347-C4E2-47FD-8EA0-EEEEC584743B}"/>
    <cellStyle name="%20 - Vurgu5 6 8 4 2" xfId="45490" xr:uid="{94E58824-B73C-4BB3-A181-C84CA34FD1A5}"/>
    <cellStyle name="%20 - Vurgu5 6 8 5" xfId="27247" xr:uid="{F87D80F1-6730-47B1-8186-2D2444601CCD}"/>
    <cellStyle name="%20 - Vurgu5 6 8 5 2" xfId="51364" xr:uid="{B49095D6-CA36-4FAD-9940-26F4A0AEC0E6}"/>
    <cellStyle name="%20 - Vurgu5 6 8 6" xfId="31637" xr:uid="{AACA6A65-DB4C-405A-B449-6289AACC1DE9}"/>
    <cellStyle name="%20 - Vurgu5 6 9" xfId="8968" xr:uid="{11192EAB-A050-402E-AC68-981C7C22C98A}"/>
    <cellStyle name="%20 - Vurgu5 6 9 2" xfId="12360" xr:uid="{B98C1622-927F-4285-97CA-DE4CC49CB667}"/>
    <cellStyle name="%20 - Vurgu5 6 9 2 2" xfId="36594" xr:uid="{7A6D0316-CF42-40DF-9A95-E40A4856BF23}"/>
    <cellStyle name="%20 - Vurgu5 6 9 3" xfId="16073" xr:uid="{040353E7-5D85-4744-A777-52134C40A498}"/>
    <cellStyle name="%20 - Vurgu5 6 9 3 2" xfId="40305" xr:uid="{7642A468-F3E0-481A-95EF-01104E928D05}"/>
    <cellStyle name="%20 - Vurgu5 6 9 4" xfId="19811" xr:uid="{93A4629B-A106-4DE4-AB97-E8FAC57342B5}"/>
    <cellStyle name="%20 - Vurgu5 6 9 4 2" xfId="44036" xr:uid="{94F5C0DA-4D2F-45AF-AB76-031B5026D9AE}"/>
    <cellStyle name="%20 - Vurgu5 6 9 5" xfId="25786" xr:uid="{DE56A64F-823A-4C3B-9B58-77B90FA51138}"/>
    <cellStyle name="%20 - Vurgu5 6 9 5 2" xfId="49910" xr:uid="{36A6E6DF-6B8B-499F-8980-F66DFC97CAA5}"/>
    <cellStyle name="%20 - Vurgu5 6 9 6" xfId="33662" xr:uid="{B60BD928-4519-40DC-8C92-68DF5532CAC6}"/>
    <cellStyle name="%20 - Vurgu5 7" xfId="4027" xr:uid="{3890E82C-AAA0-4497-92CF-C525AD83918E}"/>
    <cellStyle name="%20 - Vurgu5 7 10" xfId="29655" xr:uid="{68607181-699D-4E89-8839-6DC5FC0840F9}"/>
    <cellStyle name="%20 - Vurgu5 7 2" xfId="5688" xr:uid="{D43F409F-4C80-49BB-A221-EF4D1AE03933}"/>
    <cellStyle name="%20 - Vurgu5 7 2 2" xfId="7851" xr:uid="{6C271F5F-BA08-4211-99E7-85286AE6CE3F}"/>
    <cellStyle name="%20 - Vurgu5 7 2 2 2" xfId="14038" xr:uid="{F6461D6F-222A-40CA-A991-9A9E84085E3E}"/>
    <cellStyle name="%20 - Vurgu5 7 2 2 2 2" xfId="38271" xr:uid="{8517B8C4-EDDB-43B1-97B6-711D242E9ACC}"/>
    <cellStyle name="%20 - Vurgu5 7 2 2 3" xfId="17751" xr:uid="{A1A0E18D-6373-4B7B-95E7-32884C8BB20D}"/>
    <cellStyle name="%20 - Vurgu5 7 2 2 3 2" xfId="41982" xr:uid="{95EEAD4A-F0EC-4D2C-ADFF-BA9B08B9D2AB}"/>
    <cellStyle name="%20 - Vurgu5 7 2 2 4" xfId="21490" xr:uid="{B361408D-5E9F-444E-B9E5-0E1C25FF25D3}"/>
    <cellStyle name="%20 - Vurgu5 7 2 2 4 2" xfId="45713" xr:uid="{5F7E07EC-B46E-4214-994A-DA831CF7E220}"/>
    <cellStyle name="%20 - Vurgu5 7 2 2 5" xfId="27470" xr:uid="{BF20EB6D-8F05-41BA-BF96-51642C34EA9B}"/>
    <cellStyle name="%20 - Vurgu5 7 2 2 5 2" xfId="51587" xr:uid="{54D038EA-A179-4E9C-B6E7-FFF611B6BE34}"/>
    <cellStyle name="%20 - Vurgu5 7 2 2 6" xfId="32705" xr:uid="{F4B71C5D-EE12-4ABC-98A6-8C50E7C8F240}"/>
    <cellStyle name="%20 - Vurgu5 7 2 3" xfId="9321" xr:uid="{96FAF58F-812D-4821-9264-8DBEE13A876A}"/>
    <cellStyle name="%20 - Vurgu5 7 2 3 2" xfId="12857" xr:uid="{90331F14-F748-44A2-AB3B-F8BB5509A5C7}"/>
    <cellStyle name="%20 - Vurgu5 7 2 3 2 2" xfId="37090" xr:uid="{67F9B283-F1E2-4C33-A77F-6B58F2A877EE}"/>
    <cellStyle name="%20 - Vurgu5 7 2 3 3" xfId="16570" xr:uid="{C3C22CE3-2499-40EE-AB37-C5888AE97EB3}"/>
    <cellStyle name="%20 - Vurgu5 7 2 3 3 2" xfId="40801" xr:uid="{0BE61695-808D-4036-84AF-07E7C88E4C8D}"/>
    <cellStyle name="%20 - Vurgu5 7 2 3 4" xfId="20309" xr:uid="{59CF960D-42A7-4397-9B24-2EEC4831FF9F}"/>
    <cellStyle name="%20 - Vurgu5 7 2 3 4 2" xfId="44532" xr:uid="{5DC0840C-4EBA-4533-8D6C-AF2163136EB4}"/>
    <cellStyle name="%20 - Vurgu5 7 2 3 5" xfId="26286" xr:uid="{DED49B57-6D4E-4ACD-B79A-45E8FCF59A84}"/>
    <cellStyle name="%20 - Vurgu5 7 2 3 5 2" xfId="50406" xr:uid="{91E6C8DD-FF14-4173-9A21-9ECECAD70E0F}"/>
    <cellStyle name="%20 - Vurgu5 7 2 3 6" xfId="33953" xr:uid="{D73AB77D-40EE-4185-A665-EEA272701F40}"/>
    <cellStyle name="%20 - Vurgu5 7 2 4" xfId="11454" xr:uid="{5B0D5A4C-3C58-4059-A08A-2EAFCF67671A}"/>
    <cellStyle name="%20 - Vurgu5 7 2 4 2" xfId="24872" xr:uid="{10C6C408-F113-4432-A34C-C1C73B8BB4F5}"/>
    <cellStyle name="%20 - Vurgu5 7 2 4 2 2" xfId="49006" xr:uid="{786A3F39-78B3-4838-BC17-9E37840822BB}"/>
    <cellStyle name="%20 - Vurgu5 7 2 4 3" xfId="35688" xr:uid="{AD551BA7-69F7-4940-88EC-F6DD28974EDB}"/>
    <cellStyle name="%20 - Vurgu5 7 2 5" xfId="15167" xr:uid="{4954C85B-1D41-4EBF-882C-2A34322771ED}"/>
    <cellStyle name="%20 - Vurgu5 7 2 5 2" xfId="39399" xr:uid="{6D8C3B81-9796-42B5-8B8A-66882D35F945}"/>
    <cellStyle name="%20 - Vurgu5 7 2 6" xfId="18903" xr:uid="{421D6440-B217-4F30-A339-105973D48940}"/>
    <cellStyle name="%20 - Vurgu5 7 2 6 2" xfId="43129" xr:uid="{D45CBF89-CB94-483F-8E59-DFF0E3F9959E}"/>
    <cellStyle name="%20 - Vurgu5 7 2 7" xfId="23509" xr:uid="{33D1EC11-A009-4D6C-AB6B-BE92019F668E}"/>
    <cellStyle name="%20 - Vurgu5 7 2 7 2" xfId="47711" xr:uid="{8E26244F-0A88-460A-B90D-1517A54284E2}"/>
    <cellStyle name="%20 - Vurgu5 7 2 8" xfId="30694" xr:uid="{487B593B-AAEE-4FD8-88EC-50C9EAF86CC8}"/>
    <cellStyle name="%20 - Vurgu5 7 3" xfId="7586" xr:uid="{86C3D016-B153-42D2-821C-70EAB2835E27}"/>
    <cellStyle name="%20 - Vurgu5 7 3 2" xfId="12656" xr:uid="{3E80F57A-7637-49CA-92D7-576C1E6F6E62}"/>
    <cellStyle name="%20 - Vurgu5 7 3 2 2" xfId="26084" xr:uid="{206F84D2-1CC1-4D24-8B2A-F1A536FC7563}"/>
    <cellStyle name="%20 - Vurgu5 7 3 2 2 2" xfId="50205" xr:uid="{F06841AA-A8FC-4C44-AC03-D4AB8D0406E4}"/>
    <cellStyle name="%20 - Vurgu5 7 3 2 3" xfId="36889" xr:uid="{EB9CE954-B4BF-4804-8F6F-6E3E7CE2FFCE}"/>
    <cellStyle name="%20 - Vurgu5 7 3 3" xfId="16369" xr:uid="{2D20849A-D542-4E0F-9124-CB9E289F956A}"/>
    <cellStyle name="%20 - Vurgu5 7 3 3 2" xfId="40600" xr:uid="{AFE9E93D-76FF-4C3C-A783-705EB7530C5E}"/>
    <cellStyle name="%20 - Vurgu5 7 3 4" xfId="20108" xr:uid="{FA56CE05-2304-4BD5-AE0C-9915438ADC10}"/>
    <cellStyle name="%20 - Vurgu5 7 3 4 2" xfId="44331" xr:uid="{0551FC67-2745-4B98-ACBF-447CED7D9E89}"/>
    <cellStyle name="%20 - Vurgu5 7 3 5" xfId="23300" xr:uid="{76A35FB2-E140-4159-9329-1A65178774A9}"/>
    <cellStyle name="%20 - Vurgu5 7 3 5 2" xfId="47502" xr:uid="{EFBB6E0F-15E3-4783-95A6-B1C19996F896}"/>
    <cellStyle name="%20 - Vurgu5 7 3 6" xfId="32497" xr:uid="{837D90FE-E95F-45B1-BE7D-CE0E4BC44481}"/>
    <cellStyle name="%20 - Vurgu5 7 4" xfId="6685" xr:uid="{D7623763-0912-489B-9D59-0A913BC8B2E2}"/>
    <cellStyle name="%20 - Vurgu5 7 4 2" xfId="13833" xr:uid="{0ABCF540-1E23-41B0-8BEE-C28B31B91745}"/>
    <cellStyle name="%20 - Vurgu5 7 4 2 2" xfId="38066" xr:uid="{479CC772-F042-4843-AD72-53F4B7D71D46}"/>
    <cellStyle name="%20 - Vurgu5 7 4 3" xfId="17546" xr:uid="{24DEE19E-F877-4C37-A7FA-4B5488F4346E}"/>
    <cellStyle name="%20 - Vurgu5 7 4 3 2" xfId="41777" xr:uid="{787206BD-2CCD-470F-A254-71D7E79EC7FD}"/>
    <cellStyle name="%20 - Vurgu5 7 4 4" xfId="21285" xr:uid="{DE63715E-27EF-4A1F-BBBD-CEE5589AD736}"/>
    <cellStyle name="%20 - Vurgu5 7 4 4 2" xfId="45508" xr:uid="{F9FF47DA-3507-47F0-A909-8B2F3794D927}"/>
    <cellStyle name="%20 - Vurgu5 7 4 5" xfId="27265" xr:uid="{0D669060-6808-48DE-AD65-8062F068E306}"/>
    <cellStyle name="%20 - Vurgu5 7 4 5 2" xfId="51382" xr:uid="{960CD6DD-2BC0-4153-B6E8-77EFEB874E8A}"/>
    <cellStyle name="%20 - Vurgu5 7 4 6" xfId="31654" xr:uid="{5FED769E-21D9-436A-BDE8-56060D108E7F}"/>
    <cellStyle name="%20 - Vurgu5 7 5" xfId="9059" xr:uid="{7FA5142F-E189-4FCB-AA0C-705CE07DBED9}"/>
    <cellStyle name="%20 - Vurgu5 7 5 2" xfId="12468" xr:uid="{18E2426D-B060-4BE9-8872-702B80B4B460}"/>
    <cellStyle name="%20 - Vurgu5 7 5 2 2" xfId="36702" xr:uid="{2F0610E5-996A-4CA5-A3F5-50388F3ECE11}"/>
    <cellStyle name="%20 - Vurgu5 7 5 3" xfId="16181" xr:uid="{21CDC9FC-AC96-442F-B543-6E50148AFC5B}"/>
    <cellStyle name="%20 - Vurgu5 7 5 3 2" xfId="40413" xr:uid="{27BFE3EF-6F0E-40DB-AE5E-111852C1424E}"/>
    <cellStyle name="%20 - Vurgu5 7 5 4" xfId="19919" xr:uid="{6F0807D2-9295-47B6-9DB1-A1568BB3E96E}"/>
    <cellStyle name="%20 - Vurgu5 7 5 4 2" xfId="44144" xr:uid="{E2A91843-9046-4A4B-A27F-1B939567A4A1}"/>
    <cellStyle name="%20 - Vurgu5 7 5 5" xfId="25894" xr:uid="{B268FB0C-5CE5-4552-8CE3-F70FF082CCCE}"/>
    <cellStyle name="%20 - Vurgu5 7 5 5 2" xfId="50018" xr:uid="{BB0B1C40-A876-42A0-9A5A-FF02FE4DBBF5}"/>
    <cellStyle name="%20 - Vurgu5 7 5 6" xfId="33752" xr:uid="{D1501C7B-D32B-4764-AF73-9A1F6A13D920}"/>
    <cellStyle name="%20 - Vurgu5 7 6" xfId="11243" xr:uid="{75C7B9DF-E3CD-4A55-9BC1-4529B459BA2D}"/>
    <cellStyle name="%20 - Vurgu5 7 6 2" xfId="24624" xr:uid="{807A2334-F2F2-4C51-B77A-46C6344EC75F}"/>
    <cellStyle name="%20 - Vurgu5 7 6 2 2" xfId="48798" xr:uid="{4D6D4C9E-0E20-40DF-A457-B55273FF5935}"/>
    <cellStyle name="%20 - Vurgu5 7 6 3" xfId="35477" xr:uid="{D086C268-6A8B-4650-9DB9-942840A51FEA}"/>
    <cellStyle name="%20 - Vurgu5 7 7" xfId="14956" xr:uid="{E95DA48A-458B-45BD-B41C-21DDB7EB1E2E}"/>
    <cellStyle name="%20 - Vurgu5 7 7 2" xfId="39188" xr:uid="{3D414C75-A5D3-405F-8639-D67EE306B181}"/>
    <cellStyle name="%20 - Vurgu5 7 8" xfId="18689" xr:uid="{1FD1B2A8-4DFD-4532-B92E-CB773542A5A2}"/>
    <cellStyle name="%20 - Vurgu5 7 8 2" xfId="42915" xr:uid="{3889769E-63E3-4930-B317-B24D3696DB46}"/>
    <cellStyle name="%20 - Vurgu5 7 9" xfId="22456" xr:uid="{B72635CB-CEE3-44A1-9DCA-2C12A513CEF9}"/>
    <cellStyle name="%20 - Vurgu5 7 9 2" xfId="46658" xr:uid="{3C58300F-E277-4001-9DA2-119A55529FEE}"/>
    <cellStyle name="%20 - Vurgu5 8" xfId="4028" xr:uid="{2E8D182A-60FF-40EC-9C57-5BFFC937C747}"/>
    <cellStyle name="%20 - Vurgu5 8 2" xfId="7867" xr:uid="{5EDBF166-72DD-4A8C-BC30-F35E53413BF8}"/>
    <cellStyle name="%20 - Vurgu5 8 2 2" xfId="10048" xr:uid="{31E6F50E-C626-4702-BFD5-CD5A79BCE604}"/>
    <cellStyle name="%20 - Vurgu5 8 2 2 2" xfId="14052" xr:uid="{ED13DB0A-2237-41B1-9D33-AF426637FA4C}"/>
    <cellStyle name="%20 - Vurgu5 8 2 2 2 2" xfId="38285" xr:uid="{3D811B1A-A3FB-4F81-8771-F0E5F0161426}"/>
    <cellStyle name="%20 - Vurgu5 8 2 2 3" xfId="17765" xr:uid="{80036716-31ED-478F-8B84-531D75B301FA}"/>
    <cellStyle name="%20 - Vurgu5 8 2 2 3 2" xfId="41996" xr:uid="{FC4CB530-6A8E-4CA8-87E6-BA175B88EDD3}"/>
    <cellStyle name="%20 - Vurgu5 8 2 2 4" xfId="21504" xr:uid="{0A3CB4FB-25B3-475D-A622-1C4458BB1157}"/>
    <cellStyle name="%20 - Vurgu5 8 2 2 4 2" xfId="45727" xr:uid="{BFA2546D-B9EA-4895-8925-6CFDB80379F0}"/>
    <cellStyle name="%20 - Vurgu5 8 2 2 5" xfId="27484" xr:uid="{1E4579DA-D7ED-4A1C-9D48-3E4A65FFF7CD}"/>
    <cellStyle name="%20 - Vurgu5 8 2 2 5 2" xfId="51601" xr:uid="{F3D2A2D8-D0EF-497B-A93B-5998C61EDFF1}"/>
    <cellStyle name="%20 - Vurgu5 8 2 2 6" xfId="34642" xr:uid="{C891E0F6-E614-4F48-B218-B182CFD889E8}"/>
    <cellStyle name="%20 - Vurgu5 8 2 3" xfId="9333" xr:uid="{08AE1DCC-47A2-44B3-A2E3-A3CD3573F9F5}"/>
    <cellStyle name="%20 - Vurgu5 8 2 3 2" xfId="12871" xr:uid="{EC5BBAB3-A6B9-4816-B6E6-1D7C1F896798}"/>
    <cellStyle name="%20 - Vurgu5 8 2 3 2 2" xfId="37104" xr:uid="{F0C02B19-A40D-4826-80A2-D63DAD3C8DEA}"/>
    <cellStyle name="%20 - Vurgu5 8 2 3 3" xfId="16584" xr:uid="{04AC36F2-C1E3-4DA2-B82B-72B23C0AAD90}"/>
    <cellStyle name="%20 - Vurgu5 8 2 3 3 2" xfId="40815" xr:uid="{1F173276-FFE3-4FAD-9764-A6DA9B5AE5B0}"/>
    <cellStyle name="%20 - Vurgu5 8 2 3 4" xfId="20323" xr:uid="{F06E41ED-C255-421B-911C-EBECA08087FB}"/>
    <cellStyle name="%20 - Vurgu5 8 2 3 4 2" xfId="44546" xr:uid="{15C81E32-3D1D-4305-9009-CE4918591CD2}"/>
    <cellStyle name="%20 - Vurgu5 8 2 3 5" xfId="26300" xr:uid="{9A1528B4-A091-46F8-8F7E-386D4665AE02}"/>
    <cellStyle name="%20 - Vurgu5 8 2 3 5 2" xfId="50420" xr:uid="{A8C1537B-1BE7-41EC-A94F-D615FFAD42C7}"/>
    <cellStyle name="%20 - Vurgu5 8 2 3 6" xfId="33965" xr:uid="{8D1E524F-1B30-4679-A090-EB5A80AE583A}"/>
    <cellStyle name="%20 - Vurgu5 8 2 4" xfId="11468" xr:uid="{116CB7AC-E1F7-461D-B6EF-B883FED084C8}"/>
    <cellStyle name="%20 - Vurgu5 8 2 4 2" xfId="24886" xr:uid="{21EC890D-53AE-4739-9E58-1441A495F7EF}"/>
    <cellStyle name="%20 - Vurgu5 8 2 4 2 2" xfId="49020" xr:uid="{2F9F99B7-D63A-4207-9F62-83FEF9CE513C}"/>
    <cellStyle name="%20 - Vurgu5 8 2 4 3" xfId="35702" xr:uid="{15A024E7-4482-4178-B51C-6149DA00A3C5}"/>
    <cellStyle name="%20 - Vurgu5 8 2 5" xfId="15181" xr:uid="{67B74C64-129A-4F66-B190-01BD36092B45}"/>
    <cellStyle name="%20 - Vurgu5 8 2 5 2" xfId="39413" xr:uid="{ED3D16D2-F039-4D71-8F83-94F31A593EA9}"/>
    <cellStyle name="%20 - Vurgu5 8 2 6" xfId="18917" xr:uid="{44874E36-7D87-4F8B-AE4B-F86D743B1488}"/>
    <cellStyle name="%20 - Vurgu5 8 2 6 2" xfId="43143" xr:uid="{B4FB6EA2-C67D-4606-9481-E63BA7BCFDEA}"/>
    <cellStyle name="%20 - Vurgu5 8 2 7" xfId="23523" xr:uid="{BF0F2AEF-01E1-4034-BD43-10E884BBC7D4}"/>
    <cellStyle name="%20 - Vurgu5 8 2 7 2" xfId="47725" xr:uid="{2DD813A1-C3EF-44DA-994D-01B0B6029CCC}"/>
    <cellStyle name="%20 - Vurgu5 8 2 8" xfId="32719" xr:uid="{6A7956FF-A89C-4004-A241-0C4BEA402E1D}"/>
    <cellStyle name="%20 - Vurgu5 8 3" xfId="7604" xr:uid="{2B22B68B-BA4A-4713-A3CC-14480FF6E2AA}"/>
    <cellStyle name="%20 - Vurgu5 8 3 2" xfId="12674" xr:uid="{9E83EAA2-CEF7-43E0-9158-0A6E55027D18}"/>
    <cellStyle name="%20 - Vurgu5 8 3 2 2" xfId="26102" xr:uid="{654EE49C-41F3-4D16-A8BE-D85396E7EF55}"/>
    <cellStyle name="%20 - Vurgu5 8 3 2 2 2" xfId="50223" xr:uid="{135E85EB-F9ED-43F9-A0BB-5A7F4B78B8D3}"/>
    <cellStyle name="%20 - Vurgu5 8 3 2 3" xfId="36907" xr:uid="{E9BA79FF-03E6-4380-A853-044F22E0883A}"/>
    <cellStyle name="%20 - Vurgu5 8 3 3" xfId="16387" xr:uid="{9064769E-4541-4366-98C4-4C2E5BF6C113}"/>
    <cellStyle name="%20 - Vurgu5 8 3 3 2" xfId="40618" xr:uid="{B8616390-0794-46CB-937D-A3F93C7439D7}"/>
    <cellStyle name="%20 - Vurgu5 8 3 4" xfId="20126" xr:uid="{C85CB847-862A-43E1-BFB0-63CF5A57BE07}"/>
    <cellStyle name="%20 - Vurgu5 8 3 4 2" xfId="44349" xr:uid="{450C8A7A-DA99-4921-8160-2CC2CA3B42D9}"/>
    <cellStyle name="%20 - Vurgu5 8 3 5" xfId="23318" xr:uid="{AEF10900-6F46-460E-B8ED-C149FBEF54D0}"/>
    <cellStyle name="%20 - Vurgu5 8 3 5 2" xfId="47520" xr:uid="{EAC53597-2D1F-4C31-9531-68F9A318BAC9}"/>
    <cellStyle name="%20 - Vurgu5 8 3 6" xfId="32515" xr:uid="{9A890AF3-958B-41A1-AA78-F56937CF9554}"/>
    <cellStyle name="%20 - Vurgu5 8 4" xfId="6701" xr:uid="{E725C683-FFB7-4198-B745-F867A55C1F47}"/>
    <cellStyle name="%20 - Vurgu5 8 4 2" xfId="13851" xr:uid="{41AA6EB7-EAC3-44F8-9768-A3D7F5058D40}"/>
    <cellStyle name="%20 - Vurgu5 8 4 2 2" xfId="38084" xr:uid="{7EBA7EB1-9682-47D9-9334-890781A6796F}"/>
    <cellStyle name="%20 - Vurgu5 8 4 3" xfId="17564" xr:uid="{EBD9E885-2CD2-44D7-A6A8-A192CB048B37}"/>
    <cellStyle name="%20 - Vurgu5 8 4 3 2" xfId="41795" xr:uid="{F4F9A9D9-E2E0-4DAD-AC7A-C49C5D71F8DD}"/>
    <cellStyle name="%20 - Vurgu5 8 4 4" xfId="21303" xr:uid="{2660213F-94E7-4BCE-9388-0CC99EDF9CF0}"/>
    <cellStyle name="%20 - Vurgu5 8 4 4 2" xfId="45526" xr:uid="{A3A7E7B6-79BD-4DB9-A29B-42E2A7FE2885}"/>
    <cellStyle name="%20 - Vurgu5 8 4 5" xfId="27283" xr:uid="{34B4E114-0BA8-4F2C-8F1C-BD8732193A57}"/>
    <cellStyle name="%20 - Vurgu5 8 4 5 2" xfId="51400" xr:uid="{B276E2D4-9EE0-4544-A938-40AD197044DA}"/>
    <cellStyle name="%20 - Vurgu5 8 4 6" xfId="31668" xr:uid="{05DA264E-0564-47EF-B694-674C32C2E952}"/>
    <cellStyle name="%20 - Vurgu5 8 5" xfId="9075" xr:uid="{2B0D1C86-8BB9-4E80-BD70-1B19FAF677E4}"/>
    <cellStyle name="%20 - Vurgu5 8 5 2" xfId="12487" xr:uid="{240C2B68-1698-48E2-A167-0ACEC707862E}"/>
    <cellStyle name="%20 - Vurgu5 8 5 2 2" xfId="36721" xr:uid="{6FEDB266-7B1E-4C61-9D12-5B1DA1563060}"/>
    <cellStyle name="%20 - Vurgu5 8 5 3" xfId="16200" xr:uid="{475EF81B-852A-4A9E-B767-B16B513605A7}"/>
    <cellStyle name="%20 - Vurgu5 8 5 3 2" xfId="40432" xr:uid="{A794C3BA-13AF-4D8D-B2C0-DAA04D39FBE8}"/>
    <cellStyle name="%20 - Vurgu5 8 5 4" xfId="19938" xr:uid="{4A05FB6F-9512-4869-82E8-C9FBC855C701}"/>
    <cellStyle name="%20 - Vurgu5 8 5 4 2" xfId="44163" xr:uid="{D4444B4E-91AD-4BF0-BA3F-0230C8AB440F}"/>
    <cellStyle name="%20 - Vurgu5 8 5 5" xfId="25913" xr:uid="{09304865-BA5B-47E0-A933-93A204BD1A21}"/>
    <cellStyle name="%20 - Vurgu5 8 5 5 2" xfId="50037" xr:uid="{03D8146A-8099-4CE8-B7BB-30B86AA8D5B2}"/>
    <cellStyle name="%20 - Vurgu5 8 5 6" xfId="33768" xr:uid="{6493D975-B6BD-48AD-B274-6A1FCF72CBAA}"/>
    <cellStyle name="%20 - Vurgu5 8 6" xfId="11261" xr:uid="{1CAA95FA-AF39-4DEF-8A1F-2B9A527AB586}"/>
    <cellStyle name="%20 - Vurgu5 8 6 2" xfId="24642" xr:uid="{08D22605-F6AF-4452-9BA8-CF313CD7CA2A}"/>
    <cellStyle name="%20 - Vurgu5 8 6 2 2" xfId="48816" xr:uid="{B0061024-97AB-4363-9C96-EEF795E3258E}"/>
    <cellStyle name="%20 - Vurgu5 8 6 3" xfId="35495" xr:uid="{F8532D2C-9AD1-4C8B-B505-E190A464CC71}"/>
    <cellStyle name="%20 - Vurgu5 8 7" xfId="14974" xr:uid="{22208613-1AAD-4D59-AE06-1612A46B4D29}"/>
    <cellStyle name="%20 - Vurgu5 8 7 2" xfId="39206" xr:uid="{9BDBB9C1-202B-4424-8BB7-ECD0C8C2334E}"/>
    <cellStyle name="%20 - Vurgu5 8 8" xfId="18707" xr:uid="{688C2DB7-5FCE-4308-805B-0B41E4BAD5FC}"/>
    <cellStyle name="%20 - Vurgu5 8 8 2" xfId="42933" xr:uid="{F76BCDE0-853C-49AB-90F0-4A24089D39D9}"/>
    <cellStyle name="%20 - Vurgu5 8 9" xfId="22470" xr:uid="{A24E1685-06F2-4BF6-8B18-1BDE9C64615E}"/>
    <cellStyle name="%20 - Vurgu5 8 9 2" xfId="46672" xr:uid="{9CCEC364-FC90-4581-88F2-D35B2DE2EC21}"/>
    <cellStyle name="%20 - Vurgu5 9" xfId="4029" xr:uid="{6932E862-2C1F-4B60-89B6-96882073B33B}"/>
    <cellStyle name="%20 - Vurgu5 9 10" xfId="29656" xr:uid="{BAC983B4-42FE-4472-8E1E-4B10B994500F}"/>
    <cellStyle name="%20 - Vurgu5 9 2" xfId="5689" xr:uid="{4C31B9FF-032C-48EF-A955-DA0CE5BCBE13}"/>
    <cellStyle name="%20 - Vurgu5 9 2 2" xfId="7889" xr:uid="{250BD063-2388-4311-B75B-FBBF9498099E}"/>
    <cellStyle name="%20 - Vurgu5 9 2 2 2" xfId="14066" xr:uid="{E9B697E5-1133-417B-A4E4-B75280D5B024}"/>
    <cellStyle name="%20 - Vurgu5 9 2 2 2 2" xfId="38299" xr:uid="{A3B8B55D-3ED6-4DA6-A1A2-9586DAE46195}"/>
    <cellStyle name="%20 - Vurgu5 9 2 2 3" xfId="17779" xr:uid="{869477A9-B3C3-4CDF-B75B-AA3CAC50F075}"/>
    <cellStyle name="%20 - Vurgu5 9 2 2 3 2" xfId="42010" xr:uid="{0B647112-B867-4205-AEE2-1F35B3BE8457}"/>
    <cellStyle name="%20 - Vurgu5 9 2 2 4" xfId="21518" xr:uid="{940E27A8-D6BD-4BE2-9A61-59FC67794DE8}"/>
    <cellStyle name="%20 - Vurgu5 9 2 2 4 2" xfId="45741" xr:uid="{8B578830-D477-4F24-83A5-7292A81D1B0D}"/>
    <cellStyle name="%20 - Vurgu5 9 2 2 5" xfId="27498" xr:uid="{B496AF36-1C76-4CEA-B53A-A6CC3945657B}"/>
    <cellStyle name="%20 - Vurgu5 9 2 2 5 2" xfId="51615" xr:uid="{4ED4CC71-8DA6-4D05-BFA1-281CDCA0B5B1}"/>
    <cellStyle name="%20 - Vurgu5 9 2 2 6" xfId="32733" xr:uid="{082BAA06-2F0A-4BD1-A602-32C1D00DD001}"/>
    <cellStyle name="%20 - Vurgu5 9 2 3" xfId="9350" xr:uid="{9F12A68B-593C-4833-A727-F603A2879DFC}"/>
    <cellStyle name="%20 - Vurgu5 9 2 3 2" xfId="12884" xr:uid="{1D585A97-1215-4E89-B1BF-14034F7CBCA1}"/>
    <cellStyle name="%20 - Vurgu5 9 2 3 2 2" xfId="37117" xr:uid="{BC11BADE-6C48-4A76-8931-C3BA2F1D2F59}"/>
    <cellStyle name="%20 - Vurgu5 9 2 3 3" xfId="16597" xr:uid="{794052B1-9858-4838-93B1-6B3462C6EC2A}"/>
    <cellStyle name="%20 - Vurgu5 9 2 3 3 2" xfId="40828" xr:uid="{83CBD0FF-6DE3-4CE4-935D-1F4EA832E5CB}"/>
    <cellStyle name="%20 - Vurgu5 9 2 3 4" xfId="20336" xr:uid="{718F304F-3008-4D28-8B44-5288DE2C7E0E}"/>
    <cellStyle name="%20 - Vurgu5 9 2 3 4 2" xfId="44559" xr:uid="{994B131E-6425-46B7-8089-4408BD7E22F1}"/>
    <cellStyle name="%20 - Vurgu5 9 2 3 5" xfId="26314" xr:uid="{0DD06A06-9B85-45DB-BAFD-F0FDE802C9FC}"/>
    <cellStyle name="%20 - Vurgu5 9 2 3 5 2" xfId="50433" xr:uid="{DAA00BA2-383D-4481-A386-F65EF7F4868D}"/>
    <cellStyle name="%20 - Vurgu5 9 2 3 6" xfId="33977" xr:uid="{5F652243-BE2F-4C6F-92D6-25B4299F74A5}"/>
    <cellStyle name="%20 - Vurgu5 9 2 4" xfId="11482" xr:uid="{D76DE526-FD01-4C55-BE0B-C280B3F623D7}"/>
    <cellStyle name="%20 - Vurgu5 9 2 4 2" xfId="24901" xr:uid="{21D63D71-E0F8-48AC-AC76-22495E03D369}"/>
    <cellStyle name="%20 - Vurgu5 9 2 4 2 2" xfId="49035" xr:uid="{1E7F2CC0-DB09-4811-B6FB-505B724BB384}"/>
    <cellStyle name="%20 - Vurgu5 9 2 4 3" xfId="35716" xr:uid="{3CE8E992-C8FD-4DB5-8D53-5A0687953DF3}"/>
    <cellStyle name="%20 - Vurgu5 9 2 5" xfId="15195" xr:uid="{2FEBD1C0-ADDD-46E6-9350-0F1DDBDD8493}"/>
    <cellStyle name="%20 - Vurgu5 9 2 5 2" xfId="39427" xr:uid="{1E98204D-6580-4EF9-B26B-5DCD32ABA76F}"/>
    <cellStyle name="%20 - Vurgu5 9 2 6" xfId="18932" xr:uid="{9FC96AEC-E81D-43EB-A1C0-99DBA679FE5B}"/>
    <cellStyle name="%20 - Vurgu5 9 2 6 2" xfId="43158" xr:uid="{9E7F590F-A038-4811-909F-B31D04C80407}"/>
    <cellStyle name="%20 - Vurgu5 9 2 7" xfId="23538" xr:uid="{7F74C8FC-3438-4BA4-B009-1E71985A02BE}"/>
    <cellStyle name="%20 - Vurgu5 9 2 7 2" xfId="47740" xr:uid="{6F7AECB7-0C61-4F89-8147-1B6300080F2D}"/>
    <cellStyle name="%20 - Vurgu5 9 2 8" xfId="30695" xr:uid="{EDB1498C-ACF5-42E7-A6FF-44D22747EEB7}"/>
    <cellStyle name="%20 - Vurgu5 9 3" xfId="7624" xr:uid="{AFF7325C-8DD7-4595-9909-90F797142B8B}"/>
    <cellStyle name="%20 - Vurgu5 9 3 2" xfId="12694" xr:uid="{BF346BF6-6FD7-4030-9F4B-E7C28FE9ABF1}"/>
    <cellStyle name="%20 - Vurgu5 9 3 2 2" xfId="26122" xr:uid="{14D17ACC-4AC3-494B-8E08-584C7AD34DFE}"/>
    <cellStyle name="%20 - Vurgu5 9 3 2 2 2" xfId="50243" xr:uid="{3DC71384-E94A-4AAB-A1C4-C665CBC097FE}"/>
    <cellStyle name="%20 - Vurgu5 9 3 2 3" xfId="36927" xr:uid="{369C3F35-D636-4F4A-8E2A-23B8DCB13DDB}"/>
    <cellStyle name="%20 - Vurgu5 9 3 3" xfId="16407" xr:uid="{536B7214-3A47-42FE-952A-8BB6A888548F}"/>
    <cellStyle name="%20 - Vurgu5 9 3 3 2" xfId="40638" xr:uid="{23F3B68D-78F2-48BC-B53A-512BFBA1DF22}"/>
    <cellStyle name="%20 - Vurgu5 9 3 4" xfId="20146" xr:uid="{397325E1-0FD6-4ED0-9EF0-339015E8B291}"/>
    <cellStyle name="%20 - Vurgu5 9 3 4 2" xfId="44369" xr:uid="{3A68A18D-1302-4E21-BF87-9F5386596395}"/>
    <cellStyle name="%20 - Vurgu5 9 3 5" xfId="23338" xr:uid="{0561F265-EC21-4F5F-81B3-DD1892E6E532}"/>
    <cellStyle name="%20 - Vurgu5 9 3 5 2" xfId="47540" xr:uid="{5754F808-7FF8-446C-98EC-77945A640379}"/>
    <cellStyle name="%20 - Vurgu5 9 3 6" xfId="32535" xr:uid="{7A9E627D-1DA7-49BF-BBD5-7004AE16339B}"/>
    <cellStyle name="%20 - Vurgu5 9 4" xfId="6722" xr:uid="{EAF70D3B-C237-42E2-B2F6-D39DA06D2CCA}"/>
    <cellStyle name="%20 - Vurgu5 9 4 2" xfId="13871" xr:uid="{2230E706-D578-4B33-82B5-063FEF81F295}"/>
    <cellStyle name="%20 - Vurgu5 9 4 2 2" xfId="38104" xr:uid="{863A9A29-6465-4643-A541-3F2ED53E6ADF}"/>
    <cellStyle name="%20 - Vurgu5 9 4 3" xfId="17584" xr:uid="{EB8D59C8-5A6A-4C7E-B2AD-74A1B19439AD}"/>
    <cellStyle name="%20 - Vurgu5 9 4 3 2" xfId="41815" xr:uid="{E2467CFC-7DFA-4156-ADBD-120B40FDC46C}"/>
    <cellStyle name="%20 - Vurgu5 9 4 4" xfId="21323" xr:uid="{0C2F7E28-9074-4FD5-9181-3545675E6CB1}"/>
    <cellStyle name="%20 - Vurgu5 9 4 4 2" xfId="45546" xr:uid="{50664240-AC3A-489D-BB55-9235C27E095A}"/>
    <cellStyle name="%20 - Vurgu5 9 4 5" xfId="27303" xr:uid="{A1C5C05C-77F5-4832-B690-F50DFDA0BD32}"/>
    <cellStyle name="%20 - Vurgu5 9 4 5 2" xfId="51420" xr:uid="{DBD34268-1639-4712-9F62-9C80B7124D59}"/>
    <cellStyle name="%20 - Vurgu5 9 4 6" xfId="31682" xr:uid="{8F778D67-3CC9-4337-91F0-DA7D4BC07817}"/>
    <cellStyle name="%20 - Vurgu5 9 5" xfId="9135" xr:uid="{CED4C955-3CE5-4007-96A4-E415B74E3771}"/>
    <cellStyle name="%20 - Vurgu5 9 5 2" xfId="12524" xr:uid="{4F33EE1D-2374-4E80-9A75-7F38CF9D30B4}"/>
    <cellStyle name="%20 - Vurgu5 9 5 2 2" xfId="36757" xr:uid="{D1776296-073B-444F-A03B-D124FFEC5E12}"/>
    <cellStyle name="%20 - Vurgu5 9 5 3" xfId="16237" xr:uid="{85701C29-C70C-4FFD-BE4A-FDEEF7F2C2F6}"/>
    <cellStyle name="%20 - Vurgu5 9 5 3 2" xfId="40468" xr:uid="{56E71F09-5F46-4CAF-8247-7EBD4284F361}"/>
    <cellStyle name="%20 - Vurgu5 9 5 4" xfId="19976" xr:uid="{287827EC-2601-4BFA-85D2-64328C9FEDDB}"/>
    <cellStyle name="%20 - Vurgu5 9 5 4 2" xfId="44199" xr:uid="{AB0CCB88-CD7A-4B25-8D53-1491D9322750}"/>
    <cellStyle name="%20 - Vurgu5 9 5 5" xfId="25952" xr:uid="{D903C5BC-BE80-46D4-8492-C54702E4986D}"/>
    <cellStyle name="%20 - Vurgu5 9 5 5 2" xfId="50073" xr:uid="{78CB77EF-28ED-43C5-9525-DAF5FDF7B419}"/>
    <cellStyle name="%20 - Vurgu5 9 5 6" xfId="33800" xr:uid="{8C27C745-D96E-4F25-9E6D-352754B90FE0}"/>
    <cellStyle name="%20 - Vurgu5 9 6" xfId="11281" xr:uid="{93955ECE-32AD-40EE-9944-D4C4BFDA87A5}"/>
    <cellStyle name="%20 - Vurgu5 9 6 2" xfId="24662" xr:uid="{2A87ED2D-C0EC-47D8-89D8-F705CAC3C080}"/>
    <cellStyle name="%20 - Vurgu5 9 6 2 2" xfId="48836" xr:uid="{C1C18BA4-FCDD-47A2-9D5B-778AE1496815}"/>
    <cellStyle name="%20 - Vurgu5 9 6 3" xfId="35515" xr:uid="{F5F26D13-51A8-4EC1-9643-41E4016F1D44}"/>
    <cellStyle name="%20 - Vurgu5 9 7" xfId="14994" xr:uid="{F1CDFDB0-D76C-480B-AF74-425CDEAAEA03}"/>
    <cellStyle name="%20 - Vurgu5 9 7 2" xfId="39226" xr:uid="{18876BE0-B212-42BB-88C9-E98228F57864}"/>
    <cellStyle name="%20 - Vurgu5 9 8" xfId="18727" xr:uid="{67FC9126-1FF6-48CD-9B5B-41F964CA40DC}"/>
    <cellStyle name="%20 - Vurgu5 9 8 2" xfId="42953" xr:uid="{4F94485F-CEEA-4D49-9198-19852326470C}"/>
    <cellStyle name="%20 - Vurgu5 9 9" xfId="22485" xr:uid="{6A73870B-0B7A-4B72-BDC0-472265288AF0}"/>
    <cellStyle name="%20 - Vurgu5 9 9 2" xfId="46687" xr:uid="{919B9DF9-30F3-4245-BE21-BA1C032E22A6}"/>
    <cellStyle name="%20 - Vurgu6" xfId="24697" builtinId="50" customBuiltin="1"/>
    <cellStyle name="%20 - Vurgu6 10" xfId="4031" xr:uid="{4C1471CC-78A6-456D-98AA-4EFB275D85F0}"/>
    <cellStyle name="%20 - Vurgu6 10 10" xfId="29657" xr:uid="{E3B20BFE-04A3-4077-A935-0B2621D80D3F}"/>
    <cellStyle name="%20 - Vurgu6 10 2" xfId="5690" xr:uid="{0E4AE99D-502D-4239-84D7-DAFDB6EB18E2}"/>
    <cellStyle name="%20 - Vurgu6 10 2 2" xfId="7917" xr:uid="{2C04E4BE-3A1F-4F85-A27A-87B870D7D3E3}"/>
    <cellStyle name="%20 - Vurgu6 10 2 2 2" xfId="14088" xr:uid="{C706EFD2-ACA8-43F3-842F-2223390A560D}"/>
    <cellStyle name="%20 - Vurgu6 10 2 2 2 2" xfId="38321" xr:uid="{8B03E696-00A8-4C06-A71B-02CF40DAE44E}"/>
    <cellStyle name="%20 - Vurgu6 10 2 2 3" xfId="17801" xr:uid="{4829A4F3-9A8E-4B54-8C9B-643A6A24B9F2}"/>
    <cellStyle name="%20 - Vurgu6 10 2 2 3 2" xfId="42032" xr:uid="{02ECA1F1-1F0C-4B8D-81B3-D109A2645CD8}"/>
    <cellStyle name="%20 - Vurgu6 10 2 2 4" xfId="21540" xr:uid="{C6784887-17ED-4B42-864A-68B2DAEDB793}"/>
    <cellStyle name="%20 - Vurgu6 10 2 2 4 2" xfId="45763" xr:uid="{5BB61FB3-F5FE-408F-9E7A-8A14AC8B20F1}"/>
    <cellStyle name="%20 - Vurgu6 10 2 2 5" xfId="27520" xr:uid="{8BE4759B-E528-4AF5-8A7A-B307CE845C17}"/>
    <cellStyle name="%20 - Vurgu6 10 2 2 5 2" xfId="51637" xr:uid="{8B6CAB15-F81B-4F8A-A603-171D6CAF9F30}"/>
    <cellStyle name="%20 - Vurgu6 10 2 2 6" xfId="32755" xr:uid="{5ACECE00-E1EA-48F7-BDED-EB33196F10AD}"/>
    <cellStyle name="%20 - Vurgu6 10 2 3" xfId="9368" xr:uid="{365512BD-7619-45A5-A71C-44FFFBE38288}"/>
    <cellStyle name="%20 - Vurgu6 10 2 3 2" xfId="12908" xr:uid="{6EFA2926-EF21-49BB-AEED-BED6DE9F9C08}"/>
    <cellStyle name="%20 - Vurgu6 10 2 3 2 2" xfId="37141" xr:uid="{37803093-F7BB-415D-A6E3-E788BB9D473F}"/>
    <cellStyle name="%20 - Vurgu6 10 2 3 3" xfId="16621" xr:uid="{6842E764-7E88-4E65-BA82-3973FB92448C}"/>
    <cellStyle name="%20 - Vurgu6 10 2 3 3 2" xfId="40852" xr:uid="{A8A47D05-68BF-4659-A071-C3552DFC3D92}"/>
    <cellStyle name="%20 - Vurgu6 10 2 3 4" xfId="20360" xr:uid="{8E578958-AC6F-4202-B070-A69DF7495704}"/>
    <cellStyle name="%20 - Vurgu6 10 2 3 4 2" xfId="44583" xr:uid="{ED131CB0-CB9E-47B4-AE03-5F68D433ED86}"/>
    <cellStyle name="%20 - Vurgu6 10 2 3 5" xfId="26338" xr:uid="{81B895DD-CB18-42A4-B858-2F65927496D9}"/>
    <cellStyle name="%20 - Vurgu6 10 2 3 5 2" xfId="50457" xr:uid="{0304B630-F3A2-4125-9ECF-5D400FF6A462}"/>
    <cellStyle name="%20 - Vurgu6 10 2 3 6" xfId="33994" xr:uid="{136E9D20-0712-4F98-BEDC-8D5763933215}"/>
    <cellStyle name="%20 - Vurgu6 10 2 4" xfId="11507" xr:uid="{A7D1EFCB-0BBB-43A8-9E48-B508C5D9AD33}"/>
    <cellStyle name="%20 - Vurgu6 10 2 4 2" xfId="24923" xr:uid="{1AD4C5C8-8822-48DD-ABD6-A436D40368F1}"/>
    <cellStyle name="%20 - Vurgu6 10 2 4 2 2" xfId="49057" xr:uid="{4DCDC1DE-5A39-4502-B9DE-CBB24A8D33AB}"/>
    <cellStyle name="%20 - Vurgu6 10 2 4 3" xfId="35741" xr:uid="{B03EAF9F-82AC-40BF-8BD0-E8CFCF988481}"/>
    <cellStyle name="%20 - Vurgu6 10 2 5" xfId="15220" xr:uid="{BCC9747B-B387-4181-8DE5-C37DDD5E0EE1}"/>
    <cellStyle name="%20 - Vurgu6 10 2 5 2" xfId="39452" xr:uid="{E255F17E-E8EB-428C-AD6D-93DC7986372C}"/>
    <cellStyle name="%20 - Vurgu6 10 2 6" xfId="18957" xr:uid="{3E87EF1D-95FE-4D40-AB05-5772F6958408}"/>
    <cellStyle name="%20 - Vurgu6 10 2 6 2" xfId="43183" xr:uid="{4E47B544-3145-47F3-82FE-DA15E9D61221}"/>
    <cellStyle name="%20 - Vurgu6 10 2 7" xfId="23560" xr:uid="{C83B688C-F251-4E0D-803D-2087FC2C8B7E}"/>
    <cellStyle name="%20 - Vurgu6 10 2 7 2" xfId="47762" xr:uid="{6F6547FC-4FFB-4264-A3AB-EA1791AC780B}"/>
    <cellStyle name="%20 - Vurgu6 10 2 8" xfId="30696" xr:uid="{78D0B27D-7CA3-4D28-BD6E-72566A31B9A4}"/>
    <cellStyle name="%20 - Vurgu6 10 3" xfId="7644" xr:uid="{5BE41F7E-A6C8-45F8-9D59-94BC49360425}"/>
    <cellStyle name="%20 - Vurgu6 10 3 2" xfId="12714" xr:uid="{D254657A-D5BA-4242-A43F-4693559B5A25}"/>
    <cellStyle name="%20 - Vurgu6 10 3 2 2" xfId="26142" xr:uid="{D7483D7A-43A0-45AC-95C2-CD2419492028}"/>
    <cellStyle name="%20 - Vurgu6 10 3 2 2 2" xfId="50263" xr:uid="{53C2E576-8467-4F63-A23C-F30E886F676D}"/>
    <cellStyle name="%20 - Vurgu6 10 3 2 3" xfId="36947" xr:uid="{52AD2924-5F97-4406-9786-1388404EAD3A}"/>
    <cellStyle name="%20 - Vurgu6 10 3 3" xfId="16427" xr:uid="{2E411FC7-9424-44F3-9657-BEF8EE74E3A2}"/>
    <cellStyle name="%20 - Vurgu6 10 3 3 2" xfId="40658" xr:uid="{AC9DBAFB-1B75-4439-89C2-4ED077066E4C}"/>
    <cellStyle name="%20 - Vurgu6 10 3 4" xfId="20166" xr:uid="{6C024724-242E-4216-B8CC-3390D2D6E1D8}"/>
    <cellStyle name="%20 - Vurgu6 10 3 4 2" xfId="44389" xr:uid="{2458DBF8-E371-4C07-B38E-A73744B39DE8}"/>
    <cellStyle name="%20 - Vurgu6 10 3 5" xfId="23358" xr:uid="{08BD3B84-830A-4BAE-93D6-E4B5319810D7}"/>
    <cellStyle name="%20 - Vurgu6 10 3 5 2" xfId="47560" xr:uid="{2DC22C64-CF6C-4ABC-BA96-65487F91EC7F}"/>
    <cellStyle name="%20 - Vurgu6 10 3 6" xfId="32555" xr:uid="{8CE4207A-AC6F-4ED3-BC8B-29D986033B1E}"/>
    <cellStyle name="%20 - Vurgu6 10 4" xfId="6770" xr:uid="{B15E0B66-E442-44BD-8667-551D80CC5211}"/>
    <cellStyle name="%20 - Vurgu6 10 4 2" xfId="13891" xr:uid="{9D6C47F5-AF34-469F-B998-FB78069CE9DF}"/>
    <cellStyle name="%20 - Vurgu6 10 4 2 2" xfId="38124" xr:uid="{180B995B-6D83-4A7E-A6EA-470D2D7FAD4B}"/>
    <cellStyle name="%20 - Vurgu6 10 4 3" xfId="17604" xr:uid="{2495759A-6770-4E8E-BDBA-D6C6A38600B2}"/>
    <cellStyle name="%20 - Vurgu6 10 4 3 2" xfId="41835" xr:uid="{F080EE43-0A9F-47F8-95B6-22A79133E633}"/>
    <cellStyle name="%20 - Vurgu6 10 4 4" xfId="21343" xr:uid="{B38D6727-1008-4E84-9E3B-1E41D4FB0929}"/>
    <cellStyle name="%20 - Vurgu6 10 4 4 2" xfId="45566" xr:uid="{1E320B6C-F259-40C7-B734-31548A5905EE}"/>
    <cellStyle name="%20 - Vurgu6 10 4 5" xfId="27323" xr:uid="{1082A015-CB67-434C-8B24-81351E984737}"/>
    <cellStyle name="%20 - Vurgu6 10 4 5 2" xfId="51440" xr:uid="{C0A24C89-B2D5-4977-A0C0-0B79A68A007B}"/>
    <cellStyle name="%20 - Vurgu6 10 4 6" xfId="31707" xr:uid="{97FAD95F-098D-4CCF-929E-78E4B3D1C0C1}"/>
    <cellStyle name="%20 - Vurgu6 10 5" xfId="9151" xr:uid="{869DCF99-A532-49BB-91F5-8E81D9158412}"/>
    <cellStyle name="%20 - Vurgu6 10 5 2" xfId="12541" xr:uid="{28125FAF-762B-48C5-8583-B6FEAE7E8F78}"/>
    <cellStyle name="%20 - Vurgu6 10 5 2 2" xfId="36774" xr:uid="{5F24EBE8-DA36-4DC8-ACA6-41DC7C771271}"/>
    <cellStyle name="%20 - Vurgu6 10 5 3" xfId="16254" xr:uid="{4E4DCD09-394E-4195-9F28-181F7888640B}"/>
    <cellStyle name="%20 - Vurgu6 10 5 3 2" xfId="40485" xr:uid="{93AA4FD5-746E-4B9C-B388-D811AD97F4A2}"/>
    <cellStyle name="%20 - Vurgu6 10 5 4" xfId="19993" xr:uid="{6C5CA7AE-BFDF-49CE-AC70-D2A71C53E566}"/>
    <cellStyle name="%20 - Vurgu6 10 5 4 2" xfId="44216" xr:uid="{FD905842-3229-4C07-9E44-90B741A3B445}"/>
    <cellStyle name="%20 - Vurgu6 10 5 5" xfId="25969" xr:uid="{FA611669-3723-4ACB-9D73-A644247BB6CA}"/>
    <cellStyle name="%20 - Vurgu6 10 5 5 2" xfId="50090" xr:uid="{ADA16D7A-4060-477D-A9A0-AFC81AE0C710}"/>
    <cellStyle name="%20 - Vurgu6 10 5 6" xfId="33816" xr:uid="{754A518A-8071-4124-B5F2-A9F173EFC930}"/>
    <cellStyle name="%20 - Vurgu6 10 6" xfId="11301" xr:uid="{117C34C6-249C-495F-AB2B-BB25B66BF02D}"/>
    <cellStyle name="%20 - Vurgu6 10 6 2" xfId="24682" xr:uid="{9D90D8EA-F4F1-40C4-A47E-7BA5D49749AF}"/>
    <cellStyle name="%20 - Vurgu6 10 6 2 2" xfId="48856" xr:uid="{4C7B4C9B-1AF1-4A4D-A23B-741AEA40F3C1}"/>
    <cellStyle name="%20 - Vurgu6 10 6 3" xfId="35535" xr:uid="{07D7AEE6-3F30-4277-BA86-4E2E6289EF2B}"/>
    <cellStyle name="%20 - Vurgu6 10 7" xfId="15014" xr:uid="{A84B3CA2-BC88-4F85-89B3-2BAE25616592}"/>
    <cellStyle name="%20 - Vurgu6 10 7 2" xfId="39246" xr:uid="{82248484-EBB5-4209-8CDC-16D0CE35A7C0}"/>
    <cellStyle name="%20 - Vurgu6 10 8" xfId="18747" xr:uid="{E5800909-F756-4C86-BD58-C1D268568417}"/>
    <cellStyle name="%20 - Vurgu6 10 8 2" xfId="42973" xr:uid="{FA48AB18-4DCE-4C8C-B461-4E521C677458}"/>
    <cellStyle name="%20 - Vurgu6 10 9" xfId="22510" xr:uid="{4BB31774-3F5B-4FAC-9562-0816ADDF57F9}"/>
    <cellStyle name="%20 - Vurgu6 10 9 2" xfId="46712" xr:uid="{E7683C9F-E99E-496F-9BC1-56DDEFE291C2}"/>
    <cellStyle name="%20 - Vurgu6 11" xfId="4032" xr:uid="{6E3716EC-B66A-4B55-982E-F125E30F5E26}"/>
    <cellStyle name="%20 - Vurgu6 11 2" xfId="7983" xr:uid="{3090DA9B-0864-4D3B-A3D8-20EC602932CE}"/>
    <cellStyle name="%20 - Vurgu6 11 2 2" xfId="14152" xr:uid="{10C7E85D-B1AD-4B82-8C7A-6C5527E30E1F}"/>
    <cellStyle name="%20 - Vurgu6 11 2 2 2" xfId="27584" xr:uid="{65997CFB-FE7C-4327-81EC-27F8BDDEC9F4}"/>
    <cellStyle name="%20 - Vurgu6 11 2 2 2 2" xfId="51701" xr:uid="{D8A6DAC4-206B-4282-B726-0CB269F749A4}"/>
    <cellStyle name="%20 - Vurgu6 11 2 2 3" xfId="38385" xr:uid="{4312AEF3-7E77-49A9-95F6-0C8C7DBD93E1}"/>
    <cellStyle name="%20 - Vurgu6 11 2 3" xfId="17865" xr:uid="{DF8ABD75-392E-4E7D-B68F-F6C030084577}"/>
    <cellStyle name="%20 - Vurgu6 11 2 3 2" xfId="42096" xr:uid="{431676C1-DCB9-44DE-98D9-90AD6C946341}"/>
    <cellStyle name="%20 - Vurgu6 11 2 4" xfId="21604" xr:uid="{EDFE80EE-F1FE-4F71-AD4A-C089DE53D965}"/>
    <cellStyle name="%20 - Vurgu6 11 2 4 2" xfId="45827" xr:uid="{032F885E-74F4-4C46-8F36-8A7A200BC7DC}"/>
    <cellStyle name="%20 - Vurgu6 11 2 5" xfId="23624" xr:uid="{B1673903-47F2-48C1-BB9D-E2E51B4C37B6}"/>
    <cellStyle name="%20 - Vurgu6 11 2 5 2" xfId="47826" xr:uid="{D2D30917-A879-4A2F-BA34-91A06B83F865}"/>
    <cellStyle name="%20 - Vurgu6 11 2 6" xfId="32819" xr:uid="{71DB4A82-A543-4602-92AD-7027DCA46F33}"/>
    <cellStyle name="%20 - Vurgu6 11 3" xfId="6836" xr:uid="{2F5BCB25-C2AE-4044-BC8A-664F73AF2774}"/>
    <cellStyle name="%20 - Vurgu6 11 3 2" xfId="12560" xr:uid="{3BAFCB42-2F3A-4910-973B-9E72413379F7}"/>
    <cellStyle name="%20 - Vurgu6 11 3 2 2" xfId="36793" xr:uid="{2BEFBCA2-42F3-4DAA-AF33-FA36D335B00A}"/>
    <cellStyle name="%20 - Vurgu6 11 3 3" xfId="16273" xr:uid="{74D3D107-AFE2-481A-88DE-ABF181A77446}"/>
    <cellStyle name="%20 - Vurgu6 11 3 3 2" xfId="40504" xr:uid="{F0EAC9E1-EF0D-4529-BAF3-E96BE080B7F1}"/>
    <cellStyle name="%20 - Vurgu6 11 3 4" xfId="20012" xr:uid="{4BF93D67-1B93-4458-BA1F-6B52B426106A}"/>
    <cellStyle name="%20 - Vurgu6 11 3 4 2" xfId="44235" xr:uid="{08915F06-795C-4243-942D-80E542872328}"/>
    <cellStyle name="%20 - Vurgu6 11 3 5" xfId="25988" xr:uid="{2E1133B7-C6D6-4591-882B-24A48CFA665B}"/>
    <cellStyle name="%20 - Vurgu6 11 3 5 2" xfId="50109" xr:uid="{A8C441EC-9600-41BB-B65F-76395C2173D9}"/>
    <cellStyle name="%20 - Vurgu6 11 3 6" xfId="31771" xr:uid="{06D4A67F-2140-4A21-9188-EF74D4040A45}"/>
    <cellStyle name="%20 - Vurgu6 11 4" xfId="11571" xr:uid="{CF717F29-2237-46BE-9E03-5304B1CFE99E}"/>
    <cellStyle name="%20 - Vurgu6 11 4 2" xfId="24987" xr:uid="{0058FAC6-DCFE-4726-81BD-C08970C64317}"/>
    <cellStyle name="%20 - Vurgu6 11 4 2 2" xfId="49121" xr:uid="{4277B494-0173-4B97-AEF5-2F4810FEC3A9}"/>
    <cellStyle name="%20 - Vurgu6 11 4 3" xfId="35805" xr:uid="{F0172835-71DE-488F-83B4-F2772698B02C}"/>
    <cellStyle name="%20 - Vurgu6 11 5" xfId="15284" xr:uid="{A119922A-A42A-4255-A9F7-540905F009F7}"/>
    <cellStyle name="%20 - Vurgu6 11 5 2" xfId="39516" xr:uid="{FA830127-E05F-4AE0-BB14-943128063E64}"/>
    <cellStyle name="%20 - Vurgu6 11 6" xfId="19021" xr:uid="{D0082133-D20E-4125-9006-F3173F7CA98D}"/>
    <cellStyle name="%20 - Vurgu6 11 6 2" xfId="43247" xr:uid="{32580801-21EA-41ED-9A52-C6950F8BBC63}"/>
    <cellStyle name="%20 - Vurgu6 11 7" xfId="22574" xr:uid="{CD283231-8A46-4009-86B7-9FC9E211E0FF}"/>
    <cellStyle name="%20 - Vurgu6 11 7 2" xfId="46776" xr:uid="{3E67897E-B033-4A98-B940-DB3DD3E10BF9}"/>
    <cellStyle name="%20 - Vurgu6 12" xfId="4033" xr:uid="{D72C19B1-9C54-4CB3-B520-1D0224539B6C}"/>
    <cellStyle name="%20 - Vurgu6 12 2" xfId="7999" xr:uid="{3998E039-9B05-49BF-AE90-607A0FB45627}"/>
    <cellStyle name="%20 - Vurgu6 12 2 2" xfId="14166" xr:uid="{A4149B78-5CA3-4860-95AE-C7360F1B8252}"/>
    <cellStyle name="%20 - Vurgu6 12 2 2 2" xfId="27598" xr:uid="{4F8D1CAF-3A97-42B3-BF17-18FC8BB9EF83}"/>
    <cellStyle name="%20 - Vurgu6 12 2 2 2 2" xfId="51715" xr:uid="{97E065E4-27B4-45E4-96B7-C75F4414E2EC}"/>
    <cellStyle name="%20 - Vurgu6 12 2 2 3" xfId="38399" xr:uid="{544546E3-AD6B-44CF-AE29-EC810A9620BA}"/>
    <cellStyle name="%20 - Vurgu6 12 2 3" xfId="17879" xr:uid="{1E887F82-29C8-4B72-A701-7F3D0648C4CA}"/>
    <cellStyle name="%20 - Vurgu6 12 2 3 2" xfId="42110" xr:uid="{2EDA84EF-5E07-4DA2-B4C9-4E669BB823E2}"/>
    <cellStyle name="%20 - Vurgu6 12 2 4" xfId="21618" xr:uid="{4758650D-CF6C-4F65-86D3-A648B301383D}"/>
    <cellStyle name="%20 - Vurgu6 12 2 4 2" xfId="45841" xr:uid="{3C680203-A2D0-4929-9F7C-893C792A4276}"/>
    <cellStyle name="%20 - Vurgu6 12 2 5" xfId="23638" xr:uid="{3B491F0F-F768-407C-B888-AEAF0D749CB1}"/>
    <cellStyle name="%20 - Vurgu6 12 2 5 2" xfId="47840" xr:uid="{C269130C-DA53-412C-A7E8-3AD117097649}"/>
    <cellStyle name="%20 - Vurgu6 12 2 6" xfId="32833" xr:uid="{99567268-1503-42F1-BD31-368422369B7A}"/>
    <cellStyle name="%20 - Vurgu6 12 3" xfId="6852" xr:uid="{7446F25C-7E37-46FD-937D-ACC1E240AA15}"/>
    <cellStyle name="%20 - Vurgu6 12 3 2" xfId="12974" xr:uid="{92BC4072-A239-469B-88E4-20D6DABAAD97}"/>
    <cellStyle name="%20 - Vurgu6 12 3 2 2" xfId="37207" xr:uid="{73738FBD-FF9A-4491-8ACA-74660CD1F90A}"/>
    <cellStyle name="%20 - Vurgu6 12 3 3" xfId="16687" xr:uid="{D9347545-0FE4-4C35-A09A-6EEC57BA97F5}"/>
    <cellStyle name="%20 - Vurgu6 12 3 3 2" xfId="40918" xr:uid="{D7B36F6B-E37C-4DBA-92F2-9AD0EF24E9D3}"/>
    <cellStyle name="%20 - Vurgu6 12 3 4" xfId="20426" xr:uid="{91486FDF-84CB-4750-B992-4D3E2EBD0EFC}"/>
    <cellStyle name="%20 - Vurgu6 12 3 4 2" xfId="44649" xr:uid="{5FA4F920-E091-4A16-9DAE-7E75C89C27B7}"/>
    <cellStyle name="%20 - Vurgu6 12 3 5" xfId="26404" xr:uid="{A0EBA5CD-E702-4A3B-86A1-06836D60FD5D}"/>
    <cellStyle name="%20 - Vurgu6 12 3 5 2" xfId="50523" xr:uid="{ABF012FD-33A2-487C-850E-DA60438266D2}"/>
    <cellStyle name="%20 - Vurgu6 12 3 6" xfId="31785" xr:uid="{A9A5D30A-09A8-4A44-8427-B8BD23547D42}"/>
    <cellStyle name="%20 - Vurgu6 12 4" xfId="11585" xr:uid="{54479202-823E-4652-8BEA-F661C2F621F0}"/>
    <cellStyle name="%20 - Vurgu6 12 4 2" xfId="25001" xr:uid="{5705E9B5-ADBA-40E0-9F05-EC21359BA05C}"/>
    <cellStyle name="%20 - Vurgu6 12 4 2 2" xfId="49135" xr:uid="{8E01A58C-B445-425B-847D-3CD6F49937E3}"/>
    <cellStyle name="%20 - Vurgu6 12 4 3" xfId="35819" xr:uid="{97CBFBD8-E82D-48C8-BE14-35B979680253}"/>
    <cellStyle name="%20 - Vurgu6 12 5" xfId="15298" xr:uid="{F480C3FE-8874-4458-BF6B-6C2DF4A7BF09}"/>
    <cellStyle name="%20 - Vurgu6 12 5 2" xfId="39530" xr:uid="{BB8F91D0-0CD1-4C95-9E2F-22A521F3927A}"/>
    <cellStyle name="%20 - Vurgu6 12 6" xfId="19035" xr:uid="{F3A60C0A-37E6-4281-8C59-3805624FF4E9}"/>
    <cellStyle name="%20 - Vurgu6 12 6 2" xfId="43261" xr:uid="{FEBA8E2C-A0BC-45FB-8C03-6F374D35F28D}"/>
    <cellStyle name="%20 - Vurgu6 12 7" xfId="22588" xr:uid="{14B714C0-5E5D-4589-B133-08794C5C8102}"/>
    <cellStyle name="%20 - Vurgu6 12 7 2" xfId="46790" xr:uid="{600B31F7-D6F2-43B5-B954-B9275CED727E}"/>
    <cellStyle name="%20 - Vurgu6 13" xfId="4034" xr:uid="{15228CA9-A7AB-4427-AE62-86097EF26AF5}"/>
    <cellStyle name="%20 - Vurgu6 13 2" xfId="5691" xr:uid="{F23423CB-99C6-424B-ADCA-82A306889FCD}"/>
    <cellStyle name="%20 - Vurgu6 13 2 2" xfId="8017" xr:uid="{7EA7E00E-DF09-4852-9546-311EB319FAB9}"/>
    <cellStyle name="%20 - Vurgu6 13 2 2 2" xfId="27614" xr:uid="{316828F0-D9D2-4E34-99B0-D0384CF63E36}"/>
    <cellStyle name="%20 - Vurgu6 13 2 2 2 2" xfId="51731" xr:uid="{D7B8E124-69C0-4844-8D5D-972BBD43F34D}"/>
    <cellStyle name="%20 - Vurgu6 13 2 2 3" xfId="32849" xr:uid="{6C6A7FC8-115D-4551-B1A9-FFBCB6F52F52}"/>
    <cellStyle name="%20 - Vurgu6 13 2 3" xfId="14182" xr:uid="{C4326A3D-4503-4021-972B-4EBABC5FB991}"/>
    <cellStyle name="%20 - Vurgu6 13 2 3 2" xfId="38415" xr:uid="{B4D543B7-54BC-4769-92CF-BEAE8CBF81CE}"/>
    <cellStyle name="%20 - Vurgu6 13 2 4" xfId="17895" xr:uid="{324AA4E2-B559-4372-871F-9F7663170BC9}"/>
    <cellStyle name="%20 - Vurgu6 13 2 4 2" xfId="42126" xr:uid="{DF05A1CE-5C56-4925-925D-F172A9C591F7}"/>
    <cellStyle name="%20 - Vurgu6 13 2 5" xfId="21634" xr:uid="{C37702F9-B3E2-4E41-9371-95B96A399760}"/>
    <cellStyle name="%20 - Vurgu6 13 2 5 2" xfId="45857" xr:uid="{0AADE943-89FA-41C8-9722-8031F97CE5A8}"/>
    <cellStyle name="%20 - Vurgu6 13 2 6" xfId="23654" xr:uid="{1317FB73-7798-44A7-8399-7FF2BA9D9F52}"/>
    <cellStyle name="%20 - Vurgu6 13 2 6 2" xfId="47856" xr:uid="{6A7DEEDD-B703-4541-B7BB-6244875699C1}"/>
    <cellStyle name="%20 - Vurgu6 13 2 7" xfId="30697" xr:uid="{5179A8E0-ED93-4CD1-A70B-36D336949E66}"/>
    <cellStyle name="%20 - Vurgu6 13 3" xfId="6868" xr:uid="{4F5435B2-5D8B-44C0-BB14-5D99F06F135C}"/>
    <cellStyle name="%20 - Vurgu6 13 3 2" xfId="12990" xr:uid="{798EAB5D-EFCE-47D7-B356-763B8A42DF7E}"/>
    <cellStyle name="%20 - Vurgu6 13 3 2 2" xfId="37223" xr:uid="{4F2FFEF0-58A3-4ECA-9A97-8A6B09D7EAE5}"/>
    <cellStyle name="%20 - Vurgu6 13 3 3" xfId="16703" xr:uid="{A3411507-BF69-4EF5-A7DB-783BB08278EA}"/>
    <cellStyle name="%20 - Vurgu6 13 3 3 2" xfId="40934" xr:uid="{814838D1-4D7E-41DF-B115-F45056F17E80}"/>
    <cellStyle name="%20 - Vurgu6 13 3 4" xfId="20442" xr:uid="{BA0F29FF-C455-4A27-A6C1-78893A77A1B8}"/>
    <cellStyle name="%20 - Vurgu6 13 3 4 2" xfId="44665" xr:uid="{2D5F60FA-38BD-443C-8950-1E78AF6E5458}"/>
    <cellStyle name="%20 - Vurgu6 13 3 5" xfId="26420" xr:uid="{BF61C179-0190-4E1C-AFAB-DFEE858E0DE4}"/>
    <cellStyle name="%20 - Vurgu6 13 3 5 2" xfId="50539" xr:uid="{47C9B0E8-9B45-4390-9EAE-7F10227A8940}"/>
    <cellStyle name="%20 - Vurgu6 13 3 6" xfId="31801" xr:uid="{017C70A3-FE6F-4222-8153-1EC290D2FAFA}"/>
    <cellStyle name="%20 - Vurgu6 13 4" xfId="11601" xr:uid="{E367E2F7-0D12-4506-98DA-3BDE2353117B}"/>
    <cellStyle name="%20 - Vurgu6 13 4 2" xfId="25017" xr:uid="{3AD60BCC-52A9-487B-9D2D-B898477FA721}"/>
    <cellStyle name="%20 - Vurgu6 13 4 2 2" xfId="49151" xr:uid="{91EB4A69-68D6-41CC-A70B-5DA37CEB20E8}"/>
    <cellStyle name="%20 - Vurgu6 13 4 3" xfId="35835" xr:uid="{027466B8-CE22-4BC8-BAC9-97BD67F539C6}"/>
    <cellStyle name="%20 - Vurgu6 13 5" xfId="15314" xr:uid="{74689D93-CF20-4DB8-A13A-9C8A193179F9}"/>
    <cellStyle name="%20 - Vurgu6 13 5 2" xfId="39546" xr:uid="{28971C23-AF8C-4CC4-80AD-0F799804E027}"/>
    <cellStyle name="%20 - Vurgu6 13 6" xfId="19051" xr:uid="{D3FFBE70-1618-4020-AE2F-00B7A737AAE4}"/>
    <cellStyle name="%20 - Vurgu6 13 6 2" xfId="43277" xr:uid="{8690653A-6FB5-4B1F-AC78-F64DC0944C0D}"/>
    <cellStyle name="%20 - Vurgu6 13 7" xfId="22604" xr:uid="{8835F513-C612-4331-8A6A-9C6620973E99}"/>
    <cellStyle name="%20 - Vurgu6 13 7 2" xfId="46806" xr:uid="{6D70AAF0-29B9-4E12-8D56-56B659589F90}"/>
    <cellStyle name="%20 - Vurgu6 13 8" xfId="29658" xr:uid="{FC865A41-2AD0-4256-9B9C-D2F63EEB3442}"/>
    <cellStyle name="%20 - Vurgu6 14" xfId="4030" xr:uid="{BAE216EE-6806-405D-83F9-2A75422634E8}"/>
    <cellStyle name="%20 - Vurgu6 14 2" xfId="8036" xr:uid="{4F157084-20D2-444F-9A9C-5B72DECF5292}"/>
    <cellStyle name="%20 - Vurgu6 14 2 2" xfId="14199" xr:uid="{4AFD508B-96BD-4C6A-B037-97BF46EC669F}"/>
    <cellStyle name="%20 - Vurgu6 14 2 2 2" xfId="27631" xr:uid="{24FC1169-E738-49C5-93B7-4C79B20E850D}"/>
    <cellStyle name="%20 - Vurgu6 14 2 2 2 2" xfId="51748" xr:uid="{8735207A-1D46-4882-BEA0-D0D6EC23FFC8}"/>
    <cellStyle name="%20 - Vurgu6 14 2 2 3" xfId="38432" xr:uid="{7F203969-C3BB-442C-83EC-1AB2DC186B46}"/>
    <cellStyle name="%20 - Vurgu6 14 2 3" xfId="17912" xr:uid="{068867C5-453B-4DF8-90BA-7842E0DF0E50}"/>
    <cellStyle name="%20 - Vurgu6 14 2 3 2" xfId="42143" xr:uid="{F4100B03-8E87-4347-981A-59A56FA6AF6E}"/>
    <cellStyle name="%20 - Vurgu6 14 2 4" xfId="21651" xr:uid="{544CAA4E-77D2-4AC9-9E77-CC2898D2F4B1}"/>
    <cellStyle name="%20 - Vurgu6 14 2 4 2" xfId="45874" xr:uid="{6F4E6C81-2031-4D05-BAA7-0AD946C8F794}"/>
    <cellStyle name="%20 - Vurgu6 14 2 5" xfId="23671" xr:uid="{49C4B8F4-34BC-4880-B2F0-2153E28A8759}"/>
    <cellStyle name="%20 - Vurgu6 14 2 5 2" xfId="47873" xr:uid="{6259DEDE-A085-40B5-89AD-A4ED8218CF3B}"/>
    <cellStyle name="%20 - Vurgu6 14 2 6" xfId="32866" xr:uid="{A2654724-F143-4026-9C1C-61F4A3A31E86}"/>
    <cellStyle name="%20 - Vurgu6 14 3" xfId="6885" xr:uid="{BC8EA33F-1F14-40DF-8872-208753C792EC}"/>
    <cellStyle name="%20 - Vurgu6 14 3 2" xfId="13007" xr:uid="{A0BB6A15-92B8-4A82-8AA4-CC120A62C19F}"/>
    <cellStyle name="%20 - Vurgu6 14 3 2 2" xfId="37240" xr:uid="{2E4D5DC9-8221-4D03-84A8-382B4D0289CF}"/>
    <cellStyle name="%20 - Vurgu6 14 3 3" xfId="16720" xr:uid="{68BDFB56-84D1-490C-8C73-C0AF8E74F22D}"/>
    <cellStyle name="%20 - Vurgu6 14 3 3 2" xfId="40951" xr:uid="{1EC25D99-6538-403C-B2BA-6E1D454E4FD6}"/>
    <cellStyle name="%20 - Vurgu6 14 3 4" xfId="20459" xr:uid="{EB2C7E1E-1449-4D13-9CF5-695DC2DB1C6C}"/>
    <cellStyle name="%20 - Vurgu6 14 3 4 2" xfId="44682" xr:uid="{62FCC574-EFF9-41AD-942D-634C24642DC3}"/>
    <cellStyle name="%20 - Vurgu6 14 3 5" xfId="26437" xr:uid="{B65E96DC-8C3C-417C-93F6-2E83D2FD01D2}"/>
    <cellStyle name="%20 - Vurgu6 14 3 5 2" xfId="50556" xr:uid="{7FA7F01D-0D55-4B80-B575-38AB1C233044}"/>
    <cellStyle name="%20 - Vurgu6 14 3 6" xfId="31818" xr:uid="{B55AD0B8-3C45-4847-A23A-00964E7D0191}"/>
    <cellStyle name="%20 - Vurgu6 14 4" xfId="11618" xr:uid="{7BB555C8-7FDE-4E85-BEB9-83130C2050DA}"/>
    <cellStyle name="%20 - Vurgu6 14 4 2" xfId="25034" xr:uid="{FA374FCF-874B-4E8E-9117-396CC3E8421B}"/>
    <cellStyle name="%20 - Vurgu6 14 4 2 2" xfId="49168" xr:uid="{CE8E8C9D-8EBB-45EF-BF80-BC193B0D0718}"/>
    <cellStyle name="%20 - Vurgu6 14 4 3" xfId="35852" xr:uid="{8E217E6B-D845-4321-B655-682CC7256D15}"/>
    <cellStyle name="%20 - Vurgu6 14 5" xfId="15331" xr:uid="{F3808343-25FB-4FB7-96A9-96CCBD803AC7}"/>
    <cellStyle name="%20 - Vurgu6 14 5 2" xfId="39563" xr:uid="{581B3C7C-CCDB-4F0B-97BF-B13C500777FF}"/>
    <cellStyle name="%20 - Vurgu6 14 6" xfId="19068" xr:uid="{3F3BB9C4-54DD-4BF6-BE43-9340E0F7AB05}"/>
    <cellStyle name="%20 - Vurgu6 14 6 2" xfId="43294" xr:uid="{B10B1711-C06F-47BB-ADAB-935E654A20D2}"/>
    <cellStyle name="%20 - Vurgu6 14 7" xfId="22621" xr:uid="{3AE3481A-B3A1-4AD3-A9E7-D42497F90CAA}"/>
    <cellStyle name="%20 - Vurgu6 14 7 2" xfId="46823" xr:uid="{F08F72E1-2643-408A-BDEE-5FC75EA23924}"/>
    <cellStyle name="%20 - Vurgu6 15" xfId="5400" xr:uid="{8F5C758C-E508-4273-8C78-E12E7291D15A}"/>
    <cellStyle name="%20 - Vurgu6 15 2" xfId="8051" xr:uid="{EE57A052-E688-4AE6-A4C7-258890F5992D}"/>
    <cellStyle name="%20 - Vurgu6 15 2 2" xfId="14212" xr:uid="{54DE477E-DC36-4860-B247-8E4E0EF1A2B6}"/>
    <cellStyle name="%20 - Vurgu6 15 2 2 2" xfId="27644" xr:uid="{A88CD862-FDBA-45F1-B71A-EB42DD839FE4}"/>
    <cellStyle name="%20 - Vurgu6 15 2 2 2 2" xfId="51761" xr:uid="{E771C5AA-8620-4808-AF31-812EA5D2E263}"/>
    <cellStyle name="%20 - Vurgu6 15 2 2 3" xfId="38445" xr:uid="{0A30453E-43C4-47D3-8565-80339DFFF99A}"/>
    <cellStyle name="%20 - Vurgu6 15 2 3" xfId="17925" xr:uid="{8A9FE6FE-4E0A-4C6E-90C8-ACCA886CCB7A}"/>
    <cellStyle name="%20 - Vurgu6 15 2 3 2" xfId="42156" xr:uid="{87A5A876-9C37-4B5D-834C-5FF8170EBDE9}"/>
    <cellStyle name="%20 - Vurgu6 15 2 4" xfId="21664" xr:uid="{2A60BA38-483D-4F5B-8C68-4C3800D4B411}"/>
    <cellStyle name="%20 - Vurgu6 15 2 4 2" xfId="45887" xr:uid="{63E88D9C-045D-4749-A073-F6762A1F2745}"/>
    <cellStyle name="%20 - Vurgu6 15 2 5" xfId="23684" xr:uid="{34C1DB72-16D3-42F4-ADEA-26D094DFED50}"/>
    <cellStyle name="%20 - Vurgu6 15 2 5 2" xfId="47886" xr:uid="{CDBD8DEF-23C2-41C0-B8CD-95C5B8293A4F}"/>
    <cellStyle name="%20 - Vurgu6 15 2 6" xfId="32879" xr:uid="{309433C3-5EC8-4FD9-BB03-1739BC3267B3}"/>
    <cellStyle name="%20 - Vurgu6 15 3" xfId="6898" xr:uid="{F526AEA3-6CE1-4B28-A716-C69BFCEA7BC0}"/>
    <cellStyle name="%20 - Vurgu6 15 3 2" xfId="13020" xr:uid="{515262C2-9DB7-4F46-BAAC-3BBD2BC066B7}"/>
    <cellStyle name="%20 - Vurgu6 15 3 2 2" xfId="37253" xr:uid="{62802214-6116-4418-A5BC-176189A2E7E8}"/>
    <cellStyle name="%20 - Vurgu6 15 3 3" xfId="16733" xr:uid="{964447F3-8953-477C-8002-4F47FF89378A}"/>
    <cellStyle name="%20 - Vurgu6 15 3 3 2" xfId="40964" xr:uid="{FBAAC213-E085-44F2-90DE-E6B8C06B13B6}"/>
    <cellStyle name="%20 - Vurgu6 15 3 4" xfId="20472" xr:uid="{C4989D01-D705-4F5C-A3D0-104F11072C23}"/>
    <cellStyle name="%20 - Vurgu6 15 3 4 2" xfId="44695" xr:uid="{C92EDD66-A3E3-4FA5-832D-FD912998A1AE}"/>
    <cellStyle name="%20 - Vurgu6 15 3 5" xfId="26450" xr:uid="{4FF1DFC9-FDF0-428E-929E-2C345BF322C8}"/>
    <cellStyle name="%20 - Vurgu6 15 3 5 2" xfId="50569" xr:uid="{872D0F4A-FF71-429B-838E-66FF4A32C33E}"/>
    <cellStyle name="%20 - Vurgu6 15 3 6" xfId="31831" xr:uid="{41AA5BD0-5D88-462D-92B1-0F11912B74F5}"/>
    <cellStyle name="%20 - Vurgu6 15 4" xfId="11631" xr:uid="{9F18891A-ED7B-4085-A2B4-9B42D732F848}"/>
    <cellStyle name="%20 - Vurgu6 15 4 2" xfId="25047" xr:uid="{8D3F9D61-C174-431D-8C45-73086496E2EF}"/>
    <cellStyle name="%20 - Vurgu6 15 4 2 2" xfId="49181" xr:uid="{AFC9DAC6-6023-4103-B12A-0C271AFDDA51}"/>
    <cellStyle name="%20 - Vurgu6 15 4 3" xfId="35865" xr:uid="{56687980-CF6F-450F-A610-9218AF7557F4}"/>
    <cellStyle name="%20 - Vurgu6 15 5" xfId="15344" xr:uid="{9AF5B952-D163-4972-85A4-26D1846F69B8}"/>
    <cellStyle name="%20 - Vurgu6 15 5 2" xfId="39576" xr:uid="{C0876B0F-7B49-425C-BD0C-260B41F9829F}"/>
    <cellStyle name="%20 - Vurgu6 15 6" xfId="19081" xr:uid="{07F132A6-5161-4B7D-8171-647678F1365A}"/>
    <cellStyle name="%20 - Vurgu6 15 6 2" xfId="43307" xr:uid="{B10E342F-D0A0-4CE9-BFDB-254461A94C33}"/>
    <cellStyle name="%20 - Vurgu6 15 7" xfId="22634" xr:uid="{EDE4D7F2-F993-4BDD-BFC7-C1FBF1BD6219}"/>
    <cellStyle name="%20 - Vurgu6 15 7 2" xfId="46836" xr:uid="{F22519FF-526D-4CF3-9C2B-0BCF0A5A9FF0}"/>
    <cellStyle name="%20 - Vurgu6 15 8" xfId="30408" xr:uid="{E7FECEEB-32BB-4B58-80C1-1E3A0E00BDB1}"/>
    <cellStyle name="%20 - Vurgu6 16" xfId="6412" xr:uid="{F03094E2-15CB-4008-A7DA-136A931B73A2}"/>
    <cellStyle name="%20 - Vurgu6 16 2" xfId="8178" xr:uid="{FA35D58C-10A9-407D-834F-F9075CFE6790}"/>
    <cellStyle name="%20 - Vurgu6 16 2 2" xfId="14335" xr:uid="{2FCE4D1B-18A5-4425-8538-8B62E4F6F7A0}"/>
    <cellStyle name="%20 - Vurgu6 16 2 2 2" xfId="27767" xr:uid="{BBF695F4-DB7C-470E-9063-3B52EA0B81BF}"/>
    <cellStyle name="%20 - Vurgu6 16 2 2 2 2" xfId="51884" xr:uid="{A575E1E1-94C5-4E05-BA23-9222A73D808D}"/>
    <cellStyle name="%20 - Vurgu6 16 2 2 3" xfId="38568" xr:uid="{DEE34819-29BD-43CA-B110-66AAB4F62BA1}"/>
    <cellStyle name="%20 - Vurgu6 16 2 3" xfId="18048" xr:uid="{BCB35E94-A97B-495F-983E-4B062A19B4C6}"/>
    <cellStyle name="%20 - Vurgu6 16 2 3 2" xfId="42279" xr:uid="{801F8DF4-EC8E-470C-A593-00A7D8D23478}"/>
    <cellStyle name="%20 - Vurgu6 16 2 4" xfId="21787" xr:uid="{A1E774BC-0193-4DD4-AEF7-EC987C727A44}"/>
    <cellStyle name="%20 - Vurgu6 16 2 4 2" xfId="46010" xr:uid="{CE690401-E36A-4D53-86EF-474AA57DBCE4}"/>
    <cellStyle name="%20 - Vurgu6 16 2 5" xfId="23807" xr:uid="{1CF0B626-ABC6-4552-97C1-5488B5B33E49}"/>
    <cellStyle name="%20 - Vurgu6 16 2 5 2" xfId="48009" xr:uid="{A6275967-5284-4E20-8E8D-EF3C3E86D26A}"/>
    <cellStyle name="%20 - Vurgu6 16 2 6" xfId="33002" xr:uid="{A9EF2724-F144-4494-BBC8-AE275AB98069}"/>
    <cellStyle name="%20 - Vurgu6 16 3" xfId="7030" xr:uid="{7C847738-690D-49B1-93A9-6A70E1D756D5}"/>
    <cellStyle name="%20 - Vurgu6 16 3 2" xfId="13143" xr:uid="{D78B545C-5CCF-44F9-9B06-766043FCBA91}"/>
    <cellStyle name="%20 - Vurgu6 16 3 2 2" xfId="37376" xr:uid="{87A81CBD-328B-4513-BBC1-275540482B1F}"/>
    <cellStyle name="%20 - Vurgu6 16 3 3" xfId="16856" xr:uid="{55E8A085-4471-44BE-8673-1609D93361F0}"/>
    <cellStyle name="%20 - Vurgu6 16 3 3 2" xfId="41087" xr:uid="{EB54349E-83DC-4784-BA43-38247662F222}"/>
    <cellStyle name="%20 - Vurgu6 16 3 4" xfId="20595" xr:uid="{EA8632CA-D702-474F-A96A-2F56246D5447}"/>
    <cellStyle name="%20 - Vurgu6 16 3 4 2" xfId="44818" xr:uid="{128AE500-8331-4B3D-829D-34B9FA364C51}"/>
    <cellStyle name="%20 - Vurgu6 16 3 5" xfId="26573" xr:uid="{28550D2D-98BB-4E22-AEC1-3D7506B99376}"/>
    <cellStyle name="%20 - Vurgu6 16 3 5 2" xfId="50692" xr:uid="{C0C7359F-0B71-44E1-851E-58F10318AEA5}"/>
    <cellStyle name="%20 - Vurgu6 16 3 6" xfId="31954" xr:uid="{8C075AE2-FCC0-49CC-B880-53FBE253FE77}"/>
    <cellStyle name="%20 - Vurgu6 16 4" xfId="11754" xr:uid="{DF24D004-B568-4EE7-A109-0AFAE5621ED5}"/>
    <cellStyle name="%20 - Vurgu6 16 4 2" xfId="25170" xr:uid="{A9C3BB16-5104-492E-9A21-0E63585570C7}"/>
    <cellStyle name="%20 - Vurgu6 16 4 2 2" xfId="49304" xr:uid="{B05033A4-CCBE-428F-B5B3-0674D5E0FF41}"/>
    <cellStyle name="%20 - Vurgu6 16 4 3" xfId="35988" xr:uid="{826C1391-ABDC-4C49-94C4-1DBF2150D708}"/>
    <cellStyle name="%20 - Vurgu6 16 5" xfId="15467" xr:uid="{CD3F31CC-587E-419D-9B3E-94D52F778772}"/>
    <cellStyle name="%20 - Vurgu6 16 5 2" xfId="39699" xr:uid="{3E270CDD-6CB7-41E0-9D20-E6E50D8303DA}"/>
    <cellStyle name="%20 - Vurgu6 16 6" xfId="19204" xr:uid="{C4EFE509-92A9-41EF-9840-6446D2882240}"/>
    <cellStyle name="%20 - Vurgu6 16 6 2" xfId="43430" xr:uid="{CE376A4C-4456-4879-91A9-759900498750}"/>
    <cellStyle name="%20 - Vurgu6 16 7" xfId="22757" xr:uid="{42A069F4-742F-4B7B-8FF1-D3608571261F}"/>
    <cellStyle name="%20 - Vurgu6 16 7 2" xfId="46959" xr:uid="{39584AC3-7F7A-4F06-B89E-BC969498D509}"/>
    <cellStyle name="%20 - Vurgu6 16 8" xfId="31417" xr:uid="{2D9F0CF7-3150-48FF-AF80-428FADADD70F}"/>
    <cellStyle name="%20 - Vurgu6 17" xfId="6500" xr:uid="{D29DD3F9-740F-4BE7-8BD2-896B0E7A542C}"/>
    <cellStyle name="%20 - Vurgu6 17 2" xfId="8308" xr:uid="{D2688B33-09C1-4609-91F1-750B3FE3D37D}"/>
    <cellStyle name="%20 - Vurgu6 17 2 2" xfId="14462" xr:uid="{E03E707D-AFDA-416D-B75E-3C7BB98F0F11}"/>
    <cellStyle name="%20 - Vurgu6 17 2 2 2" xfId="27894" xr:uid="{33FE619B-13C3-46E6-A6BD-5F217AFE9D4D}"/>
    <cellStyle name="%20 - Vurgu6 17 2 2 2 2" xfId="52011" xr:uid="{A9D61BA6-ACE4-4DD7-8DEB-AA0EC16B729C}"/>
    <cellStyle name="%20 - Vurgu6 17 2 2 3" xfId="38695" xr:uid="{24BDC3CA-44F1-4BC0-94FB-76184EE03416}"/>
    <cellStyle name="%20 - Vurgu6 17 2 3" xfId="18175" xr:uid="{8E3E6ECA-48ED-40B7-B02F-BDA36BE322B7}"/>
    <cellStyle name="%20 - Vurgu6 17 2 3 2" xfId="42406" xr:uid="{CFCBF990-AF72-4003-9F98-F085E617408E}"/>
    <cellStyle name="%20 - Vurgu6 17 2 4" xfId="21914" xr:uid="{6286F56E-E248-4585-9120-2E1D2FA425AA}"/>
    <cellStyle name="%20 - Vurgu6 17 2 4 2" xfId="46137" xr:uid="{B1E4CAB1-5CAA-4AAF-AC96-6B40E9D5360B}"/>
    <cellStyle name="%20 - Vurgu6 17 2 5" xfId="23934" xr:uid="{B1D3CD73-04E5-4D5D-93AD-70788219F098}"/>
    <cellStyle name="%20 - Vurgu6 17 2 5 2" xfId="48136" xr:uid="{ABBC942E-32D7-48F5-88DE-9260AA58785D}"/>
    <cellStyle name="%20 - Vurgu6 17 2 6" xfId="33129" xr:uid="{AF5CE0C5-6468-44E4-9C18-7D45C4448115}"/>
    <cellStyle name="%20 - Vurgu6 17 3" xfId="7158" xr:uid="{CBF69245-8903-4242-B12E-034FAFB47F2C}"/>
    <cellStyle name="%20 - Vurgu6 17 3 2" xfId="13270" xr:uid="{86D788AE-A006-4534-B432-99FE6E980E51}"/>
    <cellStyle name="%20 - Vurgu6 17 3 2 2" xfId="37503" xr:uid="{254C01CA-8A7D-4DA3-977F-BF3346347105}"/>
    <cellStyle name="%20 - Vurgu6 17 3 3" xfId="16983" xr:uid="{D9785A31-7FB8-4494-8A84-E01E90652200}"/>
    <cellStyle name="%20 - Vurgu6 17 3 3 2" xfId="41214" xr:uid="{33967BAB-8906-4CD5-93D3-40561BC40868}"/>
    <cellStyle name="%20 - Vurgu6 17 3 4" xfId="20722" xr:uid="{BAD2F756-CCC3-4904-B082-8031EF9F6804}"/>
    <cellStyle name="%20 - Vurgu6 17 3 4 2" xfId="44945" xr:uid="{618FF750-48FC-4C0E-8A8A-2628DD1A8D55}"/>
    <cellStyle name="%20 - Vurgu6 17 3 5" xfId="26700" xr:uid="{A91A630B-B722-4104-918D-800AA45D7284}"/>
    <cellStyle name="%20 - Vurgu6 17 3 5 2" xfId="50819" xr:uid="{7FB7683F-0B43-4641-8BCC-9E10B424BFB7}"/>
    <cellStyle name="%20 - Vurgu6 17 3 6" xfId="32081" xr:uid="{1B6BC408-579E-4314-950A-5170D4955C0F}"/>
    <cellStyle name="%20 - Vurgu6 17 4" xfId="11881" xr:uid="{FFAFEA39-B437-4FF1-B342-D1A3F0BBA859}"/>
    <cellStyle name="%20 - Vurgu6 17 4 2" xfId="25297" xr:uid="{12CD140F-E4B6-4548-B603-EDF79F60B6A3}"/>
    <cellStyle name="%20 - Vurgu6 17 4 2 2" xfId="49431" xr:uid="{2CDF5900-6133-4805-8F18-D938202804C6}"/>
    <cellStyle name="%20 - Vurgu6 17 4 3" xfId="36115" xr:uid="{60560F91-B7ED-4B60-BE9C-74347579835D}"/>
    <cellStyle name="%20 - Vurgu6 17 5" xfId="15594" xr:uid="{5254CFBE-E046-4BDF-8602-578925C14A23}"/>
    <cellStyle name="%20 - Vurgu6 17 5 2" xfId="39826" xr:uid="{2F882C10-A724-43B2-BEF0-0063D787BAB7}"/>
    <cellStyle name="%20 - Vurgu6 17 6" xfId="19331" xr:uid="{F1858D34-3DC7-4EBC-B50A-CC6FFF311BFB}"/>
    <cellStyle name="%20 - Vurgu6 17 6 2" xfId="43557" xr:uid="{4527B9AC-42B9-44F6-AB65-DCB46F5DD9CA}"/>
    <cellStyle name="%20 - Vurgu6 17 7" xfId="22884" xr:uid="{B19F097C-5A30-451D-9F4F-5E19D6571433}"/>
    <cellStyle name="%20 - Vurgu6 17 7 2" xfId="47086" xr:uid="{CE9C4992-FF6C-42CF-9A8E-7A427219E4B2}"/>
    <cellStyle name="%20 - Vurgu6 17 8" xfId="31505" xr:uid="{CBF4D4AE-488F-4484-A67F-1A9713F82216}"/>
    <cellStyle name="%20 - Vurgu6 18" xfId="7292" xr:uid="{398E7525-401A-43FD-B319-5D20FD48F735}"/>
    <cellStyle name="%20 - Vurgu6 18 2" xfId="8440" xr:uid="{08EA4965-F268-41E3-A1C0-2CA69290184E}"/>
    <cellStyle name="%20 - Vurgu6 18 2 2" xfId="14589" xr:uid="{76B6D73B-5D6D-4B3E-9180-7EAA119C9A96}"/>
    <cellStyle name="%20 - Vurgu6 18 2 2 2" xfId="28021" xr:uid="{9C83D326-6A99-46E4-A6C4-B473CAF0DACF}"/>
    <cellStyle name="%20 - Vurgu6 18 2 2 2 2" xfId="52138" xr:uid="{95B69436-79AF-4428-9D8D-9A7618FB4F86}"/>
    <cellStyle name="%20 - Vurgu6 18 2 2 3" xfId="38822" xr:uid="{CCC87E3D-3091-41BE-8365-452234E2EBEE}"/>
    <cellStyle name="%20 - Vurgu6 18 2 3" xfId="18302" xr:uid="{341CA43E-AA65-467B-B33F-94C8CC394815}"/>
    <cellStyle name="%20 - Vurgu6 18 2 3 2" xfId="42533" xr:uid="{996E229D-F313-40B6-9A07-346A38BBDB4C}"/>
    <cellStyle name="%20 - Vurgu6 18 2 4" xfId="22041" xr:uid="{C1D173CC-EDB9-4461-A5E5-32DB43AEF463}"/>
    <cellStyle name="%20 - Vurgu6 18 2 4 2" xfId="46264" xr:uid="{F1A5F0CE-DB07-4984-972B-699CF7156A15}"/>
    <cellStyle name="%20 - Vurgu6 18 2 5" xfId="24061" xr:uid="{4F939617-0F46-415A-B7EA-1C4402DE5F19}"/>
    <cellStyle name="%20 - Vurgu6 18 2 5 2" xfId="48263" xr:uid="{B3CFAE3E-FA1A-416B-AE59-C39ED1FAFF3B}"/>
    <cellStyle name="%20 - Vurgu6 18 2 6" xfId="33256" xr:uid="{9B8D4D81-09FD-49C7-8DF7-BB951DCD7E46}"/>
    <cellStyle name="%20 - Vurgu6 18 3" xfId="9586" xr:uid="{5BB8BFA9-512E-49C6-9F9E-218DE9DB0B00}"/>
    <cellStyle name="%20 - Vurgu6 18 3 2" xfId="13397" xr:uid="{983FE3E0-172B-47FF-83AE-0A5C77270B71}"/>
    <cellStyle name="%20 - Vurgu6 18 3 2 2" xfId="37630" xr:uid="{7E7CB77F-9596-4FB7-BB52-F6E05D9E80FC}"/>
    <cellStyle name="%20 - Vurgu6 18 3 3" xfId="17110" xr:uid="{BD0A6D14-90C4-4E95-BD02-DA9BADBBBF78}"/>
    <cellStyle name="%20 - Vurgu6 18 3 3 2" xfId="41341" xr:uid="{76F3C598-C5B8-4819-8284-63EC2A85509B}"/>
    <cellStyle name="%20 - Vurgu6 18 3 4" xfId="20849" xr:uid="{3E5D1E3D-1B15-4299-91C3-D2C7839B0856}"/>
    <cellStyle name="%20 - Vurgu6 18 3 4 2" xfId="45072" xr:uid="{4A5CB4C5-60E4-4E72-91D1-47E545E12F55}"/>
    <cellStyle name="%20 - Vurgu6 18 3 5" xfId="26827" xr:uid="{DA8C2FB5-CFA1-4A4F-AA04-7763478A56FF}"/>
    <cellStyle name="%20 - Vurgu6 18 3 5 2" xfId="50946" xr:uid="{F25330F5-C22E-4C87-AF1B-AE16E9C18360}"/>
    <cellStyle name="%20 - Vurgu6 18 3 6" xfId="34211" xr:uid="{01A5D810-F4D3-41DA-A2A0-558B61FD3CDC}"/>
    <cellStyle name="%20 - Vurgu6 18 4" xfId="12008" xr:uid="{56C8637A-FFE4-4BCE-B0D0-1AEACC37DC83}"/>
    <cellStyle name="%20 - Vurgu6 18 4 2" xfId="25424" xr:uid="{4980ADB0-3018-48C7-A42B-9804E3C7D996}"/>
    <cellStyle name="%20 - Vurgu6 18 4 2 2" xfId="49558" xr:uid="{EB33538B-92C3-4A4F-B7D2-5932D8D46849}"/>
    <cellStyle name="%20 - Vurgu6 18 4 3" xfId="36242" xr:uid="{47A18CD0-7B0F-4742-B3ED-0BA7F94006DC}"/>
    <cellStyle name="%20 - Vurgu6 18 5" xfId="15721" xr:uid="{A7DD0B4D-6B3E-4F91-8B72-0AA6E01EE47B}"/>
    <cellStyle name="%20 - Vurgu6 18 5 2" xfId="39953" xr:uid="{B16D51AD-B382-4626-A04A-07FA95E7D2F5}"/>
    <cellStyle name="%20 - Vurgu6 18 6" xfId="19458" xr:uid="{4188379F-BC44-461A-A456-1BE31E85C37B}"/>
    <cellStyle name="%20 - Vurgu6 18 6 2" xfId="43684" xr:uid="{3DE81DC5-E27C-4351-8536-5AD81974AEDD}"/>
    <cellStyle name="%20 - Vurgu6 18 7" xfId="23011" xr:uid="{21048F31-1666-46C4-B958-4833011E7F55}"/>
    <cellStyle name="%20 - Vurgu6 18 7 2" xfId="47213" xr:uid="{F3FBDD0C-699F-430B-9CDE-DD40C31C7A7A}"/>
    <cellStyle name="%20 - Vurgu6 18 8" xfId="32208" xr:uid="{264C5519-9712-4846-8E90-5812E23BC605}"/>
    <cellStyle name="%20 - Vurgu6 19" xfId="7423" xr:uid="{743618DC-D0D9-4B97-872A-E745DE85384A}"/>
    <cellStyle name="%20 - Vurgu6 19 2" xfId="8569" xr:uid="{5F5069EB-9213-4799-BC11-D39E2C475F01}"/>
    <cellStyle name="%20 - Vurgu6 19 2 2" xfId="14718" xr:uid="{8FEB84F3-A68B-4285-86A1-8A19ADEDB033}"/>
    <cellStyle name="%20 - Vurgu6 19 2 2 2" xfId="28150" xr:uid="{6AC61B71-9599-4870-BF60-C3CE771A1A6D}"/>
    <cellStyle name="%20 - Vurgu6 19 2 2 2 2" xfId="52267" xr:uid="{A48BD62D-1051-4F1C-8A10-77A2D4DA41D8}"/>
    <cellStyle name="%20 - Vurgu6 19 2 2 3" xfId="38951" xr:uid="{2A70EBA0-25B7-457E-8D9D-0B0323D85EC4}"/>
    <cellStyle name="%20 - Vurgu6 19 2 3" xfId="18431" xr:uid="{B296374F-4495-40A2-94DF-A7BFD081F6BE}"/>
    <cellStyle name="%20 - Vurgu6 19 2 3 2" xfId="42662" xr:uid="{6FAC5F85-18CD-4795-931A-B43C92E0D4B1}"/>
    <cellStyle name="%20 - Vurgu6 19 2 4" xfId="22170" xr:uid="{17FFA374-8AA6-4862-B3CC-84497746A013}"/>
    <cellStyle name="%20 - Vurgu6 19 2 4 2" xfId="46393" xr:uid="{C5E28D24-B870-42BA-A479-6940DB8EEFAD}"/>
    <cellStyle name="%20 - Vurgu6 19 2 5" xfId="24190" xr:uid="{221D28F5-174C-4C74-85F1-938F13097310}"/>
    <cellStyle name="%20 - Vurgu6 19 2 5 2" xfId="48392" xr:uid="{F8798AE6-4D5F-4D0B-99CC-C7E8DD62B45B}"/>
    <cellStyle name="%20 - Vurgu6 19 2 6" xfId="33385" xr:uid="{6ED9DC51-B2AF-4E3B-82ED-DD112188FA2C}"/>
    <cellStyle name="%20 - Vurgu6 19 3" xfId="9668" xr:uid="{ADB14474-A7BE-43E7-9837-8E108C1D720B}"/>
    <cellStyle name="%20 - Vurgu6 19 3 2" xfId="13526" xr:uid="{60C6A2E2-614A-47E2-8AB0-21C17945B710}"/>
    <cellStyle name="%20 - Vurgu6 19 3 2 2" xfId="37759" xr:uid="{1845A0FF-899A-4B97-8081-DB63AF927075}"/>
    <cellStyle name="%20 - Vurgu6 19 3 3" xfId="17239" xr:uid="{48AEC6B6-E917-4C47-96C3-F927CC5451DF}"/>
    <cellStyle name="%20 - Vurgu6 19 3 3 2" xfId="41470" xr:uid="{34556B18-DBD9-4A5D-9E5B-675B04CD35B2}"/>
    <cellStyle name="%20 - Vurgu6 19 3 4" xfId="20978" xr:uid="{B4E0AC93-6A49-4F21-ACEA-82EB22625308}"/>
    <cellStyle name="%20 - Vurgu6 19 3 4 2" xfId="45201" xr:uid="{3686568A-7660-4537-B94E-4E17E856B13C}"/>
    <cellStyle name="%20 - Vurgu6 19 3 5" xfId="26956" xr:uid="{F1D7ED70-0382-4A17-A919-4CE8E4D9F948}"/>
    <cellStyle name="%20 - Vurgu6 19 3 5 2" xfId="51075" xr:uid="{48E58556-A116-4B07-B2C4-976AF0F69F0E}"/>
    <cellStyle name="%20 - Vurgu6 19 3 6" xfId="34293" xr:uid="{7DC74A99-955D-48C7-8989-9D610AE755DB}"/>
    <cellStyle name="%20 - Vurgu6 19 4" xfId="12137" xr:uid="{E2A62439-D600-4F6A-A683-D46180DEC6F4}"/>
    <cellStyle name="%20 - Vurgu6 19 4 2" xfId="25553" xr:uid="{F831DA5E-44DE-4334-89BE-2035C1461C16}"/>
    <cellStyle name="%20 - Vurgu6 19 4 2 2" xfId="49687" xr:uid="{1C282661-5048-4D8F-BA48-71738E533E66}"/>
    <cellStyle name="%20 - Vurgu6 19 4 3" xfId="36371" xr:uid="{2CFA60B0-AF77-4663-99D2-15E043992DCC}"/>
    <cellStyle name="%20 - Vurgu6 19 5" xfId="15850" xr:uid="{6FEC0378-288C-4953-9737-33519D77CCB1}"/>
    <cellStyle name="%20 - Vurgu6 19 5 2" xfId="40082" xr:uid="{77188F22-EE66-44A2-BBF2-11BF3176E41C}"/>
    <cellStyle name="%20 - Vurgu6 19 6" xfId="19587" xr:uid="{E543876C-7271-4F72-BAAD-4EED4CDA0602}"/>
    <cellStyle name="%20 - Vurgu6 19 6 2" xfId="43813" xr:uid="{E250D8F3-B3B9-4132-A4C6-316EA6F20DBA}"/>
    <cellStyle name="%20 - Vurgu6 19 7" xfId="23140" xr:uid="{66CCA8EE-9A66-4D4A-9425-EB7ECF68AFE4}"/>
    <cellStyle name="%20 - Vurgu6 19 7 2" xfId="47342" xr:uid="{3AD69713-D25B-41F3-8A9A-21505EC59DC7}"/>
    <cellStyle name="%20 - Vurgu6 19 8" xfId="32337" xr:uid="{7888376F-0A87-45EB-9344-7CC4C6DFD2E2}"/>
    <cellStyle name="%20 - Vurgu6 2" xfId="308" xr:uid="{00000000-0005-0000-0000-000052010000}"/>
    <cellStyle name="%20 - Vurgu6 2 10" xfId="309" xr:uid="{00000000-0005-0000-0000-000053010000}"/>
    <cellStyle name="%20 - Vurgu6 2 10 2" xfId="7711" xr:uid="{A48C8EED-EB7A-425D-A8EC-77BE4FB35F1A}"/>
    <cellStyle name="%20 - Vurgu6 2 10 2 2" xfId="13923" xr:uid="{3561A25A-53D4-4BFA-8617-2835196FCB95}"/>
    <cellStyle name="%20 - Vurgu6 2 10 2 2 2" xfId="38156" xr:uid="{F9422158-39EB-40D7-804D-EB80E479AF61}"/>
    <cellStyle name="%20 - Vurgu6 2 10 2 3" xfId="17636" xr:uid="{265954D0-EDED-4D19-933A-E584C4BEB3DB}"/>
    <cellStyle name="%20 - Vurgu6 2 10 2 3 2" xfId="41867" xr:uid="{FE8CB429-1426-4B0E-880B-0B2330CC64ED}"/>
    <cellStyle name="%20 - Vurgu6 2 10 2 4" xfId="21375" xr:uid="{475F1184-7997-4B3B-8672-6356ECD759AF}"/>
    <cellStyle name="%20 - Vurgu6 2 10 2 4 2" xfId="45598" xr:uid="{105EA785-1BF7-4FFE-A8DA-52C51C24703D}"/>
    <cellStyle name="%20 - Vurgu6 2 10 2 5" xfId="27355" xr:uid="{8EEBC0BF-393B-49F6-B7BC-EE30B8FCAFFC}"/>
    <cellStyle name="%20 - Vurgu6 2 10 2 5 2" xfId="51472" xr:uid="{80E9B655-3E0A-47EB-BC36-D66715FDF62C}"/>
    <cellStyle name="%20 - Vurgu6 2 10 2 6" xfId="32590" xr:uid="{F367B949-681C-4592-A5A6-1DAB05E61DE2}"/>
    <cellStyle name="%20 - Vurgu6 2 10 3" xfId="9230" xr:uid="{7BCA9D4E-5A2E-4818-AC29-443B6825EAD4}"/>
    <cellStyle name="%20 - Vurgu6 2 10 3 2" xfId="12750" xr:uid="{76F79D71-90D8-4064-A316-F2E9A9888A4E}"/>
    <cellStyle name="%20 - Vurgu6 2 10 3 2 2" xfId="36983" xr:uid="{4C681507-57CB-4821-9900-C9B7E2EC8BAF}"/>
    <cellStyle name="%20 - Vurgu6 2 10 3 3" xfId="16463" xr:uid="{4F00A560-C439-413C-8E51-F5E532841AE5}"/>
    <cellStyle name="%20 - Vurgu6 2 10 3 3 2" xfId="40694" xr:uid="{A5C9DC5F-40FB-4025-9821-56999579B238}"/>
    <cellStyle name="%20 - Vurgu6 2 10 3 4" xfId="20202" xr:uid="{24B57AA9-3CFF-466B-9080-167CBCF5D244}"/>
    <cellStyle name="%20 - Vurgu6 2 10 3 4 2" xfId="44425" xr:uid="{437804DE-2154-47A9-A924-83E71F5FE998}"/>
    <cellStyle name="%20 - Vurgu6 2 10 3 5" xfId="26179" xr:uid="{7D244B25-2E08-4131-BD99-31796CDDB87D}"/>
    <cellStyle name="%20 - Vurgu6 2 10 3 5 2" xfId="50299" xr:uid="{B904B600-81B4-44CF-B50D-EBDFD1E32055}"/>
    <cellStyle name="%20 - Vurgu6 2 10 3 6" xfId="33869" xr:uid="{F6A45FB1-98E3-4F17-A1F6-287D8A570672}"/>
    <cellStyle name="%20 - Vurgu6 2 10 4" xfId="11337" xr:uid="{B47A71E2-FFEF-41AF-B0F7-FBCC45F790E6}"/>
    <cellStyle name="%20 - Vurgu6 2 10 4 2" xfId="24756" xr:uid="{3E85FCE4-79E9-4F77-9A3F-017C23D36DE7}"/>
    <cellStyle name="%20 - Vurgu6 2 10 4 2 2" xfId="48890" xr:uid="{00647942-83DC-46F6-ADED-DE28743FDE0F}"/>
    <cellStyle name="%20 - Vurgu6 2 10 4 3" xfId="35571" xr:uid="{5710AA3E-48A0-470E-9124-BE8C908B738C}"/>
    <cellStyle name="%20 - Vurgu6 2 10 5" xfId="15050" xr:uid="{B3AA1802-EB0B-4936-B6C5-928FC53DDDA1}"/>
    <cellStyle name="%20 - Vurgu6 2 10 5 2" xfId="39282" xr:uid="{EC81DA9B-56CD-4190-998C-AB7F8B689481}"/>
    <cellStyle name="%20 - Vurgu6 2 10 6" xfId="18785" xr:uid="{BA2F6B0A-55FA-4D14-A890-1A7375F8EB4F}"/>
    <cellStyle name="%20 - Vurgu6 2 10 6 2" xfId="43011" xr:uid="{2744F38C-1F2C-4686-A452-54A724FA2A12}"/>
    <cellStyle name="%20 - Vurgu6 2 10 7" xfId="23394" xr:uid="{DC6F5C40-E6D4-4EAD-B598-CD4111AD34CA}"/>
    <cellStyle name="%20 - Vurgu6 2 10 7 2" xfId="47596" xr:uid="{5E40A2D9-81D5-4F92-A5ED-832006B2CA0C}"/>
    <cellStyle name="%20 - Vurgu6 2 11" xfId="310" xr:uid="{00000000-0005-0000-0000-000054010000}"/>
    <cellStyle name="%20 - Vurgu6 2 11 2" xfId="7496" xr:uid="{ACFE4BFF-B2B0-4385-BCD1-94E03B896CA3}"/>
    <cellStyle name="%20 - Vurgu6 2 11 2 2" xfId="25662" xr:uid="{3AE9468E-60FD-41AA-BE60-DDAE4BE0C893}"/>
    <cellStyle name="%20 - Vurgu6 2 11 2 2 2" xfId="49791" xr:uid="{23468E54-53FB-4243-B24D-36C0B6F6D884}"/>
    <cellStyle name="%20 - Vurgu6 2 11 2 3" xfId="32407" xr:uid="{A89EFCAC-B910-49E3-B69B-096C8D8712CD}"/>
    <cellStyle name="%20 - Vurgu6 2 11 3" xfId="12241" xr:uid="{E73E2FD1-3584-411C-81E7-E04CE932144E}"/>
    <cellStyle name="%20 - Vurgu6 2 11 3 2" xfId="36475" xr:uid="{2F09D329-6FED-4F15-8159-8A44F16B9245}"/>
    <cellStyle name="%20 - Vurgu6 2 11 4" xfId="15954" xr:uid="{81DA32A3-3C27-4F66-9F5E-8A842D69403E}"/>
    <cellStyle name="%20 - Vurgu6 2 11 4 2" xfId="40186" xr:uid="{A0D5CEF7-2712-441C-92E4-013D486AEF3E}"/>
    <cellStyle name="%20 - Vurgu6 2 11 5" xfId="19691" xr:uid="{6EBA58EF-2EF4-4A95-8B48-7530B49CB880}"/>
    <cellStyle name="%20 - Vurgu6 2 11 5 2" xfId="43917" xr:uid="{88201608-EC7C-4C5B-BBE2-D1125940CADC}"/>
    <cellStyle name="%20 - Vurgu6 2 11 6" xfId="23210" xr:uid="{5E07ADFC-2ADC-4F7E-A844-5CDDC3828DFB}"/>
    <cellStyle name="%20 - Vurgu6 2 11 6 2" xfId="47412" xr:uid="{DF37A0BA-65D3-46C4-9734-81A21A1C4FB7}"/>
    <cellStyle name="%20 - Vurgu6 2 12" xfId="311" xr:uid="{00000000-0005-0000-0000-000055010000}"/>
    <cellStyle name="%20 - Vurgu6 2 12 2" xfId="8641" xr:uid="{A2DAEB1D-4C7A-4984-B326-586A1031D291}"/>
    <cellStyle name="%20 - Vurgu6 2 12 2 2" xfId="27175" xr:uid="{D142912C-14F4-479C-9D22-824A06C56A49}"/>
    <cellStyle name="%20 - Vurgu6 2 12 2 2 2" xfId="51292" xr:uid="{CF9590EC-AC92-46A0-B888-E36FB6DF931C}"/>
    <cellStyle name="%20 - Vurgu6 2 12 2 3" xfId="33451" xr:uid="{82180A68-E6DC-48C5-9BAC-A54B5EE53C00}"/>
    <cellStyle name="%20 - Vurgu6 2 12 3" xfId="13743" xr:uid="{C44EB1CA-4C83-497E-BA63-ECE8098FA62A}"/>
    <cellStyle name="%20 - Vurgu6 2 12 3 2" xfId="37976" xr:uid="{00E6FCD2-4B9B-4402-868E-78E2C9BBC09C}"/>
    <cellStyle name="%20 - Vurgu6 2 12 4" xfId="17456" xr:uid="{EA48A298-C07B-42EF-9A68-B1E14E0D71FF}"/>
    <cellStyle name="%20 - Vurgu6 2 12 4 2" xfId="41687" xr:uid="{2AE12078-7771-42D5-838B-8D3EB2783A75}"/>
    <cellStyle name="%20 - Vurgu6 2 12 5" xfId="21195" xr:uid="{AC726D9A-26EF-4F35-B7F6-F11C348C7D5E}"/>
    <cellStyle name="%20 - Vurgu6 2 12 5 2" xfId="45418" xr:uid="{8149ADA4-A6A1-4B7A-A89E-B76FCE60FBC9}"/>
    <cellStyle name="%20 - Vurgu6 2 12 6" xfId="24256" xr:uid="{B08517FE-B83E-45F1-B354-2DC55C61BDED}"/>
    <cellStyle name="%20 - Vurgu6 2 12 6 2" xfId="48458" xr:uid="{42159753-BC65-467B-A285-CBBA46E3DB53}"/>
    <cellStyle name="%20 - Vurgu6 2 13" xfId="312" xr:uid="{00000000-0005-0000-0000-000056010000}"/>
    <cellStyle name="%20 - Vurgu6 2 13 2" xfId="24423" xr:uid="{EFE715F3-3E0A-4D9C-A31E-DF41883BA0BD}"/>
    <cellStyle name="%20 - Vurgu6 2 13 2 2" xfId="48608" xr:uid="{CE216C4F-24B3-4687-B222-0A0509D7C163}"/>
    <cellStyle name="%20 - Vurgu6 2 14" xfId="313" xr:uid="{00000000-0005-0000-0000-000057010000}"/>
    <cellStyle name="%20 - Vurgu6 2 14 2" xfId="24534" xr:uid="{0F2640D5-6CA8-49FE-961C-29867467DF86}"/>
    <cellStyle name="%20 - Vurgu6 2 14 2 2" xfId="48708" xr:uid="{4190EA07-58E7-4456-BECC-1131ED8EC60F}"/>
    <cellStyle name="%20 - Vurgu6 2 15" xfId="314" xr:uid="{00000000-0005-0000-0000-000058010000}"/>
    <cellStyle name="%20 - Vurgu6 2 15 2" xfId="4036" xr:uid="{8B97A8C2-F7FF-4446-902F-18705045598A}"/>
    <cellStyle name="%20 - Vurgu6 2 15 2 2" xfId="29660" xr:uid="{D8F98C19-86CF-47DF-992F-6E7B45EBC7AA}"/>
    <cellStyle name="%20 - Vurgu6 2 15 3" xfId="5693" xr:uid="{2A697CBD-D2BF-4D28-8F4C-77B6EF9C1C41}"/>
    <cellStyle name="%20 - Vurgu6 2 15 3 2" xfId="30699" xr:uid="{FF484801-9A69-45F7-8669-5F7F5D0C809D}"/>
    <cellStyle name="%20 - Vurgu6 2 15 4" xfId="10318" xr:uid="{18DBF838-E8E6-481A-ACE2-860F0D95EA2B}"/>
    <cellStyle name="%20 - Vurgu6 2 15 4 2" xfId="34879" xr:uid="{7118CA2C-D928-4935-A968-97D308857292}"/>
    <cellStyle name="%20 - Vurgu6 2 15 5" xfId="28512" xr:uid="{21316F4E-C33F-43AB-A725-07351C8008D1}"/>
    <cellStyle name="%20 - Vurgu6 2 16" xfId="315" xr:uid="{00000000-0005-0000-0000-000059010000}"/>
    <cellStyle name="%20 - Vurgu6 2 16 2" xfId="10319" xr:uid="{3F51D883-500E-45E1-A276-8690FFF4033D}"/>
    <cellStyle name="%20 - Vurgu6 2 16 2 2" xfId="34880" xr:uid="{4275C351-C53B-49D6-9353-FE7AB29BB903}"/>
    <cellStyle name="%20 - Vurgu6 2 17" xfId="316" xr:uid="{00000000-0005-0000-0000-00005A010000}"/>
    <cellStyle name="%20 - Vurgu6 2 17 2" xfId="4037" xr:uid="{6296EA33-F210-41A7-89A5-1BFE1FD10916}"/>
    <cellStyle name="%20 - Vurgu6 2 17 2 2" xfId="29661" xr:uid="{78729B84-2FC7-4C3A-B904-94F5715775D8}"/>
    <cellStyle name="%20 - Vurgu6 2 17 3" xfId="5694" xr:uid="{79CF58CF-26A5-4B33-A4B7-BAD0BBE7DDEB}"/>
    <cellStyle name="%20 - Vurgu6 2 17 3 2" xfId="30700" xr:uid="{B20AF307-FD9A-4D59-9658-A438734FA3EF}"/>
    <cellStyle name="%20 - Vurgu6 2 17 4" xfId="28513" xr:uid="{9F2B587D-CCE7-4443-B3B4-D67DDDAFF3E5}"/>
    <cellStyle name="%20 - Vurgu6 2 18" xfId="317" xr:uid="{00000000-0005-0000-0000-00005B010000}"/>
    <cellStyle name="%20 - Vurgu6 2 18 2" xfId="4038" xr:uid="{3CCBD71A-D7EF-40AA-A2B1-4D245D2150B2}"/>
    <cellStyle name="%20 - Vurgu6 2 18 2 2" xfId="29662" xr:uid="{24F02E2B-443F-43D6-9F33-CC88B158EC53}"/>
    <cellStyle name="%20 - Vurgu6 2 18 3" xfId="5695" xr:uid="{001BE70E-70A5-42D9-BDA9-DC9F7D60669E}"/>
    <cellStyle name="%20 - Vurgu6 2 18 3 2" xfId="30701" xr:uid="{F4085C3B-5B58-40B5-B38C-5280B684E32C}"/>
    <cellStyle name="%20 - Vurgu6 2 18 4" xfId="28514" xr:uid="{1EB0596A-D78B-4ED1-8E4D-A7F3FCA49AAD}"/>
    <cellStyle name="%20 - Vurgu6 2 19" xfId="318" xr:uid="{00000000-0005-0000-0000-00005C010000}"/>
    <cellStyle name="%20 - Vurgu6 2 2" xfId="319" xr:uid="{00000000-0005-0000-0000-00005D010000}"/>
    <cellStyle name="%20 - Vurgu6 2 2 10" xfId="6461" xr:uid="{0A926DE1-7F43-4361-85E2-3C80C6D3A0BB}"/>
    <cellStyle name="%20 - Vurgu6 2 2 10 2" xfId="31466" xr:uid="{3A9FD396-D964-441A-BE8C-D25E7B8212D3}"/>
    <cellStyle name="%20 - Vurgu6 2 2 11" xfId="6562" xr:uid="{638A5266-2434-468F-9B39-C4FA09ABE84F}"/>
    <cellStyle name="%20 - Vurgu6 2 2 11 2" xfId="31566" xr:uid="{7B80E1C4-6336-4031-AC06-61372FF87EB2}"/>
    <cellStyle name="%20 - Vurgu6 2 2 12" xfId="10320" xr:uid="{F315985A-420E-41D2-A482-456DD1D6AB7D}"/>
    <cellStyle name="%20 - Vurgu6 2 2 12 2" xfId="34881" xr:uid="{719AD645-2B7B-4AC1-9D48-0E05CF8AEF1B}"/>
    <cellStyle name="%20 - Vurgu6 2 2 13" xfId="11366" xr:uid="{DF1BD3E4-13A0-4DF2-8FD9-A8FD59619379}"/>
    <cellStyle name="%20 - Vurgu6 2 2 13 2" xfId="35600" xr:uid="{81FE4BAC-8D6D-4A0B-A874-75E0688C4B2F}"/>
    <cellStyle name="%20 - Vurgu6 2 2 14" xfId="15079" xr:uid="{8B12A6FA-0687-4819-9733-3C3D876B8964}"/>
    <cellStyle name="%20 - Vurgu6 2 2 14 2" xfId="39311" xr:uid="{04BA2BF7-54E7-4EE3-BC2C-0BEE15B854B6}"/>
    <cellStyle name="%20 - Vurgu6 2 2 15" xfId="18814" xr:uid="{568CF8F6-0749-43F6-A565-E48100D77A9E}"/>
    <cellStyle name="%20 - Vurgu6 2 2 15 2" xfId="43040" xr:uid="{A5943174-B970-490E-B188-8F444E501D9F}"/>
    <cellStyle name="%20 - Vurgu6 2 2 16" xfId="22367" xr:uid="{77524E01-2EB2-495B-A4DB-B7E1051DF0B1}"/>
    <cellStyle name="%20 - Vurgu6 2 2 16 2" xfId="46569" xr:uid="{D65CD73F-D1C0-4106-8B48-371A5B0C35C3}"/>
    <cellStyle name="%20 - Vurgu6 2 2 17" xfId="28515" xr:uid="{6E892CD0-C751-41C0-AE27-039A8C6D4BF2}"/>
    <cellStyle name="%20 - Vurgu6 2 2 2" xfId="320" xr:uid="{00000000-0005-0000-0000-00005E010000}"/>
    <cellStyle name="%20 - Vurgu6 2 2 2 10" xfId="23422" xr:uid="{DE611321-2094-4199-B2CB-4377345B3CFD}"/>
    <cellStyle name="%20 - Vurgu6 2 2 2 10 2" xfId="47624" xr:uid="{EFA8327B-E4FE-423C-9BE1-F35E7BB6005E}"/>
    <cellStyle name="%20 - Vurgu6 2 2 2 11" xfId="28516" xr:uid="{382D9298-B2A9-4EA0-AC7B-9A2B1C185F43}"/>
    <cellStyle name="%20 - Vurgu6 2 2 2 2" xfId="321" xr:uid="{00000000-0005-0000-0000-00005F010000}"/>
    <cellStyle name="%20 - Vurgu6 2 2 2 2 2" xfId="4041" xr:uid="{E9DBD747-8E8D-44FD-8E07-68E83D7F7BF3}"/>
    <cellStyle name="%20 - Vurgu6 2 2 2 2 2 2" xfId="29665" xr:uid="{0EF489CF-0ED1-486B-A63F-7F9142B16B67}"/>
    <cellStyle name="%20 - Vurgu6 2 2 2 2 3" xfId="5698" xr:uid="{9D676CDC-ED19-4669-887B-E8A96B40C941}"/>
    <cellStyle name="%20 - Vurgu6 2 2 2 2 3 2" xfId="30704" xr:uid="{ED13C09D-737D-4AFB-8A6A-EBE74C705425}"/>
    <cellStyle name="%20 - Vurgu6 2 2 2 2 4" xfId="10322" xr:uid="{98BA3974-37C3-4A44-84E8-C62F00779211}"/>
    <cellStyle name="%20 - Vurgu6 2 2 2 2 4 2" xfId="34883" xr:uid="{5C10E6A5-9FF1-4974-AEF3-4BAA8A108CB1}"/>
    <cellStyle name="%20 - Vurgu6 2 2 2 2 5" xfId="25696" xr:uid="{66A281C7-1E8A-4CC6-B869-0884D93D6C07}"/>
    <cellStyle name="%20 - Vurgu6 2 2 2 2 5 2" xfId="49824" xr:uid="{A0FDEC15-7A78-4E14-BD6B-EE71B75F04C1}"/>
    <cellStyle name="%20 - Vurgu6 2 2 2 2 6" xfId="28517" xr:uid="{109ED5B5-DE55-4A72-B0C8-742651E45ACB}"/>
    <cellStyle name="%20 - Vurgu6 2 2 2 3" xfId="4040" xr:uid="{ADA46CBF-809D-473F-91AE-CD1D13CF1660}"/>
    <cellStyle name="%20 - Vurgu6 2 2 2 3 2" xfId="29664" xr:uid="{50D2249B-E34B-401E-AFA1-BC0E6BBB51C7}"/>
    <cellStyle name="%20 - Vurgu6 2 2 2 4" xfId="5697" xr:uid="{75A77A6A-3529-4069-B4C7-E6BDF9AFB575}"/>
    <cellStyle name="%20 - Vurgu6 2 2 2 4 2" xfId="30703" xr:uid="{99F6CABF-3F23-4ADE-B617-AA84841DC99B}"/>
    <cellStyle name="%20 - Vurgu6 2 2 2 5" xfId="7743" xr:uid="{57C0C251-8540-46B0-8AE2-535D910DD6CF}"/>
    <cellStyle name="%20 - Vurgu6 2 2 2 5 2" xfId="32618" xr:uid="{72B5D3F0-7562-4E0B-9BFE-6D773FD6E565}"/>
    <cellStyle name="%20 - Vurgu6 2 2 2 6" xfId="10321" xr:uid="{D44790E8-E80A-48D2-BBBC-086B79BBB227}"/>
    <cellStyle name="%20 - Vurgu6 2 2 2 6 2" xfId="34882" xr:uid="{AC8E9691-025E-476D-AA43-86BDE8921C1A}"/>
    <cellStyle name="%20 - Vurgu6 2 2 2 7" xfId="12274" xr:uid="{AC0E09E6-ED1F-4A60-A414-499D7CD7FBE3}"/>
    <cellStyle name="%20 - Vurgu6 2 2 2 7 2" xfId="36508" xr:uid="{37D3D190-C971-420F-B215-0CEBF45CC666}"/>
    <cellStyle name="%20 - Vurgu6 2 2 2 8" xfId="15987" xr:uid="{6A6B0C74-1A3E-44AB-AFB9-26384F52FFC1}"/>
    <cellStyle name="%20 - Vurgu6 2 2 2 8 2" xfId="40219" xr:uid="{344B0F76-4479-4029-91C1-F5B7BB8EC9BF}"/>
    <cellStyle name="%20 - Vurgu6 2 2 2 9" xfId="19725" xr:uid="{BA9E1B9D-595D-47A0-B5FC-4D6EE68B0CE1}"/>
    <cellStyle name="%20 - Vurgu6 2 2 2 9 2" xfId="43950" xr:uid="{8E6C82C4-EED8-43EC-B8CC-5CC82B67EE23}"/>
    <cellStyle name="%20 - Vurgu6 2 2 3" xfId="322" xr:uid="{00000000-0005-0000-0000-000060010000}"/>
    <cellStyle name="%20 - Vurgu6 2 2 3 10" xfId="27383" xr:uid="{FDA11C3A-8439-455E-9CC5-CBE129B8E5C9}"/>
    <cellStyle name="%20 - Vurgu6 2 2 3 10 2" xfId="51500" xr:uid="{D7A1D8DC-6320-4BAD-A449-4AEA8AEEDDC0}"/>
    <cellStyle name="%20 - Vurgu6 2 2 3 11" xfId="28518" xr:uid="{D78C08AA-C3F8-467C-9C79-4CB6BF955A4F}"/>
    <cellStyle name="%20 - Vurgu6 2 2 3 2" xfId="323" xr:uid="{00000000-0005-0000-0000-000061010000}"/>
    <cellStyle name="%20 - Vurgu6 2 2 3 2 2" xfId="4043" xr:uid="{F7659E61-843C-45D9-8CCF-A88CE91CEA66}"/>
    <cellStyle name="%20 - Vurgu6 2 2 3 2 2 2" xfId="29667" xr:uid="{08B5762B-5D7E-4014-A62A-880928100743}"/>
    <cellStyle name="%20 - Vurgu6 2 2 3 2 3" xfId="5700" xr:uid="{EB03006B-ECB5-4F22-9B9C-CB26B69D4AD7}"/>
    <cellStyle name="%20 - Vurgu6 2 2 3 2 3 2" xfId="30706" xr:uid="{7C2764AD-9D99-4420-AF1C-644D4EDF3128}"/>
    <cellStyle name="%20 - Vurgu6 2 2 3 2 4" xfId="28519" xr:uid="{D691B1EA-8F93-42E2-886A-D64C0847055A}"/>
    <cellStyle name="%20 - Vurgu6 2 2 3 3" xfId="4042" xr:uid="{E509A426-3F26-4ED5-B00D-75D3615DB792}"/>
    <cellStyle name="%20 - Vurgu6 2 2 3 3 2" xfId="29666" xr:uid="{BC204B43-3D97-4DDD-A955-5BE4B916DD90}"/>
    <cellStyle name="%20 - Vurgu6 2 2 3 4" xfId="5699" xr:uid="{4E714B64-DEB4-431F-8875-1F1FFCE45D6A}"/>
    <cellStyle name="%20 - Vurgu6 2 2 3 4 2" xfId="30705" xr:uid="{2EFBC959-7B2C-4D22-8705-38A15DF7F4E7}"/>
    <cellStyle name="%20 - Vurgu6 2 2 3 5" xfId="9978" xr:uid="{05E44AD4-45E3-46F6-BFD5-56BD86447EA4}"/>
    <cellStyle name="%20 - Vurgu6 2 2 3 5 2" xfId="34572" xr:uid="{1B00796A-DD1A-4FDB-94A0-CC0651BA4E63}"/>
    <cellStyle name="%20 - Vurgu6 2 2 3 6" xfId="10323" xr:uid="{035B1C3B-3C5D-4FE9-9A9F-1AFF1753ECCF}"/>
    <cellStyle name="%20 - Vurgu6 2 2 3 6 2" xfId="34884" xr:uid="{A9A9469D-018E-4BCC-9EE4-04AAC8C1ABF1}"/>
    <cellStyle name="%20 - Vurgu6 2 2 3 7" xfId="13951" xr:uid="{841C710B-B8D1-4672-B8AA-6B1EBC3CB6CF}"/>
    <cellStyle name="%20 - Vurgu6 2 2 3 7 2" xfId="38184" xr:uid="{691AA3B2-52D9-46B7-B661-968EB910C434}"/>
    <cellStyle name="%20 - Vurgu6 2 2 3 8" xfId="17664" xr:uid="{B04C9F8C-11DF-424A-AF6D-A42436D1DFC8}"/>
    <cellStyle name="%20 - Vurgu6 2 2 3 8 2" xfId="41895" xr:uid="{C203680A-A645-40EF-AE33-8D6690D36CC5}"/>
    <cellStyle name="%20 - Vurgu6 2 2 3 9" xfId="21403" xr:uid="{305A6897-2ABD-45A5-BB44-EE5A7CC4D69A}"/>
    <cellStyle name="%20 - Vurgu6 2 2 3 9 2" xfId="45626" xr:uid="{1A4D1EF6-8853-43BD-AC07-E7147BB6334E}"/>
    <cellStyle name="%20 - Vurgu6 2 2 4" xfId="324" xr:uid="{00000000-0005-0000-0000-000062010000}"/>
    <cellStyle name="%20 - Vurgu6 2 2 4 2" xfId="4044" xr:uid="{E627BDC3-53D2-44D8-BB7F-EC13210C2669}"/>
    <cellStyle name="%20 - Vurgu6 2 2 4 2 2" xfId="29668" xr:uid="{F68327F2-A0E8-469F-9156-AC13468454D8}"/>
    <cellStyle name="%20 - Vurgu6 2 2 4 3" xfId="5701" xr:uid="{F972613C-8439-416A-9EDE-7078AAC20AFD}"/>
    <cellStyle name="%20 - Vurgu6 2 2 4 3 2" xfId="30707" xr:uid="{C9E4EBB9-BF53-48DB-A8A7-0526CFD1C8B9}"/>
    <cellStyle name="%20 - Vurgu6 2 2 4 4" xfId="10324" xr:uid="{3C416E2A-73BF-4DBD-A06E-3EC2C2AB4E82}"/>
    <cellStyle name="%20 - Vurgu6 2 2 4 4 2" xfId="34885" xr:uid="{B3AD2F71-DE19-44E4-87F4-79DECC1B59CB}"/>
    <cellStyle name="%20 - Vurgu6 2 2 4 5" xfId="24784" xr:uid="{BD7E9924-94B8-4179-A4D3-3FD1F134DAD9}"/>
    <cellStyle name="%20 - Vurgu6 2 2 4 5 2" xfId="48918" xr:uid="{30E57B38-5277-4F9B-825B-CB06EA9CB6CC}"/>
    <cellStyle name="%20 - Vurgu6 2 2 4 6" xfId="28520" xr:uid="{85C02091-FCEE-4077-9E04-A0F4B235DB59}"/>
    <cellStyle name="%20 - Vurgu6 2 2 5" xfId="325" xr:uid="{00000000-0005-0000-0000-000063010000}"/>
    <cellStyle name="%20 - Vurgu6 2 2 5 2" xfId="4045" xr:uid="{FCBC2E6A-74E5-47F0-853D-DF8649955F20}"/>
    <cellStyle name="%20 - Vurgu6 2 2 5 2 2" xfId="29669" xr:uid="{49BBCD5B-044F-48AF-974B-C06D70208F7C}"/>
    <cellStyle name="%20 - Vurgu6 2 2 5 3" xfId="5702" xr:uid="{61D0901E-7A80-4751-847F-315726B3B5DC}"/>
    <cellStyle name="%20 - Vurgu6 2 2 5 3 2" xfId="30708" xr:uid="{8237D681-AAEA-415E-B7C0-1C7331CFC577}"/>
    <cellStyle name="%20 - Vurgu6 2 2 5 4" xfId="10325" xr:uid="{7BEEA7D8-45FB-4D45-9E28-80F8178C5115}"/>
    <cellStyle name="%20 - Vurgu6 2 2 5 4 2" xfId="34886" xr:uid="{6A903126-2D09-413D-BA4A-AC19FC8A3693}"/>
    <cellStyle name="%20 - Vurgu6 2 2 5 5" xfId="28521" xr:uid="{00388247-419C-4C5A-B0DB-82B2F6CC0BB0}"/>
    <cellStyle name="%20 - Vurgu6 2 2 6" xfId="326" xr:uid="{00000000-0005-0000-0000-000064010000}"/>
    <cellStyle name="%20 - Vurgu6 2 2 6 2" xfId="4046" xr:uid="{7360DF17-D5CC-4730-B0B4-A6FDE7536EE5}"/>
    <cellStyle name="%20 - Vurgu6 2 2 6 2 2" xfId="29670" xr:uid="{79C3D4FE-7053-43F3-8C4E-9C8997241AE9}"/>
    <cellStyle name="%20 - Vurgu6 2 2 6 3" xfId="5703" xr:uid="{8A6839B8-2609-4B81-B373-6D34BF19DB21}"/>
    <cellStyle name="%20 - Vurgu6 2 2 6 3 2" xfId="30709" xr:uid="{6BB9CE69-BD06-476C-98ED-0A446CE9F821}"/>
    <cellStyle name="%20 - Vurgu6 2 2 6 4" xfId="28522" xr:uid="{B06452BE-345B-4160-9791-93FBD8702D54}"/>
    <cellStyle name="%20 - Vurgu6 2 2 7" xfId="3580" xr:uid="{00000000-0005-0000-0000-000065010000}"/>
    <cellStyle name="%20 - Vurgu6 2 2 7 2" xfId="29349" xr:uid="{0010A27D-F6F7-4952-A15F-02753DA78E02}"/>
    <cellStyle name="%20 - Vurgu6 2 2 8" xfId="4039" xr:uid="{CC3BA058-3D3A-44F6-8AAA-04EF5FA0B691}"/>
    <cellStyle name="%20 - Vurgu6 2 2 8 2" xfId="29663" xr:uid="{32BAD054-6B7C-49B3-9D9E-C62340E3B808}"/>
    <cellStyle name="%20 - Vurgu6 2 2 9" xfId="5696" xr:uid="{5F0A3A25-9C38-4948-BF0C-FEA675570590}"/>
    <cellStyle name="%20 - Vurgu6 2 2 9 2" xfId="30702" xr:uid="{2C2D02F0-62E2-44C4-80F7-67766EC86221}"/>
    <cellStyle name="%20 - Vurgu6 2 20" xfId="327" xr:uid="{00000000-0005-0000-0000-000066010000}"/>
    <cellStyle name="%20 - Vurgu6 2 20 2" xfId="4047" xr:uid="{D5F08AF1-35C7-4CD5-A137-E8CF2A10DBAB}"/>
    <cellStyle name="%20 - Vurgu6 2 20 2 2" xfId="29671" xr:uid="{B6020958-97BA-4B08-BFCD-40175AE32A49}"/>
    <cellStyle name="%20 - Vurgu6 2 20 3" xfId="5704" xr:uid="{6D1EC663-D661-4F9C-A76E-5DB7F5A46B8E}"/>
    <cellStyle name="%20 - Vurgu6 2 20 3 2" xfId="30710" xr:uid="{A02E5151-797B-4DD4-8CB3-C771579BDCC2}"/>
    <cellStyle name="%20 - Vurgu6 2 20 4" xfId="28523" xr:uid="{D8BB9D0D-F868-405F-8EEA-B488E6CFA7D4}"/>
    <cellStyle name="%20 - Vurgu6 2 21" xfId="328" xr:uid="{00000000-0005-0000-0000-000067010000}"/>
    <cellStyle name="%20 - Vurgu6 2 21 2" xfId="4048" xr:uid="{F02B8CAA-45AF-44FD-AA48-9A271A197E34}"/>
    <cellStyle name="%20 - Vurgu6 2 21 2 2" xfId="29672" xr:uid="{96F8C597-9873-4AEC-B6A8-61C3E0A31D1D}"/>
    <cellStyle name="%20 - Vurgu6 2 21 3" xfId="5705" xr:uid="{B14EEC29-04F5-4349-9AD3-142DBFC35FB2}"/>
    <cellStyle name="%20 - Vurgu6 2 21 3 2" xfId="30711" xr:uid="{04698908-71C7-4FA7-BF29-5E7FF714B43B}"/>
    <cellStyle name="%20 - Vurgu6 2 21 4" xfId="28524" xr:uid="{CB96E98F-26DC-4B2C-976B-DE29B3E370CC}"/>
    <cellStyle name="%20 - Vurgu6 2 22" xfId="3160" xr:uid="{00000000-0005-0000-0000-000068010000}"/>
    <cellStyle name="%20 - Vurgu6 2 22 2" xfId="4049" xr:uid="{007ED71A-B7E3-4DC7-A2E4-73679D6EC760}"/>
    <cellStyle name="%20 - Vurgu6 2 22 2 2" xfId="29673" xr:uid="{955F9B93-069D-4B3C-AE9B-CEB7E51D59A9}"/>
    <cellStyle name="%20 - Vurgu6 2 22 3" xfId="5706" xr:uid="{43722C70-EC52-422D-96C5-3D2BA1CF8193}"/>
    <cellStyle name="%20 - Vurgu6 2 22 3 2" xfId="30712" xr:uid="{59C29C95-A883-4ADF-B475-FE17225BEA6A}"/>
    <cellStyle name="%20 - Vurgu6 2 22 4" xfId="29202" xr:uid="{B8804F46-EE9D-4E7E-B29B-F6A6B0B1F21F}"/>
    <cellStyle name="%20 - Vurgu6 2 23" xfId="3544" xr:uid="{00000000-0005-0000-0000-000069010000}"/>
    <cellStyle name="%20 - Vurgu6 2 23 2" xfId="29316" xr:uid="{B763E663-1C8B-46F5-A3DA-DE1CA6619D89}"/>
    <cellStyle name="%20 - Vurgu6 2 24" xfId="4035" xr:uid="{CC6FA7D2-B45F-4FD4-8186-383DCD87D64C}"/>
    <cellStyle name="%20 - Vurgu6 2 24 2" xfId="29659" xr:uid="{5FE6116A-B508-4A74-BFC7-CA4183ADA538}"/>
    <cellStyle name="%20 - Vurgu6 2 25" xfId="5692" xr:uid="{B349BE07-C1AB-4D16-8D23-4FB9E38C4AA0}"/>
    <cellStyle name="%20 - Vurgu6 2 25 2" xfId="30698" xr:uid="{1F3119ED-8AF7-4263-BA05-0B618E4D9E8A}"/>
    <cellStyle name="%20 - Vurgu6 2 26" xfId="6428" xr:uid="{E0619C8A-1588-4C95-B397-62941426D64A}"/>
    <cellStyle name="%20 - Vurgu6 2 26 2" xfId="31433" xr:uid="{3C77F96E-0175-43BB-8298-AA169619D057}"/>
    <cellStyle name="%20 - Vurgu6 2 27" xfId="6533" xr:uid="{3F67FBEC-F8B5-4BA8-8AAE-B08F8AF3A408}"/>
    <cellStyle name="%20 - Vurgu6 2 27 2" xfId="31537" xr:uid="{D6230505-5B1F-4BC7-9003-6C49099D78E2}"/>
    <cellStyle name="%20 - Vurgu6 2 28" xfId="10317" xr:uid="{C8FEEBA7-3210-4D50-AF3E-232B66BB9549}"/>
    <cellStyle name="%20 - Vurgu6 2 28 2" xfId="34878" xr:uid="{9BE5C24B-58DB-4FEC-918A-88F78D573A98}"/>
    <cellStyle name="%20 - Vurgu6 2 29" xfId="11153" xr:uid="{209964C6-2E2C-45D0-9EA1-54C6D4144197}"/>
    <cellStyle name="%20 - Vurgu6 2 29 2" xfId="35387" xr:uid="{55839240-0524-4AA8-9D49-9DB852C5E315}"/>
    <cellStyle name="%20 - Vurgu6 2 3" xfId="329" xr:uid="{00000000-0005-0000-0000-00006A010000}"/>
    <cellStyle name="%20 - Vurgu6 2 3 10" xfId="330" xr:uid="{00000000-0005-0000-0000-00006B010000}"/>
    <cellStyle name="%20 - Vurgu6 2 3 10 2" xfId="10326" xr:uid="{7C177BE3-8FF2-45C0-8B70-A0E09A728053}"/>
    <cellStyle name="%20 - Vurgu6 2 3 10 2 2" xfId="34887" xr:uid="{F61201EC-4777-4CBD-A110-C854A0CF8204}"/>
    <cellStyle name="%20 - Vurgu6 2 3 11" xfId="331" xr:uid="{00000000-0005-0000-0000-00006C010000}"/>
    <cellStyle name="%20 - Vurgu6 2 3 11 2" xfId="4051" xr:uid="{04E6F9BA-5C97-495F-8B6B-93DAC8D9B93A}"/>
    <cellStyle name="%20 - Vurgu6 2 3 11 2 2" xfId="29674" xr:uid="{AE90F0A2-233D-4D6C-ADE7-644F4A2346B7}"/>
    <cellStyle name="%20 - Vurgu6 2 3 11 3" xfId="5707" xr:uid="{63D9E7D5-46C3-4C8E-8C14-391D895064AB}"/>
    <cellStyle name="%20 - Vurgu6 2 3 11 3 2" xfId="30713" xr:uid="{4759467D-EE52-48C9-917D-E1464BE7E910}"/>
    <cellStyle name="%20 - Vurgu6 2 3 11 4" xfId="28525" xr:uid="{568BCB79-06F7-4E82-A03B-967843D87ED9}"/>
    <cellStyle name="%20 - Vurgu6 2 3 12" xfId="4050" xr:uid="{81F220BB-1F1E-4875-AB04-011B8397992E}"/>
    <cellStyle name="%20 - Vurgu6 2 3 13" xfId="6596" xr:uid="{D7E1AE4B-39FB-41EF-BA1E-1BBE39303430}"/>
    <cellStyle name="%20 - Vurgu6 2 3 13 2" xfId="31600" xr:uid="{8BC27CE0-6F61-490B-8651-91C6CF9ED382}"/>
    <cellStyle name="%20 - Vurgu6 2 3 14" xfId="11400" xr:uid="{09171916-3949-4C3D-BE8F-74AF2E22FF7D}"/>
    <cellStyle name="%20 - Vurgu6 2 3 14 2" xfId="35634" xr:uid="{77F7D084-9E71-41D9-A3DB-651A07E63ED7}"/>
    <cellStyle name="%20 - Vurgu6 2 3 15" xfId="15113" xr:uid="{2E033FD2-ADE6-409E-84DC-C42FC35777BC}"/>
    <cellStyle name="%20 - Vurgu6 2 3 15 2" xfId="39345" xr:uid="{A2FA22FD-3A16-4CF4-BE5A-B396030AC81F}"/>
    <cellStyle name="%20 - Vurgu6 2 3 16" xfId="18849" xr:uid="{B85823B9-8960-4371-80FF-090EF9320665}"/>
    <cellStyle name="%20 - Vurgu6 2 3 16 2" xfId="43075" xr:uid="{B0308F9D-F30F-4042-ACED-72AF83E80143}"/>
    <cellStyle name="%20 - Vurgu6 2 3 17" xfId="22402" xr:uid="{EB40263C-B4DC-4E51-B1B7-5EED89124203}"/>
    <cellStyle name="%20 - Vurgu6 2 3 17 2" xfId="46604" xr:uid="{263402F5-ADE3-4711-A015-CCF485CE6105}"/>
    <cellStyle name="%20 - Vurgu6 2 3 2" xfId="332" xr:uid="{00000000-0005-0000-0000-00006D010000}"/>
    <cellStyle name="%20 - Vurgu6 2 3 2 10" xfId="23456" xr:uid="{7DA9BDA4-986D-49F2-9FC0-0D3C2AF104AB}"/>
    <cellStyle name="%20 - Vurgu6 2 3 2 10 2" xfId="47658" xr:uid="{5A5D4813-4667-48EF-AB0D-B5BADB3CC706}"/>
    <cellStyle name="%20 - Vurgu6 2 3 2 11" xfId="28526" xr:uid="{EB7760A1-1D01-4753-BE2D-35309CBE48EB}"/>
    <cellStyle name="%20 - Vurgu6 2 3 2 2" xfId="333" xr:uid="{00000000-0005-0000-0000-00006E010000}"/>
    <cellStyle name="%20 - Vurgu6 2 3 2 2 2" xfId="4053" xr:uid="{2B312968-454F-4C69-99DC-42B81432BF32}"/>
    <cellStyle name="%20 - Vurgu6 2 3 2 2 2 2" xfId="29676" xr:uid="{6A945030-BD9E-429A-A262-3F7CBBD1F7C5}"/>
    <cellStyle name="%20 - Vurgu6 2 3 2 2 3" xfId="5709" xr:uid="{4BCF5716-5F0F-41A6-AA8E-C7EC574C07CA}"/>
    <cellStyle name="%20 - Vurgu6 2 3 2 2 3 2" xfId="30715" xr:uid="{E4E414BE-1886-4F85-B25F-5949E53971C4}"/>
    <cellStyle name="%20 - Vurgu6 2 3 2 2 4" xfId="26232" xr:uid="{3FF8DBB8-C294-4C9D-A09D-33DA7C2E169B}"/>
    <cellStyle name="%20 - Vurgu6 2 3 2 2 4 2" xfId="50352" xr:uid="{E4A17822-120A-4A26-A3F8-2B958C3F717F}"/>
    <cellStyle name="%20 - Vurgu6 2 3 2 2 5" xfId="28527" xr:uid="{3A72D067-508A-4473-AEB0-B8F85CD889BE}"/>
    <cellStyle name="%20 - Vurgu6 2 3 2 3" xfId="4052" xr:uid="{96DD47BE-2852-47E5-9E46-0746C2A8E84C}"/>
    <cellStyle name="%20 - Vurgu6 2 3 2 3 2" xfId="29675" xr:uid="{A01AF824-2CBE-4F51-B50E-FEB855568435}"/>
    <cellStyle name="%20 - Vurgu6 2 3 2 4" xfId="5708" xr:uid="{D74B7467-DE43-4E7A-8B58-0110C5F97133}"/>
    <cellStyle name="%20 - Vurgu6 2 3 2 4 2" xfId="30714" xr:uid="{5406A3B0-1CE9-4C69-A9B9-1157DC7747D7}"/>
    <cellStyle name="%20 - Vurgu6 2 3 2 5" xfId="7787" xr:uid="{7F4BB3DD-AD75-49E4-9988-595B739A2DF9}"/>
    <cellStyle name="%20 - Vurgu6 2 3 2 5 2" xfId="32652" xr:uid="{B8781C0E-F76D-447D-8F1C-18BEB6D3BC3B}"/>
    <cellStyle name="%20 - Vurgu6 2 3 2 6" xfId="10327" xr:uid="{9AC3C8E5-D8EF-4EF2-B6D7-51F2E90D97F8}"/>
    <cellStyle name="%20 - Vurgu6 2 3 2 6 2" xfId="34888" xr:uid="{80BEA52B-29AA-4C2D-8AFE-21CDE7490977}"/>
    <cellStyle name="%20 - Vurgu6 2 3 2 7" xfId="12803" xr:uid="{E930CB83-FB55-4858-9DFC-AD9FBAEDA30B}"/>
    <cellStyle name="%20 - Vurgu6 2 3 2 7 2" xfId="37036" xr:uid="{1794DD67-C8FB-4177-876A-86DDB795C5B5}"/>
    <cellStyle name="%20 - Vurgu6 2 3 2 8" xfId="16516" xr:uid="{6F659489-73EB-4E1B-9926-C0635AD0704A}"/>
    <cellStyle name="%20 - Vurgu6 2 3 2 8 2" xfId="40747" xr:uid="{D7302A5D-622A-4C7B-A8C9-D991DED20303}"/>
    <cellStyle name="%20 - Vurgu6 2 3 2 9" xfId="20255" xr:uid="{A668977D-C6E5-4D64-8FCE-D15E3821144C}"/>
    <cellStyle name="%20 - Vurgu6 2 3 2 9 2" xfId="44478" xr:uid="{2A0E49AD-99B8-48C3-86FB-EC4423AA1FF1}"/>
    <cellStyle name="%20 - Vurgu6 2 3 3" xfId="334" xr:uid="{00000000-0005-0000-0000-00006F010000}"/>
    <cellStyle name="%20 - Vurgu6 2 3 3 10" xfId="27417" xr:uid="{4D57BFAE-63A2-4165-8BF8-9538D91F9062}"/>
    <cellStyle name="%20 - Vurgu6 2 3 3 10 2" xfId="51534" xr:uid="{DF49AE4E-92FE-4FDE-85D4-7D252057B9C9}"/>
    <cellStyle name="%20 - Vurgu6 2 3 3 11" xfId="28528" xr:uid="{46F9EB2B-D310-4D3E-9407-11857AA0231B}"/>
    <cellStyle name="%20 - Vurgu6 2 3 3 2" xfId="335" xr:uid="{00000000-0005-0000-0000-000070010000}"/>
    <cellStyle name="%20 - Vurgu6 2 3 3 2 2" xfId="4055" xr:uid="{251E20FD-AC97-4FD5-8ADD-B07F1A65D05A}"/>
    <cellStyle name="%20 - Vurgu6 2 3 3 2 2 2" xfId="29678" xr:uid="{286457BA-761A-402A-84A2-67D1702D7885}"/>
    <cellStyle name="%20 - Vurgu6 2 3 3 2 3" xfId="5711" xr:uid="{60800EAD-F1B3-4238-AD0F-63AACA6FD0E5}"/>
    <cellStyle name="%20 - Vurgu6 2 3 3 2 3 2" xfId="30717" xr:uid="{5AE5C42E-4090-456D-81B1-33F7EC7D91B8}"/>
    <cellStyle name="%20 - Vurgu6 2 3 3 2 4" xfId="28529" xr:uid="{6267D351-7039-4A63-8445-AD2D162307C8}"/>
    <cellStyle name="%20 - Vurgu6 2 3 3 3" xfId="4054" xr:uid="{C512EF96-36A6-44D3-8840-22EFD53CA3A2}"/>
    <cellStyle name="%20 - Vurgu6 2 3 3 3 2" xfId="29677" xr:uid="{EDB563EC-67A5-455F-B0BE-B7353E247DD8}"/>
    <cellStyle name="%20 - Vurgu6 2 3 3 4" xfId="5710" xr:uid="{0153CDFB-C993-4B80-A6CF-EA82CF072D22}"/>
    <cellStyle name="%20 - Vurgu6 2 3 3 4 2" xfId="30716" xr:uid="{DE84DDB0-7038-45F1-AB25-7054AA7D4D2A}"/>
    <cellStyle name="%20 - Vurgu6 2 3 3 5" xfId="10007" xr:uid="{B97A86D4-E334-4E6F-B454-92B6AA967119}"/>
    <cellStyle name="%20 - Vurgu6 2 3 3 5 2" xfId="34601" xr:uid="{4AB5C659-7DCD-4BE3-B593-6ECB12D160E4}"/>
    <cellStyle name="%20 - Vurgu6 2 3 3 6" xfId="10328" xr:uid="{E6D58A9C-6375-4B1F-AE14-8E859D99C019}"/>
    <cellStyle name="%20 - Vurgu6 2 3 3 6 2" xfId="34889" xr:uid="{BCEAF66F-E332-4834-85D2-E5CA025CC783}"/>
    <cellStyle name="%20 - Vurgu6 2 3 3 7" xfId="13985" xr:uid="{A9D9F5CA-FE80-4853-9A60-F0A71577C6CB}"/>
    <cellStyle name="%20 - Vurgu6 2 3 3 7 2" xfId="38218" xr:uid="{8079BCFF-6C44-4076-9FBA-0942D1733040}"/>
    <cellStyle name="%20 - Vurgu6 2 3 3 8" xfId="17698" xr:uid="{53B41044-0886-45D6-B343-CD5221F145FC}"/>
    <cellStyle name="%20 - Vurgu6 2 3 3 8 2" xfId="41929" xr:uid="{3D624EFD-7733-466A-A596-BBF6AC03DE3E}"/>
    <cellStyle name="%20 - Vurgu6 2 3 3 9" xfId="21437" xr:uid="{4A051D14-2FE4-48A5-9FD6-03FA00DE2DC8}"/>
    <cellStyle name="%20 - Vurgu6 2 3 3 9 2" xfId="45660" xr:uid="{D837B080-21ED-4080-A6D3-D567676A6481}"/>
    <cellStyle name="%20 - Vurgu6 2 3 4" xfId="336" xr:uid="{00000000-0005-0000-0000-000071010000}"/>
    <cellStyle name="%20 - Vurgu6 2 3 4 10" xfId="25823" xr:uid="{7688A229-393F-40D3-A36C-35BC6BA03B1F}"/>
    <cellStyle name="%20 - Vurgu6 2 3 4 10 2" xfId="49947" xr:uid="{E13776C4-A22A-4F6E-8C16-52D769EAFF34}"/>
    <cellStyle name="%20 - Vurgu6 2 3 4 11" xfId="28530" xr:uid="{571D87C9-B8E8-4210-B471-2F2ABEC120AE}"/>
    <cellStyle name="%20 - Vurgu6 2 3 4 2" xfId="337" xr:uid="{00000000-0005-0000-0000-000072010000}"/>
    <cellStyle name="%20 - Vurgu6 2 3 4 2 2" xfId="4057" xr:uid="{845E7F25-6B9A-47E8-A77F-C507F32C9783}"/>
    <cellStyle name="%20 - Vurgu6 2 3 4 2 2 2" xfId="29680" xr:uid="{3AD4270C-BAE0-4B3B-8736-FA68919CF58E}"/>
    <cellStyle name="%20 - Vurgu6 2 3 4 2 3" xfId="5713" xr:uid="{3ECED5FC-7C81-4DF6-8EB7-95518414B006}"/>
    <cellStyle name="%20 - Vurgu6 2 3 4 2 3 2" xfId="30719" xr:uid="{92529690-BA4D-4619-93E1-5A60E5DFAFBE}"/>
    <cellStyle name="%20 - Vurgu6 2 3 4 2 4" xfId="28531" xr:uid="{AE76A3AF-61F4-46A3-976D-7FF807C1AEB1}"/>
    <cellStyle name="%20 - Vurgu6 2 3 4 3" xfId="4056" xr:uid="{E081A272-B5AC-4B43-B232-9745157296DF}"/>
    <cellStyle name="%20 - Vurgu6 2 3 4 3 2" xfId="29679" xr:uid="{53EBEDDC-7835-400D-B4FE-2D0B18310B7B}"/>
    <cellStyle name="%20 - Vurgu6 2 3 4 4" xfId="5712" xr:uid="{8BC99D81-2859-40B9-9F5E-8D96F6EE11F0}"/>
    <cellStyle name="%20 - Vurgu6 2 3 4 4 2" xfId="30718" xr:uid="{47084D8B-82FB-44C6-A0A0-C405763018A3}"/>
    <cellStyle name="%20 - Vurgu6 2 3 4 5" xfId="9002" xr:uid="{21252E79-7F75-424A-B1EC-629C2757B197}"/>
    <cellStyle name="%20 - Vurgu6 2 3 4 5 2" xfId="33696" xr:uid="{9D7AF9D9-6052-4135-A9C6-4173B088BCE5}"/>
    <cellStyle name="%20 - Vurgu6 2 3 4 6" xfId="10329" xr:uid="{997E5F65-91FB-423E-A704-F88077037F45}"/>
    <cellStyle name="%20 - Vurgu6 2 3 4 6 2" xfId="34890" xr:uid="{9A688DCC-E3FA-4945-800A-7FD851B586F9}"/>
    <cellStyle name="%20 - Vurgu6 2 3 4 7" xfId="12397" xr:uid="{B604B16D-B4B5-4983-ACD2-DD06B957810D}"/>
    <cellStyle name="%20 - Vurgu6 2 3 4 7 2" xfId="36631" xr:uid="{AB1D1869-8F1D-4FFD-AC58-ECC0A10D4C1D}"/>
    <cellStyle name="%20 - Vurgu6 2 3 4 8" xfId="16110" xr:uid="{238B1A33-9AB7-47D1-A798-C26A13A91A24}"/>
    <cellStyle name="%20 - Vurgu6 2 3 4 8 2" xfId="40342" xr:uid="{42B59C16-AC87-4B78-82CB-11627986D126}"/>
    <cellStyle name="%20 - Vurgu6 2 3 4 9" xfId="19848" xr:uid="{35F28AB1-CF20-4728-BD8F-953336668BB7}"/>
    <cellStyle name="%20 - Vurgu6 2 3 4 9 2" xfId="44073" xr:uid="{ED46663A-F90C-44A0-85D4-B402012C4AE9}"/>
    <cellStyle name="%20 - Vurgu6 2 3 5" xfId="338" xr:uid="{00000000-0005-0000-0000-000073010000}"/>
    <cellStyle name="%20 - Vurgu6 2 3 5 2" xfId="339" xr:uid="{00000000-0005-0000-0000-000074010000}"/>
    <cellStyle name="%20 - Vurgu6 2 3 5 2 2" xfId="4059" xr:uid="{80725A20-8C5E-4AD4-BAE6-BDA73BD20804}"/>
    <cellStyle name="%20 - Vurgu6 2 3 5 2 2 2" xfId="29682" xr:uid="{F1B39925-A4C0-4903-A7C1-20571490CAA1}"/>
    <cellStyle name="%20 - Vurgu6 2 3 5 2 3" xfId="5715" xr:uid="{E7179583-A9D5-4E56-90B7-6A3A4FDBF76B}"/>
    <cellStyle name="%20 - Vurgu6 2 3 5 2 3 2" xfId="30721" xr:uid="{873F211F-7483-4F5C-AD3A-BA51A1C2AC02}"/>
    <cellStyle name="%20 - Vurgu6 2 3 5 2 4" xfId="28533" xr:uid="{0C75C220-AB6B-4BA3-AE51-8ADD104E9F59}"/>
    <cellStyle name="%20 - Vurgu6 2 3 5 3" xfId="4058" xr:uid="{A6C33D39-4D68-4AAA-94BE-D82A64E5C5B9}"/>
    <cellStyle name="%20 - Vurgu6 2 3 5 3 2" xfId="29681" xr:uid="{E74A9D80-C412-45B0-8883-76667813334A}"/>
    <cellStyle name="%20 - Vurgu6 2 3 5 4" xfId="5714" xr:uid="{60E38021-1240-4D21-82A3-AACD9A1498EC}"/>
    <cellStyle name="%20 - Vurgu6 2 3 5 4 2" xfId="30720" xr:uid="{42A29072-992E-4B18-8970-4DDE39B1D487}"/>
    <cellStyle name="%20 - Vurgu6 2 3 5 5" xfId="10330" xr:uid="{A12DB17E-5E74-4DDC-97B8-629CBEA012C5}"/>
    <cellStyle name="%20 - Vurgu6 2 3 5 5 2" xfId="34891" xr:uid="{681A8F0D-DDEA-48B5-97D8-3407F347E846}"/>
    <cellStyle name="%20 - Vurgu6 2 3 5 6" xfId="24819" xr:uid="{586B9BD9-2CA7-424F-85A1-A956FAFAB92B}"/>
    <cellStyle name="%20 - Vurgu6 2 3 5 6 2" xfId="48953" xr:uid="{443F1558-B5E4-489E-8478-F3A85D20BF74}"/>
    <cellStyle name="%20 - Vurgu6 2 3 5 7" xfId="28532" xr:uid="{F6364D89-7F19-48E7-925B-1AA015641D7B}"/>
    <cellStyle name="%20 - Vurgu6 2 3 6" xfId="340" xr:uid="{00000000-0005-0000-0000-000075010000}"/>
    <cellStyle name="%20 - Vurgu6 2 3 6 2" xfId="341" xr:uid="{00000000-0005-0000-0000-000076010000}"/>
    <cellStyle name="%20 - Vurgu6 2 3 6 2 2" xfId="4061" xr:uid="{8C8CDE31-74E7-4510-8B7A-C3C21AF8D908}"/>
    <cellStyle name="%20 - Vurgu6 2 3 6 2 2 2" xfId="29684" xr:uid="{D939377C-0646-495D-A947-719A2DE832B8}"/>
    <cellStyle name="%20 - Vurgu6 2 3 6 2 3" xfId="5717" xr:uid="{D0F81913-6FDD-487E-8D13-559B24878CC3}"/>
    <cellStyle name="%20 - Vurgu6 2 3 6 2 3 2" xfId="30723" xr:uid="{69CD5A5D-633E-4EC4-9907-C216D33ED0CD}"/>
    <cellStyle name="%20 - Vurgu6 2 3 6 2 4" xfId="28535" xr:uid="{CFE7F126-FE1C-4D1A-8D84-989C5C533B7D}"/>
    <cellStyle name="%20 - Vurgu6 2 3 6 3" xfId="4060" xr:uid="{24FBB136-8C7C-4E95-B03D-908FD0EFC78F}"/>
    <cellStyle name="%20 - Vurgu6 2 3 6 3 2" xfId="29683" xr:uid="{9242CD32-9D43-4698-B6E9-22F912E3F6A5}"/>
    <cellStyle name="%20 - Vurgu6 2 3 6 4" xfId="5716" xr:uid="{5C3CF196-E76B-4A13-9E61-C921DD3F3192}"/>
    <cellStyle name="%20 - Vurgu6 2 3 6 4 2" xfId="30722" xr:uid="{7328E58F-FB59-4353-B6E2-33722055035D}"/>
    <cellStyle name="%20 - Vurgu6 2 3 6 5" xfId="10331" xr:uid="{EC40235A-FFEE-4ED7-906F-CEF8AD14510B}"/>
    <cellStyle name="%20 - Vurgu6 2 3 6 5 2" xfId="34892" xr:uid="{7C889060-5848-46F8-9527-B9CA9CDBB767}"/>
    <cellStyle name="%20 - Vurgu6 2 3 6 6" xfId="28534" xr:uid="{CBEE9E06-2600-4394-925C-8BF72CACA6CE}"/>
    <cellStyle name="%20 - Vurgu6 2 3 7" xfId="342" xr:uid="{00000000-0005-0000-0000-000077010000}"/>
    <cellStyle name="%20 - Vurgu6 2 3 7 2" xfId="343" xr:uid="{00000000-0005-0000-0000-000078010000}"/>
    <cellStyle name="%20 - Vurgu6 2 3 7 2 2" xfId="4063" xr:uid="{C1C49D87-07CF-49E7-9C8E-D476B1C36DA3}"/>
    <cellStyle name="%20 - Vurgu6 2 3 7 2 2 2" xfId="29686" xr:uid="{5B387A98-6F05-4B85-B46F-BF4BEB02947D}"/>
    <cellStyle name="%20 - Vurgu6 2 3 7 2 3" xfId="5719" xr:uid="{92895A8E-3A59-469D-8111-86E38604C4A4}"/>
    <cellStyle name="%20 - Vurgu6 2 3 7 2 3 2" xfId="30725" xr:uid="{5FE07E0E-026C-4181-8D98-A0C5612573BF}"/>
    <cellStyle name="%20 - Vurgu6 2 3 7 2 4" xfId="28537" xr:uid="{95275748-384D-4896-BE65-598D5D1971FA}"/>
    <cellStyle name="%20 - Vurgu6 2 3 7 3" xfId="4062" xr:uid="{FE7B6422-D271-488F-B59E-E864C4C33D4B}"/>
    <cellStyle name="%20 - Vurgu6 2 3 7 3 2" xfId="29685" xr:uid="{9B10B63F-388E-437A-9FD3-5BB2C7C55461}"/>
    <cellStyle name="%20 - Vurgu6 2 3 7 4" xfId="5718" xr:uid="{DD3E260F-DFAF-48EF-AE40-C7596AD59787}"/>
    <cellStyle name="%20 - Vurgu6 2 3 7 4 2" xfId="30724" xr:uid="{3053410B-3592-4AFE-80BA-41B9F7C097FC}"/>
    <cellStyle name="%20 - Vurgu6 2 3 7 5" xfId="10332" xr:uid="{473AF52C-361F-4200-BB86-B7CA67D4FF7A}"/>
    <cellStyle name="%20 - Vurgu6 2 3 7 5 2" xfId="34893" xr:uid="{78CF57DD-7DD2-4726-8E9A-0AC64AE39103}"/>
    <cellStyle name="%20 - Vurgu6 2 3 7 6" xfId="28536" xr:uid="{36D53EB2-D15F-4F1A-BFE0-D85747E36C69}"/>
    <cellStyle name="%20 - Vurgu6 2 3 8" xfId="344" xr:uid="{00000000-0005-0000-0000-000079010000}"/>
    <cellStyle name="%20 - Vurgu6 2 3 8 2" xfId="345" xr:uid="{00000000-0005-0000-0000-00007A010000}"/>
    <cellStyle name="%20 - Vurgu6 2 3 8 2 2" xfId="4065" xr:uid="{C8FAAADC-E240-4266-BF78-57E0A3F907A2}"/>
    <cellStyle name="%20 - Vurgu6 2 3 8 2 2 2" xfId="29688" xr:uid="{157B7B83-12DD-45DA-B0B3-1210B4309AC5}"/>
    <cellStyle name="%20 - Vurgu6 2 3 8 2 3" xfId="5721" xr:uid="{1BA203A4-DA2A-4899-858A-4D70C061CBC4}"/>
    <cellStyle name="%20 - Vurgu6 2 3 8 2 3 2" xfId="30727" xr:uid="{01DB7432-21BE-4927-A3B7-9B04A62E8070}"/>
    <cellStyle name="%20 - Vurgu6 2 3 8 2 4" xfId="28539" xr:uid="{24F43348-0EBE-4803-AD2C-A251DB860136}"/>
    <cellStyle name="%20 - Vurgu6 2 3 8 3" xfId="4064" xr:uid="{EEC61F5A-58AB-4267-9715-A1A335B17774}"/>
    <cellStyle name="%20 - Vurgu6 2 3 8 3 2" xfId="29687" xr:uid="{FB14E577-F182-445A-AF48-917F96ED6D46}"/>
    <cellStyle name="%20 - Vurgu6 2 3 8 4" xfId="5720" xr:uid="{9C5032CB-C453-4C43-ABA4-8E58D1DF1E9C}"/>
    <cellStyle name="%20 - Vurgu6 2 3 8 4 2" xfId="30726" xr:uid="{A00FB1E2-70A0-4FBF-AC84-670EC5D321CD}"/>
    <cellStyle name="%20 - Vurgu6 2 3 8 5" xfId="10333" xr:uid="{78BEEEEC-01CC-4DF2-936F-C6CAFB7D034A}"/>
    <cellStyle name="%20 - Vurgu6 2 3 8 5 2" xfId="34894" xr:uid="{46B13EFB-223B-4021-B8E8-E3F145CEB1CD}"/>
    <cellStyle name="%20 - Vurgu6 2 3 8 6" xfId="28538" xr:uid="{0C8B1239-CE2D-4260-9AFF-BBE323B96BFB}"/>
    <cellStyle name="%20 - Vurgu6 2 3 9" xfId="346" xr:uid="{00000000-0005-0000-0000-00007B010000}"/>
    <cellStyle name="%20 - Vurgu6 2 3 9 2" xfId="4066" xr:uid="{1B6072FC-1A71-4B89-85CF-2FD2295C8595}"/>
    <cellStyle name="%20 - Vurgu6 2 3 9 2 2" xfId="29689" xr:uid="{D8386711-D6DB-4749-8A92-B8F12FE3DCB2}"/>
    <cellStyle name="%20 - Vurgu6 2 3 9 3" xfId="5722" xr:uid="{F8DE6AE1-FA93-4B25-9997-038019EC2511}"/>
    <cellStyle name="%20 - Vurgu6 2 3 9 3 2" xfId="30728" xr:uid="{1F9088FA-C5EA-4CA1-B4B0-9A06BAEDCE72}"/>
    <cellStyle name="%20 - Vurgu6 2 3 9 4" xfId="10334" xr:uid="{B5030764-CBFA-4D68-9FA7-F81327022906}"/>
    <cellStyle name="%20 - Vurgu6 2 3 9 4 2" xfId="34895" xr:uid="{3A97C8A2-7CBB-41A8-959B-39A297C417B0}"/>
    <cellStyle name="%20 - Vurgu6 2 3 9 5" xfId="28540" xr:uid="{1E3FD382-5BDA-45A3-A86F-54C8E57378ED}"/>
    <cellStyle name="%20 - Vurgu6 2 30" xfId="14866" xr:uid="{9FF8AB21-5B37-48E1-866D-1C85485FA78D}"/>
    <cellStyle name="%20 - Vurgu6 2 30 2" xfId="39098" xr:uid="{6D008DDF-84DB-482B-81B3-34D12E5C51CD}"/>
    <cellStyle name="%20 - Vurgu6 2 31" xfId="18599" xr:uid="{225A87E5-702C-45C2-8AF1-02CD15EFFC30}"/>
    <cellStyle name="%20 - Vurgu6 2 31 2" xfId="42825" xr:uid="{414AB813-9E16-4A17-B7D3-9037CE348B36}"/>
    <cellStyle name="%20 - Vurgu6 2 32" xfId="22338" xr:uid="{4DD3F7B8-0807-475E-9F72-885302DA897B}"/>
    <cellStyle name="%20 - Vurgu6 2 32 2" xfId="46540" xr:uid="{F1F93F2A-600A-464D-8561-F9824B440356}"/>
    <cellStyle name="%20 - Vurgu6 2 33" xfId="28511" xr:uid="{CA9E1471-00DF-498B-A593-431BFCB4D039}"/>
    <cellStyle name="%20 - Vurgu6 2 4" xfId="347" xr:uid="{00000000-0005-0000-0000-00007C010000}"/>
    <cellStyle name="%20 - Vurgu6 2 4 2" xfId="348" xr:uid="{00000000-0005-0000-0000-00007D010000}"/>
    <cellStyle name="%20 - Vurgu6 2 4 3" xfId="4067" xr:uid="{7E223FA8-37EE-4236-92CA-D77B9D28AA99}"/>
    <cellStyle name="%20 - Vurgu6 2 4 3 2" xfId="29690" xr:uid="{63CA9DB2-9ADC-4280-8800-FB31DE102778}"/>
    <cellStyle name="%20 - Vurgu6 2 4 4" xfId="5723" xr:uid="{B82F5E0D-6D2A-4275-B3A0-B51A0734AAB9}"/>
    <cellStyle name="%20 - Vurgu6 2 4 4 2" xfId="30729" xr:uid="{BF9EB009-47B8-4B33-BFF3-48F446168770}"/>
    <cellStyle name="%20 - Vurgu6 2 4 5" xfId="6646" xr:uid="{07EF7224-BD76-4062-965D-BFE9231CF5BF}"/>
    <cellStyle name="%20 - Vurgu6 2 5" xfId="349" xr:uid="{00000000-0005-0000-0000-00007E010000}"/>
    <cellStyle name="%20 - Vurgu6 2 5 10" xfId="22545" xr:uid="{13641885-0F40-4E4C-9713-55AFCBFEB3A6}"/>
    <cellStyle name="%20 - Vurgu6 2 5 10 2" xfId="46747" xr:uid="{A0432623-C4AB-4D9C-9788-2E8B8749E5B4}"/>
    <cellStyle name="%20 - Vurgu6 2 5 11" xfId="28541" xr:uid="{A52E385E-D4D7-43E6-BA09-DC3DB7BF1D7F}"/>
    <cellStyle name="%20 - Vurgu6 2 5 2" xfId="350" xr:uid="{00000000-0005-0000-0000-00007F010000}"/>
    <cellStyle name="%20 - Vurgu6 2 5 2 2" xfId="4069" xr:uid="{872C1686-5248-426B-98A7-58A7285A1C20}"/>
    <cellStyle name="%20 - Vurgu6 2 5 2 2 2" xfId="27555" xr:uid="{645FA9E7-BE70-46EB-BD59-D04CF6CCB2BF}"/>
    <cellStyle name="%20 - Vurgu6 2 5 2 2 2 2" xfId="51672" xr:uid="{0CBD292E-6674-4E01-AEE1-482290009380}"/>
    <cellStyle name="%20 - Vurgu6 2 5 2 2 3" xfId="29692" xr:uid="{8E763B26-D64E-4609-82C4-287D0A2B3EFC}"/>
    <cellStyle name="%20 - Vurgu6 2 5 2 3" xfId="5725" xr:uid="{801803B2-3D45-4BE0-8906-F9874FD4096E}"/>
    <cellStyle name="%20 - Vurgu6 2 5 2 3 2" xfId="30731" xr:uid="{CD208BB8-83FC-4AE7-85A1-BCDABFCC986F}"/>
    <cellStyle name="%20 - Vurgu6 2 5 2 4" xfId="7952" xr:uid="{16ED22B3-1674-4392-9EEE-BC9B6B0308A0}"/>
    <cellStyle name="%20 - Vurgu6 2 5 2 4 2" xfId="32790" xr:uid="{7E6FCB45-2D29-4750-B91D-EEDD328B6718}"/>
    <cellStyle name="%20 - Vurgu6 2 5 2 5" xfId="14123" xr:uid="{4290D06F-EEF7-43CD-8EC5-4D3561A8EEAB}"/>
    <cellStyle name="%20 - Vurgu6 2 5 2 5 2" xfId="38356" xr:uid="{F0D1BA31-D921-4531-A607-A6DD6494B570}"/>
    <cellStyle name="%20 - Vurgu6 2 5 2 6" xfId="17836" xr:uid="{C8F874B3-C5DE-44C0-ADBC-D913FEB2186E}"/>
    <cellStyle name="%20 - Vurgu6 2 5 2 6 2" xfId="42067" xr:uid="{075F3E74-68F6-477D-8534-25BF7136E630}"/>
    <cellStyle name="%20 - Vurgu6 2 5 2 7" xfId="21575" xr:uid="{671493AA-9E89-49F9-8947-3B14D6F667D6}"/>
    <cellStyle name="%20 - Vurgu6 2 5 2 7 2" xfId="45798" xr:uid="{CF4BD18D-4189-48B2-8584-2DE2CAB28D3A}"/>
    <cellStyle name="%20 - Vurgu6 2 5 2 8" xfId="23595" xr:uid="{C5AE02F1-30E3-4EF0-B270-DFCBD6E5F77F}"/>
    <cellStyle name="%20 - Vurgu6 2 5 2 8 2" xfId="47797" xr:uid="{62EE3B77-C884-4B60-A9B0-BE735DCFE3A8}"/>
    <cellStyle name="%20 - Vurgu6 2 5 2 9" xfId="28542" xr:uid="{A68D5830-25B1-4A44-919D-5270671EA196}"/>
    <cellStyle name="%20 - Vurgu6 2 5 3" xfId="4068" xr:uid="{878C6189-B2DE-4CFA-AD54-9286C3409D60}"/>
    <cellStyle name="%20 - Vurgu6 2 5 3 2" xfId="9381" xr:uid="{76682A54-F874-4681-8E3B-FF2C14529995}"/>
    <cellStyle name="%20 - Vurgu6 2 5 3 2 2" xfId="34007" xr:uid="{2BD264CD-45A8-4565-B997-8DC4F2E912A1}"/>
    <cellStyle name="%20 - Vurgu6 2 5 3 3" xfId="12943" xr:uid="{9A1E2913-2821-4FD5-A0C9-EED7B3B0A16E}"/>
    <cellStyle name="%20 - Vurgu6 2 5 3 3 2" xfId="37176" xr:uid="{F9C4862E-2BC4-44DB-A349-D5DCC7BCB46E}"/>
    <cellStyle name="%20 - Vurgu6 2 5 3 4" xfId="16656" xr:uid="{04624C57-F028-4C76-9695-5D6B958F3AAB}"/>
    <cellStyle name="%20 - Vurgu6 2 5 3 4 2" xfId="40887" xr:uid="{7B63FED8-F62C-46A2-873C-99350C08A242}"/>
    <cellStyle name="%20 - Vurgu6 2 5 3 5" xfId="20395" xr:uid="{439E1450-E1FE-4559-A2A5-A8D6DF7E5ADB}"/>
    <cellStyle name="%20 - Vurgu6 2 5 3 5 2" xfId="44618" xr:uid="{0A72437D-C981-480B-A439-21C045BAEA33}"/>
    <cellStyle name="%20 - Vurgu6 2 5 3 6" xfId="26373" xr:uid="{C4BE288A-EDF0-4DE6-B3C9-2A2CD0092BE2}"/>
    <cellStyle name="%20 - Vurgu6 2 5 3 6 2" xfId="50492" xr:uid="{7E643304-CFD5-46E1-836D-F64AB164E9F3}"/>
    <cellStyle name="%20 - Vurgu6 2 5 3 7" xfId="29691" xr:uid="{4C94A3EF-53AA-484C-ACF0-C03BF94114BE}"/>
    <cellStyle name="%20 - Vurgu6 2 5 4" xfId="5724" xr:uid="{9F743A07-AC50-4B08-B5A0-AF4DCBBBAB76}"/>
    <cellStyle name="%20 - Vurgu6 2 5 4 2" xfId="24958" xr:uid="{3C212669-717A-45C6-A778-551F4B8FC18F}"/>
    <cellStyle name="%20 - Vurgu6 2 5 4 2 2" xfId="49092" xr:uid="{EBE9386E-DB52-4FC4-B714-09C37610B845}"/>
    <cellStyle name="%20 - Vurgu6 2 5 4 3" xfId="30730" xr:uid="{79C372B7-21B8-424F-9CD8-347D557BC362}"/>
    <cellStyle name="%20 - Vurgu6 2 5 5" xfId="6805" xr:uid="{DD7FEE36-1DC6-4ED0-A6CF-6B21AC7286EF}"/>
    <cellStyle name="%20 - Vurgu6 2 5 5 2" xfId="31742" xr:uid="{1C7EC0AB-291D-4BE1-9B0E-627453D91F12}"/>
    <cellStyle name="%20 - Vurgu6 2 5 6" xfId="10335" xr:uid="{78CFA736-A599-40A2-B0F7-CD03D8E0985F}"/>
    <cellStyle name="%20 - Vurgu6 2 5 6 2" xfId="34896" xr:uid="{80B861FF-5F1D-4656-9E0C-C4B8B80BADCC}"/>
    <cellStyle name="%20 - Vurgu6 2 5 7" xfId="11542" xr:uid="{FBDC347F-AE14-40AF-8595-EE35F24C013B}"/>
    <cellStyle name="%20 - Vurgu6 2 5 7 2" xfId="35776" xr:uid="{E9A245CB-DC4D-49EF-A5BB-9BF20E0AAC17}"/>
    <cellStyle name="%20 - Vurgu6 2 5 8" xfId="15255" xr:uid="{7D57F467-B3C8-4DA1-9314-FBA5BF879964}"/>
    <cellStyle name="%20 - Vurgu6 2 5 8 2" xfId="39487" xr:uid="{4A768A48-32A0-480A-BB1C-408CF74D8E26}"/>
    <cellStyle name="%20 - Vurgu6 2 5 9" xfId="18992" xr:uid="{D02B41A0-FDFB-4B85-8B20-F16C65990C27}"/>
    <cellStyle name="%20 - Vurgu6 2 5 9 2" xfId="43218" xr:uid="{EB154D6E-0BD8-447F-91C5-F18648E692CE}"/>
    <cellStyle name="%20 - Vurgu6 2 6" xfId="351" xr:uid="{00000000-0005-0000-0000-000080010000}"/>
    <cellStyle name="%20 - Vurgu6 2 6 2" xfId="8086" xr:uid="{7CA9B0B5-AE45-402D-A537-02BF79E2CE52}"/>
    <cellStyle name="%20 - Vurgu6 2 6 2 2" xfId="14247" xr:uid="{1F47E11C-930C-4440-B1D1-C12700A559B4}"/>
    <cellStyle name="%20 - Vurgu6 2 6 2 2 2" xfId="27679" xr:uid="{B5A35194-5043-4BF5-B83B-1D469F2EEADC}"/>
    <cellStyle name="%20 - Vurgu6 2 6 2 2 2 2" xfId="51796" xr:uid="{0D9DB0A3-FB9E-458F-88F8-3F91B784900A}"/>
    <cellStyle name="%20 - Vurgu6 2 6 2 2 3" xfId="38480" xr:uid="{76E7B1B2-F65D-4B0D-A255-FAF9E3F672AC}"/>
    <cellStyle name="%20 - Vurgu6 2 6 2 3" xfId="17960" xr:uid="{1988100C-4047-4E28-A965-2690C0D5EC40}"/>
    <cellStyle name="%20 - Vurgu6 2 6 2 3 2" xfId="42191" xr:uid="{3F9D429E-0E71-42DF-92B2-8E3A68D0BC9C}"/>
    <cellStyle name="%20 - Vurgu6 2 6 2 4" xfId="21699" xr:uid="{7D417464-C965-49FD-B672-749F2034E4C0}"/>
    <cellStyle name="%20 - Vurgu6 2 6 2 4 2" xfId="45922" xr:uid="{1A58703C-5C59-4ED3-AF9A-216255D81640}"/>
    <cellStyle name="%20 - Vurgu6 2 6 2 5" xfId="23719" xr:uid="{2C9AEB66-0F52-4727-9872-3B397C6D242E}"/>
    <cellStyle name="%20 - Vurgu6 2 6 2 5 2" xfId="47921" xr:uid="{580E0C16-DCB7-4760-B3D2-AED309775FA9}"/>
    <cellStyle name="%20 - Vurgu6 2 6 2 6" xfId="32914" xr:uid="{8ADF448A-999E-4908-809C-2A0A90CE8FDA}"/>
    <cellStyle name="%20 - Vurgu6 2 6 3" xfId="6933" xr:uid="{AAC4FA6A-13BD-475B-B722-FF6C04CCD876}"/>
    <cellStyle name="%20 - Vurgu6 2 6 3 2" xfId="13055" xr:uid="{5768D659-A909-446F-9C2D-41C6D5AF1936}"/>
    <cellStyle name="%20 - Vurgu6 2 6 3 2 2" xfId="37288" xr:uid="{DA82DC02-631F-42BD-9929-417FB9DF4251}"/>
    <cellStyle name="%20 - Vurgu6 2 6 3 3" xfId="16768" xr:uid="{4F1DA1E6-27CA-4417-A30F-F3C6B6D31658}"/>
    <cellStyle name="%20 - Vurgu6 2 6 3 3 2" xfId="40999" xr:uid="{1A906F02-2768-4814-AFBC-6A1C948F32B0}"/>
    <cellStyle name="%20 - Vurgu6 2 6 3 4" xfId="20507" xr:uid="{1E84C33A-0269-4C37-88DE-CF69F201E281}"/>
    <cellStyle name="%20 - Vurgu6 2 6 3 4 2" xfId="44730" xr:uid="{628A1DF2-6358-466D-9BC3-2CB0642C2630}"/>
    <cellStyle name="%20 - Vurgu6 2 6 3 5" xfId="26485" xr:uid="{50340893-3F5E-4A64-B92E-E8EAD64C62AE}"/>
    <cellStyle name="%20 - Vurgu6 2 6 3 5 2" xfId="50604" xr:uid="{5F8D2267-B769-465F-98E6-6B4B0D8A7D47}"/>
    <cellStyle name="%20 - Vurgu6 2 6 3 6" xfId="31866" xr:uid="{05F881F5-30A3-40D6-8E78-DE8A6B23CD73}"/>
    <cellStyle name="%20 - Vurgu6 2 6 4" xfId="11666" xr:uid="{305F1E62-4164-4F3F-96D1-062E6F899D3D}"/>
    <cellStyle name="%20 - Vurgu6 2 6 4 2" xfId="25082" xr:uid="{5685600E-1B58-48FE-B447-0B98FA83C65C}"/>
    <cellStyle name="%20 - Vurgu6 2 6 4 2 2" xfId="49216" xr:uid="{6C24CDDD-2103-4189-9C1B-DBAE8A5E907C}"/>
    <cellStyle name="%20 - Vurgu6 2 6 4 3" xfId="35900" xr:uid="{CEA9DD86-EA7E-49DA-A8AF-184B6C09A52B}"/>
    <cellStyle name="%20 - Vurgu6 2 6 5" xfId="15379" xr:uid="{76D290AB-D29B-4319-B6C0-F5FC59972B81}"/>
    <cellStyle name="%20 - Vurgu6 2 6 5 2" xfId="39611" xr:uid="{45D6D0F3-B4B3-45D7-BCD5-C452B9B1E395}"/>
    <cellStyle name="%20 - Vurgu6 2 6 6" xfId="19116" xr:uid="{CFC3024D-3CBA-4257-85A9-5463E82E1631}"/>
    <cellStyle name="%20 - Vurgu6 2 6 6 2" xfId="43342" xr:uid="{FFCBA3B0-B51D-48FA-B03A-396D380A5678}"/>
    <cellStyle name="%20 - Vurgu6 2 6 7" xfId="22669" xr:uid="{6759E30D-A7C0-4469-A832-6259B960F63F}"/>
    <cellStyle name="%20 - Vurgu6 2 6 7 2" xfId="46871" xr:uid="{707B7A75-5966-47B2-BA7B-2BCDDFD542FB}"/>
    <cellStyle name="%20 - Vurgu6 2 7" xfId="352" xr:uid="{00000000-0005-0000-0000-000081010000}"/>
    <cellStyle name="%20 - Vurgu6 2 7 10" xfId="22796" xr:uid="{F62E92B7-D567-4DEC-8EEA-5776076A5FB2}"/>
    <cellStyle name="%20 - Vurgu6 2 7 10 2" xfId="46998" xr:uid="{41AA476D-238E-4953-9691-041A0945B7DA}"/>
    <cellStyle name="%20 - Vurgu6 2 7 11" xfId="28543" xr:uid="{D42FD000-3AD3-4E98-9A11-40466C62512E}"/>
    <cellStyle name="%20 - Vurgu6 2 7 2" xfId="353" xr:uid="{00000000-0005-0000-0000-000082010000}"/>
    <cellStyle name="%20 - Vurgu6 2 7 2 2" xfId="4071" xr:uid="{62B65867-DDE6-4C3D-94DA-19CA07E13FD2}"/>
    <cellStyle name="%20 - Vurgu6 2 7 2 2 2" xfId="27806" xr:uid="{FEDA4748-8328-4881-81E9-4E5F03A3A164}"/>
    <cellStyle name="%20 - Vurgu6 2 7 2 2 2 2" xfId="51923" xr:uid="{F88F2CB4-6052-4005-9071-E2A0767EC2DC}"/>
    <cellStyle name="%20 - Vurgu6 2 7 2 2 3" xfId="29694" xr:uid="{E4F15800-CF7B-407C-AE68-1F865C9DDCA6}"/>
    <cellStyle name="%20 - Vurgu6 2 7 2 3" xfId="5727" xr:uid="{14E44A57-DEAF-4E1C-9F97-4471FD6A0B77}"/>
    <cellStyle name="%20 - Vurgu6 2 7 2 3 2" xfId="30733" xr:uid="{FC6AFED1-44A1-456C-BDCF-332285FD51DC}"/>
    <cellStyle name="%20 - Vurgu6 2 7 2 4" xfId="8217" xr:uid="{F87C3127-6CDF-472C-B82D-CECEB98BBAC7}"/>
    <cellStyle name="%20 - Vurgu6 2 7 2 4 2" xfId="33041" xr:uid="{DD347638-2548-427F-A5B1-1BBA09833A11}"/>
    <cellStyle name="%20 - Vurgu6 2 7 2 5" xfId="14374" xr:uid="{A668A201-C6B5-450B-97BC-6E45768921B6}"/>
    <cellStyle name="%20 - Vurgu6 2 7 2 5 2" xfId="38607" xr:uid="{C05980A3-211B-4EBB-BE16-B77C18CF74FF}"/>
    <cellStyle name="%20 - Vurgu6 2 7 2 6" xfId="18087" xr:uid="{6ABA4641-DF22-4436-85E4-FC8B0A709714}"/>
    <cellStyle name="%20 - Vurgu6 2 7 2 6 2" xfId="42318" xr:uid="{66D37C23-D347-4305-BDF9-93CD38924AB5}"/>
    <cellStyle name="%20 - Vurgu6 2 7 2 7" xfId="21826" xr:uid="{300E5259-63B1-496F-9681-FD41E3F6559A}"/>
    <cellStyle name="%20 - Vurgu6 2 7 2 7 2" xfId="46049" xr:uid="{C691FEBD-023D-4084-B838-026B9BD0CA6B}"/>
    <cellStyle name="%20 - Vurgu6 2 7 2 8" xfId="23846" xr:uid="{58463FFC-B814-4608-A9C0-757C48EE6E63}"/>
    <cellStyle name="%20 - Vurgu6 2 7 2 8 2" xfId="48048" xr:uid="{D4865B0D-EC21-4E7E-9AD0-B03297B4DED1}"/>
    <cellStyle name="%20 - Vurgu6 2 7 2 9" xfId="28544" xr:uid="{8EE6C1D6-07AA-45D5-84D2-6C1A2D699967}"/>
    <cellStyle name="%20 - Vurgu6 2 7 3" xfId="4070" xr:uid="{18809253-B166-48C3-A11E-59E026ACAEBB}"/>
    <cellStyle name="%20 - Vurgu6 2 7 3 2" xfId="9446" xr:uid="{DB925ABD-C429-46B4-B61F-60B20FF31A37}"/>
    <cellStyle name="%20 - Vurgu6 2 7 3 2 2" xfId="34071" xr:uid="{AE66D224-51C5-423F-A45F-8CCE1A0A0338}"/>
    <cellStyle name="%20 - Vurgu6 2 7 3 3" xfId="13182" xr:uid="{0965EF95-B127-4A2C-A42B-C44807851F90}"/>
    <cellStyle name="%20 - Vurgu6 2 7 3 3 2" xfId="37415" xr:uid="{D4AF3412-9360-418A-8A42-8402EE6DEC76}"/>
    <cellStyle name="%20 - Vurgu6 2 7 3 4" xfId="16895" xr:uid="{203D4473-1DE0-4770-A126-2DF6B20163C4}"/>
    <cellStyle name="%20 - Vurgu6 2 7 3 4 2" xfId="41126" xr:uid="{78D5279F-2335-4E5C-8B6A-2CEDB89D7C6C}"/>
    <cellStyle name="%20 - Vurgu6 2 7 3 5" xfId="20634" xr:uid="{2C7D7B9F-5605-4394-9B88-F5C3F6E0689A}"/>
    <cellStyle name="%20 - Vurgu6 2 7 3 5 2" xfId="44857" xr:uid="{8EA86388-5332-4730-A9BD-A01ABD185DC6}"/>
    <cellStyle name="%20 - Vurgu6 2 7 3 6" xfId="26612" xr:uid="{2C620898-D7C8-43FA-8385-16912F08FEEA}"/>
    <cellStyle name="%20 - Vurgu6 2 7 3 6 2" xfId="50731" xr:uid="{0A9CF4AA-9CEF-4F5E-BCAE-E6F2AD28D87D}"/>
    <cellStyle name="%20 - Vurgu6 2 7 3 7" xfId="29693" xr:uid="{0AABFDF8-E590-4585-B8B3-63419C9E6E06}"/>
    <cellStyle name="%20 - Vurgu6 2 7 4" xfId="5726" xr:uid="{805307CC-0F96-4C8F-8298-2EF0C92BDF28}"/>
    <cellStyle name="%20 - Vurgu6 2 7 4 2" xfId="25209" xr:uid="{1ED9BF21-E0B1-40C4-86D2-8EEDB5DCFDCA}"/>
    <cellStyle name="%20 - Vurgu6 2 7 4 2 2" xfId="49343" xr:uid="{462C006F-FF13-489B-A2CC-3B0B9AA3EAA7}"/>
    <cellStyle name="%20 - Vurgu6 2 7 4 3" xfId="30732" xr:uid="{413D056B-F3E7-495D-A602-B6FD32AF37C4}"/>
    <cellStyle name="%20 - Vurgu6 2 7 5" xfId="7069" xr:uid="{46B039EA-14AC-4A56-A0D3-0AEA8A7C579D}"/>
    <cellStyle name="%20 - Vurgu6 2 7 5 2" xfId="31993" xr:uid="{9D2A71A3-DF7E-4A5A-9502-B3E0F4734EC8}"/>
    <cellStyle name="%20 - Vurgu6 2 7 6" xfId="10336" xr:uid="{72D5A25B-0309-454A-9644-AEE45D9190F5}"/>
    <cellStyle name="%20 - Vurgu6 2 7 6 2" xfId="34897" xr:uid="{FC9A2701-4A66-4015-8807-C9C18D0B6025}"/>
    <cellStyle name="%20 - Vurgu6 2 7 7" xfId="11793" xr:uid="{D8B7EB45-1B64-4ED8-85A7-BA8D76F021F7}"/>
    <cellStyle name="%20 - Vurgu6 2 7 7 2" xfId="36027" xr:uid="{D6494678-19A5-4D10-9626-F2FB966A9D7F}"/>
    <cellStyle name="%20 - Vurgu6 2 7 8" xfId="15506" xr:uid="{06B9C20E-855E-4A69-8544-5649B8A8BD21}"/>
    <cellStyle name="%20 - Vurgu6 2 7 8 2" xfId="39738" xr:uid="{F9A21E19-ACFD-4088-AA16-6C7A097E6962}"/>
    <cellStyle name="%20 - Vurgu6 2 7 9" xfId="19243" xr:uid="{80C91127-530E-45F5-BA90-7C9771DE0A06}"/>
    <cellStyle name="%20 - Vurgu6 2 7 9 2" xfId="43469" xr:uid="{EA1B406E-E4EB-4CF5-87B3-BE586D0BD99A}"/>
    <cellStyle name="%20 - Vurgu6 2 8" xfId="354" xr:uid="{00000000-0005-0000-0000-000083010000}"/>
    <cellStyle name="%20 - Vurgu6 2 8 10" xfId="22923" xr:uid="{4657D971-9FCF-4789-9509-246384950909}"/>
    <cellStyle name="%20 - Vurgu6 2 8 10 2" xfId="47125" xr:uid="{8379F407-EF1C-4E56-B92E-09B8F8018018}"/>
    <cellStyle name="%20 - Vurgu6 2 8 11" xfId="28545" xr:uid="{4D8EF650-90E9-4231-B9DE-17454B5A0700}"/>
    <cellStyle name="%20 - Vurgu6 2 8 2" xfId="355" xr:uid="{00000000-0005-0000-0000-000084010000}"/>
    <cellStyle name="%20 - Vurgu6 2 8 2 2" xfId="4073" xr:uid="{701905C2-07A4-46B7-A25D-D8D1978D102A}"/>
    <cellStyle name="%20 - Vurgu6 2 8 2 2 2" xfId="27933" xr:uid="{CD51B034-B80A-4B02-BE50-5F10123AE6EF}"/>
    <cellStyle name="%20 - Vurgu6 2 8 2 2 2 2" xfId="52050" xr:uid="{78E3AD67-5B53-4527-B502-1A9421832CDE}"/>
    <cellStyle name="%20 - Vurgu6 2 8 2 2 3" xfId="29696" xr:uid="{312132A2-46BA-4026-B694-D65150BDE969}"/>
    <cellStyle name="%20 - Vurgu6 2 8 2 3" xfId="5729" xr:uid="{47571DC6-FFC2-4C88-A9DD-29D1F22F74A3}"/>
    <cellStyle name="%20 - Vurgu6 2 8 2 3 2" xfId="30735" xr:uid="{02DB6B1A-1670-4238-A17B-C29F6C35B951}"/>
    <cellStyle name="%20 - Vurgu6 2 8 2 4" xfId="8347" xr:uid="{178E3E3A-3661-49AA-80E7-3C844D9A0F03}"/>
    <cellStyle name="%20 - Vurgu6 2 8 2 4 2" xfId="33168" xr:uid="{68929E35-0880-4046-8D55-875E552ECB3B}"/>
    <cellStyle name="%20 - Vurgu6 2 8 2 5" xfId="14501" xr:uid="{90C2E5B6-6A0C-418F-A026-EB254B440307}"/>
    <cellStyle name="%20 - Vurgu6 2 8 2 5 2" xfId="38734" xr:uid="{F8A3DAAA-4F89-49EE-8760-8AA8E559EE25}"/>
    <cellStyle name="%20 - Vurgu6 2 8 2 6" xfId="18214" xr:uid="{0628BA36-966B-46CC-8011-703885A88A1B}"/>
    <cellStyle name="%20 - Vurgu6 2 8 2 6 2" xfId="42445" xr:uid="{DF09B527-D3E2-4310-91D6-D9469831186C}"/>
    <cellStyle name="%20 - Vurgu6 2 8 2 7" xfId="21953" xr:uid="{F8A84E08-11BA-496A-9AA4-2C1746F767A9}"/>
    <cellStyle name="%20 - Vurgu6 2 8 2 7 2" xfId="46176" xr:uid="{A2148228-7C31-477B-8D4D-B75CCB96C4DE}"/>
    <cellStyle name="%20 - Vurgu6 2 8 2 8" xfId="23973" xr:uid="{769DBC9D-8941-4D7D-BA99-A805F4A50BC5}"/>
    <cellStyle name="%20 - Vurgu6 2 8 2 8 2" xfId="48175" xr:uid="{D5034CA1-8BF5-49D4-ACC8-B0FA7F38C467}"/>
    <cellStyle name="%20 - Vurgu6 2 8 2 9" xfId="28546" xr:uid="{924E037F-CBC6-470A-9208-4EFF42FDE7EF}"/>
    <cellStyle name="%20 - Vurgu6 2 8 3" xfId="4072" xr:uid="{9910F4E9-B0D0-43F0-B8E4-670B58580EA1}"/>
    <cellStyle name="%20 - Vurgu6 2 8 3 2" xfId="9524" xr:uid="{01F2471E-29EE-46D3-A3E2-528DFF3DB9F1}"/>
    <cellStyle name="%20 - Vurgu6 2 8 3 2 2" xfId="34149" xr:uid="{93AEA2CC-F949-4BE2-A212-6E44089F87E7}"/>
    <cellStyle name="%20 - Vurgu6 2 8 3 3" xfId="13309" xr:uid="{1DD2C435-816E-4AB6-AB4F-C47FEE9FF2FC}"/>
    <cellStyle name="%20 - Vurgu6 2 8 3 3 2" xfId="37542" xr:uid="{9D4D737F-BC16-49CC-BE57-5C3454978C0B}"/>
    <cellStyle name="%20 - Vurgu6 2 8 3 4" xfId="17022" xr:uid="{95E4CC87-3E6E-4D66-BFD0-D479BFBC3F8D}"/>
    <cellStyle name="%20 - Vurgu6 2 8 3 4 2" xfId="41253" xr:uid="{DB37136D-A2C5-43F0-A3D2-ED6A232B694C}"/>
    <cellStyle name="%20 - Vurgu6 2 8 3 5" xfId="20761" xr:uid="{79CAEAA9-1922-490E-8764-37D8D0DEFF20}"/>
    <cellStyle name="%20 - Vurgu6 2 8 3 5 2" xfId="44984" xr:uid="{7FD1BF3C-24DC-42EB-B38E-FAAB0D4FAE4C}"/>
    <cellStyle name="%20 - Vurgu6 2 8 3 6" xfId="26739" xr:uid="{4227D842-9002-4AB7-9E1F-88B6054B9F98}"/>
    <cellStyle name="%20 - Vurgu6 2 8 3 6 2" xfId="50858" xr:uid="{A5880A4E-E13C-4AB9-86F0-E5859E2A2792}"/>
    <cellStyle name="%20 - Vurgu6 2 8 3 7" xfId="29695" xr:uid="{04E61EB5-BE48-48D3-8815-5C0ACAF3FA68}"/>
    <cellStyle name="%20 - Vurgu6 2 8 4" xfId="5728" xr:uid="{64237931-EFB0-415F-8B82-175B90346413}"/>
    <cellStyle name="%20 - Vurgu6 2 8 4 2" xfId="25336" xr:uid="{3B3D9487-7B54-4B6B-9924-28EFDF592B88}"/>
    <cellStyle name="%20 - Vurgu6 2 8 4 2 2" xfId="49470" xr:uid="{9C85C63D-B202-42E7-8303-2FAA1A2AE576}"/>
    <cellStyle name="%20 - Vurgu6 2 8 4 3" xfId="30734" xr:uid="{2F862240-BDCA-4A53-BBB3-9490AB12DE8A}"/>
    <cellStyle name="%20 - Vurgu6 2 8 5" xfId="7197" xr:uid="{10B85A48-A170-460F-A4C3-B4F352D067FD}"/>
    <cellStyle name="%20 - Vurgu6 2 8 5 2" xfId="32120" xr:uid="{2CD80CE4-B0A8-47A2-8A70-8199AB244CDA}"/>
    <cellStyle name="%20 - Vurgu6 2 8 6" xfId="10337" xr:uid="{5A7B683B-5A73-4D63-A9C3-22ED0F7D6EDB}"/>
    <cellStyle name="%20 - Vurgu6 2 8 6 2" xfId="34898" xr:uid="{B612649E-5B4B-4E39-AE53-16AF1ADEE087}"/>
    <cellStyle name="%20 - Vurgu6 2 8 7" xfId="11920" xr:uid="{AAF188B0-3D9F-4035-988D-028071F52BD2}"/>
    <cellStyle name="%20 - Vurgu6 2 8 7 2" xfId="36154" xr:uid="{D13DB0F8-5ED2-4524-A010-219489261EBF}"/>
    <cellStyle name="%20 - Vurgu6 2 8 8" xfId="15633" xr:uid="{3F009C77-5EB6-45C4-9204-0C524A12C62C}"/>
    <cellStyle name="%20 - Vurgu6 2 8 8 2" xfId="39865" xr:uid="{A03429AD-26D2-4F15-A5E0-4BB7D960674C}"/>
    <cellStyle name="%20 - Vurgu6 2 8 9" xfId="19370" xr:uid="{E8CA43F1-F380-4512-8A18-587C0B000B22}"/>
    <cellStyle name="%20 - Vurgu6 2 8 9 2" xfId="43596" xr:uid="{F85EFE87-116C-4292-8493-D5D736D844E9}"/>
    <cellStyle name="%20 - Vurgu6 2 9" xfId="356" xr:uid="{00000000-0005-0000-0000-000085010000}"/>
    <cellStyle name="%20 - Vurgu6 2 9 2" xfId="8479" xr:uid="{48A07E4A-F7AB-495A-93AA-A43968D42254}"/>
    <cellStyle name="%20 - Vurgu6 2 9 2 2" xfId="14628" xr:uid="{47163563-B48D-4D5B-AE8E-431DDC66477F}"/>
    <cellStyle name="%20 - Vurgu6 2 9 2 2 2" xfId="28060" xr:uid="{CDA33425-0FBC-4424-88CF-C867637C3EF2}"/>
    <cellStyle name="%20 - Vurgu6 2 9 2 2 2 2" xfId="52177" xr:uid="{8BB06700-C587-4EB0-B779-3DFEB4BBC86E}"/>
    <cellStyle name="%20 - Vurgu6 2 9 2 2 3" xfId="38861" xr:uid="{95339DF0-E9F0-4065-84EB-EB2EE6A2BF7C}"/>
    <cellStyle name="%20 - Vurgu6 2 9 2 3" xfId="18341" xr:uid="{FDBBBBA0-4A42-4EB8-A3CD-A3037155BE85}"/>
    <cellStyle name="%20 - Vurgu6 2 9 2 3 2" xfId="42572" xr:uid="{8E716C16-EB5D-477F-A240-F969D2877984}"/>
    <cellStyle name="%20 - Vurgu6 2 9 2 4" xfId="22080" xr:uid="{72778EEB-6A58-44DF-BFED-E198B2FF4966}"/>
    <cellStyle name="%20 - Vurgu6 2 9 2 4 2" xfId="46303" xr:uid="{E53B4BD8-B072-4EC0-96FE-38C2E5F2CFD5}"/>
    <cellStyle name="%20 - Vurgu6 2 9 2 5" xfId="24100" xr:uid="{2AAE41DC-754D-450F-80BB-BD88BF215133}"/>
    <cellStyle name="%20 - Vurgu6 2 9 2 5 2" xfId="48302" xr:uid="{63676CAA-ED91-4531-AC3D-3BEC00E1FBA2}"/>
    <cellStyle name="%20 - Vurgu6 2 9 2 6" xfId="33295" xr:uid="{CD7A67DD-A881-453B-B441-E2BD402DEFB5}"/>
    <cellStyle name="%20 - Vurgu6 2 9 3" xfId="7331" xr:uid="{AD8F8E7F-15B6-41E4-B8E0-623A77123FBD}"/>
    <cellStyle name="%20 - Vurgu6 2 9 3 2" xfId="13436" xr:uid="{E1F17054-6B5B-4792-B916-EC21206D92BC}"/>
    <cellStyle name="%20 - Vurgu6 2 9 3 2 2" xfId="37669" xr:uid="{38C9F46B-0F1E-46FA-849C-A1175E8F60F8}"/>
    <cellStyle name="%20 - Vurgu6 2 9 3 3" xfId="17149" xr:uid="{D05569D0-F429-4FC4-85EB-BD734D7F4C0D}"/>
    <cellStyle name="%20 - Vurgu6 2 9 3 3 2" xfId="41380" xr:uid="{4614E90F-41A2-4347-89F6-7EED64F7EC7A}"/>
    <cellStyle name="%20 - Vurgu6 2 9 3 4" xfId="20888" xr:uid="{2D52960B-3568-472F-8421-7DD3D06AFB51}"/>
    <cellStyle name="%20 - Vurgu6 2 9 3 4 2" xfId="45111" xr:uid="{F61CBFA6-5A93-43EC-A4DB-0E91E1E99BA1}"/>
    <cellStyle name="%20 - Vurgu6 2 9 3 5" xfId="26866" xr:uid="{45876CCD-DB96-4C50-9714-0D3CE17E74AA}"/>
    <cellStyle name="%20 - Vurgu6 2 9 3 5 2" xfId="50985" xr:uid="{3BFB020D-DD73-49CA-9F1D-451318C8CC10}"/>
    <cellStyle name="%20 - Vurgu6 2 9 3 6" xfId="32247" xr:uid="{933C0C5D-3397-4A68-B5B0-AF5FB62B885B}"/>
    <cellStyle name="%20 - Vurgu6 2 9 4" xfId="12047" xr:uid="{4EE68499-DBF0-49C1-8AC1-2EB0E26BDAEA}"/>
    <cellStyle name="%20 - Vurgu6 2 9 4 2" xfId="25463" xr:uid="{1FA2FABD-41B9-4719-A0C4-5364486BD55D}"/>
    <cellStyle name="%20 - Vurgu6 2 9 4 2 2" xfId="49597" xr:uid="{975D6535-9A0C-4142-A3F2-F64C4CBDBD6B}"/>
    <cellStyle name="%20 - Vurgu6 2 9 4 3" xfId="36281" xr:uid="{D0C77F8D-38B7-47C4-9199-CD218E3FF64B}"/>
    <cellStyle name="%20 - Vurgu6 2 9 5" xfId="15760" xr:uid="{0F4CAF17-5008-4A49-88C9-DDB3ABD61904}"/>
    <cellStyle name="%20 - Vurgu6 2 9 5 2" xfId="39992" xr:uid="{54E10F4F-CD0F-445B-81E9-047706D7C225}"/>
    <cellStyle name="%20 - Vurgu6 2 9 6" xfId="19497" xr:uid="{B1140716-2CEF-4EBE-A7FC-CF988FEE1D53}"/>
    <cellStyle name="%20 - Vurgu6 2 9 6 2" xfId="43723" xr:uid="{7A369600-88E1-47A5-B5E9-7B4E1A5019CB}"/>
    <cellStyle name="%20 - Vurgu6 2 9 7" xfId="23050" xr:uid="{DA046F77-9DD5-4681-86F7-B22FC4F51870}"/>
    <cellStyle name="%20 - Vurgu6 2 9 7 2" xfId="47252" xr:uid="{BE17C952-ACCC-4F6F-B06B-D3FC4C01AC8B}"/>
    <cellStyle name="%20 - Vurgu6 20" xfId="7440" xr:uid="{83A74342-421D-4070-BF82-7352560156CD}"/>
    <cellStyle name="%20 - Vurgu6 20 2" xfId="8585" xr:uid="{F056929E-06EA-4385-9E57-0D399A822311}"/>
    <cellStyle name="%20 - Vurgu6 20 2 2" xfId="14734" xr:uid="{4F57D908-1321-4437-99E7-2BA82D7753BB}"/>
    <cellStyle name="%20 - Vurgu6 20 2 2 2" xfId="28166" xr:uid="{1F07D67D-DF05-4130-BCB3-1A0F7504B5E4}"/>
    <cellStyle name="%20 - Vurgu6 20 2 2 2 2" xfId="52283" xr:uid="{6B25CDF7-DF9B-44F1-BC66-E82D43D5AC25}"/>
    <cellStyle name="%20 - Vurgu6 20 2 2 3" xfId="38967" xr:uid="{8D2FE1CC-2F49-4B82-806C-100BFFFAEAB4}"/>
    <cellStyle name="%20 - Vurgu6 20 2 3" xfId="18447" xr:uid="{26BCAF2C-BDDA-4DB5-BD04-6A9C96B6D476}"/>
    <cellStyle name="%20 - Vurgu6 20 2 3 2" xfId="42678" xr:uid="{7DA58A72-22CB-425B-AADA-5A37BA2C3A3B}"/>
    <cellStyle name="%20 - Vurgu6 20 2 4" xfId="22186" xr:uid="{E39AA6EB-AD68-4966-BD89-E37A24464D3E}"/>
    <cellStyle name="%20 - Vurgu6 20 2 4 2" xfId="46409" xr:uid="{D96177E9-764D-444E-BFD1-3DC4AB5A46BA}"/>
    <cellStyle name="%20 - Vurgu6 20 2 5" xfId="24206" xr:uid="{C8FC274E-0D7D-43FF-B430-E392B24A1635}"/>
    <cellStyle name="%20 - Vurgu6 20 2 5 2" xfId="48408" xr:uid="{EE361CAB-CC62-4563-A914-1C65615D1823}"/>
    <cellStyle name="%20 - Vurgu6 20 2 6" xfId="33401" xr:uid="{6301D894-A77C-492C-B577-9367C2FC4E42}"/>
    <cellStyle name="%20 - Vurgu6 20 3" xfId="9681" xr:uid="{652F5214-E290-462B-9551-D8ABD77C3542}"/>
    <cellStyle name="%20 - Vurgu6 20 3 2" xfId="13542" xr:uid="{B489A837-7AF8-4F40-AB54-B8DA34B26C3F}"/>
    <cellStyle name="%20 - Vurgu6 20 3 2 2" xfId="37775" xr:uid="{819FE36A-DBD9-48A4-9903-1DB584CEF676}"/>
    <cellStyle name="%20 - Vurgu6 20 3 3" xfId="17255" xr:uid="{C506C373-2E8D-4137-BAB4-6D788537B092}"/>
    <cellStyle name="%20 - Vurgu6 20 3 3 2" xfId="41486" xr:uid="{F5B23E47-49B4-49C7-8D8C-4A3A1EBE4788}"/>
    <cellStyle name="%20 - Vurgu6 20 3 4" xfId="20994" xr:uid="{EDBC285D-519D-4C70-9FBD-15CB5D6AF3F6}"/>
    <cellStyle name="%20 - Vurgu6 20 3 4 2" xfId="45217" xr:uid="{7988024F-8749-4AFC-AF8C-3B16C502B4A2}"/>
    <cellStyle name="%20 - Vurgu6 20 3 5" xfId="26972" xr:uid="{F2F15CE1-B10C-466B-B020-4E10E933F395}"/>
    <cellStyle name="%20 - Vurgu6 20 3 5 2" xfId="51091" xr:uid="{EEA4EF28-E972-4CE4-B7F6-BEEB0A5622A3}"/>
    <cellStyle name="%20 - Vurgu6 20 3 6" xfId="34306" xr:uid="{CB66FFD5-4B3F-4076-8411-D9B79AB2AF9E}"/>
    <cellStyle name="%20 - Vurgu6 20 4" xfId="12153" xr:uid="{F72F0E89-857B-4EA7-B549-8CD777FCE63E}"/>
    <cellStyle name="%20 - Vurgu6 20 4 2" xfId="25569" xr:uid="{C18F1214-E137-41E7-AF1D-0EABA2E9E28E}"/>
    <cellStyle name="%20 - Vurgu6 20 4 2 2" xfId="49703" xr:uid="{71D60410-3015-408A-BB11-BF35875B9863}"/>
    <cellStyle name="%20 - Vurgu6 20 4 3" xfId="36387" xr:uid="{1EB7E242-2A53-449F-ADFC-C8C0FAF00E9D}"/>
    <cellStyle name="%20 - Vurgu6 20 5" xfId="15866" xr:uid="{58C80779-0C17-4B6E-9AE7-70F579F39327}"/>
    <cellStyle name="%20 - Vurgu6 20 5 2" xfId="40098" xr:uid="{167B426C-7313-4A1F-97D6-2491578C2A77}"/>
    <cellStyle name="%20 - Vurgu6 20 6" xfId="19603" xr:uid="{68D2B0AB-99E4-4503-914C-50FA8C905209}"/>
    <cellStyle name="%20 - Vurgu6 20 6 2" xfId="43829" xr:uid="{BF28907D-AA13-494E-818A-ED5CD3123AD8}"/>
    <cellStyle name="%20 - Vurgu6 20 7" xfId="23156" xr:uid="{B485FD10-619D-4373-9AC1-16C9146787F8}"/>
    <cellStyle name="%20 - Vurgu6 20 7 2" xfId="47358" xr:uid="{AD8C4241-7B7E-4468-8CA1-DBE93D0627F4}"/>
    <cellStyle name="%20 - Vurgu6 20 8" xfId="32353" xr:uid="{990A7807-4F4F-4EB8-BD37-BBB21A07FE2B}"/>
    <cellStyle name="%20 - Vurgu6 21" xfId="7698" xr:uid="{E1A73A75-3DDD-40ED-A5E3-9636080A2CFE}"/>
    <cellStyle name="%20 - Vurgu6 21 2" xfId="9954" xr:uid="{F6A2617C-2294-4944-8AAB-1A9E364AA076}"/>
    <cellStyle name="%20 - Vurgu6 21 2 2" xfId="13914" xr:uid="{25F77693-9C80-43BE-9E3B-C274E80DD09C}"/>
    <cellStyle name="%20 - Vurgu6 21 2 2 2" xfId="38147" xr:uid="{0ED4254A-0F13-4A43-9BAA-F6B02B7838BC}"/>
    <cellStyle name="%20 - Vurgu6 21 2 3" xfId="17627" xr:uid="{9F2DA87F-59C9-4EAB-BFB7-F0E5906FC195}"/>
    <cellStyle name="%20 - Vurgu6 21 2 3 2" xfId="41858" xr:uid="{4193F996-FDFC-4192-B6CB-25F334444FF5}"/>
    <cellStyle name="%20 - Vurgu6 21 2 4" xfId="21366" xr:uid="{749B68D1-B86D-4D13-9C74-E90004F95D1E}"/>
    <cellStyle name="%20 - Vurgu6 21 2 4 2" xfId="45589" xr:uid="{EDCF92E6-25BF-4026-8A49-BA5407377875}"/>
    <cellStyle name="%20 - Vurgu6 21 2 5" xfId="27346" xr:uid="{D2929DB1-330E-48D0-857A-414EC5420DA9}"/>
    <cellStyle name="%20 - Vurgu6 21 2 5 2" xfId="51463" xr:uid="{CD5935F7-B968-44A5-A715-BDC8D2F227E7}"/>
    <cellStyle name="%20 - Vurgu6 21 2 6" xfId="34548" xr:uid="{51338539-A29E-4F0C-9903-442634DA9899}"/>
    <cellStyle name="%20 - Vurgu6 21 3" xfId="9223" xr:uid="{747C5F47-199A-458E-A76D-5E60FED1518E}"/>
    <cellStyle name="%20 - Vurgu6 21 3 2" xfId="12741" xr:uid="{05AED299-EB3F-457D-A7A0-20FBA5A05A93}"/>
    <cellStyle name="%20 - Vurgu6 21 3 2 2" xfId="36974" xr:uid="{E0ED67D9-E5EE-4E07-B8DA-DE814C778F90}"/>
    <cellStyle name="%20 - Vurgu6 21 3 3" xfId="16454" xr:uid="{01EB3018-1AE2-4C18-8FA3-0EEFA21E345C}"/>
    <cellStyle name="%20 - Vurgu6 21 3 3 2" xfId="40685" xr:uid="{4BF4091F-1396-4253-9E04-8E5360627E35}"/>
    <cellStyle name="%20 - Vurgu6 21 3 4" xfId="20193" xr:uid="{615B952C-7D3C-4818-B93C-8A607E6DA54F}"/>
    <cellStyle name="%20 - Vurgu6 21 3 4 2" xfId="44416" xr:uid="{8D77B5CF-A5FB-4219-B535-03981FDB2C33}"/>
    <cellStyle name="%20 - Vurgu6 21 3 5" xfId="26170" xr:uid="{D2130FF0-828C-47AD-BEA8-E09E8C58BA68}"/>
    <cellStyle name="%20 - Vurgu6 21 3 5 2" xfId="50290" xr:uid="{3CCB6607-1050-4538-A4A4-BACCD0C44F2A}"/>
    <cellStyle name="%20 - Vurgu6 21 3 6" xfId="33862" xr:uid="{3986CC8E-7B21-460B-927B-61DDF3FB520F}"/>
    <cellStyle name="%20 - Vurgu6 21 4" xfId="11328" xr:uid="{4BB97641-3C4C-4850-8436-BCB75275157B}"/>
    <cellStyle name="%20 - Vurgu6 21 4 2" xfId="24747" xr:uid="{7820E1C8-575B-4817-A74C-57F7CC2B8DEF}"/>
    <cellStyle name="%20 - Vurgu6 21 4 2 2" xfId="48881" xr:uid="{07B43F91-D12C-4312-96D1-412F091785F9}"/>
    <cellStyle name="%20 - Vurgu6 21 4 3" xfId="35562" xr:uid="{886E53B7-D92C-413C-BE2A-B6E1E5276E77}"/>
    <cellStyle name="%20 - Vurgu6 21 5" xfId="15041" xr:uid="{ACD54B5E-17E7-4DFE-9879-2B5E6AF4F34F}"/>
    <cellStyle name="%20 - Vurgu6 21 5 2" xfId="39273" xr:uid="{8D09B5DE-AE1C-4BFC-88E2-471A11399B7D}"/>
    <cellStyle name="%20 - Vurgu6 21 6" xfId="18776" xr:uid="{1E80E6CA-664B-4A0E-B108-F054B76C597E}"/>
    <cellStyle name="%20 - Vurgu6 21 6 2" xfId="43002" xr:uid="{6024F034-AAA6-42C5-BED6-42DF4B00075C}"/>
    <cellStyle name="%20 - Vurgu6 21 7" xfId="23385" xr:uid="{AAB4F06B-C652-4298-93EC-B42BE5FAE637}"/>
    <cellStyle name="%20 - Vurgu6 21 7 2" xfId="47587" xr:uid="{D3647D3B-4C9E-4AFD-9709-99C65838DF8E}"/>
    <cellStyle name="%20 - Vurgu6 21 8" xfId="32581" xr:uid="{68A57996-9B27-4EBB-A464-DB6E9075588B}"/>
    <cellStyle name="%20 - Vurgu6 22" xfId="7461" xr:uid="{2BAA5BFD-B65D-4E13-84E7-673AA8CBD822}"/>
    <cellStyle name="%20 - Vurgu6 22 2" xfId="10111" xr:uid="{1B5BE1D0-C409-4B96-98F7-A7FECFBB490C}"/>
    <cellStyle name="%20 - Vurgu6 22 2 2" xfId="14755" xr:uid="{E92921A9-198A-4CFD-A7EA-B404AADF8A07}"/>
    <cellStyle name="%20 - Vurgu6 22 2 2 2" xfId="38988" xr:uid="{51C1243B-0AF8-48B6-9428-96962E7B5DE6}"/>
    <cellStyle name="%20 - Vurgu6 22 2 3" xfId="18468" xr:uid="{9DC73B5C-4B3C-43B9-A4C8-974D8CE16DB9}"/>
    <cellStyle name="%20 - Vurgu6 22 2 3 2" xfId="42699" xr:uid="{C573D62F-3463-4AE4-87F0-E37F701B8741}"/>
    <cellStyle name="%20 - Vurgu6 22 2 4" xfId="22207" xr:uid="{849F06E0-FAE9-4C15-A5A4-C1FEA1DA9854}"/>
    <cellStyle name="%20 - Vurgu6 22 2 4 2" xfId="46430" xr:uid="{EDDD5F06-84C3-409F-BFA2-48F4E6297771}"/>
    <cellStyle name="%20 - Vurgu6 22 2 5" xfId="28187" xr:uid="{32452590-4416-4B82-8E9F-096C0C918C29}"/>
    <cellStyle name="%20 - Vurgu6 22 2 5 2" xfId="52304" xr:uid="{437EF99A-F4D9-4DFE-9F84-F0115E377062}"/>
    <cellStyle name="%20 - Vurgu6 22 2 6" xfId="34705" xr:uid="{E95AE591-09BB-4382-B8D4-AB9110D11E65}"/>
    <cellStyle name="%20 - Vurgu6 22 3" xfId="9698" xr:uid="{51CC3D2E-C4CD-4612-BD4B-A10FAAA39A8F}"/>
    <cellStyle name="%20 - Vurgu6 22 3 2" xfId="13561" xr:uid="{711B123B-AAE6-4DA4-ACE7-C8213A28A76A}"/>
    <cellStyle name="%20 - Vurgu6 22 3 2 2" xfId="37794" xr:uid="{28503765-489B-4D66-9334-395E59B1889A}"/>
    <cellStyle name="%20 - Vurgu6 22 3 3" xfId="17274" xr:uid="{4B76B7F5-3AAD-45C9-A203-64C766E861C7}"/>
    <cellStyle name="%20 - Vurgu6 22 3 3 2" xfId="41505" xr:uid="{62D5F93C-9EC4-4111-A6B0-144E0F3012DD}"/>
    <cellStyle name="%20 - Vurgu6 22 3 4" xfId="21013" xr:uid="{376A70BB-0835-48F6-B5FE-225C12F229DD}"/>
    <cellStyle name="%20 - Vurgu6 22 3 4 2" xfId="45236" xr:uid="{A8587B3C-4877-4B58-9E9A-9B8EAAD7980E}"/>
    <cellStyle name="%20 - Vurgu6 22 3 5" xfId="26991" xr:uid="{93FDB850-28B3-4A19-BD3D-43C0F7311C92}"/>
    <cellStyle name="%20 - Vurgu6 22 3 5 2" xfId="51110" xr:uid="{F64A6078-A176-4C67-9C45-AC46EDE035B5}"/>
    <cellStyle name="%20 - Vurgu6 22 3 6" xfId="34322" xr:uid="{FA4FBA72-7B16-49BF-B6C6-AEB865D3A5C0}"/>
    <cellStyle name="%20 - Vurgu6 22 4" xfId="12174" xr:uid="{BDA31B0A-0CB4-4D40-87F4-98546F3BF119}"/>
    <cellStyle name="%20 - Vurgu6 22 4 2" xfId="25590" xr:uid="{6DD7C42F-1B80-4C58-ACBB-8A56AEF2DBC0}"/>
    <cellStyle name="%20 - Vurgu6 22 4 2 2" xfId="49724" xr:uid="{156E948C-BA36-4A8D-846C-EEA880790283}"/>
    <cellStyle name="%20 - Vurgu6 22 4 3" xfId="36408" xr:uid="{B2D92429-F7F9-4E79-BE05-E082DE05770F}"/>
    <cellStyle name="%20 - Vurgu6 22 5" xfId="15887" xr:uid="{201CE510-A205-4FAD-8D7C-3A517682FF2F}"/>
    <cellStyle name="%20 - Vurgu6 22 5 2" xfId="40119" xr:uid="{9D81F5B0-5CE5-49C9-9858-5F97EB2F40A9}"/>
    <cellStyle name="%20 - Vurgu6 22 6" xfId="19624" xr:uid="{920A5E3F-68AB-4C61-A1BD-663557BFA7D4}"/>
    <cellStyle name="%20 - Vurgu6 22 6 2" xfId="43850" xr:uid="{6B5C8CF7-1E8C-4B2E-ADD9-CB5D0580C6BB}"/>
    <cellStyle name="%20 - Vurgu6 22 7" xfId="23175" xr:uid="{64808506-67F0-44F8-94BE-F7F58C4CE755}"/>
    <cellStyle name="%20 - Vurgu6 22 7 2" xfId="47377" xr:uid="{B9AE15EC-3DC2-4CFA-B40E-132564B207EF}"/>
    <cellStyle name="%20 - Vurgu6 22 8" xfId="32372" xr:uid="{D9886651-BCC2-4803-A488-E72C5F75694C}"/>
    <cellStyle name="%20 - Vurgu6 23" xfId="8604" xr:uid="{98B2BC9B-4ABB-4213-9334-4B882DF3B4B9}"/>
    <cellStyle name="%20 - Vurgu6 23 2" xfId="10128" xr:uid="{967CD782-2AB6-4CFA-8CE4-09DC82853254}"/>
    <cellStyle name="%20 - Vurgu6 23 2 2" xfId="14772" xr:uid="{56F44FA0-DE30-461B-9454-7EBF98159F98}"/>
    <cellStyle name="%20 - Vurgu6 23 2 2 2" xfId="39005" xr:uid="{30A1385C-892D-4102-BE1F-0E00BBBB810E}"/>
    <cellStyle name="%20 - Vurgu6 23 2 3" xfId="18485" xr:uid="{95B1EF74-A677-465C-B02C-EF1F99D50C7A}"/>
    <cellStyle name="%20 - Vurgu6 23 2 3 2" xfId="42716" xr:uid="{04B944B0-C4F6-4174-9B4B-1BF20321EFA5}"/>
    <cellStyle name="%20 - Vurgu6 23 2 4" xfId="22224" xr:uid="{DCCB527C-D404-4D24-8DD3-FA0BC8F56918}"/>
    <cellStyle name="%20 - Vurgu6 23 2 4 2" xfId="46447" xr:uid="{8CFFF9BE-DE02-4A8B-AFAC-8E9518ED1691}"/>
    <cellStyle name="%20 - Vurgu6 23 2 5" xfId="28204" xr:uid="{5E5AB889-FEBD-4ECA-B083-FC319C80B529}"/>
    <cellStyle name="%20 - Vurgu6 23 2 5 2" xfId="52321" xr:uid="{67164EE6-91C1-4EC3-BF40-D455F2208AD1}"/>
    <cellStyle name="%20 - Vurgu6 23 2 6" xfId="34722" xr:uid="{FCCDD7D6-CB44-43A2-A1F0-26E3924360BD}"/>
    <cellStyle name="%20 - Vurgu6 23 3" xfId="9713" xr:uid="{D9F9798C-B69F-47A0-A717-36F105C8C623}"/>
    <cellStyle name="%20 - Vurgu6 23 3 2" xfId="13577" xr:uid="{01AC6AA2-BB3D-44A1-8A1A-EB98981FD81D}"/>
    <cellStyle name="%20 - Vurgu6 23 3 2 2" xfId="37810" xr:uid="{B1FF8981-C4E4-4ED1-9CB4-C794C38CD637}"/>
    <cellStyle name="%20 - Vurgu6 23 3 3" xfId="17290" xr:uid="{D8598076-476A-436F-9C71-084CC082EDD4}"/>
    <cellStyle name="%20 - Vurgu6 23 3 3 2" xfId="41521" xr:uid="{A8F51294-76FA-48C7-925F-FA4321075562}"/>
    <cellStyle name="%20 - Vurgu6 23 3 4" xfId="21029" xr:uid="{8022597A-3EFF-45E0-911C-A870F2D1B744}"/>
    <cellStyle name="%20 - Vurgu6 23 3 4 2" xfId="45252" xr:uid="{E4F3F3ED-3868-41B5-A83D-E21A6D0C1376}"/>
    <cellStyle name="%20 - Vurgu6 23 3 5" xfId="27007" xr:uid="{60CBD572-FD6B-4CFF-99C0-1FF1469E69A9}"/>
    <cellStyle name="%20 - Vurgu6 23 3 5 2" xfId="51126" xr:uid="{FC433B86-3BFF-469A-A678-C4BEB0B19E1F}"/>
    <cellStyle name="%20 - Vurgu6 23 3 6" xfId="34337" xr:uid="{FE64EBFB-FBC3-4A94-9EEB-764E85EFD89F}"/>
    <cellStyle name="%20 - Vurgu6 23 4" xfId="12191" xr:uid="{6F2F395F-C622-4FBC-BA67-56B31AAFC139}"/>
    <cellStyle name="%20 - Vurgu6 23 4 2" xfId="25607" xr:uid="{0029BA2D-2CCE-4DCE-AD30-2C1C683D15D8}"/>
    <cellStyle name="%20 - Vurgu6 23 4 2 2" xfId="49741" xr:uid="{FF1A5F31-CF83-473F-8E36-A35399B57C4F}"/>
    <cellStyle name="%20 - Vurgu6 23 4 3" xfId="36425" xr:uid="{826D6E80-3136-4494-8E96-1C83367074E9}"/>
    <cellStyle name="%20 - Vurgu6 23 5" xfId="15904" xr:uid="{A9F295C0-AC43-4F9B-A234-A5BB289B0658}"/>
    <cellStyle name="%20 - Vurgu6 23 5 2" xfId="40136" xr:uid="{C306514F-7292-476A-9B3A-9FDA38B82309}"/>
    <cellStyle name="%20 - Vurgu6 23 6" xfId="19641" xr:uid="{54D52B41-A403-4C78-9842-0882D04B8783}"/>
    <cellStyle name="%20 - Vurgu6 23 6 2" xfId="43867" xr:uid="{967C67B4-2E39-4944-96A2-2174AEFE4564}"/>
    <cellStyle name="%20 - Vurgu6 23 7" xfId="24224" xr:uid="{2773313A-EC6E-448C-9E5E-F585E183251F}"/>
    <cellStyle name="%20 - Vurgu6 23 7 2" xfId="48426" xr:uid="{DFACD3AB-AEA6-426D-AEF6-705EAD03FD0A}"/>
    <cellStyle name="%20 - Vurgu6 23 8" xfId="33419" xr:uid="{6AF2F0ED-C9BE-4138-A82A-A3134F8B8F5D}"/>
    <cellStyle name="%20 - Vurgu6 24" xfId="8625" xr:uid="{182FFFF3-EEC5-4CDC-858B-12651B9BA0C8}"/>
    <cellStyle name="%20 - Vurgu6 24 2" xfId="10144" xr:uid="{26567CF4-549F-4A8A-99AE-6B2DFAA58C2E}"/>
    <cellStyle name="%20 - Vurgu6 24 2 2" xfId="14788" xr:uid="{34090986-53EE-4682-9F68-D3FB2D19D2A7}"/>
    <cellStyle name="%20 - Vurgu6 24 2 2 2" xfId="39021" xr:uid="{66905E9E-0AE6-44BD-B280-53604AB90C54}"/>
    <cellStyle name="%20 - Vurgu6 24 2 3" xfId="18501" xr:uid="{93EA9547-D00C-4D44-867C-BA9268A29C63}"/>
    <cellStyle name="%20 - Vurgu6 24 2 3 2" xfId="42732" xr:uid="{2CCADC5D-DFE4-4711-AC5A-A8FA8403D087}"/>
    <cellStyle name="%20 - Vurgu6 24 2 4" xfId="22240" xr:uid="{C499D2B1-884F-4B21-BF06-2B98B2EEC4A8}"/>
    <cellStyle name="%20 - Vurgu6 24 2 4 2" xfId="46463" xr:uid="{F994A1ED-4DCA-49A7-ADA5-03C72C5C51DD}"/>
    <cellStyle name="%20 - Vurgu6 24 2 5" xfId="28220" xr:uid="{A5075274-8E44-42A8-A80B-3D114D9823B1}"/>
    <cellStyle name="%20 - Vurgu6 24 2 5 2" xfId="52337" xr:uid="{6E9C0D6F-7B90-4874-BD42-FAAB8046C84B}"/>
    <cellStyle name="%20 - Vurgu6 24 2 6" xfId="34738" xr:uid="{D79ECA77-9B64-4315-A4BC-C2E3865F0A84}"/>
    <cellStyle name="%20 - Vurgu6 24 3" xfId="9731" xr:uid="{0CAC2DEE-D928-40B0-A6F6-FE09E082C88F}"/>
    <cellStyle name="%20 - Vurgu6 24 3 2" xfId="13596" xr:uid="{628365E2-6A1F-4BC0-8F08-3C52B24B0984}"/>
    <cellStyle name="%20 - Vurgu6 24 3 2 2" xfId="37829" xr:uid="{7019C29B-D822-469F-A534-AB3352717B28}"/>
    <cellStyle name="%20 - Vurgu6 24 3 3" xfId="17309" xr:uid="{093BBF2D-2616-4A7D-BE86-DC07396EE880}"/>
    <cellStyle name="%20 - Vurgu6 24 3 3 2" xfId="41540" xr:uid="{CBB60D88-84E0-4C4F-BF4A-BCA9228B09E1}"/>
    <cellStyle name="%20 - Vurgu6 24 3 4" xfId="21048" xr:uid="{BE9ADDB8-B0D1-4159-9C22-272789F089A5}"/>
    <cellStyle name="%20 - Vurgu6 24 3 4 2" xfId="45271" xr:uid="{9B1A649E-6DFA-49F0-B3E7-38C940801C1E}"/>
    <cellStyle name="%20 - Vurgu6 24 3 5" xfId="27026" xr:uid="{5E0CF604-FE28-490A-9CC5-F2382D50647B}"/>
    <cellStyle name="%20 - Vurgu6 24 3 5 2" xfId="51145" xr:uid="{AF3C9902-5222-4A35-AC9F-F3267FD1BF78}"/>
    <cellStyle name="%20 - Vurgu6 24 3 6" xfId="34355" xr:uid="{D3B28FD3-AFB5-4620-8338-852F9096FB6D}"/>
    <cellStyle name="%20 - Vurgu6 24 4" xfId="12207" xr:uid="{429879B2-9974-4B73-8E06-5F8D6D1D5BB1}"/>
    <cellStyle name="%20 - Vurgu6 24 4 2" xfId="25623" xr:uid="{6D6AD38E-864D-4235-B9E5-8F05811982A9}"/>
    <cellStyle name="%20 - Vurgu6 24 4 2 2" xfId="49757" xr:uid="{DDDF1C86-050D-412A-88C2-6931C1902835}"/>
    <cellStyle name="%20 - Vurgu6 24 4 3" xfId="36441" xr:uid="{C4748663-ED94-44E3-8718-B257FD38F201}"/>
    <cellStyle name="%20 - Vurgu6 24 5" xfId="15920" xr:uid="{E5EB5778-539D-4AD0-998A-8F654D55421D}"/>
    <cellStyle name="%20 - Vurgu6 24 5 2" xfId="40152" xr:uid="{1340EBAD-7263-46D6-9BD2-369C275F8418}"/>
    <cellStyle name="%20 - Vurgu6 24 6" xfId="19657" xr:uid="{68E82863-71E8-4749-8966-AE8AB3B1F2E0}"/>
    <cellStyle name="%20 - Vurgu6 24 6 2" xfId="43883" xr:uid="{ABE9096B-7A6B-4401-B644-DC6C824C7E17}"/>
    <cellStyle name="%20 - Vurgu6 24 7" xfId="24240" xr:uid="{D2B64996-371D-433C-8F40-5C9E0FA23426}"/>
    <cellStyle name="%20 - Vurgu6 24 7 2" xfId="48442" xr:uid="{07E47D2F-49F7-4C80-AFB4-7DA17B2B12D6}"/>
    <cellStyle name="%20 - Vurgu6 24 8" xfId="33435" xr:uid="{C57C9B24-369E-4D71-9461-58164A50494B}"/>
    <cellStyle name="%20 - Vurgu6 25" xfId="8683" xr:uid="{EADADBC4-D9E1-4A1B-AE30-29E91BD3192C}"/>
    <cellStyle name="%20 - Vurgu6 25 2" xfId="12225" xr:uid="{E81E54F0-93AE-4FAB-B194-7BC74E26D300}"/>
    <cellStyle name="%20 - Vurgu6 25 2 2" xfId="25646" xr:uid="{81AE9B7A-9315-4E4A-AF69-B1DA7C6F8CD2}"/>
    <cellStyle name="%20 - Vurgu6 25 2 2 2" xfId="49775" xr:uid="{3C4B208C-7EF1-4A9D-8EBF-CE00571355B7}"/>
    <cellStyle name="%20 - Vurgu6 25 2 3" xfId="36459" xr:uid="{D5B6459A-C8A0-4D5B-96A5-F90BEC75A421}"/>
    <cellStyle name="%20 - Vurgu6 25 3" xfId="15938" xr:uid="{14EF77F6-68C4-4ACC-9092-1ECD7070D4B8}"/>
    <cellStyle name="%20 - Vurgu6 25 3 2" xfId="40170" xr:uid="{A0519925-D7C9-4D12-8CB8-1B3D86C150AC}"/>
    <cellStyle name="%20 - Vurgu6 25 4" xfId="19675" xr:uid="{3804DA48-BD53-4275-ACB0-D6205008CEA4}"/>
    <cellStyle name="%20 - Vurgu6 25 4 2" xfId="43901" xr:uid="{BFF6C2BA-42CD-4D71-BA4E-7256B90BAB67}"/>
    <cellStyle name="%20 - Vurgu6 25 5" xfId="24277" xr:uid="{AD843EE6-AF4E-45C3-A696-47F2BD33E61B}"/>
    <cellStyle name="%20 - Vurgu6 25 5 2" xfId="48479" xr:uid="{A54F7166-AA44-461A-BD58-C83C7142DA26}"/>
    <cellStyle name="%20 - Vurgu6 25 6" xfId="33472" xr:uid="{CBE44743-CFF7-4A54-9577-1F6CAC9C944B}"/>
    <cellStyle name="%20 - Vurgu6 26" xfId="8706" xr:uid="{9EADE22E-AEE8-47E5-A127-6F6307C29DAB}"/>
    <cellStyle name="%20 - Vurgu6 26 2" xfId="13692" xr:uid="{8D03B33D-D9EC-4239-8832-E27565987264}"/>
    <cellStyle name="%20 - Vurgu6 26 2 2" xfId="27123" xr:uid="{863B4DCB-456F-4528-9508-0F3E62F87EE9}"/>
    <cellStyle name="%20 - Vurgu6 26 2 2 2" xfId="51241" xr:uid="{7322EFDC-1405-4229-AB32-B029FEA77C61}"/>
    <cellStyle name="%20 - Vurgu6 26 2 3" xfId="37925" xr:uid="{2DEB1265-B901-4CBC-863F-124FF50AA2C5}"/>
    <cellStyle name="%20 - Vurgu6 26 3" xfId="17405" xr:uid="{957C4D51-8E33-499D-9BF6-D81EF7A3366D}"/>
    <cellStyle name="%20 - Vurgu6 26 3 2" xfId="41636" xr:uid="{2EF892E5-934E-4A37-AF31-FA4C14D36BB4}"/>
    <cellStyle name="%20 - Vurgu6 26 4" xfId="21144" xr:uid="{2F18EA6A-4D4D-4D05-96E5-C550429076EE}"/>
    <cellStyle name="%20 - Vurgu6 26 4 2" xfId="45367" xr:uid="{1E3A3F4A-345B-467C-8778-9E02CBD970EA}"/>
    <cellStyle name="%20 - Vurgu6 26 5" xfId="24295" xr:uid="{A7C5822A-4A0D-4D13-B499-9A7C4498F048}"/>
    <cellStyle name="%20 - Vurgu6 26 5 2" xfId="48497" xr:uid="{41A0F778-2C94-4164-A525-BF735FA99F83}"/>
    <cellStyle name="%20 - Vurgu6 26 6" xfId="33490" xr:uid="{406289E6-681D-4A4B-8381-AA3B47027EA1}"/>
    <cellStyle name="%20 - Vurgu6 27" xfId="8725" xr:uid="{B9F5BB4A-51D3-479E-BF6F-8DF7B420087F}"/>
    <cellStyle name="%20 - Vurgu6 27 2" xfId="13708" xr:uid="{DC1C1198-8092-4A41-89A8-088860B79A14}"/>
    <cellStyle name="%20 - Vurgu6 27 2 2" xfId="27140" xr:uid="{5AE37522-6445-4BE1-8F8E-3967F189B60A}"/>
    <cellStyle name="%20 - Vurgu6 27 2 2 2" xfId="51257" xr:uid="{1B7D4660-3047-44BA-B3F4-4ACCB2F2C9AA}"/>
    <cellStyle name="%20 - Vurgu6 27 2 3" xfId="37941" xr:uid="{02847B8D-1653-4DED-993E-DE7E27013A59}"/>
    <cellStyle name="%20 - Vurgu6 27 3" xfId="17421" xr:uid="{9AA0A185-25A1-49C5-83F9-4DC118A33662}"/>
    <cellStyle name="%20 - Vurgu6 27 3 2" xfId="41652" xr:uid="{13FE71A0-5841-4AD0-B68C-21002481879A}"/>
    <cellStyle name="%20 - Vurgu6 27 4" xfId="21160" xr:uid="{7220435E-2761-4B0F-A384-918225146F90}"/>
    <cellStyle name="%20 - Vurgu6 27 4 2" xfId="45383" xr:uid="{7631BFB9-A9EB-4730-88A7-9E6E4BECEB35}"/>
    <cellStyle name="%20 - Vurgu6 27 5" xfId="24313" xr:uid="{8066E3FC-E5B2-4852-AF32-BE6995B13921}"/>
    <cellStyle name="%20 - Vurgu6 27 5 2" xfId="48515" xr:uid="{10870057-4D5F-4CEA-92C7-24E09C47ED81}"/>
    <cellStyle name="%20 - Vurgu6 27 6" xfId="33508" xr:uid="{E5FA298B-DCCD-44D2-BE49-E90CFDF554E4}"/>
    <cellStyle name="%20 - Vurgu6 28" xfId="8744" xr:uid="{732B0ECD-019C-4365-8967-4AB644C4ABB7}"/>
    <cellStyle name="%20 - Vurgu6 28 2" xfId="14803" xr:uid="{6FB0F751-D6B3-478F-A31D-BDEB033D3D30}"/>
    <cellStyle name="%20 - Vurgu6 28 2 2" xfId="28243" xr:uid="{B0469DDE-8D43-413A-B9E7-B1978010928E}"/>
    <cellStyle name="%20 - Vurgu6 28 2 2 2" xfId="52352" xr:uid="{E4444767-8040-4730-8A72-B1076A48DEEE}"/>
    <cellStyle name="%20 - Vurgu6 28 2 3" xfId="39036" xr:uid="{B9EB29C6-38D7-4DF3-9143-3E133E9C0C6F}"/>
    <cellStyle name="%20 - Vurgu6 28 3" xfId="18516" xr:uid="{5CBBBEA4-6709-446B-9666-CF256B7CE8A8}"/>
    <cellStyle name="%20 - Vurgu6 28 3 2" xfId="42747" xr:uid="{6E27E124-EE0A-4F69-8464-B4C68993B449}"/>
    <cellStyle name="%20 - Vurgu6 28 4" xfId="22255" xr:uid="{B7438E7B-4C18-469F-B098-E334E0E12D28}"/>
    <cellStyle name="%20 - Vurgu6 28 4 2" xfId="46478" xr:uid="{2EA1432C-E74F-4A82-8B05-E98077B8D138}"/>
    <cellStyle name="%20 - Vurgu6 28 5" xfId="24331" xr:uid="{6520498E-F07A-4C27-A4CA-CFEF0A273C9D}"/>
    <cellStyle name="%20 - Vurgu6 28 5 2" xfId="48533" xr:uid="{7944E49E-BF29-47CC-8734-25B46CB4B9BA}"/>
    <cellStyle name="%20 - Vurgu6 28 6" xfId="33526" xr:uid="{F4AA53EE-C644-4E79-A714-938261BB9F7B}"/>
    <cellStyle name="%20 - Vurgu6 29" xfId="8765" xr:uid="{EE093B9E-DEED-4AEE-BE84-FCCC396A356B}"/>
    <cellStyle name="%20 - Vurgu6 29 2" xfId="18533" xr:uid="{8D4D76C3-8206-43F1-9E0D-80CCB0B6D6C3}"/>
    <cellStyle name="%20 - Vurgu6 29 2 2" xfId="42763" xr:uid="{C5E6BD3C-7F5E-473B-A887-069756E030B3}"/>
    <cellStyle name="%20 - Vurgu6 29 3" xfId="22271" xr:uid="{3C1D4235-E509-40F3-9D05-7BED91912336}"/>
    <cellStyle name="%20 - Vurgu6 29 3 2" xfId="46494" xr:uid="{7442A4F6-B83F-4B81-8661-1886C40DDB18}"/>
    <cellStyle name="%20 - Vurgu6 29 4" xfId="24349" xr:uid="{337F6A3F-AF47-491C-8D78-248EB585511D}"/>
    <cellStyle name="%20 - Vurgu6 29 4 2" xfId="48551" xr:uid="{8C94AF6F-C2A9-4C0E-B2CF-F4E6FFCF77EB}"/>
    <cellStyle name="%20 - Vurgu6 29 5" xfId="33544" xr:uid="{10EDAD31-E705-45A1-A2F4-ECF35E2C5A86}"/>
    <cellStyle name="%20 - Vurgu6 3" xfId="357" xr:uid="{00000000-0005-0000-0000-000086010000}"/>
    <cellStyle name="%20 - Vurgu6 3 10" xfId="6442" xr:uid="{18D62476-E986-418B-BEAD-2A3E3BF552DA}"/>
    <cellStyle name="%20 - Vurgu6 3 10 2" xfId="24549" xr:uid="{37C25825-34D6-40DC-BE98-826EFC0063F5}"/>
    <cellStyle name="%20 - Vurgu6 3 10 2 2" xfId="48723" xr:uid="{0BB748D0-93A5-448D-9A9C-22B4FAE43554}"/>
    <cellStyle name="%20 - Vurgu6 3 10 3" xfId="31447" xr:uid="{940C54FC-4C6A-495D-B286-159A612A1578}"/>
    <cellStyle name="%20 - Vurgu6 3 11" xfId="6545" xr:uid="{0797B1B4-34E4-41EB-AA8B-56ED1A08D3BB}"/>
    <cellStyle name="%20 - Vurgu6 3 11 2" xfId="31549" xr:uid="{162D2AC3-84A5-4AA3-847E-5BB21952F299}"/>
    <cellStyle name="%20 - Vurgu6 3 12" xfId="10338" xr:uid="{AD638299-E7D9-4279-BD83-8DCE5A7B61BC}"/>
    <cellStyle name="%20 - Vurgu6 3 12 2" xfId="34899" xr:uid="{41B19F39-59CE-4C2D-ADF6-1232A0FF4EA4}"/>
    <cellStyle name="%20 - Vurgu6 3 13" xfId="11168" xr:uid="{AEDCD995-3161-439D-BF82-CD923A99098E}"/>
    <cellStyle name="%20 - Vurgu6 3 13 2" xfId="35402" xr:uid="{CA497464-C426-40C1-BED0-FF417F038FD5}"/>
    <cellStyle name="%20 - Vurgu6 3 14" xfId="14881" xr:uid="{D9DDEB62-5577-4C59-A887-DB2CA2BAC43B}"/>
    <cellStyle name="%20 - Vurgu6 3 14 2" xfId="39113" xr:uid="{74F5BC7E-0AA8-4354-894F-1D12BA1F817C}"/>
    <cellStyle name="%20 - Vurgu6 3 15" xfId="18614" xr:uid="{482B8FF7-3EC3-4B65-AEB1-3DAF523FF69E}"/>
    <cellStyle name="%20 - Vurgu6 3 15 2" xfId="42840" xr:uid="{9B3517B9-E9D5-46C8-99F3-AEC5B627D3C4}"/>
    <cellStyle name="%20 - Vurgu6 3 16" xfId="22350" xr:uid="{D8C34F95-F178-4BB9-B6EF-20C0661FC24D}"/>
    <cellStyle name="%20 - Vurgu6 3 16 2" xfId="46552" xr:uid="{F5DD8C7E-D46C-4790-BF4D-04DCBED58414}"/>
    <cellStyle name="%20 - Vurgu6 3 17" xfId="28547" xr:uid="{F2087C77-6E38-4E82-BAA4-924309E8F970}"/>
    <cellStyle name="%20 - Vurgu6 3 2" xfId="358" xr:uid="{00000000-0005-0000-0000-000087010000}"/>
    <cellStyle name="%20 - Vurgu6 3 2 10" xfId="22560" xr:uid="{A02E1C7A-2B03-4D83-B0D5-5F16715CD783}"/>
    <cellStyle name="%20 - Vurgu6 3 2 10 2" xfId="46762" xr:uid="{EC95E424-4BD6-44E0-A5EA-9C1A89235EC4}"/>
    <cellStyle name="%20 - Vurgu6 3 2 11" xfId="28548" xr:uid="{9AD85246-188B-4C51-8D68-B68D1FE5FE7B}"/>
    <cellStyle name="%20 - Vurgu6 3 2 2" xfId="359" xr:uid="{00000000-0005-0000-0000-000088010000}"/>
    <cellStyle name="%20 - Vurgu6 3 2 2 2" xfId="4076" xr:uid="{58F401CF-BA0C-41A5-8061-17C1BDFE6F89}"/>
    <cellStyle name="%20 - Vurgu6 3 2 2 2 2" xfId="26388" xr:uid="{18391C97-88C8-4BCF-AC37-C5576256FC4A}"/>
    <cellStyle name="%20 - Vurgu6 3 2 2 2 2 2" xfId="50507" xr:uid="{408C0E3C-FED2-45CE-B953-B2B69D3FEB9C}"/>
    <cellStyle name="%20 - Vurgu6 3 2 2 2 3" xfId="29699" xr:uid="{9C68B6B3-13F9-475F-84F1-590AD115F743}"/>
    <cellStyle name="%20 - Vurgu6 3 2 2 3" xfId="5732" xr:uid="{888A5A93-BB58-46BF-B5EA-C54A83EF8C0E}"/>
    <cellStyle name="%20 - Vurgu6 3 2 2 3 2" xfId="30738" xr:uid="{98A9C26D-46C8-467E-8625-4A605D8CE758}"/>
    <cellStyle name="%20 - Vurgu6 3 2 2 4" xfId="7967" xr:uid="{8A4059C2-B65F-4D9D-BB25-0C0A04EA7BF5}"/>
    <cellStyle name="%20 - Vurgu6 3 2 2 4 2" xfId="32805" xr:uid="{CFCEA123-A207-4E24-A915-D34C487DAA0C}"/>
    <cellStyle name="%20 - Vurgu6 3 2 2 5" xfId="12958" xr:uid="{2B64059C-9111-4B5B-997C-B06B89064A5D}"/>
    <cellStyle name="%20 - Vurgu6 3 2 2 5 2" xfId="37191" xr:uid="{0FA3805D-F34D-4900-844D-466E82936E23}"/>
    <cellStyle name="%20 - Vurgu6 3 2 2 6" xfId="16671" xr:uid="{5B30A404-A7FE-460F-9DF8-564BE1E9678A}"/>
    <cellStyle name="%20 - Vurgu6 3 2 2 6 2" xfId="40902" xr:uid="{1125F932-CA2C-471A-A690-B2866F0CCFA3}"/>
    <cellStyle name="%20 - Vurgu6 3 2 2 7" xfId="20410" xr:uid="{26B3267F-E382-4098-B7E7-972D84960760}"/>
    <cellStyle name="%20 - Vurgu6 3 2 2 7 2" xfId="44633" xr:uid="{C1000A88-6107-4E52-8EC5-B398CC3AF042}"/>
    <cellStyle name="%20 - Vurgu6 3 2 2 8" xfId="23610" xr:uid="{66413D1A-8C1A-498B-A2F2-77CD7B37A919}"/>
    <cellStyle name="%20 - Vurgu6 3 2 2 8 2" xfId="47812" xr:uid="{C129B066-8C73-4003-9F2F-1C08559F5590}"/>
    <cellStyle name="%20 - Vurgu6 3 2 2 9" xfId="28549" xr:uid="{4C4ED4C9-1707-496D-8DDB-E6C7394EEAC3}"/>
    <cellStyle name="%20 - Vurgu6 3 2 3" xfId="4075" xr:uid="{EC7AA871-6606-4785-A885-8C9A17979FE9}"/>
    <cellStyle name="%20 - Vurgu6 3 2 3 2" xfId="10063" xr:uid="{1528F0E7-3ED0-4548-8AE4-C24238959DA8}"/>
    <cellStyle name="%20 - Vurgu6 3 2 3 2 2" xfId="34657" xr:uid="{ABC40990-9FD1-48D0-B840-9BE2BA61FA7A}"/>
    <cellStyle name="%20 - Vurgu6 3 2 3 3" xfId="14138" xr:uid="{B4F03B30-7324-405D-94C8-ADDC1AEF3C03}"/>
    <cellStyle name="%20 - Vurgu6 3 2 3 3 2" xfId="38371" xr:uid="{F7318A52-D8D1-47CB-860C-57AFCD9AC8E2}"/>
    <cellStyle name="%20 - Vurgu6 3 2 3 4" xfId="17851" xr:uid="{B2BAD41F-7463-426D-9E9E-C47AA7E1BA75}"/>
    <cellStyle name="%20 - Vurgu6 3 2 3 4 2" xfId="42082" xr:uid="{C86F360E-BEAB-4D4E-BD0C-A3B88AB69E8F}"/>
    <cellStyle name="%20 - Vurgu6 3 2 3 5" xfId="21590" xr:uid="{B43A5583-7048-4B23-AC13-989D8CDE369A}"/>
    <cellStyle name="%20 - Vurgu6 3 2 3 5 2" xfId="45813" xr:uid="{4CCF35B5-5E63-42D0-86F7-0AD9EE7A674D}"/>
    <cellStyle name="%20 - Vurgu6 3 2 3 6" xfId="27570" xr:uid="{3615198A-78BA-4ABD-B230-88DCAAB5DCDE}"/>
    <cellStyle name="%20 - Vurgu6 3 2 3 6 2" xfId="51687" xr:uid="{0B216020-DD39-436F-A869-66122A951051}"/>
    <cellStyle name="%20 - Vurgu6 3 2 3 7" xfId="29698" xr:uid="{DC379625-28E5-4953-81D4-DBCD03EF864D}"/>
    <cellStyle name="%20 - Vurgu6 3 2 4" xfId="5731" xr:uid="{F58787C4-3DB9-480B-9A7B-978857B4EA5F}"/>
    <cellStyle name="%20 - Vurgu6 3 2 4 2" xfId="9015" xr:uid="{91034851-C9A4-45C1-9D08-DF84FE6DCBF9}"/>
    <cellStyle name="%20 - Vurgu6 3 2 4 2 2" xfId="33709" xr:uid="{9765D83E-0D3E-4EB8-ACD4-B26611A3BCBD}"/>
    <cellStyle name="%20 - Vurgu6 3 2 4 3" xfId="12412" xr:uid="{4B46582A-1D59-4442-B3A7-34EC60E6793B}"/>
    <cellStyle name="%20 - Vurgu6 3 2 4 3 2" xfId="36646" xr:uid="{F1516DCA-5D8F-404E-8095-A422281178C7}"/>
    <cellStyle name="%20 - Vurgu6 3 2 4 4" xfId="16125" xr:uid="{8472A911-BE24-434C-873F-E2B004C4657D}"/>
    <cellStyle name="%20 - Vurgu6 3 2 4 4 2" xfId="40357" xr:uid="{99E5FA96-4DD1-4956-B793-DE29B663032A}"/>
    <cellStyle name="%20 - Vurgu6 3 2 4 5" xfId="19863" xr:uid="{5E1F828C-BBFD-4122-9023-3DD950FEAC8D}"/>
    <cellStyle name="%20 - Vurgu6 3 2 4 5 2" xfId="44088" xr:uid="{3FFB2032-A771-4399-990E-C7E29795240E}"/>
    <cellStyle name="%20 - Vurgu6 3 2 4 6" xfId="25838" xr:uid="{C9147CDF-FFE8-4FD9-810E-8899DF661F57}"/>
    <cellStyle name="%20 - Vurgu6 3 2 4 6 2" xfId="49962" xr:uid="{B948EB67-6B9F-4822-9F9D-2CEC2F7EEF79}"/>
    <cellStyle name="%20 - Vurgu6 3 2 4 7" xfId="30737" xr:uid="{2EC94E2F-A344-48A5-847B-7BA7214E4E9B}"/>
    <cellStyle name="%20 - Vurgu6 3 2 5" xfId="6820" xr:uid="{24C89E20-971C-44C5-9124-255AA89A2816}"/>
    <cellStyle name="%20 - Vurgu6 3 2 5 2" xfId="24973" xr:uid="{401192E3-1EE2-4025-B104-127D82EF23C0}"/>
    <cellStyle name="%20 - Vurgu6 3 2 5 2 2" xfId="49107" xr:uid="{15A019F3-52EA-4BBC-8E5E-113088EA012B}"/>
    <cellStyle name="%20 - Vurgu6 3 2 5 3" xfId="31757" xr:uid="{E2588EFD-FFD6-4EBA-A0A3-101A39F2F91B}"/>
    <cellStyle name="%20 - Vurgu6 3 2 6" xfId="10339" xr:uid="{DD80E0E2-8355-4200-9440-4AD344921F76}"/>
    <cellStyle name="%20 - Vurgu6 3 2 6 2" xfId="34900" xr:uid="{15DD3452-38F3-4877-AA24-3373E0945E62}"/>
    <cellStyle name="%20 - Vurgu6 3 2 7" xfId="11557" xr:uid="{55C01F4E-6609-41C7-B995-9AD6808411AB}"/>
    <cellStyle name="%20 - Vurgu6 3 2 7 2" xfId="35791" xr:uid="{4CC5E289-E53B-4248-ACC8-2425A09D9284}"/>
    <cellStyle name="%20 - Vurgu6 3 2 8" xfId="15270" xr:uid="{033EEA38-0EE3-43DA-867A-EC5459DBD140}"/>
    <cellStyle name="%20 - Vurgu6 3 2 8 2" xfId="39502" xr:uid="{84E6B4AB-23EC-4E54-B5B0-D169D811152B}"/>
    <cellStyle name="%20 - Vurgu6 3 2 9" xfId="19007" xr:uid="{746F523E-F3C2-4C34-9680-0F3D702E6740}"/>
    <cellStyle name="%20 - Vurgu6 3 2 9 2" xfId="43233" xr:uid="{A2D47791-E32C-4BF7-A0F4-58A0C6E4C63E}"/>
    <cellStyle name="%20 - Vurgu6 3 3" xfId="360" xr:uid="{00000000-0005-0000-0000-000089010000}"/>
    <cellStyle name="%20 - Vurgu6 3 3 10" xfId="28550" xr:uid="{099C0BB7-BA74-4D1F-88F2-DE0799D984AF}"/>
    <cellStyle name="%20 - Vurgu6 3 3 2" xfId="4077" xr:uid="{9F17B730-66B8-4314-934C-08B3A52B156B}"/>
    <cellStyle name="%20 - Vurgu6 3 3 2 2" xfId="8101" xr:uid="{CD0E9274-9F5B-4926-BE9A-057C7D9FF8CD}"/>
    <cellStyle name="%20 - Vurgu6 3 3 2 2 2" xfId="27694" xr:uid="{827746E6-C732-4BB0-BB0C-40E1A4BF4D7D}"/>
    <cellStyle name="%20 - Vurgu6 3 3 2 2 2 2" xfId="51811" xr:uid="{4C6C69C4-7AD0-4EE6-BB8E-CF79B719D841}"/>
    <cellStyle name="%20 - Vurgu6 3 3 2 2 3" xfId="32929" xr:uid="{03971BEC-0CB1-425A-A05A-A0D6BD6A2AFB}"/>
    <cellStyle name="%20 - Vurgu6 3 3 2 3" xfId="14262" xr:uid="{E36ACF72-453F-4AE6-9243-7398BF4E2A63}"/>
    <cellStyle name="%20 - Vurgu6 3 3 2 3 2" xfId="38495" xr:uid="{D20D14BD-7C45-4FCC-94C8-03E992F9E897}"/>
    <cellStyle name="%20 - Vurgu6 3 3 2 4" xfId="17975" xr:uid="{F6BD0556-95DC-46EC-936B-2BE806BF636B}"/>
    <cellStyle name="%20 - Vurgu6 3 3 2 4 2" xfId="42206" xr:uid="{5E955C30-4C8A-4AA5-8253-6CA9C7FB3520}"/>
    <cellStyle name="%20 - Vurgu6 3 3 2 5" xfId="21714" xr:uid="{0139C71A-8F16-415A-B773-5D8559542E3A}"/>
    <cellStyle name="%20 - Vurgu6 3 3 2 5 2" xfId="45937" xr:uid="{8C53586E-CB9A-44DF-A03B-13F84E3D44F9}"/>
    <cellStyle name="%20 - Vurgu6 3 3 2 6" xfId="23734" xr:uid="{A49908EC-69C7-457E-82F4-474D0C9FA655}"/>
    <cellStyle name="%20 - Vurgu6 3 3 2 6 2" xfId="47936" xr:uid="{4A8AB220-500C-4D91-B2EC-DB2A55621BEA}"/>
    <cellStyle name="%20 - Vurgu6 3 3 2 7" xfId="29700" xr:uid="{DFBE8605-C80F-4060-96EF-80C5936A2CA2}"/>
    <cellStyle name="%20 - Vurgu6 3 3 3" xfId="5733" xr:uid="{8D578B6D-2FB5-48E0-B4ED-80F282A223BF}"/>
    <cellStyle name="%20 - Vurgu6 3 3 3 2" xfId="9407" xr:uid="{381FA58E-973D-4B21-8140-5B75839A32BE}"/>
    <cellStyle name="%20 - Vurgu6 3 3 3 2 2" xfId="34033" xr:uid="{9C9D001F-0EA2-4E1F-938F-8DD908788599}"/>
    <cellStyle name="%20 - Vurgu6 3 3 3 3" xfId="13070" xr:uid="{65BBA2CD-7413-4BDA-8B89-B207BF5FDEB8}"/>
    <cellStyle name="%20 - Vurgu6 3 3 3 3 2" xfId="37303" xr:uid="{1BADAB71-980B-4586-A98C-5288F2C10FB4}"/>
    <cellStyle name="%20 - Vurgu6 3 3 3 4" xfId="16783" xr:uid="{2D159F7B-8DAE-4007-817C-CBBC638D2431}"/>
    <cellStyle name="%20 - Vurgu6 3 3 3 4 2" xfId="41014" xr:uid="{0D80B957-CEA9-4BB4-9D92-3BD34364EC3C}"/>
    <cellStyle name="%20 - Vurgu6 3 3 3 5" xfId="20522" xr:uid="{0778F6A0-16F2-4D27-AD73-FE02CE2AD269}"/>
    <cellStyle name="%20 - Vurgu6 3 3 3 5 2" xfId="44745" xr:uid="{B6E31036-EE5B-4F35-823D-25B1A0BDBC61}"/>
    <cellStyle name="%20 - Vurgu6 3 3 3 6" xfId="26500" xr:uid="{65186BF1-AA37-487F-939D-EB69D09D1041}"/>
    <cellStyle name="%20 - Vurgu6 3 3 3 6 2" xfId="50619" xr:uid="{A3BFDE53-0A28-4AD8-8C64-3B609E562619}"/>
    <cellStyle name="%20 - Vurgu6 3 3 3 7" xfId="30739" xr:uid="{8DD85E24-8EA8-42B8-8A49-A033952447A3}"/>
    <cellStyle name="%20 - Vurgu6 3 3 4" xfId="6948" xr:uid="{2CA0F49E-D3EA-4DEC-A464-047E0A77008C}"/>
    <cellStyle name="%20 - Vurgu6 3 3 4 2" xfId="25097" xr:uid="{62979792-D78C-461F-9BFD-6BF67631B421}"/>
    <cellStyle name="%20 - Vurgu6 3 3 4 2 2" xfId="49231" xr:uid="{F133C4A3-DCE8-4778-AC27-53FE7CC49AF8}"/>
    <cellStyle name="%20 - Vurgu6 3 3 4 3" xfId="31881" xr:uid="{2BD3618B-097E-49EF-AE22-3ACC13769B95}"/>
    <cellStyle name="%20 - Vurgu6 3 3 5" xfId="10340" xr:uid="{CAE7335A-3AD0-4875-ACEF-14120574B1D9}"/>
    <cellStyle name="%20 - Vurgu6 3 3 5 2" xfId="34901" xr:uid="{57C5480C-3D31-4B20-9039-B06EE57D6BBD}"/>
    <cellStyle name="%20 - Vurgu6 3 3 6" xfId="11681" xr:uid="{04137EB8-FFB1-4810-B34A-96B9810B666B}"/>
    <cellStyle name="%20 - Vurgu6 3 3 6 2" xfId="35915" xr:uid="{E0D966CF-C725-4168-BF24-D612E4314791}"/>
    <cellStyle name="%20 - Vurgu6 3 3 7" xfId="15394" xr:uid="{B276E36C-29FA-4255-A107-D55E757FCA63}"/>
    <cellStyle name="%20 - Vurgu6 3 3 7 2" xfId="39626" xr:uid="{08D12F6D-A069-42E4-8555-77F9413BF25D}"/>
    <cellStyle name="%20 - Vurgu6 3 3 8" xfId="19131" xr:uid="{33A676DF-9A25-4C81-BEA4-E5278622CD81}"/>
    <cellStyle name="%20 - Vurgu6 3 3 8 2" xfId="43357" xr:uid="{6379E369-21D4-4E8C-BEAB-BC84334D1B42}"/>
    <cellStyle name="%20 - Vurgu6 3 3 9" xfId="22684" xr:uid="{831BA7D4-6589-48F5-9797-0D435D2EF023}"/>
    <cellStyle name="%20 - Vurgu6 3 3 9 2" xfId="46886" xr:uid="{5F4CB6EE-6395-4C76-A0B6-9F263278699F}"/>
    <cellStyle name="%20 - Vurgu6 3 4" xfId="361" xr:uid="{00000000-0005-0000-0000-00008A010000}"/>
    <cellStyle name="%20 - Vurgu6 3 4 10" xfId="28551" xr:uid="{88E7F051-2121-4E9D-9049-9BD2D3CCEA3B}"/>
    <cellStyle name="%20 - Vurgu6 3 4 2" xfId="4078" xr:uid="{11B00A4C-DFC6-44F8-99A1-C704C404360C}"/>
    <cellStyle name="%20 - Vurgu6 3 4 2 2" xfId="8232" xr:uid="{96748021-7567-40FA-AC07-4D5C499ADE4D}"/>
    <cellStyle name="%20 - Vurgu6 3 4 2 2 2" xfId="27821" xr:uid="{95779D39-E8E3-4EAB-9836-22A3332B7E83}"/>
    <cellStyle name="%20 - Vurgu6 3 4 2 2 2 2" xfId="51938" xr:uid="{BB640CD6-DC4B-44AD-98DA-0D9779133B26}"/>
    <cellStyle name="%20 - Vurgu6 3 4 2 2 3" xfId="33056" xr:uid="{849470DC-F0E0-4B1B-83A1-DB4B3ED6DC0D}"/>
    <cellStyle name="%20 - Vurgu6 3 4 2 3" xfId="14389" xr:uid="{9FC89607-EC7E-4D9C-B56C-905F7BD113A8}"/>
    <cellStyle name="%20 - Vurgu6 3 4 2 3 2" xfId="38622" xr:uid="{C533C9F1-0830-4400-AB8C-D947FB047B7E}"/>
    <cellStyle name="%20 - Vurgu6 3 4 2 4" xfId="18102" xr:uid="{1239882F-02EB-47D9-83BA-A4475FB7BDA8}"/>
    <cellStyle name="%20 - Vurgu6 3 4 2 4 2" xfId="42333" xr:uid="{4CE9BA1E-6A6A-471F-B90B-7D018CD8CA32}"/>
    <cellStyle name="%20 - Vurgu6 3 4 2 5" xfId="21841" xr:uid="{854F16F8-5BED-4274-B2CC-4AD373029F57}"/>
    <cellStyle name="%20 - Vurgu6 3 4 2 5 2" xfId="46064" xr:uid="{CCEE07E1-40ED-4390-A6E9-F4671A668CF5}"/>
    <cellStyle name="%20 - Vurgu6 3 4 2 6" xfId="23861" xr:uid="{B071F9D4-97B5-44AE-9269-BB2F56B863DD}"/>
    <cellStyle name="%20 - Vurgu6 3 4 2 6 2" xfId="48063" xr:uid="{07537C4B-5685-4CCE-89A1-4CE5276D2172}"/>
    <cellStyle name="%20 - Vurgu6 3 4 2 7" xfId="29701" xr:uid="{80346B38-2763-4BB8-A3C5-BCA255A1C7B3}"/>
    <cellStyle name="%20 - Vurgu6 3 4 3" xfId="5734" xr:uid="{A2BCBFFD-ED5C-4BE2-8BCA-5AF573BD7575}"/>
    <cellStyle name="%20 - Vurgu6 3 4 3 2" xfId="9456" xr:uid="{A796A66C-0C01-42C6-B34A-82B3204DB199}"/>
    <cellStyle name="%20 - Vurgu6 3 4 3 2 2" xfId="34081" xr:uid="{58AE4A61-DBE2-4B48-9589-8E679DC1D8DB}"/>
    <cellStyle name="%20 - Vurgu6 3 4 3 3" xfId="13197" xr:uid="{AAB4456F-DEE7-4BCB-BAB9-8311B6F38976}"/>
    <cellStyle name="%20 - Vurgu6 3 4 3 3 2" xfId="37430" xr:uid="{B8957D85-F103-4807-8B18-4C91EB7CF343}"/>
    <cellStyle name="%20 - Vurgu6 3 4 3 4" xfId="16910" xr:uid="{B8A72661-B5FD-4CE6-9160-A87535C503D9}"/>
    <cellStyle name="%20 - Vurgu6 3 4 3 4 2" xfId="41141" xr:uid="{097F6BCB-0740-49FB-BA69-27F0F975C355}"/>
    <cellStyle name="%20 - Vurgu6 3 4 3 5" xfId="20649" xr:uid="{BAFA830F-B08B-4911-844F-EF9B82601901}"/>
    <cellStyle name="%20 - Vurgu6 3 4 3 5 2" xfId="44872" xr:uid="{405651E3-119A-4E08-BFD5-A53C6FC4EB96}"/>
    <cellStyle name="%20 - Vurgu6 3 4 3 6" xfId="26627" xr:uid="{8A7939CE-CED1-4600-B1B5-77503947467B}"/>
    <cellStyle name="%20 - Vurgu6 3 4 3 6 2" xfId="50746" xr:uid="{D369E012-46C5-4053-8041-201BB50A326A}"/>
    <cellStyle name="%20 - Vurgu6 3 4 3 7" xfId="30740" xr:uid="{70253EF1-AD1A-418A-9771-10A6705DAA2D}"/>
    <cellStyle name="%20 - Vurgu6 3 4 4" xfId="7084" xr:uid="{60DDF414-31D0-4FE1-91DA-5B4257DE54F4}"/>
    <cellStyle name="%20 - Vurgu6 3 4 4 2" xfId="25224" xr:uid="{48C9F3F9-A5F0-4313-9AFD-EF5E65C187C4}"/>
    <cellStyle name="%20 - Vurgu6 3 4 4 2 2" xfId="49358" xr:uid="{C2F60AFF-3F2B-4D3C-A2B3-B06EA5C7D756}"/>
    <cellStyle name="%20 - Vurgu6 3 4 4 3" xfId="32008" xr:uid="{22C80B1E-31DA-493D-A807-DA3EEB789DAC}"/>
    <cellStyle name="%20 - Vurgu6 3 4 5" xfId="10341" xr:uid="{097DA1F5-DBB3-48C7-B77A-835E2085DCF2}"/>
    <cellStyle name="%20 - Vurgu6 3 4 5 2" xfId="34902" xr:uid="{99E95903-1F94-408F-9163-E273DC2F1BD0}"/>
    <cellStyle name="%20 - Vurgu6 3 4 6" xfId="11808" xr:uid="{E6DB200B-58E3-42E5-98BF-A9A5B31F2471}"/>
    <cellStyle name="%20 - Vurgu6 3 4 6 2" xfId="36042" xr:uid="{EA14916F-8A76-4BC8-B316-45B600276A1B}"/>
    <cellStyle name="%20 - Vurgu6 3 4 7" xfId="15521" xr:uid="{950FF15D-0A28-4135-9643-8D022CC64B00}"/>
    <cellStyle name="%20 - Vurgu6 3 4 7 2" xfId="39753" xr:uid="{A28A81D0-125B-409C-A0E3-42EEFB361DB3}"/>
    <cellStyle name="%20 - Vurgu6 3 4 8" xfId="19258" xr:uid="{6960CCB7-B773-4D33-BBC1-B008FF64A9BE}"/>
    <cellStyle name="%20 - Vurgu6 3 4 8 2" xfId="43484" xr:uid="{6CFCEE38-A98F-49A8-A86A-8F9B851A61A2}"/>
    <cellStyle name="%20 - Vurgu6 3 4 9" xfId="22811" xr:uid="{7ABB8042-1BB2-42F3-8016-992BE35F3463}"/>
    <cellStyle name="%20 - Vurgu6 3 4 9 2" xfId="47013" xr:uid="{B8D5D99B-9EAB-496B-87CA-C77C7AFC1013}"/>
    <cellStyle name="%20 - Vurgu6 3 5" xfId="362" xr:uid="{00000000-0005-0000-0000-00008B010000}"/>
    <cellStyle name="%20 - Vurgu6 3 5 2" xfId="4079" xr:uid="{0CEE77B6-6418-4D6A-B421-58933283FD44}"/>
    <cellStyle name="%20 - Vurgu6 3 5 2 2" xfId="8362" xr:uid="{52DE5A2C-C5BE-4A51-9079-DC46A24D6B24}"/>
    <cellStyle name="%20 - Vurgu6 3 5 2 2 2" xfId="27948" xr:uid="{ED7B4C45-80A5-42A6-8B45-0480AE194161}"/>
    <cellStyle name="%20 - Vurgu6 3 5 2 2 2 2" xfId="52065" xr:uid="{AC249455-F38D-4412-87B4-607A946B2B6F}"/>
    <cellStyle name="%20 - Vurgu6 3 5 2 2 3" xfId="33183" xr:uid="{910A062D-501E-4D6C-8867-D50B7AD08713}"/>
    <cellStyle name="%20 - Vurgu6 3 5 2 3" xfId="14516" xr:uid="{1949CF3B-F5B9-4305-92E5-A406A192ABBE}"/>
    <cellStyle name="%20 - Vurgu6 3 5 2 3 2" xfId="38749" xr:uid="{D2EB6883-DF95-4A84-B071-B79373357D7D}"/>
    <cellStyle name="%20 - Vurgu6 3 5 2 4" xfId="18229" xr:uid="{632ECDA3-3E3F-49B5-885E-2F728D9686F6}"/>
    <cellStyle name="%20 - Vurgu6 3 5 2 4 2" xfId="42460" xr:uid="{CFFEE6AC-95AD-4A16-BB95-2A1C525BB2CC}"/>
    <cellStyle name="%20 - Vurgu6 3 5 2 5" xfId="21968" xr:uid="{A5833A16-DD56-4900-B0CC-7D30147D4049}"/>
    <cellStyle name="%20 - Vurgu6 3 5 2 5 2" xfId="46191" xr:uid="{6C0AE360-DA2A-4E15-BC17-B193E95CC605}"/>
    <cellStyle name="%20 - Vurgu6 3 5 2 6" xfId="23988" xr:uid="{50934E78-33E2-4871-BC8D-44B55B46EE8A}"/>
    <cellStyle name="%20 - Vurgu6 3 5 2 6 2" xfId="48190" xr:uid="{9B75D98C-26DB-442E-B61C-B6B5AEE2DE2F}"/>
    <cellStyle name="%20 - Vurgu6 3 5 2 7" xfId="29702" xr:uid="{A34C5D8D-5571-49F3-ADF7-E4689F6CF338}"/>
    <cellStyle name="%20 - Vurgu6 3 5 3" xfId="5735" xr:uid="{C22EE3C5-2DF1-456F-BD54-7AA73EEB5372}"/>
    <cellStyle name="%20 - Vurgu6 3 5 3 2" xfId="9535" xr:uid="{6EFD94BD-D7C4-4C27-BC71-94E413D3BB69}"/>
    <cellStyle name="%20 - Vurgu6 3 5 3 2 2" xfId="34160" xr:uid="{AA31C4E6-68F2-425D-9C0A-0B14F99BDF85}"/>
    <cellStyle name="%20 - Vurgu6 3 5 3 3" xfId="13324" xr:uid="{BF5A5D5F-CBE8-461B-8EC1-B6D26325AE3F}"/>
    <cellStyle name="%20 - Vurgu6 3 5 3 3 2" xfId="37557" xr:uid="{BB5D0BBE-928F-48BD-A082-6F66995EF198}"/>
    <cellStyle name="%20 - Vurgu6 3 5 3 4" xfId="17037" xr:uid="{5601E880-410C-491C-A346-5C5E6B6F28F1}"/>
    <cellStyle name="%20 - Vurgu6 3 5 3 4 2" xfId="41268" xr:uid="{F28458ED-37FC-4B4F-A2AA-131C3724A453}"/>
    <cellStyle name="%20 - Vurgu6 3 5 3 5" xfId="20776" xr:uid="{9304E182-11BD-4ECE-9048-256412DFAFF8}"/>
    <cellStyle name="%20 - Vurgu6 3 5 3 5 2" xfId="44999" xr:uid="{7A3B5159-FE35-4B17-80F3-C2655C9F5506}"/>
    <cellStyle name="%20 - Vurgu6 3 5 3 6" xfId="26754" xr:uid="{2E881837-6681-46F2-8A25-609E11CE1C5E}"/>
    <cellStyle name="%20 - Vurgu6 3 5 3 6 2" xfId="50873" xr:uid="{3B9299CA-EB91-4F2F-BAF0-F1C115326AAA}"/>
    <cellStyle name="%20 - Vurgu6 3 5 3 7" xfId="30741" xr:uid="{36FA6AA8-BB54-4C58-8CD8-8D2044CE208F}"/>
    <cellStyle name="%20 - Vurgu6 3 5 4" xfId="7212" xr:uid="{F313D641-1FE6-492B-9028-E9C10308758C}"/>
    <cellStyle name="%20 - Vurgu6 3 5 4 2" xfId="25351" xr:uid="{15D71FF6-CEC1-4E34-8542-18B9FC7FF63E}"/>
    <cellStyle name="%20 - Vurgu6 3 5 4 2 2" xfId="49485" xr:uid="{E6BC01E2-A150-4BF3-9070-4A951D2B26FE}"/>
    <cellStyle name="%20 - Vurgu6 3 5 4 3" xfId="32135" xr:uid="{5FCA83DD-36D4-42EF-99D9-20B8D7BEE522}"/>
    <cellStyle name="%20 - Vurgu6 3 5 5" xfId="11935" xr:uid="{81D91B0B-080D-4B63-92AA-3AFAE5E4825F}"/>
    <cellStyle name="%20 - Vurgu6 3 5 5 2" xfId="36169" xr:uid="{CCFF25BF-AE47-44CE-B0B7-881F2C725BF7}"/>
    <cellStyle name="%20 - Vurgu6 3 5 6" xfId="15648" xr:uid="{9C0E07D2-4693-4D4C-9CCC-28F2BA317629}"/>
    <cellStyle name="%20 - Vurgu6 3 5 6 2" xfId="39880" xr:uid="{271DAAF6-6513-4100-8169-23AB0FB96FF1}"/>
    <cellStyle name="%20 - Vurgu6 3 5 7" xfId="19385" xr:uid="{189840AB-140D-49DD-BD8B-353B3C5BBBA6}"/>
    <cellStyle name="%20 - Vurgu6 3 5 7 2" xfId="43611" xr:uid="{8A3172AE-A6C9-4E3E-A709-AD3D18F5D4AB}"/>
    <cellStyle name="%20 - Vurgu6 3 5 8" xfId="22938" xr:uid="{BEA04016-F37B-4B59-BE59-7B4F55DAA089}"/>
    <cellStyle name="%20 - Vurgu6 3 5 8 2" xfId="47140" xr:uid="{644805C8-C400-4485-9E4C-2D37D7F089A6}"/>
    <cellStyle name="%20 - Vurgu6 3 5 9" xfId="28552" xr:uid="{2992CBC6-4F6B-42A5-97DA-DA0994E8F854}"/>
    <cellStyle name="%20 - Vurgu6 3 6" xfId="363" xr:uid="{00000000-0005-0000-0000-00008C010000}"/>
    <cellStyle name="%20 - Vurgu6 3 6 2" xfId="4080" xr:uid="{5D08382B-8B96-4884-8A76-B99C150155C0}"/>
    <cellStyle name="%20 - Vurgu6 3 6 2 2" xfId="8494" xr:uid="{BD6F707E-F428-4330-BACD-BC9084A9EF36}"/>
    <cellStyle name="%20 - Vurgu6 3 6 2 2 2" xfId="28075" xr:uid="{AFC9F417-1DB2-46E6-96A4-F2B70B3E027C}"/>
    <cellStyle name="%20 - Vurgu6 3 6 2 2 2 2" xfId="52192" xr:uid="{D5D7902D-BE5A-473F-A303-A67798D3FC90}"/>
    <cellStyle name="%20 - Vurgu6 3 6 2 2 3" xfId="33310" xr:uid="{6FFF9070-FA8A-451D-B358-59A9B4336E49}"/>
    <cellStyle name="%20 - Vurgu6 3 6 2 3" xfId="14643" xr:uid="{E0F6E026-D1C4-42BF-8CC5-43AEEEB249B3}"/>
    <cellStyle name="%20 - Vurgu6 3 6 2 3 2" xfId="38876" xr:uid="{473B52E9-C4C6-4479-985A-1E963D2570E4}"/>
    <cellStyle name="%20 - Vurgu6 3 6 2 4" xfId="18356" xr:uid="{7DAAF8DE-7A01-405B-9EE0-B6178600DC4E}"/>
    <cellStyle name="%20 - Vurgu6 3 6 2 4 2" xfId="42587" xr:uid="{49EF2C4E-2C5E-433D-B0DA-2E946CF80FC7}"/>
    <cellStyle name="%20 - Vurgu6 3 6 2 5" xfId="22095" xr:uid="{A8C32FEB-75C5-448E-94E1-839D051231CA}"/>
    <cellStyle name="%20 - Vurgu6 3 6 2 5 2" xfId="46318" xr:uid="{E3CE9C83-CBBE-4F6B-B3EE-1232AF3C76AB}"/>
    <cellStyle name="%20 - Vurgu6 3 6 2 6" xfId="24115" xr:uid="{91432AB3-C590-4CF1-B2BB-A9B1346D5C15}"/>
    <cellStyle name="%20 - Vurgu6 3 6 2 6 2" xfId="48317" xr:uid="{44625229-72D9-46F6-9A9C-E2302CF05261}"/>
    <cellStyle name="%20 - Vurgu6 3 6 2 7" xfId="29703" xr:uid="{E0B9DCE9-E42A-4038-B08A-3DD7C9366925}"/>
    <cellStyle name="%20 - Vurgu6 3 6 3" xfId="5736" xr:uid="{1059CE04-4B70-416F-86E8-9ED8EBE5E422}"/>
    <cellStyle name="%20 - Vurgu6 3 6 3 2" xfId="9615" xr:uid="{00681572-2F81-48B9-8675-BDA62C5FD241}"/>
    <cellStyle name="%20 - Vurgu6 3 6 3 2 2" xfId="34240" xr:uid="{47759C0E-6617-4FA9-AA32-F369D3D118E9}"/>
    <cellStyle name="%20 - Vurgu6 3 6 3 3" xfId="13451" xr:uid="{2F189DAC-66BD-43A4-B7EC-AC8418422337}"/>
    <cellStyle name="%20 - Vurgu6 3 6 3 3 2" xfId="37684" xr:uid="{C06EE339-8B66-45B0-B823-03BCD04BC08C}"/>
    <cellStyle name="%20 - Vurgu6 3 6 3 4" xfId="17164" xr:uid="{3249C420-62F9-47A0-96FA-4DC2FDA29034}"/>
    <cellStyle name="%20 - Vurgu6 3 6 3 4 2" xfId="41395" xr:uid="{19E1D086-0279-4020-BEA1-8B882BC24BB1}"/>
    <cellStyle name="%20 - Vurgu6 3 6 3 5" xfId="20903" xr:uid="{8F721E7D-C7BC-4D33-8C60-FE2E0CDDAF55}"/>
    <cellStyle name="%20 - Vurgu6 3 6 3 5 2" xfId="45126" xr:uid="{84E2A3C6-AB7C-4CD8-A7E0-E2C8BBC1965D}"/>
    <cellStyle name="%20 - Vurgu6 3 6 3 6" xfId="26881" xr:uid="{5CD8166E-18E6-47F1-9BE1-78DC9A8C9FF6}"/>
    <cellStyle name="%20 - Vurgu6 3 6 3 6 2" xfId="51000" xr:uid="{C5E6EEAC-2D05-42F8-BB23-398F09EE2740}"/>
    <cellStyle name="%20 - Vurgu6 3 6 3 7" xfId="30742" xr:uid="{708F199D-DDEA-49DE-B83A-2BF909745ED3}"/>
    <cellStyle name="%20 - Vurgu6 3 6 4" xfId="7346" xr:uid="{3D4DD66A-C3A8-449F-8EBC-E42D9D7ABD88}"/>
    <cellStyle name="%20 - Vurgu6 3 6 4 2" xfId="25478" xr:uid="{8ADBFBE4-74B7-4551-B9F1-5B8047A5A4CE}"/>
    <cellStyle name="%20 - Vurgu6 3 6 4 2 2" xfId="49612" xr:uid="{8C370C67-6EC6-4824-BC32-678397A524E8}"/>
    <cellStyle name="%20 - Vurgu6 3 6 4 3" xfId="32262" xr:uid="{3803EF58-C866-4802-AF47-AAA44EB740D1}"/>
    <cellStyle name="%20 - Vurgu6 3 6 5" xfId="12062" xr:uid="{874831AF-FDF4-4E1E-B4FB-B8DDB3DA9F98}"/>
    <cellStyle name="%20 - Vurgu6 3 6 5 2" xfId="36296" xr:uid="{2F9118FC-A1BB-4C02-B7D9-1557959F28A8}"/>
    <cellStyle name="%20 - Vurgu6 3 6 6" xfId="15775" xr:uid="{D270AFD7-060F-4F64-A248-869CC07F05CF}"/>
    <cellStyle name="%20 - Vurgu6 3 6 6 2" xfId="40007" xr:uid="{02B4DFCE-9100-423E-BA33-0638D0C291DA}"/>
    <cellStyle name="%20 - Vurgu6 3 6 7" xfId="19512" xr:uid="{D831C512-D911-4146-B8E8-75B2CB9D717C}"/>
    <cellStyle name="%20 - Vurgu6 3 6 7 2" xfId="43738" xr:uid="{EBF6EFBD-BB8F-4CFD-9E79-4A4E3C43FDEC}"/>
    <cellStyle name="%20 - Vurgu6 3 6 8" xfId="23065" xr:uid="{A04A3665-3E47-4091-92D2-3B6F2315910A}"/>
    <cellStyle name="%20 - Vurgu6 3 6 8 2" xfId="47267" xr:uid="{6E01ABB8-54FB-4FA3-91D6-8C230E0B4267}"/>
    <cellStyle name="%20 - Vurgu6 3 6 9" xfId="28553" xr:uid="{C414755E-B93A-4AC3-B965-8DCD9D5FE706}"/>
    <cellStyle name="%20 - Vurgu6 3 7" xfId="3558" xr:uid="{00000000-0005-0000-0000-00008D010000}"/>
    <cellStyle name="%20 - Vurgu6 3 7 2" xfId="4081" xr:uid="{4A0B826A-3B38-4779-BA68-6B2C868F50BF}"/>
    <cellStyle name="%20 - Vurgu6 3 7 2 2" xfId="9962" xr:uid="{1ED3AE16-7076-4F7A-8189-9B658C17FE5A}"/>
    <cellStyle name="%20 - Vurgu6 3 7 2 2 2" xfId="34556" xr:uid="{776AAD7D-D005-493C-912A-70E8ADB8BE35}"/>
    <cellStyle name="%20 - Vurgu6 3 7 2 3" xfId="13934" xr:uid="{E9A48A61-ECB8-4748-B0AA-08804B8D7CF2}"/>
    <cellStyle name="%20 - Vurgu6 3 7 2 3 2" xfId="38167" xr:uid="{F66EF4DE-3184-454F-AB41-E203E3C40B2C}"/>
    <cellStyle name="%20 - Vurgu6 3 7 2 4" xfId="17647" xr:uid="{BE40B824-CE60-4678-BD27-C11216579FA8}"/>
    <cellStyle name="%20 - Vurgu6 3 7 2 4 2" xfId="41878" xr:uid="{AAA1D3CE-FB39-4F70-BA66-9DE3045EB925}"/>
    <cellStyle name="%20 - Vurgu6 3 7 2 5" xfId="21386" xr:uid="{F0020C92-6C70-4C72-9E26-029571AF484D}"/>
    <cellStyle name="%20 - Vurgu6 3 7 2 5 2" xfId="45609" xr:uid="{D6AE572F-8D21-4911-BD4D-EB7E7DACA6B4}"/>
    <cellStyle name="%20 - Vurgu6 3 7 2 6" xfId="27366" xr:uid="{68015AC1-6A3D-40F0-85FE-3108F3FBA06C}"/>
    <cellStyle name="%20 - Vurgu6 3 7 2 6 2" xfId="51483" xr:uid="{0E3DC1FB-70A8-4EEE-9187-6D9F1A0CF380}"/>
    <cellStyle name="%20 - Vurgu6 3 7 2 7" xfId="29704" xr:uid="{EEC489F6-3B6C-4AC5-B121-0C941D2A2ED1}"/>
    <cellStyle name="%20 - Vurgu6 3 7 3" xfId="5737" xr:uid="{479F70C4-C822-4AD3-96F1-0709A5D4EB30}"/>
    <cellStyle name="%20 - Vurgu6 3 7 3 2" xfId="9242" xr:uid="{BC3EC66D-C8B0-414B-BED5-C11F7095C206}"/>
    <cellStyle name="%20 - Vurgu6 3 7 3 2 2" xfId="33881" xr:uid="{F045D47A-AD28-4220-B7C4-C47444B9BDAD}"/>
    <cellStyle name="%20 - Vurgu6 3 7 3 3" xfId="12762" xr:uid="{02BF81E9-9BFC-488E-B5E6-A313CA20E038}"/>
    <cellStyle name="%20 - Vurgu6 3 7 3 3 2" xfId="36995" xr:uid="{8E43FF3D-6AFA-42B6-9A61-9907E1E3E31A}"/>
    <cellStyle name="%20 - Vurgu6 3 7 3 4" xfId="16475" xr:uid="{54D35331-26CC-4D85-9D3A-3F7EF50C6848}"/>
    <cellStyle name="%20 - Vurgu6 3 7 3 4 2" xfId="40706" xr:uid="{082CF5FE-AF9F-4C75-B485-08634DD8CCAE}"/>
    <cellStyle name="%20 - Vurgu6 3 7 3 5" xfId="20214" xr:uid="{03F03EE4-526A-47FE-AF00-9EA003C83155}"/>
    <cellStyle name="%20 - Vurgu6 3 7 3 5 2" xfId="44437" xr:uid="{9CC3846C-99CD-4A72-854F-7DDE92BF8B5B}"/>
    <cellStyle name="%20 - Vurgu6 3 7 3 6" xfId="26191" xr:uid="{6EE74AE6-2DEA-44A2-A6D5-A28DD369AC58}"/>
    <cellStyle name="%20 - Vurgu6 3 7 3 6 2" xfId="50311" xr:uid="{4590115A-AB50-4AD6-AD12-2E5562126473}"/>
    <cellStyle name="%20 - Vurgu6 3 7 3 7" xfId="30743" xr:uid="{B8939028-0E4A-4F6D-9903-7C38F69CB828}"/>
    <cellStyle name="%20 - Vurgu6 3 7 4" xfId="7723" xr:uid="{ED27ECC3-914F-4B81-81AF-3BA157F7EDF0}"/>
    <cellStyle name="%20 - Vurgu6 3 7 4 2" xfId="24767" xr:uid="{B9A9FEEE-9EC1-4AB1-80A0-B55708EFD9C5}"/>
    <cellStyle name="%20 - Vurgu6 3 7 4 2 2" xfId="48901" xr:uid="{9F4E2931-24C7-4AA4-AA81-5DD9D67C9CDB}"/>
    <cellStyle name="%20 - Vurgu6 3 7 4 3" xfId="32601" xr:uid="{C863A691-B1E1-4BAA-900E-34D34892EE36}"/>
    <cellStyle name="%20 - Vurgu6 3 7 5" xfId="11349" xr:uid="{8944BEDE-AEE2-4678-B4E3-D001BC6DF4C2}"/>
    <cellStyle name="%20 - Vurgu6 3 7 5 2" xfId="35583" xr:uid="{327FBF9E-75E2-49D6-97CB-DBC300C5C50A}"/>
    <cellStyle name="%20 - Vurgu6 3 7 6" xfId="15062" xr:uid="{020AC06C-4C59-45C0-9F4D-10D3C624346E}"/>
    <cellStyle name="%20 - Vurgu6 3 7 6 2" xfId="39294" xr:uid="{9081CFA0-0DD6-4D21-BC74-33B9F699FE43}"/>
    <cellStyle name="%20 - Vurgu6 3 7 7" xfId="18797" xr:uid="{4BC3FA3B-5430-4CF5-86E1-20B5B7BB2677}"/>
    <cellStyle name="%20 - Vurgu6 3 7 7 2" xfId="43023" xr:uid="{94F29AC3-E06A-423D-829E-E4A41A10626D}"/>
    <cellStyle name="%20 - Vurgu6 3 7 8" xfId="23405" xr:uid="{126BDD11-4F5A-466E-A5A2-CC5F300289CD}"/>
    <cellStyle name="%20 - Vurgu6 3 7 8 2" xfId="47607" xr:uid="{CCC90820-3A6C-48A6-9561-F47E917888CF}"/>
    <cellStyle name="%20 - Vurgu6 3 7 9" xfId="29330" xr:uid="{25395455-71EC-4D24-AFE2-669938A84C2B}"/>
    <cellStyle name="%20 - Vurgu6 3 8" xfId="4074" xr:uid="{D9F39D63-9549-4452-BCE1-8A46D2343EE4}"/>
    <cellStyle name="%20 - Vurgu6 3 8 2" xfId="7511" xr:uid="{04BBEC9A-6DEA-4033-9189-5E143FB03185}"/>
    <cellStyle name="%20 - Vurgu6 3 8 2 2" xfId="25676" xr:uid="{FFF239A6-8BE2-4601-9B22-80E016569A47}"/>
    <cellStyle name="%20 - Vurgu6 3 8 2 2 2" xfId="49805" xr:uid="{69E05710-4924-400F-A2B3-A023624EF896}"/>
    <cellStyle name="%20 - Vurgu6 3 8 2 3" xfId="32422" xr:uid="{CB441F1D-A257-4178-8B7E-B58CC94B115C}"/>
    <cellStyle name="%20 - Vurgu6 3 8 3" xfId="12255" xr:uid="{CB68A58A-867E-4326-9237-F05A06879FC1}"/>
    <cellStyle name="%20 - Vurgu6 3 8 3 2" xfId="36489" xr:uid="{513F1B5C-0486-4A90-9430-E7DA18A8B6B3}"/>
    <cellStyle name="%20 - Vurgu6 3 8 4" xfId="15968" xr:uid="{22FEF6C3-5C02-4C1A-8DB1-0D867EA9216F}"/>
    <cellStyle name="%20 - Vurgu6 3 8 4 2" xfId="40200" xr:uid="{CE366494-626C-4F6D-83E2-FFA97B1BA8A8}"/>
    <cellStyle name="%20 - Vurgu6 3 8 5" xfId="19705" xr:uid="{56F06E64-9D5C-4584-8028-A1E4C19BF5A2}"/>
    <cellStyle name="%20 - Vurgu6 3 8 5 2" xfId="43931" xr:uid="{5C9F54AE-D04A-476E-BD84-C20529ACA8DB}"/>
    <cellStyle name="%20 - Vurgu6 3 8 6" xfId="23225" xr:uid="{B5BB38C1-0100-4AD8-9B37-B1FFA0D9B3FA}"/>
    <cellStyle name="%20 - Vurgu6 3 8 6 2" xfId="47427" xr:uid="{BCD79F45-E087-4F6B-9CCA-B6C62E066851}"/>
    <cellStyle name="%20 - Vurgu6 3 8 7" xfId="29697" xr:uid="{D13DF713-C755-4CFA-A81D-E317FBC6CA67}"/>
    <cellStyle name="%20 - Vurgu6 3 9" xfId="5730" xr:uid="{5D4838A6-24BB-4AEC-BDD8-EC361DBCE9B2}"/>
    <cellStyle name="%20 - Vurgu6 3 9 2" xfId="9870" xr:uid="{6E21ACF6-E1D5-490A-809A-F7F79C1713E8}"/>
    <cellStyle name="%20 - Vurgu6 3 9 2 2" xfId="34470" xr:uid="{1751974E-A4BB-43F3-8791-685043CE9BF4}"/>
    <cellStyle name="%20 - Vurgu6 3 9 3" xfId="13758" xr:uid="{6F1D809C-678C-4D03-8EAC-25AF45784CA2}"/>
    <cellStyle name="%20 - Vurgu6 3 9 3 2" xfId="37991" xr:uid="{BECA7FFE-16B2-45D2-B1EB-7EC39A3A4FFC}"/>
    <cellStyle name="%20 - Vurgu6 3 9 4" xfId="17471" xr:uid="{2061F711-84B1-4BF5-9CFE-6F6B0CE5CF07}"/>
    <cellStyle name="%20 - Vurgu6 3 9 4 2" xfId="41702" xr:uid="{AD90283D-27A2-4307-85E1-F0D16362339F}"/>
    <cellStyle name="%20 - Vurgu6 3 9 5" xfId="21210" xr:uid="{0A091690-0A1F-4719-B60A-89A4B40F3B40}"/>
    <cellStyle name="%20 - Vurgu6 3 9 5 2" xfId="45433" xr:uid="{74130A05-CEE3-4342-8C45-70E6685F5A3B}"/>
    <cellStyle name="%20 - Vurgu6 3 9 6" xfId="27190" xr:uid="{D9757B71-FFB6-4E15-AC01-48011CF9CBBF}"/>
    <cellStyle name="%20 - Vurgu6 3 9 6 2" xfId="51307" xr:uid="{236867B0-BE5C-4867-BDA0-89B1309E75E2}"/>
    <cellStyle name="%20 - Vurgu6 3 9 7" xfId="30736" xr:uid="{1BF03034-1985-4E21-A5EE-970DE79C632E}"/>
    <cellStyle name="%20 - Vurgu6 30" xfId="8789" xr:uid="{4F9BCF33-E643-4A56-AC2E-D51AB0EB65CC}"/>
    <cellStyle name="%20 - Vurgu6 30 2" xfId="24370" xr:uid="{10E4BC8D-1D2D-4930-839C-B66B497111C8}"/>
    <cellStyle name="%20 - Vurgu6 30 2 2" xfId="48572" xr:uid="{03FBD8D0-1728-4F14-A5ED-6CAA9B1585FA}"/>
    <cellStyle name="%20 - Vurgu6 30 3" xfId="33565" xr:uid="{DAD3BAC7-5457-4E14-8962-31270886ECAB}"/>
    <cellStyle name="%20 - Vurgu6 31" xfId="6524" xr:uid="{D11FE017-1798-4979-BBAF-0DBAC8D16A1D}"/>
    <cellStyle name="%20 - Vurgu6 31 2" xfId="24441" xr:uid="{1960344C-0974-4F32-AFEE-6ECF12284937}"/>
    <cellStyle name="%20 - Vurgu6 31 2 2" xfId="48624" xr:uid="{85E1643F-9FBD-481F-9354-5917E8FA171F}"/>
    <cellStyle name="%20 - Vurgu6 31 3" xfId="31528" xr:uid="{833ED21E-8D31-4217-B755-01E785D73B5A}"/>
    <cellStyle name="%20 - Vurgu6 32" xfId="11083" xr:uid="{271D4FC7-58F7-48CD-9D66-E94FDD69A07B}"/>
    <cellStyle name="%20 - Vurgu6 32 2" xfId="24463" xr:uid="{2398AED6-7647-45E4-96FF-7594B6AC585A}"/>
    <cellStyle name="%20 - Vurgu6 32 2 2" xfId="48640" xr:uid="{72DB7146-34DA-4D5D-9B29-CA0357D4380D}"/>
    <cellStyle name="%20 - Vurgu6 32 3" xfId="35324" xr:uid="{70FD1628-264C-4F6D-B8CC-BA882D3CB4E0}"/>
    <cellStyle name="%20 - Vurgu6 33" xfId="11118" xr:uid="{57AD0A01-0931-4856-A1B6-A465E2046B83}"/>
    <cellStyle name="%20 - Vurgu6 33 2" xfId="24481" xr:uid="{130AA47E-1DC3-4EDC-A402-EE2CC622A0B2}"/>
    <cellStyle name="%20 - Vurgu6 33 2 2" xfId="48656" xr:uid="{7AE2A559-34DD-4EE3-B929-C96086D76095}"/>
    <cellStyle name="%20 - Vurgu6 33 3" xfId="35352" xr:uid="{733A8613-3EBF-4088-9414-87750450E9A8}"/>
    <cellStyle name="%20 - Vurgu6 34" xfId="14831" xr:uid="{62E5BBA1-98EC-4E45-B112-775B90A2015C}"/>
    <cellStyle name="%20 - Vurgu6 34 2" xfId="24499" xr:uid="{01440B1F-104C-48CB-9655-C30C39C5FB22}"/>
    <cellStyle name="%20 - Vurgu6 34 2 2" xfId="48673" xr:uid="{4A7A7946-E0CE-4AC0-AC1B-96D2992499E3}"/>
    <cellStyle name="%20 - Vurgu6 34 3" xfId="39063" xr:uid="{CE7C629F-E189-4C4B-B6CC-30FCF35594DD}"/>
    <cellStyle name="%20 - Vurgu6 35" xfId="18564" xr:uid="{CF4C1CAC-4706-471C-BF9C-B601918DE24F}"/>
    <cellStyle name="%20 - Vurgu6 35 2" xfId="42790" xr:uid="{B81928A3-D5E7-43B3-91CF-DD65DFBC7EAE}"/>
    <cellStyle name="%20 - Vurgu6 36" xfId="22298" xr:uid="{D45E327A-C127-4C87-8B23-38EEC1362BC4}"/>
    <cellStyle name="%20 - Vurgu6 36 2" xfId="46516" xr:uid="{95D7EB27-90BA-4258-A16B-CBBCCE7E17EF}"/>
    <cellStyle name="%20 - Vurgu6 37" xfId="52381" xr:uid="{4A52F00F-8E7D-4521-AB88-8BA0E6C8981B}"/>
    <cellStyle name="%20 - Vurgu6 4" xfId="364" xr:uid="{00000000-0005-0000-0000-00008E010000}"/>
    <cellStyle name="%20 - Vurgu6 4 10" xfId="6589" xr:uid="{0D51FCCF-4905-4CF5-B7DA-1ADE631ACE34}"/>
    <cellStyle name="%20 - Vurgu6 4 10 2" xfId="31593" xr:uid="{5A3C0F7F-8917-4EDB-8F71-FE0F95058CC7}"/>
    <cellStyle name="%20 - Vurgu6 4 11" xfId="10342" xr:uid="{5E36F92D-7703-42A7-92AC-D5D1818F9E48}"/>
    <cellStyle name="%20 - Vurgu6 4 11 2" xfId="34903" xr:uid="{E3DC60DB-85B1-4064-B4C9-F7DA112DA3BE}"/>
    <cellStyle name="%20 - Vurgu6 4 12" xfId="11182" xr:uid="{C81FBC9B-C759-4220-A98F-6FDA9011B2F1}"/>
    <cellStyle name="%20 - Vurgu6 4 12 2" xfId="35416" xr:uid="{92A55B91-241D-49E2-8B73-2D042ACDC54A}"/>
    <cellStyle name="%20 - Vurgu6 4 13" xfId="14895" xr:uid="{2E3CD87B-0393-48BF-A8F7-82EFE4358C16}"/>
    <cellStyle name="%20 - Vurgu6 4 13 2" xfId="39127" xr:uid="{D42CF3BE-D179-454D-82D8-E248D760EC8C}"/>
    <cellStyle name="%20 - Vurgu6 4 14" xfId="18628" xr:uid="{2C1B6AA5-6F32-44EE-B9EE-DA27B649CCF4}"/>
    <cellStyle name="%20 - Vurgu6 4 14 2" xfId="42854" xr:uid="{ADA1CE40-2000-4F95-AF22-AA0755A1AD7E}"/>
    <cellStyle name="%20 - Vurgu6 4 15" xfId="22395" xr:uid="{B73E1A97-48FC-4517-B688-9DC0DC60CF98}"/>
    <cellStyle name="%20 - Vurgu6 4 15 2" xfId="46597" xr:uid="{E700B104-DF43-4534-95C6-342F89B90439}"/>
    <cellStyle name="%20 - Vurgu6 4 16" xfId="28554" xr:uid="{DAB51E4A-AD6A-4F72-81AE-FFF723838521}"/>
    <cellStyle name="%20 - Vurgu6 4 2" xfId="365" xr:uid="{00000000-0005-0000-0000-00008F010000}"/>
    <cellStyle name="%20 - Vurgu6 4 2 10" xfId="22698" xr:uid="{141F910B-B4FF-41B1-9162-7D418954666B}"/>
    <cellStyle name="%20 - Vurgu6 4 2 10 2" xfId="46900" xr:uid="{342417E8-3295-4B1E-BD35-4D63667C93D2}"/>
    <cellStyle name="%20 - Vurgu6 4 2 11" xfId="28555" xr:uid="{C33F82C9-D5A9-4F86-9E9B-3F36DA289252}"/>
    <cellStyle name="%20 - Vurgu6 4 2 2" xfId="366" xr:uid="{00000000-0005-0000-0000-000090010000}"/>
    <cellStyle name="%20 - Vurgu6 4 2 2 2" xfId="4084" xr:uid="{19944450-1C5B-4A5E-B63E-A827C116A650}"/>
    <cellStyle name="%20 - Vurgu6 4 2 2 2 2" xfId="26514" xr:uid="{07460985-3002-41AB-9F9C-FF182F46F040}"/>
    <cellStyle name="%20 - Vurgu6 4 2 2 2 2 2" xfId="50633" xr:uid="{8E6E9A45-701E-42AF-9F27-A9169764965F}"/>
    <cellStyle name="%20 - Vurgu6 4 2 2 2 3" xfId="29707" xr:uid="{49B996A7-D636-4D85-8E32-351D2E3FDF61}"/>
    <cellStyle name="%20 - Vurgu6 4 2 2 3" xfId="5740" xr:uid="{BD9ABE35-E918-4EC8-937A-AF81DFBCEEFD}"/>
    <cellStyle name="%20 - Vurgu6 4 2 2 3 2" xfId="30746" xr:uid="{8118153C-778A-4315-B7B4-F7582776CE4E}"/>
    <cellStyle name="%20 - Vurgu6 4 2 2 4" xfId="8115" xr:uid="{28E78252-D6F1-45A0-BD3F-EFB17CD948D2}"/>
    <cellStyle name="%20 - Vurgu6 4 2 2 4 2" xfId="32943" xr:uid="{A71D75F6-2027-4E50-8B63-8895C93AE56F}"/>
    <cellStyle name="%20 - Vurgu6 4 2 2 5" xfId="13084" xr:uid="{FA5CCEBC-BFBC-45F6-B7F7-1440F89B1AA5}"/>
    <cellStyle name="%20 - Vurgu6 4 2 2 5 2" xfId="37317" xr:uid="{A0277A0A-0BDD-44C2-AF44-031C572CD218}"/>
    <cellStyle name="%20 - Vurgu6 4 2 2 6" xfId="16797" xr:uid="{9E081062-C03C-4612-B4AC-41D79765A579}"/>
    <cellStyle name="%20 - Vurgu6 4 2 2 6 2" xfId="41028" xr:uid="{98BD16E9-DCF3-4A22-9C6E-8C05F36290ED}"/>
    <cellStyle name="%20 - Vurgu6 4 2 2 7" xfId="20536" xr:uid="{F2313784-8EDD-4A1A-82CA-2CF6DF53E3E7}"/>
    <cellStyle name="%20 - Vurgu6 4 2 2 7 2" xfId="44759" xr:uid="{E88F05FD-9390-4987-8116-19996A8117AD}"/>
    <cellStyle name="%20 - Vurgu6 4 2 2 8" xfId="23748" xr:uid="{2B4BC318-812F-482D-A91E-6281F7C35BE4}"/>
    <cellStyle name="%20 - Vurgu6 4 2 2 8 2" xfId="47950" xr:uid="{09E72A50-4402-48E8-9C2F-00A2A836964F}"/>
    <cellStyle name="%20 - Vurgu6 4 2 2 9" xfId="28556" xr:uid="{76213A97-7D87-4427-9C00-E504E4A00C1C}"/>
    <cellStyle name="%20 - Vurgu6 4 2 3" xfId="4083" xr:uid="{3879DA65-24EC-4A8B-8716-44B00D456DC8}"/>
    <cellStyle name="%20 - Vurgu6 4 2 3 2" xfId="10079" xr:uid="{85CBF237-15F0-4470-82D6-EF8F0DF08781}"/>
    <cellStyle name="%20 - Vurgu6 4 2 3 2 2" xfId="34673" xr:uid="{5B21E465-D1C5-4C33-BF61-0B4A193B106A}"/>
    <cellStyle name="%20 - Vurgu6 4 2 3 3" xfId="14276" xr:uid="{532C21BB-C41C-4B99-95E2-36132A624037}"/>
    <cellStyle name="%20 - Vurgu6 4 2 3 3 2" xfId="38509" xr:uid="{6723D467-0A81-4502-8764-BF28D0501144}"/>
    <cellStyle name="%20 - Vurgu6 4 2 3 4" xfId="17989" xr:uid="{FD4E6533-E488-4A5C-96B7-42FBDFD13DDA}"/>
    <cellStyle name="%20 - Vurgu6 4 2 3 4 2" xfId="42220" xr:uid="{9C9D5798-0F6E-480C-A06D-C57A02E744DC}"/>
    <cellStyle name="%20 - Vurgu6 4 2 3 5" xfId="21728" xr:uid="{865FFE9B-0737-4096-9AF4-253A9AC34842}"/>
    <cellStyle name="%20 - Vurgu6 4 2 3 5 2" xfId="45951" xr:uid="{A290B75B-FDBC-4D55-A6BC-1060C6D81AE7}"/>
    <cellStyle name="%20 - Vurgu6 4 2 3 6" xfId="27708" xr:uid="{12DECC70-D372-47B3-9AEB-E2DE05B60C1C}"/>
    <cellStyle name="%20 - Vurgu6 4 2 3 6 2" xfId="51825" xr:uid="{2352AE70-4458-471D-8FFD-5789E05E5A98}"/>
    <cellStyle name="%20 - Vurgu6 4 2 3 7" xfId="29706" xr:uid="{7C61D57D-7561-4761-8806-A0BFC96F9064}"/>
    <cellStyle name="%20 - Vurgu6 4 2 4" xfId="5739" xr:uid="{A8D6A5F2-2EA2-40EA-921C-BCBDF862F648}"/>
    <cellStyle name="%20 - Vurgu6 4 2 4 2" xfId="9026" xr:uid="{E64E9AE4-B85B-46EF-A760-760992FAC608}"/>
    <cellStyle name="%20 - Vurgu6 4 2 4 2 2" xfId="33720" xr:uid="{B7D0AB94-1E81-455C-AA03-3AB6423FB95D}"/>
    <cellStyle name="%20 - Vurgu6 4 2 4 3" xfId="12426" xr:uid="{0CC84D65-0870-4022-8E1C-51315BDCF012}"/>
    <cellStyle name="%20 - Vurgu6 4 2 4 3 2" xfId="36660" xr:uid="{F93ACE24-8D22-4746-96B9-778535D52AD7}"/>
    <cellStyle name="%20 - Vurgu6 4 2 4 4" xfId="16139" xr:uid="{C5F81F69-3117-4B1C-BFD7-AFEAB407BC71}"/>
    <cellStyle name="%20 - Vurgu6 4 2 4 4 2" xfId="40371" xr:uid="{DA059F9F-6049-43D7-B443-1C63268D7C4A}"/>
    <cellStyle name="%20 - Vurgu6 4 2 4 5" xfId="19877" xr:uid="{2F66C170-78BA-4933-86F2-407983525183}"/>
    <cellStyle name="%20 - Vurgu6 4 2 4 5 2" xfId="44102" xr:uid="{D83979DC-3BEC-4F01-B10C-B05FFC08E9A8}"/>
    <cellStyle name="%20 - Vurgu6 4 2 4 6" xfId="25852" xr:uid="{7FD05F4A-47DD-41D3-8EAA-F7299AA99E58}"/>
    <cellStyle name="%20 - Vurgu6 4 2 4 6 2" xfId="49976" xr:uid="{8EAF3796-98AB-4A52-AC8E-FD10DE982DBA}"/>
    <cellStyle name="%20 - Vurgu6 4 2 4 7" xfId="30745" xr:uid="{130099A6-F85F-4CF1-AB3E-30224A8647C0}"/>
    <cellStyle name="%20 - Vurgu6 4 2 5" xfId="6963" xr:uid="{01170410-3FAF-45D5-9E1E-4211CC12B2EA}"/>
    <cellStyle name="%20 - Vurgu6 4 2 5 2" xfId="25111" xr:uid="{270B9FA8-4B53-4C51-AA6D-F70967F43D86}"/>
    <cellStyle name="%20 - Vurgu6 4 2 5 2 2" xfId="49245" xr:uid="{94819515-1408-4F57-B971-C14552FCA3DE}"/>
    <cellStyle name="%20 - Vurgu6 4 2 5 3" xfId="31895" xr:uid="{8696DF53-6AD2-47C9-B02B-436BE4749B35}"/>
    <cellStyle name="%20 - Vurgu6 4 2 6" xfId="10343" xr:uid="{18A9BAB7-B8FB-413A-8A4E-068FCDDC24F4}"/>
    <cellStyle name="%20 - Vurgu6 4 2 6 2" xfId="34904" xr:uid="{33611496-7DA8-4B25-AF07-0119DA15D47B}"/>
    <cellStyle name="%20 - Vurgu6 4 2 7" xfId="11695" xr:uid="{258D085E-2BFD-4C42-86D5-3E41DB31AA72}"/>
    <cellStyle name="%20 - Vurgu6 4 2 7 2" xfId="35929" xr:uid="{6F98EF52-DE9D-4BEB-AFA2-62BB150FE81D}"/>
    <cellStyle name="%20 - Vurgu6 4 2 8" xfId="15408" xr:uid="{63944EFD-EED4-4832-947D-CCA39C9B3B91}"/>
    <cellStyle name="%20 - Vurgu6 4 2 8 2" xfId="39640" xr:uid="{0854EBC1-3F57-46D5-916A-4383CD744479}"/>
    <cellStyle name="%20 - Vurgu6 4 2 9" xfId="19145" xr:uid="{193555AF-4246-480B-9690-DC84C20C751F}"/>
    <cellStyle name="%20 - Vurgu6 4 2 9 2" xfId="43371" xr:uid="{9FBCC291-95D5-41F4-9158-5865B404E825}"/>
    <cellStyle name="%20 - Vurgu6 4 3" xfId="367" xr:uid="{00000000-0005-0000-0000-000091010000}"/>
    <cellStyle name="%20 - Vurgu6 4 3 10" xfId="28557" xr:uid="{DFFE2859-5BFB-45DA-9135-AA3692D08940}"/>
    <cellStyle name="%20 - Vurgu6 4 3 2" xfId="4085" xr:uid="{1E2A83DC-8037-4A2E-A2C5-438A595ED482}"/>
    <cellStyle name="%20 - Vurgu6 4 3 2 2" xfId="8246" xr:uid="{539DE063-6607-48F0-9110-A752BE180A60}"/>
    <cellStyle name="%20 - Vurgu6 4 3 2 2 2" xfId="27835" xr:uid="{7868FA3C-20A2-40E3-B140-CDB76186C3B2}"/>
    <cellStyle name="%20 - Vurgu6 4 3 2 2 2 2" xfId="51952" xr:uid="{AD6B9DC0-E9FD-47E3-870D-526AD988C124}"/>
    <cellStyle name="%20 - Vurgu6 4 3 2 2 3" xfId="33070" xr:uid="{F829780B-181A-46BF-8730-96C91E6CF99B}"/>
    <cellStyle name="%20 - Vurgu6 4 3 2 3" xfId="14403" xr:uid="{AD67687A-5A92-40DB-9377-B8B736D34320}"/>
    <cellStyle name="%20 - Vurgu6 4 3 2 3 2" xfId="38636" xr:uid="{52251D3B-FE1D-472F-9105-B3FB0018815A}"/>
    <cellStyle name="%20 - Vurgu6 4 3 2 4" xfId="18116" xr:uid="{FC055CCA-A382-40DA-BF2A-77D60579CAB6}"/>
    <cellStyle name="%20 - Vurgu6 4 3 2 4 2" xfId="42347" xr:uid="{CD04D9D3-84C4-4511-A6BB-E68B849DD1A8}"/>
    <cellStyle name="%20 - Vurgu6 4 3 2 5" xfId="21855" xr:uid="{5C9F795E-72C9-4D97-9CF5-9E6AC886E18F}"/>
    <cellStyle name="%20 - Vurgu6 4 3 2 5 2" xfId="46078" xr:uid="{11B04E91-13EA-41C0-90CF-43AB37E69C6D}"/>
    <cellStyle name="%20 - Vurgu6 4 3 2 6" xfId="23875" xr:uid="{FBB67899-4114-4870-AA1D-9F7D35DC9173}"/>
    <cellStyle name="%20 - Vurgu6 4 3 2 6 2" xfId="48077" xr:uid="{6FBCA207-1075-491F-A00D-561E8305C0D0}"/>
    <cellStyle name="%20 - Vurgu6 4 3 2 7" xfId="29708" xr:uid="{E095A4A7-4B8C-486D-BC78-FFFFA8866688}"/>
    <cellStyle name="%20 - Vurgu6 4 3 3" xfId="5741" xr:uid="{E2CD817E-F9DF-4143-A113-913C84F621D0}"/>
    <cellStyle name="%20 - Vurgu6 4 3 3 2" xfId="9467" xr:uid="{1E2A8E4A-8948-401B-9AF0-1D0E904D2679}"/>
    <cellStyle name="%20 - Vurgu6 4 3 3 2 2" xfId="34092" xr:uid="{DA32D75E-8ADB-4068-8ED2-55F2ECB6FD15}"/>
    <cellStyle name="%20 - Vurgu6 4 3 3 3" xfId="13211" xr:uid="{F2B13403-C04A-402E-B138-0FF6D6B6A8F6}"/>
    <cellStyle name="%20 - Vurgu6 4 3 3 3 2" xfId="37444" xr:uid="{7A340963-C762-43E7-AB27-C5C6280D4DE9}"/>
    <cellStyle name="%20 - Vurgu6 4 3 3 4" xfId="16924" xr:uid="{86DF4AC0-34CC-45C5-BD4C-5A90D62AFBBC}"/>
    <cellStyle name="%20 - Vurgu6 4 3 3 4 2" xfId="41155" xr:uid="{3819BD39-A13D-48B1-A056-E208BAA89797}"/>
    <cellStyle name="%20 - Vurgu6 4 3 3 5" xfId="20663" xr:uid="{3DB901A7-1EE5-4997-BC3E-113C0F428369}"/>
    <cellStyle name="%20 - Vurgu6 4 3 3 5 2" xfId="44886" xr:uid="{8D0B0C8C-0C61-4FF3-900C-4315EF9CC59D}"/>
    <cellStyle name="%20 - Vurgu6 4 3 3 6" xfId="26641" xr:uid="{9B5C9E51-6C91-46BA-B785-DE721727C916}"/>
    <cellStyle name="%20 - Vurgu6 4 3 3 6 2" xfId="50760" xr:uid="{CB3652E3-70A5-476A-A9A9-76AFDBC6052A}"/>
    <cellStyle name="%20 - Vurgu6 4 3 3 7" xfId="30747" xr:uid="{6D9A33EF-73FC-45FF-8C07-E01724718F1F}"/>
    <cellStyle name="%20 - Vurgu6 4 3 4" xfId="7098" xr:uid="{86924F81-14D3-4F35-962B-64E028CA3CD0}"/>
    <cellStyle name="%20 - Vurgu6 4 3 4 2" xfId="25238" xr:uid="{41489BCF-0F26-4891-A12E-9C3188A8BFE0}"/>
    <cellStyle name="%20 - Vurgu6 4 3 4 2 2" xfId="49372" xr:uid="{DDCADFF9-8F58-446D-8F39-CC24C13F533C}"/>
    <cellStyle name="%20 - Vurgu6 4 3 4 3" xfId="32022" xr:uid="{31482914-DDEB-4DE5-B08A-8258AF93837D}"/>
    <cellStyle name="%20 - Vurgu6 4 3 5" xfId="10344" xr:uid="{234715C7-DFDE-4C4A-A302-0C4FB6CABE78}"/>
    <cellStyle name="%20 - Vurgu6 4 3 5 2" xfId="34905" xr:uid="{738952C2-43BF-4F58-A8CE-3275860F64D0}"/>
    <cellStyle name="%20 - Vurgu6 4 3 6" xfId="11822" xr:uid="{1BCB6FA2-F37B-4ED4-83A6-5303087CA8F3}"/>
    <cellStyle name="%20 - Vurgu6 4 3 6 2" xfId="36056" xr:uid="{AAEA1B17-D4E5-4825-B97B-2843CE447291}"/>
    <cellStyle name="%20 - Vurgu6 4 3 7" xfId="15535" xr:uid="{E60FB465-5B0F-4755-9040-A7921262A789}"/>
    <cellStyle name="%20 - Vurgu6 4 3 7 2" xfId="39767" xr:uid="{E60CC19D-8290-45D4-8025-16394CC02604}"/>
    <cellStyle name="%20 - Vurgu6 4 3 8" xfId="19272" xr:uid="{64E8E58B-647D-4061-8A48-E8DCF3619A4A}"/>
    <cellStyle name="%20 - Vurgu6 4 3 8 2" xfId="43498" xr:uid="{70CF7E24-612B-4139-B43A-2F6B1A84C1F3}"/>
    <cellStyle name="%20 - Vurgu6 4 3 9" xfId="22825" xr:uid="{381F7CA7-63A2-425A-A956-E17D05783EFE}"/>
    <cellStyle name="%20 - Vurgu6 4 3 9 2" xfId="47027" xr:uid="{30AD9642-45D8-407B-B71E-EF96363904E7}"/>
    <cellStyle name="%20 - Vurgu6 4 4" xfId="368" xr:uid="{00000000-0005-0000-0000-000092010000}"/>
    <cellStyle name="%20 - Vurgu6 4 4 10" xfId="28558" xr:uid="{7CF7FC0E-892F-4DE1-92F2-54839BE7CEC8}"/>
    <cellStyle name="%20 - Vurgu6 4 4 2" xfId="4086" xr:uid="{A5693A6D-8754-45CA-97F5-BDF1FC46F4F4}"/>
    <cellStyle name="%20 - Vurgu6 4 4 2 2" xfId="8376" xr:uid="{0486B59F-C2F6-40D3-9A51-043A74A0276E}"/>
    <cellStyle name="%20 - Vurgu6 4 4 2 2 2" xfId="27962" xr:uid="{9EB565E2-9906-4007-963D-BC5821E5B573}"/>
    <cellStyle name="%20 - Vurgu6 4 4 2 2 2 2" xfId="52079" xr:uid="{245315AE-E1FA-45F2-8B5F-0D2CEA9C53CC}"/>
    <cellStyle name="%20 - Vurgu6 4 4 2 2 3" xfId="33197" xr:uid="{0AA5F3F9-020A-493A-B3B0-72F0D0CE0D98}"/>
    <cellStyle name="%20 - Vurgu6 4 4 2 3" xfId="14530" xr:uid="{DD3F4B44-1B65-4683-8F70-EB3BFF376514}"/>
    <cellStyle name="%20 - Vurgu6 4 4 2 3 2" xfId="38763" xr:uid="{A3C9FA16-56C4-4711-B8CB-20D641BC7649}"/>
    <cellStyle name="%20 - Vurgu6 4 4 2 4" xfId="18243" xr:uid="{3C9ED2C4-8BCE-4FD0-8DAE-A9A13F52145A}"/>
    <cellStyle name="%20 - Vurgu6 4 4 2 4 2" xfId="42474" xr:uid="{C2B49BDA-8B1C-40B8-93A1-154DDF206D28}"/>
    <cellStyle name="%20 - Vurgu6 4 4 2 5" xfId="21982" xr:uid="{4AE3E59F-B109-48F1-8657-E64EA65C6DD1}"/>
    <cellStyle name="%20 - Vurgu6 4 4 2 5 2" xfId="46205" xr:uid="{2DAFB88F-CC93-4E36-8807-3EB508EE5D04}"/>
    <cellStyle name="%20 - Vurgu6 4 4 2 6" xfId="24002" xr:uid="{3ED251A5-25F1-4CDF-B693-C9D18EC45415}"/>
    <cellStyle name="%20 - Vurgu6 4 4 2 6 2" xfId="48204" xr:uid="{BD1E8B42-AB18-4D55-BA45-0B6DF1BCA733}"/>
    <cellStyle name="%20 - Vurgu6 4 4 2 7" xfId="29709" xr:uid="{5BB3A048-293F-4368-B8B4-F0A6E6ED28A5}"/>
    <cellStyle name="%20 - Vurgu6 4 4 3" xfId="5742" xr:uid="{BCDE774C-4C2E-48E7-B96E-2F9B772C702F}"/>
    <cellStyle name="%20 - Vurgu6 4 4 3 2" xfId="9546" xr:uid="{93215253-2EA9-43B4-A8A2-713600BD5175}"/>
    <cellStyle name="%20 - Vurgu6 4 4 3 2 2" xfId="34171" xr:uid="{95975142-57B0-4A90-972B-188C0CECF316}"/>
    <cellStyle name="%20 - Vurgu6 4 4 3 3" xfId="13338" xr:uid="{272CD915-35B7-4EFC-80BE-3965D8FB70EE}"/>
    <cellStyle name="%20 - Vurgu6 4 4 3 3 2" xfId="37571" xr:uid="{3A310ABF-BDA5-442E-B676-B25F3903A554}"/>
    <cellStyle name="%20 - Vurgu6 4 4 3 4" xfId="17051" xr:uid="{60809961-ABEF-441F-87B5-BBFDB4798605}"/>
    <cellStyle name="%20 - Vurgu6 4 4 3 4 2" xfId="41282" xr:uid="{B1D08AB9-277D-4036-9E0D-8149E09F999C}"/>
    <cellStyle name="%20 - Vurgu6 4 4 3 5" xfId="20790" xr:uid="{E4629172-9D88-42C8-92CF-6FECE619E304}"/>
    <cellStyle name="%20 - Vurgu6 4 4 3 5 2" xfId="45013" xr:uid="{B777387E-E57A-4E22-ACF1-B87A21FCB08F}"/>
    <cellStyle name="%20 - Vurgu6 4 4 3 6" xfId="26768" xr:uid="{729C3F60-DBC9-49AE-8B30-F638A74722CD}"/>
    <cellStyle name="%20 - Vurgu6 4 4 3 6 2" xfId="50887" xr:uid="{A14541AC-D6A3-4E27-B534-2A443D186691}"/>
    <cellStyle name="%20 - Vurgu6 4 4 3 7" xfId="30748" xr:uid="{EEFEA548-8E28-4A69-8846-D262E64B8A56}"/>
    <cellStyle name="%20 - Vurgu6 4 4 4" xfId="7226" xr:uid="{06D38C02-0C35-480E-B0DF-1A68F1F74D35}"/>
    <cellStyle name="%20 - Vurgu6 4 4 4 2" xfId="25365" xr:uid="{7037EAC6-1DD8-42EB-B401-715D2F80FC66}"/>
    <cellStyle name="%20 - Vurgu6 4 4 4 2 2" xfId="49499" xr:uid="{2D4D187C-AFD1-4322-9DCB-12FE59F67DC3}"/>
    <cellStyle name="%20 - Vurgu6 4 4 4 3" xfId="32149" xr:uid="{274337FF-E421-47C9-AEF0-72747F326A9B}"/>
    <cellStyle name="%20 - Vurgu6 4 4 5" xfId="10345" xr:uid="{88C85A98-6EC4-44D3-ADBA-7EC91C7A45F3}"/>
    <cellStyle name="%20 - Vurgu6 4 4 5 2" xfId="34906" xr:uid="{0EC59EEA-133D-4C19-909C-4FF32B99DC28}"/>
    <cellStyle name="%20 - Vurgu6 4 4 6" xfId="11949" xr:uid="{0F1FFF28-00FD-4FC7-A298-AAF2DC582C77}"/>
    <cellStyle name="%20 - Vurgu6 4 4 6 2" xfId="36183" xr:uid="{9D2D4B01-BFC6-4606-BD96-FB79FD2766A9}"/>
    <cellStyle name="%20 - Vurgu6 4 4 7" xfId="15662" xr:uid="{7243BDB1-AF4A-4947-9945-32413BAD897F}"/>
    <cellStyle name="%20 - Vurgu6 4 4 7 2" xfId="39894" xr:uid="{210481B2-CAD3-4766-A5B7-C9875DBEF8F2}"/>
    <cellStyle name="%20 - Vurgu6 4 4 8" xfId="19399" xr:uid="{8B39DC09-7E7A-4AE9-BE64-A817D13BF64D}"/>
    <cellStyle name="%20 - Vurgu6 4 4 8 2" xfId="43625" xr:uid="{A607E683-C9EA-45FC-9DEF-C4A86C189520}"/>
    <cellStyle name="%20 - Vurgu6 4 4 9" xfId="22952" xr:uid="{66122BD0-4920-447D-8B8A-B0BF247ECA8A}"/>
    <cellStyle name="%20 - Vurgu6 4 4 9 2" xfId="47154" xr:uid="{2E89C8CD-A415-488F-AC6D-ADD986DFB1F1}"/>
    <cellStyle name="%20 - Vurgu6 4 5" xfId="369" xr:uid="{00000000-0005-0000-0000-000093010000}"/>
    <cellStyle name="%20 - Vurgu6 4 5 2" xfId="4087" xr:uid="{E1F60046-249D-4636-A2C5-96965101B10E}"/>
    <cellStyle name="%20 - Vurgu6 4 5 2 2" xfId="8508" xr:uid="{A3776E5E-F225-4B36-8366-48A90CDCA4BE}"/>
    <cellStyle name="%20 - Vurgu6 4 5 2 2 2" xfId="28089" xr:uid="{21D174AD-0069-49AA-ACEA-D4F2662C0705}"/>
    <cellStyle name="%20 - Vurgu6 4 5 2 2 2 2" xfId="52206" xr:uid="{8BCAA5EB-BFAD-462A-8264-C4A192A88160}"/>
    <cellStyle name="%20 - Vurgu6 4 5 2 2 3" xfId="33324" xr:uid="{1D759092-B344-4402-9B63-06FA62456F60}"/>
    <cellStyle name="%20 - Vurgu6 4 5 2 3" xfId="14657" xr:uid="{A085CC91-9F5E-47CC-80A3-F209FB8EB0FC}"/>
    <cellStyle name="%20 - Vurgu6 4 5 2 3 2" xfId="38890" xr:uid="{5563926E-5D10-4645-91BE-B5664A4BDCAC}"/>
    <cellStyle name="%20 - Vurgu6 4 5 2 4" xfId="18370" xr:uid="{AFCBD3FE-8F70-40B6-994B-AE455EC3D26C}"/>
    <cellStyle name="%20 - Vurgu6 4 5 2 4 2" xfId="42601" xr:uid="{BD3AA59D-1E75-4E19-8915-09AA2CF3CAA6}"/>
    <cellStyle name="%20 - Vurgu6 4 5 2 5" xfId="22109" xr:uid="{D77FACB9-47A5-4C91-BC7F-FCF3749B4283}"/>
    <cellStyle name="%20 - Vurgu6 4 5 2 5 2" xfId="46332" xr:uid="{16FD5A96-07CE-4979-849B-56CB2C7B14A5}"/>
    <cellStyle name="%20 - Vurgu6 4 5 2 6" xfId="24129" xr:uid="{EA5D7A13-8F5E-4474-95C3-4E1B2C19413D}"/>
    <cellStyle name="%20 - Vurgu6 4 5 2 6 2" xfId="48331" xr:uid="{C511EFE8-00AF-4C84-B25C-398BBDFB8734}"/>
    <cellStyle name="%20 - Vurgu6 4 5 2 7" xfId="29710" xr:uid="{11D74099-3B55-4FC8-9216-466799D616F1}"/>
    <cellStyle name="%20 - Vurgu6 4 5 3" xfId="5743" xr:uid="{DD48FEE5-A4AB-4832-BB8C-58730087CCB5}"/>
    <cellStyle name="%20 - Vurgu6 4 5 3 2" xfId="9626" xr:uid="{1531D809-DDDC-4513-8E56-E9A4652223A1}"/>
    <cellStyle name="%20 - Vurgu6 4 5 3 2 2" xfId="34251" xr:uid="{AD2F8675-3152-4259-A5C0-3D3227AB08AA}"/>
    <cellStyle name="%20 - Vurgu6 4 5 3 3" xfId="13465" xr:uid="{C0E23B3D-429A-4E83-9EE7-5DFDC86FFB50}"/>
    <cellStyle name="%20 - Vurgu6 4 5 3 3 2" xfId="37698" xr:uid="{AAF087F5-0BE7-414D-B6AE-07ED142634B9}"/>
    <cellStyle name="%20 - Vurgu6 4 5 3 4" xfId="17178" xr:uid="{CA3FB51E-693C-4003-A9FC-D894AD894458}"/>
    <cellStyle name="%20 - Vurgu6 4 5 3 4 2" xfId="41409" xr:uid="{88A7B76E-3C1E-407A-92CF-222F0051F1E0}"/>
    <cellStyle name="%20 - Vurgu6 4 5 3 5" xfId="20917" xr:uid="{7BD4F368-FE9F-49BC-BABC-2C178C5CC62A}"/>
    <cellStyle name="%20 - Vurgu6 4 5 3 5 2" xfId="45140" xr:uid="{85E64CC8-1992-43C8-A70A-4CBA70544E05}"/>
    <cellStyle name="%20 - Vurgu6 4 5 3 6" xfId="26895" xr:uid="{95665B2E-00B2-497D-B927-7359F532E63F}"/>
    <cellStyle name="%20 - Vurgu6 4 5 3 6 2" xfId="51014" xr:uid="{387293D3-2692-4D2A-80C9-32FDDCE1A6F7}"/>
    <cellStyle name="%20 - Vurgu6 4 5 3 7" xfId="30749" xr:uid="{F3DF81A6-AF04-435A-BC34-BE2926BD94EC}"/>
    <cellStyle name="%20 - Vurgu6 4 5 4" xfId="7360" xr:uid="{17939628-56B7-413D-A778-E61ED44C09BF}"/>
    <cellStyle name="%20 - Vurgu6 4 5 4 2" xfId="25492" xr:uid="{42550124-F7C7-43E3-851E-23B0DD4DC92B}"/>
    <cellStyle name="%20 - Vurgu6 4 5 4 2 2" xfId="49626" xr:uid="{A386F6BF-E58F-4FA7-9C8D-737AF54C2A91}"/>
    <cellStyle name="%20 - Vurgu6 4 5 4 3" xfId="32276" xr:uid="{44E90972-BA42-44BF-A82F-9299F215C8EA}"/>
    <cellStyle name="%20 - Vurgu6 4 5 5" xfId="12076" xr:uid="{803AAF59-30C3-4E7E-A14B-5D124D477533}"/>
    <cellStyle name="%20 - Vurgu6 4 5 5 2" xfId="36310" xr:uid="{1FEBC6EB-9FE5-4DC4-B868-F2A719A29135}"/>
    <cellStyle name="%20 - Vurgu6 4 5 6" xfId="15789" xr:uid="{DB64067A-FBB3-4248-A59E-DAD44A46494D}"/>
    <cellStyle name="%20 - Vurgu6 4 5 6 2" xfId="40021" xr:uid="{F8A2417F-4347-48D8-912B-193A3A433B85}"/>
    <cellStyle name="%20 - Vurgu6 4 5 7" xfId="19526" xr:uid="{EBC4352C-39FE-44B8-823A-0246FF5E5AAC}"/>
    <cellStyle name="%20 - Vurgu6 4 5 7 2" xfId="43752" xr:uid="{B3EEE391-DA4B-4CF4-9628-3EA1528CA5BA}"/>
    <cellStyle name="%20 - Vurgu6 4 5 8" xfId="23079" xr:uid="{2F6E98CF-D0FB-460F-8640-04301D4BA3CF}"/>
    <cellStyle name="%20 - Vurgu6 4 5 8 2" xfId="47281" xr:uid="{BAF4F9BB-2FCB-42ED-A564-4BEF1D147043}"/>
    <cellStyle name="%20 - Vurgu6 4 5 9" xfId="28559" xr:uid="{A0F0370F-3C3C-403C-AF35-43BCE54B1FEB}"/>
    <cellStyle name="%20 - Vurgu6 4 6" xfId="3601" xr:uid="{00000000-0005-0000-0000-000094010000}"/>
    <cellStyle name="%20 - Vurgu6 4 6 2" xfId="4088" xr:uid="{EC679218-6E0F-4DAB-9542-A3F84E38B3CA}"/>
    <cellStyle name="%20 - Vurgu6 4 6 2 2" xfId="10001" xr:uid="{225EB6D9-9B8B-4FBF-8C37-FA6095971824}"/>
    <cellStyle name="%20 - Vurgu6 4 6 2 2 2" xfId="34595" xr:uid="{2FD7CCCB-20FB-4EDC-A859-BD43A3F26ACC}"/>
    <cellStyle name="%20 - Vurgu6 4 6 2 3" xfId="13978" xr:uid="{7E7469A2-32DD-4C55-BEA3-C569AB5725B4}"/>
    <cellStyle name="%20 - Vurgu6 4 6 2 3 2" xfId="38211" xr:uid="{038A0ECF-4DF6-4A38-9F3D-CE378FCCDD66}"/>
    <cellStyle name="%20 - Vurgu6 4 6 2 4" xfId="17691" xr:uid="{95D6C0AF-E20F-4F2F-80D4-D31ABC16B0F1}"/>
    <cellStyle name="%20 - Vurgu6 4 6 2 4 2" xfId="41922" xr:uid="{BADC7685-905F-414D-9B23-48BE61027A99}"/>
    <cellStyle name="%20 - Vurgu6 4 6 2 5" xfId="21430" xr:uid="{DFBD48AC-D547-4907-886F-A36DEA3347E7}"/>
    <cellStyle name="%20 - Vurgu6 4 6 2 5 2" xfId="45653" xr:uid="{21A8C329-39D7-4640-9922-9F2274123583}"/>
    <cellStyle name="%20 - Vurgu6 4 6 2 6" xfId="27410" xr:uid="{D1602EEA-743B-4D4C-92AA-CA6B99BD5D60}"/>
    <cellStyle name="%20 - Vurgu6 4 6 2 6 2" xfId="51527" xr:uid="{648CD3FC-69C0-4928-93C3-97050752A9C8}"/>
    <cellStyle name="%20 - Vurgu6 4 6 2 7" xfId="29711" xr:uid="{BD61EC5C-6B28-4458-953D-66043E112ACA}"/>
    <cellStyle name="%20 - Vurgu6 4 6 3" xfId="5744" xr:uid="{AB103FD0-4641-4522-AD62-9B62092A3EA4}"/>
    <cellStyle name="%20 - Vurgu6 4 6 3 2" xfId="9277" xr:uid="{C9DA9AB8-2C3E-4170-83B7-E64D9D0FAE11}"/>
    <cellStyle name="%20 - Vurgu6 4 6 3 2 2" xfId="33911" xr:uid="{29B528C7-400D-423C-96EF-C724E9B0AC85}"/>
    <cellStyle name="%20 - Vurgu6 4 6 3 3" xfId="12796" xr:uid="{A061CB23-CEE0-4F32-AF7A-0617A7F6590E}"/>
    <cellStyle name="%20 - Vurgu6 4 6 3 3 2" xfId="37029" xr:uid="{8D310C92-B774-4CF8-BF9D-AA774F266111}"/>
    <cellStyle name="%20 - Vurgu6 4 6 3 4" xfId="16509" xr:uid="{9E98A533-628A-44EF-B4DD-7C09B2468217}"/>
    <cellStyle name="%20 - Vurgu6 4 6 3 4 2" xfId="40740" xr:uid="{05E95F8E-6D4E-47BE-8A8C-215B5DE27DF6}"/>
    <cellStyle name="%20 - Vurgu6 4 6 3 5" xfId="20248" xr:uid="{4B785DF3-0837-4236-B0BB-684B28065953}"/>
    <cellStyle name="%20 - Vurgu6 4 6 3 5 2" xfId="44471" xr:uid="{EEAB7D19-69CF-44D1-973C-37C2E4F85C12}"/>
    <cellStyle name="%20 - Vurgu6 4 6 3 6" xfId="26225" xr:uid="{E0FA5EE9-215F-4693-9506-5105022B0B26}"/>
    <cellStyle name="%20 - Vurgu6 4 6 3 6 2" xfId="50345" xr:uid="{80CE8EC1-FC51-4AA8-9D5B-084F564A4367}"/>
    <cellStyle name="%20 - Vurgu6 4 6 3 7" xfId="30750" xr:uid="{232312B8-ACB0-4DF5-8954-86C3EE7CC5E6}"/>
    <cellStyle name="%20 - Vurgu6 4 6 4" xfId="7779" xr:uid="{28695E88-A639-4341-9E67-ACF2EF8449BF}"/>
    <cellStyle name="%20 - Vurgu6 4 6 4 2" xfId="24812" xr:uid="{5E6600AC-BD18-4815-A5FC-3680462A6C84}"/>
    <cellStyle name="%20 - Vurgu6 4 6 4 2 2" xfId="48946" xr:uid="{1528B371-43E3-4CAF-8A3C-739A5F9A7A09}"/>
    <cellStyle name="%20 - Vurgu6 4 6 4 3" xfId="32645" xr:uid="{5810C30E-323C-4517-B69D-8C8F761F5F2C}"/>
    <cellStyle name="%20 - Vurgu6 4 6 5" xfId="11393" xr:uid="{665E6175-2462-481F-8C95-7E34BE09F8B2}"/>
    <cellStyle name="%20 - Vurgu6 4 6 5 2" xfId="35627" xr:uid="{EB0BAA86-340E-4723-8EA7-4A03648718F4}"/>
    <cellStyle name="%20 - Vurgu6 4 6 6" xfId="15106" xr:uid="{B20C3D09-EF5D-4F8E-A5C3-F3D3B49515B5}"/>
    <cellStyle name="%20 - Vurgu6 4 6 6 2" xfId="39338" xr:uid="{7D6B8852-DE0F-4201-A596-D5B322E0FA99}"/>
    <cellStyle name="%20 - Vurgu6 4 6 7" xfId="18842" xr:uid="{3F9AE46D-685F-4575-ABB9-D8C80E01D7D4}"/>
    <cellStyle name="%20 - Vurgu6 4 6 7 2" xfId="43068" xr:uid="{38B423C7-D39E-4D33-9A6B-32C6FCEEF0C6}"/>
    <cellStyle name="%20 - Vurgu6 4 6 8" xfId="23449" xr:uid="{0B984BB5-DE0E-4A82-AD6D-E8C1718B6BCE}"/>
    <cellStyle name="%20 - Vurgu6 4 6 8 2" xfId="47651" xr:uid="{D8676FD8-1BCB-423B-81CB-A4A48F818D3C}"/>
    <cellStyle name="%20 - Vurgu6 4 6 9" xfId="29370" xr:uid="{1FED12E0-A215-4274-B612-9989DF102A7B}"/>
    <cellStyle name="%20 - Vurgu6 4 7" xfId="4082" xr:uid="{7F8206FF-CA22-49F3-8B59-CDC91C91C60C}"/>
    <cellStyle name="%20 - Vurgu6 4 7 2" xfId="7525" xr:uid="{D3F33F50-AFEC-4A78-BE9C-33712B5987B4}"/>
    <cellStyle name="%20 - Vurgu6 4 7 2 2" xfId="25717" xr:uid="{B7D95819-F86A-46D9-B77D-7FF6554FA002}"/>
    <cellStyle name="%20 - Vurgu6 4 7 2 2 2" xfId="49845" xr:uid="{6170C711-3D1A-4827-9B40-34FAF814F1DB}"/>
    <cellStyle name="%20 - Vurgu6 4 7 2 3" xfId="32436" xr:uid="{72B659E3-60F5-4938-97BF-7B8620C68033}"/>
    <cellStyle name="%20 - Vurgu6 4 7 3" xfId="12295" xr:uid="{C0FC03F4-ABC6-4CE1-99F1-7EB09BD35C29}"/>
    <cellStyle name="%20 - Vurgu6 4 7 3 2" xfId="36529" xr:uid="{4DA0A6E6-1951-4532-BBA3-44443E05CDC1}"/>
    <cellStyle name="%20 - Vurgu6 4 7 4" xfId="16008" xr:uid="{60D54AFA-E3B9-4D46-930F-10FE69263093}"/>
    <cellStyle name="%20 - Vurgu6 4 7 4 2" xfId="40240" xr:uid="{8021A2D7-EBFB-4191-9E06-B245B06705E8}"/>
    <cellStyle name="%20 - Vurgu6 4 7 5" xfId="19746" xr:uid="{18D3E44E-F07C-42E3-A663-A5435594D42A}"/>
    <cellStyle name="%20 - Vurgu6 4 7 5 2" xfId="43971" xr:uid="{6268AE2C-381F-46CA-B2F9-09BD1065B431}"/>
    <cellStyle name="%20 - Vurgu6 4 7 6" xfId="23239" xr:uid="{61883308-4C25-4802-B786-6E51724D1436}"/>
    <cellStyle name="%20 - Vurgu6 4 7 6 2" xfId="47441" xr:uid="{B446C62C-3BC9-4E51-A05C-EA1EB8E4FD83}"/>
    <cellStyle name="%20 - Vurgu6 4 7 7" xfId="29705" xr:uid="{4BE2ADF1-7A62-441B-B874-C8FD2E71B1AC}"/>
    <cellStyle name="%20 - Vurgu6 4 8" xfId="5738" xr:uid="{86977EE2-3CF1-4515-922D-D4FD192382E6}"/>
    <cellStyle name="%20 - Vurgu6 4 8 2" xfId="9882" xr:uid="{CBDDEFA1-1357-4AE5-9665-A9A9BBFC3543}"/>
    <cellStyle name="%20 - Vurgu6 4 8 2 2" xfId="34482" xr:uid="{C33C61C7-FA60-4855-8A19-45966D865323}"/>
    <cellStyle name="%20 - Vurgu6 4 8 3" xfId="13772" xr:uid="{946B6B69-D1C0-4131-9472-9CEA35CF85D4}"/>
    <cellStyle name="%20 - Vurgu6 4 8 3 2" xfId="38005" xr:uid="{D3215223-6224-437F-956C-8BF2157EA8E6}"/>
    <cellStyle name="%20 - Vurgu6 4 8 4" xfId="17485" xr:uid="{E64D16FC-53E2-46A9-AA7A-1EBBE186AB88}"/>
    <cellStyle name="%20 - Vurgu6 4 8 4 2" xfId="41716" xr:uid="{4DA6FF48-4573-4F22-AADC-DD19730AA9F2}"/>
    <cellStyle name="%20 - Vurgu6 4 8 5" xfId="21224" xr:uid="{ECD8D780-816B-434B-B1E3-ABA5783EF0F1}"/>
    <cellStyle name="%20 - Vurgu6 4 8 5 2" xfId="45447" xr:uid="{62E4F180-F906-47C4-8976-484B347238D3}"/>
    <cellStyle name="%20 - Vurgu6 4 8 6" xfId="27204" xr:uid="{A3B88842-7D8A-4900-B549-67002DBF5C28}"/>
    <cellStyle name="%20 - Vurgu6 4 8 6 2" xfId="51321" xr:uid="{730D57CF-1180-47B6-B65E-E3CCED7B858A}"/>
    <cellStyle name="%20 - Vurgu6 4 8 7" xfId="30744" xr:uid="{5D519A5A-448C-47F3-AA23-FBC36C48A520}"/>
    <cellStyle name="%20 - Vurgu6 4 9" xfId="6482" xr:uid="{C550DA18-5589-4F3B-A31A-AD45991DA8E9}"/>
    <cellStyle name="%20 - Vurgu6 4 9 2" xfId="24563" xr:uid="{4E0C4216-20A9-4746-BFE2-E6CA54C96694}"/>
    <cellStyle name="%20 - Vurgu6 4 9 2 2" xfId="48737" xr:uid="{354562CA-13A7-4389-A067-CBEF42409FC5}"/>
    <cellStyle name="%20 - Vurgu6 4 9 3" xfId="31487" xr:uid="{9FBC8242-05FB-45AD-8E55-49F2BE5426AA}"/>
    <cellStyle name="%20 - Vurgu6 5" xfId="370" xr:uid="{00000000-0005-0000-0000-000095010000}"/>
    <cellStyle name="%20 - Vurgu6 5 10" xfId="10346" xr:uid="{F97EB332-55A2-46E6-AF46-876CA0C1DA9E}"/>
    <cellStyle name="%20 - Vurgu6 5 10 2" xfId="24580" xr:uid="{5C27B0CD-C37B-4B55-9C2D-C055DF8CE1F1}"/>
    <cellStyle name="%20 - Vurgu6 5 10 2 2" xfId="48754" xr:uid="{CB76DC3F-B373-4386-B0D3-0AC05F5F6E4D}"/>
    <cellStyle name="%20 - Vurgu6 5 10 3" xfId="34907" xr:uid="{C07D9B0B-5291-4944-971C-C3E0FB00DD22}"/>
    <cellStyle name="%20 - Vurgu6 5 11" xfId="11199" xr:uid="{E28AEFE8-D78A-48B9-B7E4-CA7724BD0C3C}"/>
    <cellStyle name="%20 - Vurgu6 5 11 2" xfId="35433" xr:uid="{47AB1117-31EE-4150-AE9B-54560D71D055}"/>
    <cellStyle name="%20 - Vurgu6 5 12" xfId="14912" xr:uid="{2BEFB7A7-548A-4942-874A-A29423B79830}"/>
    <cellStyle name="%20 - Vurgu6 5 12 2" xfId="39144" xr:uid="{7C1188BD-2AC9-4C29-9A3C-48CC3F2D2A30}"/>
    <cellStyle name="%20 - Vurgu6 5 13" xfId="18645" xr:uid="{64F99D5C-8B07-4821-8663-71D49578B08F}"/>
    <cellStyle name="%20 - Vurgu6 5 13 2" xfId="42871" xr:uid="{FF3565B7-8CCA-480C-BC8B-8ADC248768ED}"/>
    <cellStyle name="%20 - Vurgu6 5 14" xfId="22427" xr:uid="{ACA3E85E-7490-4AED-AE55-16126CBBDF18}"/>
    <cellStyle name="%20 - Vurgu6 5 14 2" xfId="46629" xr:uid="{134225BF-39F3-4D50-B145-6EB18356AF24}"/>
    <cellStyle name="%20 - Vurgu6 5 15" xfId="28560" xr:uid="{90F638BE-E4F9-436B-959E-C5515342A0E5}"/>
    <cellStyle name="%20 - Vurgu6 5 2" xfId="371" xr:uid="{00000000-0005-0000-0000-000096010000}"/>
    <cellStyle name="%20 - Vurgu6 5 2 10" xfId="22715" xr:uid="{9CFD8AF6-F136-4371-AE86-9D86E09B1F48}"/>
    <cellStyle name="%20 - Vurgu6 5 2 10 2" xfId="46917" xr:uid="{79A04C34-D235-4298-A3AB-036BFAC97368}"/>
    <cellStyle name="%20 - Vurgu6 5 2 11" xfId="28561" xr:uid="{E94E6021-FE2C-4180-99A5-4731DE4F9C6C}"/>
    <cellStyle name="%20 - Vurgu6 5 2 2" xfId="372" xr:uid="{00000000-0005-0000-0000-000097010000}"/>
    <cellStyle name="%20 - Vurgu6 5 2 2 2" xfId="4091" xr:uid="{DAB2097A-1721-42AC-ABD8-DA248D21787E}"/>
    <cellStyle name="%20 - Vurgu6 5 2 2 2 2" xfId="26531" xr:uid="{71B0CDD0-715A-4089-AD26-486F20BD8DCB}"/>
    <cellStyle name="%20 - Vurgu6 5 2 2 2 2 2" xfId="50650" xr:uid="{8FAC54D4-8545-413A-B3FD-8F7CF7B0D653}"/>
    <cellStyle name="%20 - Vurgu6 5 2 2 2 3" xfId="29713" xr:uid="{EAEFEF85-C6C8-4CFF-B414-361FE962ACE4}"/>
    <cellStyle name="%20 - Vurgu6 5 2 2 3" xfId="5746" xr:uid="{F1FCFF3A-0281-4AD1-A40E-1F4C164F7AAC}"/>
    <cellStyle name="%20 - Vurgu6 5 2 2 3 2" xfId="30752" xr:uid="{93419E35-5404-4496-90E9-F6F42E0C1B47}"/>
    <cellStyle name="%20 - Vurgu6 5 2 2 4" xfId="8132" xr:uid="{65342ED8-4820-4DC7-9720-869CB5C7B68D}"/>
    <cellStyle name="%20 - Vurgu6 5 2 2 4 2" xfId="32960" xr:uid="{C2649A3D-BE0E-450A-88C7-DF5D579A5FFE}"/>
    <cellStyle name="%20 - Vurgu6 5 2 2 5" xfId="13101" xr:uid="{8C3EEEDF-9D4D-4E80-947E-53B9F0A5E2E2}"/>
    <cellStyle name="%20 - Vurgu6 5 2 2 5 2" xfId="37334" xr:uid="{4CE60891-7C7B-4A4C-9CC0-91CA374DABD3}"/>
    <cellStyle name="%20 - Vurgu6 5 2 2 6" xfId="16814" xr:uid="{E1DA1CBC-13AA-4769-B411-CCE2237D9E11}"/>
    <cellStyle name="%20 - Vurgu6 5 2 2 6 2" xfId="41045" xr:uid="{7D1F1C10-E04B-47CB-BC7F-375AE5C17591}"/>
    <cellStyle name="%20 - Vurgu6 5 2 2 7" xfId="20553" xr:uid="{DEAF3E2E-BC7F-4F28-A1C1-7A27445CC5A4}"/>
    <cellStyle name="%20 - Vurgu6 5 2 2 7 2" xfId="44776" xr:uid="{46EBC711-571D-4614-BFA3-B3FEF1E9C729}"/>
    <cellStyle name="%20 - Vurgu6 5 2 2 8" xfId="23765" xr:uid="{C26EAFC4-7A56-48F8-A4E3-5AD7208A449C}"/>
    <cellStyle name="%20 - Vurgu6 5 2 2 8 2" xfId="47967" xr:uid="{2D7CE809-C96D-496B-837E-C7E5772B920D}"/>
    <cellStyle name="%20 - Vurgu6 5 2 2 9" xfId="28562" xr:uid="{B5793823-33B9-47E7-BC56-71D7801C6880}"/>
    <cellStyle name="%20 - Vurgu6 5 2 3" xfId="4090" xr:uid="{2823445B-D276-40DC-A99B-E5C662FDECAE}"/>
    <cellStyle name="%20 - Vurgu6 5 2 3 2" xfId="10092" xr:uid="{2AE2D0FC-30AC-4F50-AB94-D5B40D1C7AE0}"/>
    <cellStyle name="%20 - Vurgu6 5 2 3 2 2" xfId="34686" xr:uid="{C4A3B86A-9852-4FA6-8434-CFF488E29ADF}"/>
    <cellStyle name="%20 - Vurgu6 5 2 3 3" xfId="14293" xr:uid="{6722A2EB-9AA8-491C-8CBA-87A584BA6157}"/>
    <cellStyle name="%20 - Vurgu6 5 2 3 3 2" xfId="38526" xr:uid="{4CFE3D99-DFA2-4616-81E6-8A3CB05AF271}"/>
    <cellStyle name="%20 - Vurgu6 5 2 3 4" xfId="18006" xr:uid="{49AAB395-5E34-4F09-80D8-7B2A25105C54}"/>
    <cellStyle name="%20 - Vurgu6 5 2 3 4 2" xfId="42237" xr:uid="{9388F3AE-0456-41A4-9758-CE08A491F693}"/>
    <cellStyle name="%20 - Vurgu6 5 2 3 5" xfId="21745" xr:uid="{50D89345-6CD2-4301-A9CA-8A2992FC9ABD}"/>
    <cellStyle name="%20 - Vurgu6 5 2 3 5 2" xfId="45968" xr:uid="{B93BCCF4-7267-46E0-9038-A5D78939E9FC}"/>
    <cellStyle name="%20 - Vurgu6 5 2 3 6" xfId="27725" xr:uid="{7863C711-6C0A-4C14-B2B4-08A92FBFC467}"/>
    <cellStyle name="%20 - Vurgu6 5 2 3 6 2" xfId="51842" xr:uid="{4BC85236-AC61-4089-B37F-AD4FF7844BED}"/>
    <cellStyle name="%20 - Vurgu6 5 2 3 7" xfId="29712" xr:uid="{EEC16F35-6595-4F20-8F30-2AB780FCFEEE}"/>
    <cellStyle name="%20 - Vurgu6 5 2 4" xfId="5745" xr:uid="{9AF0471D-6E41-430A-8953-9CE568A13E92}"/>
    <cellStyle name="%20 - Vurgu6 5 2 4 2" xfId="9039" xr:uid="{C0FC32DE-48DF-42E7-9C60-A3A60B00AFD9}"/>
    <cellStyle name="%20 - Vurgu6 5 2 4 2 2" xfId="33733" xr:uid="{9E7F9F1B-C4D2-4B2A-B24A-C2AA9D03F105}"/>
    <cellStyle name="%20 - Vurgu6 5 2 4 3" xfId="12442" xr:uid="{1ACCA83B-EC9F-499B-90B3-3AA87F08941F}"/>
    <cellStyle name="%20 - Vurgu6 5 2 4 3 2" xfId="36676" xr:uid="{E85EDCF4-BDCC-45D0-A477-F46E50EC627E}"/>
    <cellStyle name="%20 - Vurgu6 5 2 4 4" xfId="16155" xr:uid="{66096763-55ED-4BEF-B909-786E384A116B}"/>
    <cellStyle name="%20 - Vurgu6 5 2 4 4 2" xfId="40387" xr:uid="{0A3283ED-CFB6-4C77-BA03-68BEC19B3106}"/>
    <cellStyle name="%20 - Vurgu6 5 2 4 5" xfId="19893" xr:uid="{865DA117-370B-41B8-B1AF-B6F371D6E416}"/>
    <cellStyle name="%20 - Vurgu6 5 2 4 5 2" xfId="44118" xr:uid="{81530F58-8059-474A-9260-813560546CC4}"/>
    <cellStyle name="%20 - Vurgu6 5 2 4 6" xfId="25868" xr:uid="{3CD5E4D2-11B3-4078-B257-28B6F7049941}"/>
    <cellStyle name="%20 - Vurgu6 5 2 4 6 2" xfId="49992" xr:uid="{A92A761D-C038-460D-9EFC-9305801920CE}"/>
    <cellStyle name="%20 - Vurgu6 5 2 4 7" xfId="30751" xr:uid="{91D8D96B-E0B8-4D73-8F6E-78BC0BCD5E69}"/>
    <cellStyle name="%20 - Vurgu6 5 2 5" xfId="6980" xr:uid="{B49AD199-4B68-4186-A541-7D85C5E68015}"/>
    <cellStyle name="%20 - Vurgu6 5 2 5 2" xfId="25128" xr:uid="{2519B44E-B10C-470A-9B19-5C3BB4BF534B}"/>
    <cellStyle name="%20 - Vurgu6 5 2 5 2 2" xfId="49262" xr:uid="{50DDA2E1-B532-49D0-BC05-DD4B99CDA81A}"/>
    <cellStyle name="%20 - Vurgu6 5 2 5 3" xfId="31912" xr:uid="{141DFC98-0C30-47FE-99ED-D319AD0847E4}"/>
    <cellStyle name="%20 - Vurgu6 5 2 6" xfId="10347" xr:uid="{7CF5111B-9800-4366-A837-F57E99DC5BE9}"/>
    <cellStyle name="%20 - Vurgu6 5 2 6 2" xfId="34908" xr:uid="{08CE9F1A-0F3D-4044-88A0-7E9814E49452}"/>
    <cellStyle name="%20 - Vurgu6 5 2 7" xfId="11712" xr:uid="{CE716E48-68C2-4BDC-A814-FCC2AF727BC1}"/>
    <cellStyle name="%20 - Vurgu6 5 2 7 2" xfId="35946" xr:uid="{06C47D52-9FFF-4749-9EEC-493ACCCFC5F7}"/>
    <cellStyle name="%20 - Vurgu6 5 2 8" xfId="15425" xr:uid="{A515DE9D-BD5D-4C63-9EDF-8336B9D295CD}"/>
    <cellStyle name="%20 - Vurgu6 5 2 8 2" xfId="39657" xr:uid="{3EF02CAC-1069-4295-BBFF-D4DDAC609344}"/>
    <cellStyle name="%20 - Vurgu6 5 2 9" xfId="19162" xr:uid="{1FE0014B-398B-45C2-8CAD-DE71BD472339}"/>
    <cellStyle name="%20 - Vurgu6 5 2 9 2" xfId="43388" xr:uid="{EA7A6AEB-A50F-4A94-B624-6E88931773A5}"/>
    <cellStyle name="%20 - Vurgu6 5 3" xfId="373" xr:uid="{00000000-0005-0000-0000-000098010000}"/>
    <cellStyle name="%20 - Vurgu6 5 3 10" xfId="28563" xr:uid="{C48A1F1C-007C-41A2-8611-EAA02F6D2823}"/>
    <cellStyle name="%20 - Vurgu6 5 3 2" xfId="4092" xr:uid="{B26713B0-58EE-4096-B095-0970567B40EA}"/>
    <cellStyle name="%20 - Vurgu6 5 3 2 2" xfId="8263" xr:uid="{56296AAF-2F74-495D-9E3F-51D50603C222}"/>
    <cellStyle name="%20 - Vurgu6 5 3 2 2 2" xfId="27852" xr:uid="{56C48CE0-6C65-4664-9151-B14DF4C0D298}"/>
    <cellStyle name="%20 - Vurgu6 5 3 2 2 2 2" xfId="51969" xr:uid="{18C6706A-52BD-4425-8DC1-23FB30DD7107}"/>
    <cellStyle name="%20 - Vurgu6 5 3 2 2 3" xfId="33087" xr:uid="{D5529B94-32B1-4845-B9EE-1AAAC73A24BC}"/>
    <cellStyle name="%20 - Vurgu6 5 3 2 3" xfId="14420" xr:uid="{FC6B69DE-236A-4CDE-AA9E-DC5AF7303EE0}"/>
    <cellStyle name="%20 - Vurgu6 5 3 2 3 2" xfId="38653" xr:uid="{84517B88-28F2-42B0-A4E2-2E80EA3C2098}"/>
    <cellStyle name="%20 - Vurgu6 5 3 2 4" xfId="18133" xr:uid="{67D05779-C23A-44F2-BD58-8FEE12005FF7}"/>
    <cellStyle name="%20 - Vurgu6 5 3 2 4 2" xfId="42364" xr:uid="{083BD45B-AD07-4271-9BFC-C32264686457}"/>
    <cellStyle name="%20 - Vurgu6 5 3 2 5" xfId="21872" xr:uid="{EDAA379F-87BB-4B41-914D-328B46747E24}"/>
    <cellStyle name="%20 - Vurgu6 5 3 2 5 2" xfId="46095" xr:uid="{C4F1DD43-1AB8-4137-AB12-E79160808810}"/>
    <cellStyle name="%20 - Vurgu6 5 3 2 6" xfId="23892" xr:uid="{230A9EB2-FA26-4893-A32B-E31DA72EDF0C}"/>
    <cellStyle name="%20 - Vurgu6 5 3 2 6 2" xfId="48094" xr:uid="{C37079AA-9181-443C-997D-C19880E8D22F}"/>
    <cellStyle name="%20 - Vurgu6 5 3 2 7" xfId="29714" xr:uid="{80140F52-14AF-4974-9B24-A17FA81A8175}"/>
    <cellStyle name="%20 - Vurgu6 5 3 3" xfId="5747" xr:uid="{43F23864-8A60-4E36-BDF5-C8EFA2772C6A}"/>
    <cellStyle name="%20 - Vurgu6 5 3 3 2" xfId="9479" xr:uid="{B808AAFE-643F-46B2-921F-E4FD1B71B6DB}"/>
    <cellStyle name="%20 - Vurgu6 5 3 3 2 2" xfId="34104" xr:uid="{7976C63D-A4EE-4502-A3C5-F153C1C82C21}"/>
    <cellStyle name="%20 - Vurgu6 5 3 3 3" xfId="13228" xr:uid="{08D3C3E5-D59D-4A40-8498-7D2A0B6A5291}"/>
    <cellStyle name="%20 - Vurgu6 5 3 3 3 2" xfId="37461" xr:uid="{C48A219F-A60D-4C9B-B204-19A4FE82D6FF}"/>
    <cellStyle name="%20 - Vurgu6 5 3 3 4" xfId="16941" xr:uid="{B2CF61C4-39B0-4427-ABCC-AC0F4DB4D210}"/>
    <cellStyle name="%20 - Vurgu6 5 3 3 4 2" xfId="41172" xr:uid="{D4046BF2-0E1D-49D5-AE2F-3CCE41FEF9B5}"/>
    <cellStyle name="%20 - Vurgu6 5 3 3 5" xfId="20680" xr:uid="{B3DA0CF3-FD9A-40F9-A355-FA67C14AB1AD}"/>
    <cellStyle name="%20 - Vurgu6 5 3 3 5 2" xfId="44903" xr:uid="{A35713EA-809B-452E-89E1-AF0ADF45EF91}"/>
    <cellStyle name="%20 - Vurgu6 5 3 3 6" xfId="26658" xr:uid="{E1CCA2DC-D6A7-45DA-838D-0E4E7F4D030F}"/>
    <cellStyle name="%20 - Vurgu6 5 3 3 6 2" xfId="50777" xr:uid="{7A47532E-AECE-4283-9250-A0D2A74EC678}"/>
    <cellStyle name="%20 - Vurgu6 5 3 3 7" xfId="30753" xr:uid="{647E4436-5D57-4C4D-97B3-B4256FDD9F8C}"/>
    <cellStyle name="%20 - Vurgu6 5 3 4" xfId="7115" xr:uid="{F5E9BD25-13D6-41FE-93C5-7A021394FD55}"/>
    <cellStyle name="%20 - Vurgu6 5 3 4 2" xfId="25255" xr:uid="{4FADD9AB-8122-46DE-97B8-90BEAB4A6AEF}"/>
    <cellStyle name="%20 - Vurgu6 5 3 4 2 2" xfId="49389" xr:uid="{A9F9D98D-6728-48D5-AA2F-C66ADDD4EFC5}"/>
    <cellStyle name="%20 - Vurgu6 5 3 4 3" xfId="32039" xr:uid="{2AEF9884-55CE-4B59-8F61-26A53A537E9E}"/>
    <cellStyle name="%20 - Vurgu6 5 3 5" xfId="10348" xr:uid="{5AF72125-ADCC-410D-A511-173DE5CB9E3C}"/>
    <cellStyle name="%20 - Vurgu6 5 3 5 2" xfId="34909" xr:uid="{DAE774EC-C371-414E-BBAD-976E66B3EFDF}"/>
    <cellStyle name="%20 - Vurgu6 5 3 6" xfId="11839" xr:uid="{C7263629-2AF4-4B26-AD8B-D9FCA70C3BE9}"/>
    <cellStyle name="%20 - Vurgu6 5 3 6 2" xfId="36073" xr:uid="{1A1EF4FB-2F33-4983-8E7A-2EE5581AA4CE}"/>
    <cellStyle name="%20 - Vurgu6 5 3 7" xfId="15552" xr:uid="{4339A589-6E2C-40FF-BE82-B81AC086550D}"/>
    <cellStyle name="%20 - Vurgu6 5 3 7 2" xfId="39784" xr:uid="{A1E5CF84-0034-4D0D-97B8-E5569279DE94}"/>
    <cellStyle name="%20 - Vurgu6 5 3 8" xfId="19289" xr:uid="{7DA90DF4-11BA-41C6-93C6-09D396E72A63}"/>
    <cellStyle name="%20 - Vurgu6 5 3 8 2" xfId="43515" xr:uid="{2B4BC9AC-7449-4299-856F-928789639AFF}"/>
    <cellStyle name="%20 - Vurgu6 5 3 9" xfId="22842" xr:uid="{0E2D3DBE-D626-475A-BF20-807540FB7207}"/>
    <cellStyle name="%20 - Vurgu6 5 3 9 2" xfId="47044" xr:uid="{63A44B69-569C-4EC2-BC7E-3A6AAB4B51D1}"/>
    <cellStyle name="%20 - Vurgu6 5 4" xfId="374" xr:uid="{00000000-0005-0000-0000-000099010000}"/>
    <cellStyle name="%20 - Vurgu6 5 4 2" xfId="4093" xr:uid="{F6640C06-CC84-4E66-8417-2790A474F176}"/>
    <cellStyle name="%20 - Vurgu6 5 4 2 2" xfId="8393" xr:uid="{F3678E26-273D-4266-AFCB-E9D84298933C}"/>
    <cellStyle name="%20 - Vurgu6 5 4 2 2 2" xfId="27979" xr:uid="{9B915373-71C3-49F3-A0ED-3349AC072E6F}"/>
    <cellStyle name="%20 - Vurgu6 5 4 2 2 2 2" xfId="52096" xr:uid="{8C988605-A960-49A9-A55C-481A847A52EB}"/>
    <cellStyle name="%20 - Vurgu6 5 4 2 2 3" xfId="33214" xr:uid="{3001ADA1-0767-4967-99B9-432834F4D0C4}"/>
    <cellStyle name="%20 - Vurgu6 5 4 2 3" xfId="14547" xr:uid="{A30C018B-F549-4A3C-9E4A-60B4B068F8FC}"/>
    <cellStyle name="%20 - Vurgu6 5 4 2 3 2" xfId="38780" xr:uid="{B32FAA59-6252-45FD-A738-54C4D9157386}"/>
    <cellStyle name="%20 - Vurgu6 5 4 2 4" xfId="18260" xr:uid="{292E0E31-FAC6-4F05-950F-47C687D261B4}"/>
    <cellStyle name="%20 - Vurgu6 5 4 2 4 2" xfId="42491" xr:uid="{F2DA3706-6F02-4C26-967A-67BDADA2399F}"/>
    <cellStyle name="%20 - Vurgu6 5 4 2 5" xfId="21999" xr:uid="{4A38D046-E745-4EB8-9116-A53EC56A4558}"/>
    <cellStyle name="%20 - Vurgu6 5 4 2 5 2" xfId="46222" xr:uid="{AD8A17AF-D48B-44E4-9C90-B00F1FBB3752}"/>
    <cellStyle name="%20 - Vurgu6 5 4 2 6" xfId="24019" xr:uid="{4A482C15-A3D1-40B2-BF08-E4ED0B60BE2A}"/>
    <cellStyle name="%20 - Vurgu6 5 4 2 6 2" xfId="48221" xr:uid="{DF2C4470-3966-48E6-A203-2BF2847AB3B9}"/>
    <cellStyle name="%20 - Vurgu6 5 4 2 7" xfId="29715" xr:uid="{DF3DB21A-7A64-4CE0-B676-E873568DAADE}"/>
    <cellStyle name="%20 - Vurgu6 5 4 3" xfId="5748" xr:uid="{C0460C65-3611-419E-97FA-9E7B667AB4AA}"/>
    <cellStyle name="%20 - Vurgu6 5 4 3 2" xfId="9560" xr:uid="{79FEEC85-CF23-4D5F-9B85-2C46D161A2B0}"/>
    <cellStyle name="%20 - Vurgu6 5 4 3 2 2" xfId="34185" xr:uid="{AED4BFF1-E10B-490D-A9EB-AD579143622A}"/>
    <cellStyle name="%20 - Vurgu6 5 4 3 3" xfId="13355" xr:uid="{97406B37-488E-4F8D-BCBC-8893845E6BCF}"/>
    <cellStyle name="%20 - Vurgu6 5 4 3 3 2" xfId="37588" xr:uid="{FFB7B8FC-3FD7-433F-A369-1C5A5BFB80C4}"/>
    <cellStyle name="%20 - Vurgu6 5 4 3 4" xfId="17068" xr:uid="{CD5EC281-0762-4738-9C82-A833823E0AAF}"/>
    <cellStyle name="%20 - Vurgu6 5 4 3 4 2" xfId="41299" xr:uid="{6CAD9B93-FCA3-460D-AD24-7EECDB1D67ED}"/>
    <cellStyle name="%20 - Vurgu6 5 4 3 5" xfId="20807" xr:uid="{49C6BECE-939C-4431-A8BD-5EFED09017D8}"/>
    <cellStyle name="%20 - Vurgu6 5 4 3 5 2" xfId="45030" xr:uid="{9D9252D1-6941-4D17-B7B3-D1105D6C25DA}"/>
    <cellStyle name="%20 - Vurgu6 5 4 3 6" xfId="26785" xr:uid="{986772BE-73ED-4B16-8F35-A1A8E3105BFA}"/>
    <cellStyle name="%20 - Vurgu6 5 4 3 6 2" xfId="50904" xr:uid="{65BC5DBD-FE2E-4276-9D63-197A52BFF9FC}"/>
    <cellStyle name="%20 - Vurgu6 5 4 3 7" xfId="30754" xr:uid="{8FDAADD1-7113-4416-897E-10963408652F}"/>
    <cellStyle name="%20 - Vurgu6 5 4 4" xfId="7243" xr:uid="{BF14B944-0910-4AFF-89DA-839F671B6043}"/>
    <cellStyle name="%20 - Vurgu6 5 4 4 2" xfId="25382" xr:uid="{949AB1E0-1C87-4F40-A909-B1A7B324F33A}"/>
    <cellStyle name="%20 - Vurgu6 5 4 4 2 2" xfId="49516" xr:uid="{74C025E6-7A80-4A56-8A5E-E6023F321D5D}"/>
    <cellStyle name="%20 - Vurgu6 5 4 4 3" xfId="32166" xr:uid="{1AE11114-CC87-4DBA-9F42-74A758357C12}"/>
    <cellStyle name="%20 - Vurgu6 5 4 5" xfId="11966" xr:uid="{AFB3E218-5C92-40EC-BE8F-E4EC82A91259}"/>
    <cellStyle name="%20 - Vurgu6 5 4 5 2" xfId="36200" xr:uid="{7B34BC12-5CF6-4951-8CCD-4D24DFAD21B3}"/>
    <cellStyle name="%20 - Vurgu6 5 4 6" xfId="15679" xr:uid="{46919DAD-EF45-46A5-93B4-5D1571D347FC}"/>
    <cellStyle name="%20 - Vurgu6 5 4 6 2" xfId="39911" xr:uid="{F4E5F2E3-ACC3-43C9-85FD-384D8C1F80EB}"/>
    <cellStyle name="%20 - Vurgu6 5 4 7" xfId="19416" xr:uid="{B31E53D3-59A7-4254-ABA7-CB63CA416B20}"/>
    <cellStyle name="%20 - Vurgu6 5 4 7 2" xfId="43642" xr:uid="{80419CF7-FBBC-402B-BB1A-7188CF15F255}"/>
    <cellStyle name="%20 - Vurgu6 5 4 8" xfId="22969" xr:uid="{8C832D6D-D60C-410F-8114-F96AA4305ED5}"/>
    <cellStyle name="%20 - Vurgu6 5 4 8 2" xfId="47171" xr:uid="{3DF7C1F3-B216-4EB2-AD38-5BE6A05D75A1}"/>
    <cellStyle name="%20 - Vurgu6 5 4 9" xfId="28564" xr:uid="{89AA301E-9EEF-46C5-8BF8-48DB028B0453}"/>
    <cellStyle name="%20 - Vurgu6 5 5" xfId="375" xr:uid="{00000000-0005-0000-0000-00009A010000}"/>
    <cellStyle name="%20 - Vurgu6 5 5 2" xfId="4094" xr:uid="{E9149A63-212D-4C03-AC32-6B11D926DE4C}"/>
    <cellStyle name="%20 - Vurgu6 5 5 2 2" xfId="8525" xr:uid="{C5158264-921D-4389-808C-EE658333EEBD}"/>
    <cellStyle name="%20 - Vurgu6 5 5 2 2 2" xfId="28106" xr:uid="{BAA3189E-325D-46B7-B675-489316F4D070}"/>
    <cellStyle name="%20 - Vurgu6 5 5 2 2 2 2" xfId="52223" xr:uid="{D090993D-F5E7-4268-B20D-EF26BED95A14}"/>
    <cellStyle name="%20 - Vurgu6 5 5 2 2 3" xfId="33341" xr:uid="{C9355FF3-5F25-4E3D-BFA7-1FEA48D3A482}"/>
    <cellStyle name="%20 - Vurgu6 5 5 2 3" xfId="14674" xr:uid="{071C8738-E532-469D-99C7-CB6BD1EC3A9C}"/>
    <cellStyle name="%20 - Vurgu6 5 5 2 3 2" xfId="38907" xr:uid="{0784843D-6F3A-4D53-A715-8A82AD7D2882}"/>
    <cellStyle name="%20 - Vurgu6 5 5 2 4" xfId="18387" xr:uid="{E7560194-1BAC-4C6A-AB01-4CEA03E88DF6}"/>
    <cellStyle name="%20 - Vurgu6 5 5 2 4 2" xfId="42618" xr:uid="{148D69B7-6D5B-49C3-AD13-5967A98F399A}"/>
    <cellStyle name="%20 - Vurgu6 5 5 2 5" xfId="22126" xr:uid="{5C35211C-B1AB-4B95-97D8-D70C19804709}"/>
    <cellStyle name="%20 - Vurgu6 5 5 2 5 2" xfId="46349" xr:uid="{48BFD21F-EAC0-415B-B0C9-8D207E5DA590}"/>
    <cellStyle name="%20 - Vurgu6 5 5 2 6" xfId="24146" xr:uid="{48939688-7EAC-47BC-926A-5FD747B86CE1}"/>
    <cellStyle name="%20 - Vurgu6 5 5 2 6 2" xfId="48348" xr:uid="{FA9F336C-E321-4B4B-824D-671D21348CC5}"/>
    <cellStyle name="%20 - Vurgu6 5 5 2 7" xfId="29716" xr:uid="{4CE30049-8C0C-4953-813A-20F39409FF86}"/>
    <cellStyle name="%20 - Vurgu6 5 5 3" xfId="5749" xr:uid="{DF2C6D0A-9DDF-4B02-909F-E590585303F3}"/>
    <cellStyle name="%20 - Vurgu6 5 5 3 2" xfId="9640" xr:uid="{C8E4AEE6-B3DE-44EF-9906-774CAFFB3F67}"/>
    <cellStyle name="%20 - Vurgu6 5 5 3 2 2" xfId="34265" xr:uid="{24DC41E5-166B-4A4D-A9EA-1AA42DB91784}"/>
    <cellStyle name="%20 - Vurgu6 5 5 3 3" xfId="13482" xr:uid="{B72A5599-DE81-4937-B9C1-D030FD0ADE25}"/>
    <cellStyle name="%20 - Vurgu6 5 5 3 3 2" xfId="37715" xr:uid="{F91356A1-3376-44E3-819F-BFCAF67ACD3B}"/>
    <cellStyle name="%20 - Vurgu6 5 5 3 4" xfId="17195" xr:uid="{90F72303-16F0-4EF5-ABB8-C1E4D50468D2}"/>
    <cellStyle name="%20 - Vurgu6 5 5 3 4 2" xfId="41426" xr:uid="{93D4E130-82DF-4572-885F-6CB75F927BA9}"/>
    <cellStyle name="%20 - Vurgu6 5 5 3 5" xfId="20934" xr:uid="{CB6E4FDC-7183-4F75-AFE2-5BADB4F28A8B}"/>
    <cellStyle name="%20 - Vurgu6 5 5 3 5 2" xfId="45157" xr:uid="{722C0E39-85D1-45C4-8B26-14A5D4C7A363}"/>
    <cellStyle name="%20 - Vurgu6 5 5 3 6" xfId="26912" xr:uid="{5F08BF5E-4D8E-4B84-8532-FDBD0118A56F}"/>
    <cellStyle name="%20 - Vurgu6 5 5 3 6 2" xfId="51031" xr:uid="{C9080E19-BC17-43A8-94A8-B145A91CA05D}"/>
    <cellStyle name="%20 - Vurgu6 5 5 3 7" xfId="30755" xr:uid="{A7AC50C2-64D4-4AC5-BE4C-6F4AF35EC447}"/>
    <cellStyle name="%20 - Vurgu6 5 5 4" xfId="7377" xr:uid="{F463D6B1-BD04-45E9-B16A-56A5B85D20E6}"/>
    <cellStyle name="%20 - Vurgu6 5 5 4 2" xfId="25509" xr:uid="{792AC444-BA36-43AD-91E6-E822C771A092}"/>
    <cellStyle name="%20 - Vurgu6 5 5 4 2 2" xfId="49643" xr:uid="{65DE1448-9FB8-4190-9868-C0876A95D48A}"/>
    <cellStyle name="%20 - Vurgu6 5 5 4 3" xfId="32293" xr:uid="{3C6A10A5-329F-4115-8F3C-46FE73B5567F}"/>
    <cellStyle name="%20 - Vurgu6 5 5 5" xfId="12093" xr:uid="{3E93A5B6-AC2C-4BFA-917C-F0C533279AC7}"/>
    <cellStyle name="%20 - Vurgu6 5 5 5 2" xfId="36327" xr:uid="{F2829681-39D4-47C9-8C45-4405517F1C6D}"/>
    <cellStyle name="%20 - Vurgu6 5 5 6" xfId="15806" xr:uid="{2C81083D-7CCF-4A63-B3E1-3F79BA7B45E7}"/>
    <cellStyle name="%20 - Vurgu6 5 5 6 2" xfId="40038" xr:uid="{FFCAAB50-390D-41E3-89E4-A977E71AA5D3}"/>
    <cellStyle name="%20 - Vurgu6 5 5 7" xfId="19543" xr:uid="{6AB76D03-E011-4013-9E6B-514B9D0D34A8}"/>
    <cellStyle name="%20 - Vurgu6 5 5 7 2" xfId="43769" xr:uid="{B67DC897-CC17-4721-9744-5C9D670BA23E}"/>
    <cellStyle name="%20 - Vurgu6 5 5 8" xfId="23096" xr:uid="{6CE15555-8584-4CFB-9B73-D7B914B72825}"/>
    <cellStyle name="%20 - Vurgu6 5 5 8 2" xfId="47298" xr:uid="{A023ACDE-6086-43B4-8B81-27C21B7DF40F}"/>
    <cellStyle name="%20 - Vurgu6 5 5 9" xfId="28565" xr:uid="{E6FAD42A-0899-4598-BCAD-27A5E10BA985}"/>
    <cellStyle name="%20 - Vurgu6 5 6" xfId="4089" xr:uid="{BEDFB033-0D17-494D-8BBB-E45740F4BB5B}"/>
    <cellStyle name="%20 - Vurgu6 5 6 2" xfId="7816" xr:uid="{9BD20FF8-FFDC-4A08-84A3-5985FA9C49A1}"/>
    <cellStyle name="%20 - Vurgu6 5 6 2 2" xfId="14010" xr:uid="{7E5E38F6-FDAA-4FF4-A625-EBA83EB8AF4E}"/>
    <cellStyle name="%20 - Vurgu6 5 6 2 2 2" xfId="38243" xr:uid="{1931B4A0-6CE8-4E53-96FA-0DCA7EE4E1C8}"/>
    <cellStyle name="%20 - Vurgu6 5 6 2 3" xfId="17723" xr:uid="{4DFC7D28-B317-4096-A7FB-76F0F51DDBBE}"/>
    <cellStyle name="%20 - Vurgu6 5 6 2 3 2" xfId="41954" xr:uid="{511ECB17-1909-40B9-AD87-AA0A0FA906EB}"/>
    <cellStyle name="%20 - Vurgu6 5 6 2 4" xfId="21462" xr:uid="{C040AD2D-4928-4CF6-91BD-260CA7B0DFC2}"/>
    <cellStyle name="%20 - Vurgu6 5 6 2 4 2" xfId="45685" xr:uid="{7689BA43-A78D-4230-A2CF-B2BFC0EB919A}"/>
    <cellStyle name="%20 - Vurgu6 5 6 2 5" xfId="27442" xr:uid="{3788611D-34C6-447D-91AD-47489A0AB554}"/>
    <cellStyle name="%20 - Vurgu6 5 6 2 5 2" xfId="51559" xr:uid="{48FFA873-3DB3-4967-B24B-E2F001E2F2E7}"/>
    <cellStyle name="%20 - Vurgu6 5 6 2 6" xfId="32677" xr:uid="{B8B355DE-3E13-44D5-A83D-38B8DF61E378}"/>
    <cellStyle name="%20 - Vurgu6 5 6 3" xfId="9295" xr:uid="{8C4C9F36-9D31-4CEF-B5CC-5F869FD00EF5}"/>
    <cellStyle name="%20 - Vurgu6 5 6 3 2" xfId="12828" xr:uid="{3425016F-56B9-45E1-8DD7-E7B9106CBF95}"/>
    <cellStyle name="%20 - Vurgu6 5 6 3 2 2" xfId="37061" xr:uid="{2A33AEC8-4208-4205-A171-AF75948DBB3E}"/>
    <cellStyle name="%20 - Vurgu6 5 6 3 3" xfId="16541" xr:uid="{E9980F4F-4027-4B4D-8C9E-258F7339BC6A}"/>
    <cellStyle name="%20 - Vurgu6 5 6 3 3 2" xfId="40772" xr:uid="{DA668B72-AD55-4670-ABCE-3D7DC5672FBC}"/>
    <cellStyle name="%20 - Vurgu6 5 6 3 4" xfId="20280" xr:uid="{3446FFF7-1A7D-4BB0-9B60-653975FB22F1}"/>
    <cellStyle name="%20 - Vurgu6 5 6 3 4 2" xfId="44503" xr:uid="{842A909C-DB03-4A11-A374-1B17999E7050}"/>
    <cellStyle name="%20 - Vurgu6 5 6 3 5" xfId="26257" xr:uid="{910DFAA7-C9F7-4452-B89B-338B3CA6DF48}"/>
    <cellStyle name="%20 - Vurgu6 5 6 3 5 2" xfId="50377" xr:uid="{E6FC4E9D-5D71-44A6-8DA3-88046F1DC402}"/>
    <cellStyle name="%20 - Vurgu6 5 6 3 6" xfId="33929" xr:uid="{E5B4AAD5-5772-4D8C-BE91-9C421847ADA1}"/>
    <cellStyle name="%20 - Vurgu6 5 6 4" xfId="11425" xr:uid="{9C167AA8-7862-49FC-9819-808179AC1D95}"/>
    <cellStyle name="%20 - Vurgu6 5 6 4 2" xfId="24844" xr:uid="{334F1F7A-A1ED-4C08-9190-39550C0C5501}"/>
    <cellStyle name="%20 - Vurgu6 5 6 4 2 2" xfId="48978" xr:uid="{FB5617F4-D734-46FE-9169-D36116E20E58}"/>
    <cellStyle name="%20 - Vurgu6 5 6 4 3" xfId="35659" xr:uid="{C9D9C37E-74D7-4B70-8575-79ED8DC91DC8}"/>
    <cellStyle name="%20 - Vurgu6 5 6 5" xfId="15138" xr:uid="{27597845-E184-4075-AABB-72E9F97EA8D5}"/>
    <cellStyle name="%20 - Vurgu6 5 6 5 2" xfId="39370" xr:uid="{02BA432E-AD51-482F-9543-393D35043A28}"/>
    <cellStyle name="%20 - Vurgu6 5 6 6" xfId="18874" xr:uid="{60EBB27C-DECF-4103-881F-3C8B2C790D91}"/>
    <cellStyle name="%20 - Vurgu6 5 6 6 2" xfId="43100" xr:uid="{CF691B30-263C-4F3E-9316-0E53E76E69D6}"/>
    <cellStyle name="%20 - Vurgu6 5 6 7" xfId="23481" xr:uid="{313D33A9-7280-4290-9873-09D25259EBB7}"/>
    <cellStyle name="%20 - Vurgu6 5 6 7 2" xfId="47683" xr:uid="{C1E571B3-6161-4D80-B406-1FB197DBFA40}"/>
    <cellStyle name="%20 - Vurgu6 5 7" xfId="7542" xr:uid="{596A9A1E-7EDB-40EF-92D0-E826F2359923}"/>
    <cellStyle name="%20 - Vurgu6 5 7 2" xfId="12611" xr:uid="{B7520301-BC48-40A7-9C9E-AB8B337255FD}"/>
    <cellStyle name="%20 - Vurgu6 5 7 2 2" xfId="26039" xr:uid="{ACFE11E1-604B-4CD5-A62C-375F230AE61A}"/>
    <cellStyle name="%20 - Vurgu6 5 7 2 2 2" xfId="50160" xr:uid="{95960361-DE4E-4C45-A158-21BD2BABA42B}"/>
    <cellStyle name="%20 - Vurgu6 5 7 2 3" xfId="36844" xr:uid="{6BE247B3-CF31-475A-B094-CDC7FA59D745}"/>
    <cellStyle name="%20 - Vurgu6 5 7 3" xfId="16324" xr:uid="{000A1855-0497-4A57-9F51-DAA3B0E1E1A9}"/>
    <cellStyle name="%20 - Vurgu6 5 7 3 2" xfId="40555" xr:uid="{EA03F324-907A-4A63-98F8-3ADDD12EC3F0}"/>
    <cellStyle name="%20 - Vurgu6 5 7 4" xfId="20063" xr:uid="{4D34E600-20A8-4AE5-8224-7DFA3F3E0818}"/>
    <cellStyle name="%20 - Vurgu6 5 7 4 2" xfId="44286" xr:uid="{BB68E3C0-5530-4F67-B90C-AE1E123F92C3}"/>
    <cellStyle name="%20 - Vurgu6 5 7 5" xfId="23256" xr:uid="{5A8CD962-520B-4E31-8AE6-5649E01E403D}"/>
    <cellStyle name="%20 - Vurgu6 5 7 5 2" xfId="47458" xr:uid="{B967C9D9-E6DE-438E-97D6-C922BD28AE40}"/>
    <cellStyle name="%20 - Vurgu6 5 7 6" xfId="32453" xr:uid="{F24CC4F4-0BA0-4E1F-BBC5-6892CCA93605}"/>
    <cellStyle name="%20 - Vurgu6 5 8" xfId="6621" xr:uid="{ABB85B7B-E234-479B-A7CC-15F70565F78D}"/>
    <cellStyle name="%20 - Vurgu6 5 8 2" xfId="13789" xr:uid="{56CD4EFE-32E0-4255-9E05-A4E580D36FEC}"/>
    <cellStyle name="%20 - Vurgu6 5 8 2 2" xfId="38022" xr:uid="{13CA21BE-5709-4C4D-B8B8-72EFDDCAF8E5}"/>
    <cellStyle name="%20 - Vurgu6 5 8 3" xfId="17502" xr:uid="{7F6F5BD1-1BF4-4B43-A7BC-5C055C294EEA}"/>
    <cellStyle name="%20 - Vurgu6 5 8 3 2" xfId="41733" xr:uid="{5FC5642E-228F-4437-A2C0-9D33F90EA9A6}"/>
    <cellStyle name="%20 - Vurgu6 5 8 4" xfId="21241" xr:uid="{81308445-6A8F-4783-A5B8-4841E48A0434}"/>
    <cellStyle name="%20 - Vurgu6 5 8 4 2" xfId="45464" xr:uid="{B1CFAC2F-4728-4EE3-9590-6A487774BDBC}"/>
    <cellStyle name="%20 - Vurgu6 5 8 5" xfId="27221" xr:uid="{53513FED-FEB5-4035-8CCB-89D2130614FA}"/>
    <cellStyle name="%20 - Vurgu6 5 8 5 2" xfId="51338" xr:uid="{26112E19-8281-412F-9827-27C36A5E3A66}"/>
    <cellStyle name="%20 - Vurgu6 5 8 6" xfId="31625" xr:uid="{DB839FEC-F75E-4590-8C1E-51A52526F7D0}"/>
    <cellStyle name="%20 - Vurgu6 5 9" xfId="8929" xr:uid="{393314EC-90C5-40E6-8903-866B16276551}"/>
    <cellStyle name="%20 - Vurgu6 5 9 2" xfId="12340" xr:uid="{73E3ABBE-1AF2-4494-B5D8-F99AC8A6579D}"/>
    <cellStyle name="%20 - Vurgu6 5 9 2 2" xfId="36574" xr:uid="{0DA6A5F3-065B-4875-9273-D8836EFCDA02}"/>
    <cellStyle name="%20 - Vurgu6 5 9 3" xfId="16053" xr:uid="{E785106A-B5F8-4B44-A2F9-1265B2C3438D}"/>
    <cellStyle name="%20 - Vurgu6 5 9 3 2" xfId="40285" xr:uid="{9CFFA1A3-8CA7-48E3-8B2A-5B9FFD9CEFE3}"/>
    <cellStyle name="%20 - Vurgu6 5 9 4" xfId="19791" xr:uid="{8E38E9E9-2A11-4EEF-8168-03A133198832}"/>
    <cellStyle name="%20 - Vurgu6 5 9 4 2" xfId="44016" xr:uid="{F1315556-3D91-40E7-923C-A4EF6A0D233F}"/>
    <cellStyle name="%20 - Vurgu6 5 9 5" xfId="25766" xr:uid="{22F235C6-D9CF-4B5E-A296-82C1A99B0DE2}"/>
    <cellStyle name="%20 - Vurgu6 5 9 5 2" xfId="49890" xr:uid="{5FF97948-8248-4D98-8B10-4CD41FD3DCBD}"/>
    <cellStyle name="%20 - Vurgu6 5 9 6" xfId="33642" xr:uid="{C81BE85F-BD6A-4C84-B4A8-6872FD0B10D8}"/>
    <cellStyle name="%20 - Vurgu6 6" xfId="376" xr:uid="{00000000-0005-0000-0000-00009B010000}"/>
    <cellStyle name="%20 - Vurgu6 6 10" xfId="10349" xr:uid="{E9FF011C-2E1D-4528-A984-C2843728FE2D}"/>
    <cellStyle name="%20 - Vurgu6 6 10 2" xfId="24608" xr:uid="{94F4E34F-C9F6-4CA2-A8F5-D1CB2AFE63D5}"/>
    <cellStyle name="%20 - Vurgu6 6 10 2 2" xfId="48782" xr:uid="{427A0C23-047F-4425-BCB3-FEFD3D4EDAE3}"/>
    <cellStyle name="%20 - Vurgu6 6 10 3" xfId="34910" xr:uid="{E7456D48-9E60-40BA-9F6D-7746520811BB}"/>
    <cellStyle name="%20 - Vurgu6 6 11" xfId="11227" xr:uid="{6B19B40A-1508-4125-866C-01BBD65C3BC1}"/>
    <cellStyle name="%20 - Vurgu6 6 11 2" xfId="35461" xr:uid="{8A1D5153-B644-41BC-A8C5-EC0DD8E846C5}"/>
    <cellStyle name="%20 - Vurgu6 6 12" xfId="14940" xr:uid="{45950E03-896E-4E82-9358-05A001C04C02}"/>
    <cellStyle name="%20 - Vurgu6 6 12 2" xfId="39172" xr:uid="{7C18A21B-C70C-44CB-BF5A-EFFEAAAD18BB}"/>
    <cellStyle name="%20 - Vurgu6 6 13" xfId="18673" xr:uid="{3C5D0166-91F0-4A4D-942A-D288F6234F4A}"/>
    <cellStyle name="%20 - Vurgu6 6 13 2" xfId="42899" xr:uid="{BA210D24-D0E5-4228-BD3D-55F8412401F1}"/>
    <cellStyle name="%20 - Vurgu6 6 14" xfId="22441" xr:uid="{24B45544-B751-4BF7-A856-6C6C9FA597DD}"/>
    <cellStyle name="%20 - Vurgu6 6 14 2" xfId="46643" xr:uid="{B9DE735B-D56F-4A1A-8F3C-4A8DAA287428}"/>
    <cellStyle name="%20 - Vurgu6 6 15" xfId="28566" xr:uid="{0FEE71A2-0986-4D53-A476-93B10E6F7B81}"/>
    <cellStyle name="%20 - Vurgu6 6 2" xfId="377" xr:uid="{00000000-0005-0000-0000-00009C010000}"/>
    <cellStyle name="%20 - Vurgu6 6 2 10" xfId="28567" xr:uid="{32F1D352-35A1-40AA-AC36-7C7E095D2530}"/>
    <cellStyle name="%20 - Vurgu6 6 2 2" xfId="4096" xr:uid="{3776514A-C21A-436A-B724-E4EA2F9CF89D}"/>
    <cellStyle name="%20 - Vurgu6 6 2 2 2" xfId="8160" xr:uid="{B7012135-FC42-4DD9-B2E5-8CE213B03F18}"/>
    <cellStyle name="%20 - Vurgu6 6 2 2 2 2" xfId="27753" xr:uid="{F169F70F-A192-4C63-87B7-4EF88182DAC3}"/>
    <cellStyle name="%20 - Vurgu6 6 2 2 2 2 2" xfId="51870" xr:uid="{6E80B896-19EB-4CA9-AE22-9043CE2C03CB}"/>
    <cellStyle name="%20 - Vurgu6 6 2 2 2 3" xfId="32988" xr:uid="{48045866-EB18-44DC-9E7B-2AB3536DDC53}"/>
    <cellStyle name="%20 - Vurgu6 6 2 2 3" xfId="14321" xr:uid="{15F9C186-A8CB-419C-B6A5-F054A25D570A}"/>
    <cellStyle name="%20 - Vurgu6 6 2 2 3 2" xfId="38554" xr:uid="{0A5F16A7-5CF9-435F-B3B6-C2230D8F35D2}"/>
    <cellStyle name="%20 - Vurgu6 6 2 2 4" xfId="18034" xr:uid="{A10EC90F-01B9-47D0-9900-FBDC38C9E578}"/>
    <cellStyle name="%20 - Vurgu6 6 2 2 4 2" xfId="42265" xr:uid="{D7DAC592-C565-4BA5-BF58-86EA6FAE1161}"/>
    <cellStyle name="%20 - Vurgu6 6 2 2 5" xfId="21773" xr:uid="{70B8FD55-9F9A-43A8-B017-5CA08131E0F1}"/>
    <cellStyle name="%20 - Vurgu6 6 2 2 5 2" xfId="45996" xr:uid="{AB1C81F0-B998-412B-822B-099F5439214F}"/>
    <cellStyle name="%20 - Vurgu6 6 2 2 6" xfId="23793" xr:uid="{B0A62ED0-9944-4D22-8F4A-07A525271903}"/>
    <cellStyle name="%20 - Vurgu6 6 2 2 6 2" xfId="47995" xr:uid="{D07F43A8-1E29-4002-8315-D9B0A1C7A911}"/>
    <cellStyle name="%20 - Vurgu6 6 2 2 7" xfId="29718" xr:uid="{868A2BDE-2F03-444C-88D0-C9B0DEF01BEB}"/>
    <cellStyle name="%20 - Vurgu6 6 2 3" xfId="5751" xr:uid="{CD10D0EF-68B4-4A8B-A09B-66A2805EADEF}"/>
    <cellStyle name="%20 - Vurgu6 6 2 3 2" xfId="9425" xr:uid="{700F9D97-D158-4ACE-BD2E-8622E167E6D8}"/>
    <cellStyle name="%20 - Vurgu6 6 2 3 2 2" xfId="34050" xr:uid="{DFDB0A9B-E84C-44B4-821E-7CE1F109DC63}"/>
    <cellStyle name="%20 - Vurgu6 6 2 3 3" xfId="13129" xr:uid="{86CA1B32-16FC-4723-81A7-F5F06317D73D}"/>
    <cellStyle name="%20 - Vurgu6 6 2 3 3 2" xfId="37362" xr:uid="{D9F1D7EE-0C5C-4CCF-BED2-676F0ED58F65}"/>
    <cellStyle name="%20 - Vurgu6 6 2 3 4" xfId="16842" xr:uid="{7EA1DA38-6982-41B8-ABC1-5894B590FCC4}"/>
    <cellStyle name="%20 - Vurgu6 6 2 3 4 2" xfId="41073" xr:uid="{0E4C827C-D228-4250-B17B-F4BECEA5690E}"/>
    <cellStyle name="%20 - Vurgu6 6 2 3 5" xfId="20581" xr:uid="{0442CD5F-7A69-4AB5-82A1-711F8AA84085}"/>
    <cellStyle name="%20 - Vurgu6 6 2 3 5 2" xfId="44804" xr:uid="{C7ED3FCE-796C-4336-90E5-838D3FA4CE0F}"/>
    <cellStyle name="%20 - Vurgu6 6 2 3 6" xfId="26559" xr:uid="{A8AB3EF0-15FA-41A4-B6D9-AABC12D5867F}"/>
    <cellStyle name="%20 - Vurgu6 6 2 3 6 2" xfId="50678" xr:uid="{6760053B-4988-4E1A-BBE7-81D25BC2F221}"/>
    <cellStyle name="%20 - Vurgu6 6 2 3 7" xfId="30757" xr:uid="{0B09A463-84A6-4CCB-8A69-27956D420BB9}"/>
    <cellStyle name="%20 - Vurgu6 6 2 4" xfId="7013" xr:uid="{F2101B73-E700-46A5-A872-2C79EDA66F30}"/>
    <cellStyle name="%20 - Vurgu6 6 2 4 2" xfId="25156" xr:uid="{9E283056-160C-47F6-930B-F07C2A8A5320}"/>
    <cellStyle name="%20 - Vurgu6 6 2 4 2 2" xfId="49290" xr:uid="{02C00265-DE73-4BB1-BE94-786020946AD1}"/>
    <cellStyle name="%20 - Vurgu6 6 2 4 3" xfId="31940" xr:uid="{03E3061B-3137-4013-9C41-5D340BEFD114}"/>
    <cellStyle name="%20 - Vurgu6 6 2 5" xfId="10350" xr:uid="{61F0C1E5-8628-4311-B2B4-95F00B33EF72}"/>
    <cellStyle name="%20 - Vurgu6 6 2 5 2" xfId="34911" xr:uid="{49EC2D1F-25C3-465E-B754-ECF0699F24F6}"/>
    <cellStyle name="%20 - Vurgu6 6 2 6" xfId="11740" xr:uid="{25E09343-6750-4840-9F92-BD173EDFB5A6}"/>
    <cellStyle name="%20 - Vurgu6 6 2 6 2" xfId="35974" xr:uid="{1DCFB0E4-A772-4D54-B22E-19986C5448DD}"/>
    <cellStyle name="%20 - Vurgu6 6 2 7" xfId="15453" xr:uid="{07DE4DE9-326B-4DC5-970D-3795357D8CA6}"/>
    <cellStyle name="%20 - Vurgu6 6 2 7 2" xfId="39685" xr:uid="{55A543C1-9818-40A2-B775-F4E864A94982}"/>
    <cellStyle name="%20 - Vurgu6 6 2 8" xfId="19190" xr:uid="{BD5DAE2E-5811-4FBA-A38C-1821F111D760}"/>
    <cellStyle name="%20 - Vurgu6 6 2 8 2" xfId="43416" xr:uid="{CFABC955-BCF3-4B7E-8678-F5830ED5568E}"/>
    <cellStyle name="%20 - Vurgu6 6 2 9" xfId="22743" xr:uid="{4490070B-4190-451E-B7D4-4125C190F0DC}"/>
    <cellStyle name="%20 - Vurgu6 6 2 9 2" xfId="46945" xr:uid="{CCD08498-DB69-43E4-BE97-276AFAAEFEF9}"/>
    <cellStyle name="%20 - Vurgu6 6 3" xfId="378" xr:uid="{00000000-0005-0000-0000-00009D010000}"/>
    <cellStyle name="%20 - Vurgu6 6 3 2" xfId="4097" xr:uid="{C499797F-9126-412E-BD7D-67A11B8C4516}"/>
    <cellStyle name="%20 - Vurgu6 6 3 2 2" xfId="8291" xr:uid="{19470AFE-CE3E-413F-B7A5-77339C248480}"/>
    <cellStyle name="%20 - Vurgu6 6 3 2 2 2" xfId="27880" xr:uid="{954F0A4B-6446-4F9D-8C29-18D7BB93B92B}"/>
    <cellStyle name="%20 - Vurgu6 6 3 2 2 2 2" xfId="51997" xr:uid="{C97CFEBF-5265-4C24-91F9-D864B4D3C0A6}"/>
    <cellStyle name="%20 - Vurgu6 6 3 2 2 3" xfId="33115" xr:uid="{F69B5095-CE37-4F1B-A4C5-E274A234B6E9}"/>
    <cellStyle name="%20 - Vurgu6 6 3 2 3" xfId="14448" xr:uid="{1AD182C1-F742-4135-ACA3-5C98378A5D58}"/>
    <cellStyle name="%20 - Vurgu6 6 3 2 3 2" xfId="38681" xr:uid="{B0E412A3-F2C6-488F-9337-9106EAD60791}"/>
    <cellStyle name="%20 - Vurgu6 6 3 2 4" xfId="18161" xr:uid="{7D0FB463-253E-4F8E-89B2-16998140642F}"/>
    <cellStyle name="%20 - Vurgu6 6 3 2 4 2" xfId="42392" xr:uid="{C5980155-4FFF-4126-B895-254B1BC7E500}"/>
    <cellStyle name="%20 - Vurgu6 6 3 2 5" xfId="21900" xr:uid="{4B396BDB-89EE-4929-9E62-9A08BAC97315}"/>
    <cellStyle name="%20 - Vurgu6 6 3 2 5 2" xfId="46123" xr:uid="{E7101A51-163D-48AA-9C79-233A8F89E89E}"/>
    <cellStyle name="%20 - Vurgu6 6 3 2 6" xfId="23920" xr:uid="{4EC58D97-015E-4D19-BABD-6E09C8A5CEDA}"/>
    <cellStyle name="%20 - Vurgu6 6 3 2 6 2" xfId="48122" xr:uid="{3D79C472-6F70-448B-A98B-4EBC24D69598}"/>
    <cellStyle name="%20 - Vurgu6 6 3 2 7" xfId="29719" xr:uid="{6960FAD2-2DDE-46E6-9799-3B895B2C30D4}"/>
    <cellStyle name="%20 - Vurgu6 6 3 3" xfId="5752" xr:uid="{2B978566-05A3-4C79-B081-F1FD2A3701B4}"/>
    <cellStyle name="%20 - Vurgu6 6 3 3 2" xfId="9499" xr:uid="{DC8C0E77-5FD4-4564-9065-0628FA09CE0E}"/>
    <cellStyle name="%20 - Vurgu6 6 3 3 2 2" xfId="34124" xr:uid="{CE5F7EF5-BAD2-4780-968E-71B1A573A064}"/>
    <cellStyle name="%20 - Vurgu6 6 3 3 3" xfId="13256" xr:uid="{D3EF901A-0E45-46F6-9686-B1DE4DFDBE08}"/>
    <cellStyle name="%20 - Vurgu6 6 3 3 3 2" xfId="37489" xr:uid="{6253FA9D-F422-4B62-AF94-AC024CE7A238}"/>
    <cellStyle name="%20 - Vurgu6 6 3 3 4" xfId="16969" xr:uid="{E4F627C3-C55F-42DD-B6AF-DDDDD30DF485}"/>
    <cellStyle name="%20 - Vurgu6 6 3 3 4 2" xfId="41200" xr:uid="{D84A0838-25EF-4FB5-BB43-5B1A5B493FCA}"/>
    <cellStyle name="%20 - Vurgu6 6 3 3 5" xfId="20708" xr:uid="{87FB6E34-7BF0-404A-9783-C2941A7610C3}"/>
    <cellStyle name="%20 - Vurgu6 6 3 3 5 2" xfId="44931" xr:uid="{14B167CD-7D01-4C4A-B9DD-5BCCFD794A51}"/>
    <cellStyle name="%20 - Vurgu6 6 3 3 6" xfId="26686" xr:uid="{386D91A0-E13A-42A5-9C4C-8B0BDDA1CB8A}"/>
    <cellStyle name="%20 - Vurgu6 6 3 3 6 2" xfId="50805" xr:uid="{2B3E089B-6A5A-4788-82A0-CE0034228C78}"/>
    <cellStyle name="%20 - Vurgu6 6 3 3 7" xfId="30758" xr:uid="{542EB043-40C1-4EB1-ABA1-9B2FE46956A7}"/>
    <cellStyle name="%20 - Vurgu6 6 3 4" xfId="7143" xr:uid="{8DDA326F-7087-4A93-A6FF-3E3602524F8C}"/>
    <cellStyle name="%20 - Vurgu6 6 3 4 2" xfId="25283" xr:uid="{652127BB-F70C-4066-87AF-10ECA3831C62}"/>
    <cellStyle name="%20 - Vurgu6 6 3 4 2 2" xfId="49417" xr:uid="{0EC647B6-DFEE-449F-B3DE-32D54F3CEECC}"/>
    <cellStyle name="%20 - Vurgu6 6 3 4 3" xfId="32067" xr:uid="{255CB2DF-D440-47F7-870A-6975D82568D4}"/>
    <cellStyle name="%20 - Vurgu6 6 3 5" xfId="11867" xr:uid="{6D398A3E-4E5C-4DE7-901F-8E8E1300B29C}"/>
    <cellStyle name="%20 - Vurgu6 6 3 5 2" xfId="36101" xr:uid="{D3EEFDB8-D866-44D5-8370-B42E27048522}"/>
    <cellStyle name="%20 - Vurgu6 6 3 6" xfId="15580" xr:uid="{E324AA31-8A09-4B88-9EB5-4D4107C75455}"/>
    <cellStyle name="%20 - Vurgu6 6 3 6 2" xfId="39812" xr:uid="{D24D3AB1-3AF7-45DA-A6F1-F2314F85DABE}"/>
    <cellStyle name="%20 - Vurgu6 6 3 7" xfId="19317" xr:uid="{45F0996E-0558-45CC-9BC4-016E25EC2AD1}"/>
    <cellStyle name="%20 - Vurgu6 6 3 7 2" xfId="43543" xr:uid="{2B2F40F4-D18F-4292-B50F-30D433627C8A}"/>
    <cellStyle name="%20 - Vurgu6 6 3 8" xfId="22870" xr:uid="{E9365970-4E8A-4517-9908-12192219DA52}"/>
    <cellStyle name="%20 - Vurgu6 6 3 8 2" xfId="47072" xr:uid="{FEF223A1-9E5F-4906-A8CB-61237DBA7740}"/>
    <cellStyle name="%20 - Vurgu6 6 3 9" xfId="28568" xr:uid="{33703893-289B-4A9A-9014-2E07140DFAFE}"/>
    <cellStyle name="%20 - Vurgu6 6 4" xfId="4095" xr:uid="{56DD086B-9B03-4990-84A1-A794AC9F66B3}"/>
    <cellStyle name="%20 - Vurgu6 6 4 2" xfId="8421" xr:uid="{C1BF7A67-9807-4D73-81EC-6AB1CA553995}"/>
    <cellStyle name="%20 - Vurgu6 6 4 2 2" xfId="14575" xr:uid="{849C9504-1278-407D-994D-BFBB448E3050}"/>
    <cellStyle name="%20 - Vurgu6 6 4 2 2 2" xfId="28007" xr:uid="{C015D08C-E699-4333-9762-2F66981CB193}"/>
    <cellStyle name="%20 - Vurgu6 6 4 2 2 2 2" xfId="52124" xr:uid="{626FD005-49C8-4472-9E64-3C1BB27ACA8B}"/>
    <cellStyle name="%20 - Vurgu6 6 4 2 2 3" xfId="38808" xr:uid="{29D6DD3C-C4EC-44DB-BE9F-0D8CF2F205BB}"/>
    <cellStyle name="%20 - Vurgu6 6 4 2 3" xfId="18288" xr:uid="{FF872CBA-2D07-4879-9C40-CFB187131477}"/>
    <cellStyle name="%20 - Vurgu6 6 4 2 3 2" xfId="42519" xr:uid="{88CBF380-8DC3-4096-8874-A8489274FC51}"/>
    <cellStyle name="%20 - Vurgu6 6 4 2 4" xfId="22027" xr:uid="{A52634F2-8B4D-4A51-98CF-F5E6348F0875}"/>
    <cellStyle name="%20 - Vurgu6 6 4 2 4 2" xfId="46250" xr:uid="{1A48B187-EB14-4FD0-82FB-B330202F1F8D}"/>
    <cellStyle name="%20 - Vurgu6 6 4 2 5" xfId="24047" xr:uid="{F3766D8F-BB66-46EF-A0B3-49BB31767197}"/>
    <cellStyle name="%20 - Vurgu6 6 4 2 5 2" xfId="48249" xr:uid="{406E5650-4106-49C5-80FB-44B31CB4CA88}"/>
    <cellStyle name="%20 - Vurgu6 6 4 2 6" xfId="33242" xr:uid="{2B5EDD20-D278-433A-A174-AC4C4B3F8B22}"/>
    <cellStyle name="%20 - Vurgu6 6 4 3" xfId="7271" xr:uid="{20D27898-4C74-4143-AB7C-55D575E457AA}"/>
    <cellStyle name="%20 - Vurgu6 6 4 3 2" xfId="13383" xr:uid="{1F388AED-C332-44BA-9D9B-D3A03F7DC6A9}"/>
    <cellStyle name="%20 - Vurgu6 6 4 3 2 2" xfId="37616" xr:uid="{EFC8344B-57E1-484C-AECB-B5DF6E81BE6F}"/>
    <cellStyle name="%20 - Vurgu6 6 4 3 3" xfId="17096" xr:uid="{67CDF6C1-6F3D-4E61-A0C1-180DB5DAC901}"/>
    <cellStyle name="%20 - Vurgu6 6 4 3 3 2" xfId="41327" xr:uid="{764D33B0-B31A-4786-9870-9C7A11BD9B96}"/>
    <cellStyle name="%20 - Vurgu6 6 4 3 4" xfId="20835" xr:uid="{9D81278A-B961-4F89-BE58-51D297294F20}"/>
    <cellStyle name="%20 - Vurgu6 6 4 3 4 2" xfId="45058" xr:uid="{7DFF1E39-0793-4245-8B92-4115472AEB12}"/>
    <cellStyle name="%20 - Vurgu6 6 4 3 5" xfId="26813" xr:uid="{D84CD73D-8BA2-4E08-ABD3-BB24611977B3}"/>
    <cellStyle name="%20 - Vurgu6 6 4 3 5 2" xfId="50932" xr:uid="{CDB4140E-A5C4-462F-9BC4-0E21E8DB3BBE}"/>
    <cellStyle name="%20 - Vurgu6 6 4 3 6" xfId="32194" xr:uid="{CDA9D8B4-E716-4BDE-B51F-56DB4CBA4517}"/>
    <cellStyle name="%20 - Vurgu6 6 4 4" xfId="11994" xr:uid="{EC41DE88-300C-481D-9B5B-39875E03A2BF}"/>
    <cellStyle name="%20 - Vurgu6 6 4 4 2" xfId="25410" xr:uid="{78741F31-4A41-4CC9-AC9D-5213DB9DE21B}"/>
    <cellStyle name="%20 - Vurgu6 6 4 4 2 2" xfId="49544" xr:uid="{127BAB11-FFBC-46E7-8328-C53BF277C29C}"/>
    <cellStyle name="%20 - Vurgu6 6 4 4 3" xfId="36228" xr:uid="{F9CD5536-6625-4EA7-9EA6-FAF519DB2E1D}"/>
    <cellStyle name="%20 - Vurgu6 6 4 5" xfId="15707" xr:uid="{AD54D3F2-A095-4DA9-9153-14D6C077F965}"/>
    <cellStyle name="%20 - Vurgu6 6 4 5 2" xfId="39939" xr:uid="{74947E4D-BF03-497A-94F9-360EC99C7268}"/>
    <cellStyle name="%20 - Vurgu6 6 4 6" xfId="19444" xr:uid="{F334BEFD-A027-408F-9107-C6162D628765}"/>
    <cellStyle name="%20 - Vurgu6 6 4 6 2" xfId="43670" xr:uid="{5B67EB9E-2BD4-4A79-832C-D24204865623}"/>
    <cellStyle name="%20 - Vurgu6 6 4 7" xfId="22997" xr:uid="{1EBD9784-0281-455C-8977-98D63E58ED8D}"/>
    <cellStyle name="%20 - Vurgu6 6 4 7 2" xfId="47199" xr:uid="{97A3D6D9-678E-4FD8-8019-EB346E013AE4}"/>
    <cellStyle name="%20 - Vurgu6 6 4 8" xfId="29717" xr:uid="{EFA3AEE5-4D7D-41B5-9D12-7B390A33CEAE}"/>
    <cellStyle name="%20 - Vurgu6 6 5" xfId="5750" xr:uid="{6DB7E3A3-1538-4A87-AEB5-60EE19F5C0A8}"/>
    <cellStyle name="%20 - Vurgu6 6 5 2" xfId="8553" xr:uid="{1D6D6FC4-044D-4201-B9FB-ABC18BA5CFFE}"/>
    <cellStyle name="%20 - Vurgu6 6 5 2 2" xfId="14702" xr:uid="{B4CBE9C1-8A1F-43FE-866F-C3B7FFD32960}"/>
    <cellStyle name="%20 - Vurgu6 6 5 2 2 2" xfId="28134" xr:uid="{AFF4EF90-D6C5-49F8-845B-17CB334C62D8}"/>
    <cellStyle name="%20 - Vurgu6 6 5 2 2 2 2" xfId="52251" xr:uid="{436A0BEF-D1C3-4F6C-BE8C-8E581419F1EA}"/>
    <cellStyle name="%20 - Vurgu6 6 5 2 2 3" xfId="38935" xr:uid="{CDDCEEA1-21A1-490E-ADE0-708A31E57E47}"/>
    <cellStyle name="%20 - Vurgu6 6 5 2 3" xfId="18415" xr:uid="{D187549B-F58D-4E8D-B150-3D001AF741F6}"/>
    <cellStyle name="%20 - Vurgu6 6 5 2 3 2" xfId="42646" xr:uid="{6124661C-7821-462B-9C4A-72594B1B524C}"/>
    <cellStyle name="%20 - Vurgu6 6 5 2 4" xfId="22154" xr:uid="{CA568E26-93E1-4B87-A85F-D9333734E9BE}"/>
    <cellStyle name="%20 - Vurgu6 6 5 2 4 2" xfId="46377" xr:uid="{C05DC5C2-5DC5-429E-9E1B-B5839D25946D}"/>
    <cellStyle name="%20 - Vurgu6 6 5 2 5" xfId="24174" xr:uid="{5ECAB721-A541-42F1-8261-B0EE41B1130F}"/>
    <cellStyle name="%20 - Vurgu6 6 5 2 5 2" xfId="48376" xr:uid="{79743304-418B-4040-B146-288F3FE0B14E}"/>
    <cellStyle name="%20 - Vurgu6 6 5 2 6" xfId="33369" xr:uid="{F948F1F2-9AED-42EF-8167-FD061B12E492}"/>
    <cellStyle name="%20 - Vurgu6 6 5 3" xfId="7405" xr:uid="{E54134D1-8EE3-4CA6-90CD-894508FCF0C0}"/>
    <cellStyle name="%20 - Vurgu6 6 5 3 2" xfId="13510" xr:uid="{F6A0A73A-252A-4F26-8ED7-2B78AFF35C20}"/>
    <cellStyle name="%20 - Vurgu6 6 5 3 2 2" xfId="37743" xr:uid="{BDC54917-D949-4BEE-8130-C74B428BA3B0}"/>
    <cellStyle name="%20 - Vurgu6 6 5 3 3" xfId="17223" xr:uid="{4FA5BBAF-17EF-4479-9795-CCC50D36C3AE}"/>
    <cellStyle name="%20 - Vurgu6 6 5 3 3 2" xfId="41454" xr:uid="{2F14AB24-DA50-40DD-A3E3-7FBE72B44046}"/>
    <cellStyle name="%20 - Vurgu6 6 5 3 4" xfId="20962" xr:uid="{872CD52F-DFAE-4E2D-8493-7B8F8BA9DA54}"/>
    <cellStyle name="%20 - Vurgu6 6 5 3 4 2" xfId="45185" xr:uid="{F0AAD82C-B153-48B2-8BBC-0AA6BA27478A}"/>
    <cellStyle name="%20 - Vurgu6 6 5 3 5" xfId="26940" xr:uid="{6750C474-8617-4F45-8E15-F8638E82D43B}"/>
    <cellStyle name="%20 - Vurgu6 6 5 3 5 2" xfId="51059" xr:uid="{BF774C3D-8A06-4F58-8232-B14595D38B62}"/>
    <cellStyle name="%20 - Vurgu6 6 5 3 6" xfId="32321" xr:uid="{5AD316D8-6977-4F2B-916B-BA7B1771F675}"/>
    <cellStyle name="%20 - Vurgu6 6 5 4" xfId="12121" xr:uid="{79BBA0AE-303E-4519-AA27-85D67320E3E0}"/>
    <cellStyle name="%20 - Vurgu6 6 5 4 2" xfId="25537" xr:uid="{3A9563D0-038C-4C9D-8137-9D67A0B44CB4}"/>
    <cellStyle name="%20 - Vurgu6 6 5 4 2 2" xfId="49671" xr:uid="{E2A85535-3BBC-4D01-94A5-A53D87757111}"/>
    <cellStyle name="%20 - Vurgu6 6 5 4 3" xfId="36355" xr:uid="{F390B4D6-24CD-4117-9EA2-0A2ADABFC868}"/>
    <cellStyle name="%20 - Vurgu6 6 5 5" xfId="15834" xr:uid="{056A6162-876D-4A86-8A0D-68703E69F453}"/>
    <cellStyle name="%20 - Vurgu6 6 5 5 2" xfId="40066" xr:uid="{E964CCB8-FBE1-44C4-9153-9F2723037436}"/>
    <cellStyle name="%20 - Vurgu6 6 5 6" xfId="19571" xr:uid="{4821BF16-ABDE-4C27-9E4D-40BF839AA42C}"/>
    <cellStyle name="%20 - Vurgu6 6 5 6 2" xfId="43797" xr:uid="{F76FA1DE-6118-43D9-B998-C6E0F646AAB2}"/>
    <cellStyle name="%20 - Vurgu6 6 5 7" xfId="23124" xr:uid="{8F46BC49-DF2F-460E-9950-C2A9EEFE507C}"/>
    <cellStyle name="%20 - Vurgu6 6 5 7 2" xfId="47326" xr:uid="{120CCBDA-9481-4B3B-B698-2E876D732D8D}"/>
    <cellStyle name="%20 - Vurgu6 6 5 8" xfId="30756" xr:uid="{1CD1E0C1-B1BF-423E-8B40-7A651612872B}"/>
    <cellStyle name="%20 - Vurgu6 6 6" xfId="7833" xr:uid="{B77B4A10-A970-48D4-B1E4-23CD66AE46C0}"/>
    <cellStyle name="%20 - Vurgu6 6 6 2" xfId="10032" xr:uid="{3475D859-3B66-4038-A091-CAEB06A09C1D}"/>
    <cellStyle name="%20 - Vurgu6 6 6 2 2" xfId="14024" xr:uid="{3133DFE3-C15D-4543-BA0A-0A38390B20AD}"/>
    <cellStyle name="%20 - Vurgu6 6 6 2 2 2" xfId="38257" xr:uid="{18B68FC2-4E1D-404D-BEA5-BCDE5B830C96}"/>
    <cellStyle name="%20 - Vurgu6 6 6 2 3" xfId="17737" xr:uid="{11058AE5-5647-4A0B-88FB-725F8C231E10}"/>
    <cellStyle name="%20 - Vurgu6 6 6 2 3 2" xfId="41968" xr:uid="{597FB845-C584-4DC7-9879-D158ED53E0E0}"/>
    <cellStyle name="%20 - Vurgu6 6 6 2 4" xfId="21476" xr:uid="{7C58F65E-4755-47E3-B764-E0E2422DBB58}"/>
    <cellStyle name="%20 - Vurgu6 6 6 2 4 2" xfId="45699" xr:uid="{21AC14D4-7F14-48FC-A1F5-46CB531AB2CD}"/>
    <cellStyle name="%20 - Vurgu6 6 6 2 5" xfId="27456" xr:uid="{8D6DFAF6-4EEF-4B72-BEEC-AA85B6FA7D6F}"/>
    <cellStyle name="%20 - Vurgu6 6 6 2 5 2" xfId="51573" xr:uid="{D3B0EA1E-C40B-45EA-A9E4-F57271ACABCC}"/>
    <cellStyle name="%20 - Vurgu6 6 6 2 6" xfId="34626" xr:uid="{F3228FFF-847E-40BA-9322-18C20E7C7085}"/>
    <cellStyle name="%20 - Vurgu6 6 6 3" xfId="9307" xr:uid="{74A346E3-C4C6-459D-AB6F-432B179A5D41}"/>
    <cellStyle name="%20 - Vurgu6 6 6 3 2" xfId="12842" xr:uid="{51EFE4E1-410F-4219-9912-7A8C5B547939}"/>
    <cellStyle name="%20 - Vurgu6 6 6 3 2 2" xfId="37075" xr:uid="{06FAD5CC-D331-4997-8558-16FB92E8E886}"/>
    <cellStyle name="%20 - Vurgu6 6 6 3 3" xfId="16555" xr:uid="{D80BEA64-5188-4DE2-84B9-CD45C830284F}"/>
    <cellStyle name="%20 - Vurgu6 6 6 3 3 2" xfId="40786" xr:uid="{1DAA4790-2FC3-4ED6-AD29-486515A7054B}"/>
    <cellStyle name="%20 - Vurgu6 6 6 3 4" xfId="20294" xr:uid="{B9DE5B41-80C8-4AFF-A854-976132471F5B}"/>
    <cellStyle name="%20 - Vurgu6 6 6 3 4 2" xfId="44517" xr:uid="{C8E9549A-71EF-4563-9B75-EF1F1C42D7F8}"/>
    <cellStyle name="%20 - Vurgu6 6 6 3 5" xfId="26271" xr:uid="{7C13062A-2E14-4F7B-B21D-4F6484D817B5}"/>
    <cellStyle name="%20 - Vurgu6 6 6 3 5 2" xfId="50391" xr:uid="{5DB087DE-3563-45E2-BD7E-C9F781526668}"/>
    <cellStyle name="%20 - Vurgu6 6 6 3 6" xfId="33941" xr:uid="{2AD8E635-6A38-470C-9EEC-D2D06DFD9223}"/>
    <cellStyle name="%20 - Vurgu6 6 6 4" xfId="11439" xr:uid="{86F2B49A-4EE2-4EFE-93D1-A03CF018CBAA}"/>
    <cellStyle name="%20 - Vurgu6 6 6 4 2" xfId="24858" xr:uid="{25C65368-1DF9-4656-8D4C-DE9E8594CAAE}"/>
    <cellStyle name="%20 - Vurgu6 6 6 4 2 2" xfId="48992" xr:uid="{F79A5B03-9905-450C-BEE7-851282D3973C}"/>
    <cellStyle name="%20 - Vurgu6 6 6 4 3" xfId="35673" xr:uid="{CF9887B7-2433-4E5E-8D75-EC431EE02692}"/>
    <cellStyle name="%20 - Vurgu6 6 6 5" xfId="15152" xr:uid="{05D92F0A-5320-40D1-B64F-1995888A2440}"/>
    <cellStyle name="%20 - Vurgu6 6 6 5 2" xfId="39384" xr:uid="{C4D8F7C8-2CDC-4D90-BA29-BC0BEEA76C13}"/>
    <cellStyle name="%20 - Vurgu6 6 6 6" xfId="18888" xr:uid="{B6843445-680A-4983-B79D-DA32BD27D8E7}"/>
    <cellStyle name="%20 - Vurgu6 6 6 6 2" xfId="43114" xr:uid="{9DD043FD-AFF9-4221-89C4-D09A6A1789F6}"/>
    <cellStyle name="%20 - Vurgu6 6 6 7" xfId="23495" xr:uid="{A1D03BD6-A40E-4494-80CD-6B4FC89B6960}"/>
    <cellStyle name="%20 - Vurgu6 6 6 7 2" xfId="47697" xr:uid="{BAC73CB8-1694-47FE-B95D-75D6A6F0C12D}"/>
    <cellStyle name="%20 - Vurgu6 6 6 8" xfId="32691" xr:uid="{8D3581D0-14A5-4E52-A97A-1AEDEAA0F935}"/>
    <cellStyle name="%20 - Vurgu6 6 7" xfId="7570" xr:uid="{D69002E2-D170-4893-9EF9-633302948023}"/>
    <cellStyle name="%20 - Vurgu6 6 7 2" xfId="12640" xr:uid="{F98887A8-3DCC-459D-974D-8873C909DCB0}"/>
    <cellStyle name="%20 - Vurgu6 6 7 2 2" xfId="26068" xr:uid="{09D389E3-09A9-449B-A3F6-8BB49173D263}"/>
    <cellStyle name="%20 - Vurgu6 6 7 2 2 2" xfId="50189" xr:uid="{BD85DB11-0843-4D70-82B5-DB13D8DEA096}"/>
    <cellStyle name="%20 - Vurgu6 6 7 2 3" xfId="36873" xr:uid="{F38F8E16-6DB0-471B-ADAD-31BF26DA13E4}"/>
    <cellStyle name="%20 - Vurgu6 6 7 3" xfId="16353" xr:uid="{F55C1354-91A3-4E35-AA10-511CB4422001}"/>
    <cellStyle name="%20 - Vurgu6 6 7 3 2" xfId="40584" xr:uid="{AFB20639-89CF-4E29-981F-B2D26E50388B}"/>
    <cellStyle name="%20 - Vurgu6 6 7 4" xfId="20092" xr:uid="{56BD17D8-B21A-465C-84DE-653AB9140B23}"/>
    <cellStyle name="%20 - Vurgu6 6 7 4 2" xfId="44315" xr:uid="{B3990164-E156-428A-B63C-3795245C02F2}"/>
    <cellStyle name="%20 - Vurgu6 6 7 5" xfId="23284" xr:uid="{7358FDEB-0BA2-488A-A2E9-89A3784CB3FD}"/>
    <cellStyle name="%20 - Vurgu6 6 7 5 2" xfId="47486" xr:uid="{6961B08B-39D7-4485-9C66-43485F63B8D5}"/>
    <cellStyle name="%20 - Vurgu6 6 7 6" xfId="32481" xr:uid="{44FC367D-E517-4061-B87A-2A6E398D8172}"/>
    <cellStyle name="%20 - Vurgu6 6 8" xfId="6635" xr:uid="{0092C6B9-3740-4268-85E4-EE20D5F15EC4}"/>
    <cellStyle name="%20 - Vurgu6 6 8 2" xfId="13817" xr:uid="{307FF95B-562A-492B-ACBC-2E88341DBCE8}"/>
    <cellStyle name="%20 - Vurgu6 6 8 2 2" xfId="38050" xr:uid="{34E11829-D6BF-49E4-A20A-DBB76621885A}"/>
    <cellStyle name="%20 - Vurgu6 6 8 3" xfId="17530" xr:uid="{B715437F-3FBC-4DE0-AC1A-A5F91C6870CE}"/>
    <cellStyle name="%20 - Vurgu6 6 8 3 2" xfId="41761" xr:uid="{7097098E-2AFA-41BE-8AEC-32A1406897D6}"/>
    <cellStyle name="%20 - Vurgu6 6 8 4" xfId="21269" xr:uid="{044F132D-1DCB-4902-BAFC-E584929840D0}"/>
    <cellStyle name="%20 - Vurgu6 6 8 4 2" xfId="45492" xr:uid="{D1789AB5-8315-4BF1-B722-611C43F39892}"/>
    <cellStyle name="%20 - Vurgu6 6 8 5" xfId="27249" xr:uid="{177D23D4-E918-43B2-A967-8204396E00F5}"/>
    <cellStyle name="%20 - Vurgu6 6 8 5 2" xfId="51366" xr:uid="{FCBC6DCE-3DF4-46DD-8A76-55CF3B64472A}"/>
    <cellStyle name="%20 - Vurgu6 6 8 6" xfId="31639" xr:uid="{B1BF51F6-F6D4-4F27-9CA4-2521C4C12947}"/>
    <cellStyle name="%20 - Vurgu6 6 9" xfId="8970" xr:uid="{4266E23F-6055-4D58-9251-816A152019F7}"/>
    <cellStyle name="%20 - Vurgu6 6 9 2" xfId="12362" xr:uid="{BD829A8D-FF5B-4F66-A7A4-EB40AE34CDF2}"/>
    <cellStyle name="%20 - Vurgu6 6 9 2 2" xfId="36596" xr:uid="{D797EFC2-2C2A-4E70-8213-91ACBDFDD7FC}"/>
    <cellStyle name="%20 - Vurgu6 6 9 3" xfId="16075" xr:uid="{FCDA6BDF-3CAA-4794-9B4B-5B9D6B73E392}"/>
    <cellStyle name="%20 - Vurgu6 6 9 3 2" xfId="40307" xr:uid="{975A4407-5E4E-4E6E-BA7F-B26DC08CE394}"/>
    <cellStyle name="%20 - Vurgu6 6 9 4" xfId="19813" xr:uid="{8CCC465C-C8B6-492F-BEE4-E630466A0E12}"/>
    <cellStyle name="%20 - Vurgu6 6 9 4 2" xfId="44038" xr:uid="{8D0A79BD-64E7-46D9-9150-C3159D642530}"/>
    <cellStyle name="%20 - Vurgu6 6 9 5" xfId="25788" xr:uid="{A21BF5BA-4BB7-4E08-AD8D-0F86F7585E40}"/>
    <cellStyle name="%20 - Vurgu6 6 9 5 2" xfId="49912" xr:uid="{9F3E4007-FBA0-4729-8A41-18C14EF40B86}"/>
    <cellStyle name="%20 - Vurgu6 6 9 6" xfId="33664" xr:uid="{8AC8966B-3D1A-4D6B-886A-A7E0DFD9ABE0}"/>
    <cellStyle name="%20 - Vurgu6 7" xfId="379" xr:uid="{00000000-0005-0000-0000-00009E010000}"/>
    <cellStyle name="%20 - Vurgu6 7 10" xfId="22458" xr:uid="{E5129927-1ECF-4232-B76E-40D246E7AAAF}"/>
    <cellStyle name="%20 - Vurgu6 7 10 2" xfId="46660" xr:uid="{28C0ED31-E531-45F3-8C29-6B79700FE99B}"/>
    <cellStyle name="%20 - Vurgu6 7 11" xfId="28569" xr:uid="{6A8E4CDB-F610-4C62-AB2C-04E5E5856399}"/>
    <cellStyle name="%20 - Vurgu6 7 2" xfId="380" xr:uid="{00000000-0005-0000-0000-00009F010000}"/>
    <cellStyle name="%20 - Vurgu6 7 2 2" xfId="4099" xr:uid="{EA0D6044-62EC-4967-8BB9-E5E7A0C9F983}"/>
    <cellStyle name="%20 - Vurgu6 7 2 2 2" xfId="10045" xr:uid="{3DC61F72-96FD-466D-AC88-608B4713006F}"/>
    <cellStyle name="%20 - Vurgu6 7 2 2 2 2" xfId="34639" xr:uid="{9C4D4668-5CD3-4700-8281-5A2EA0133372}"/>
    <cellStyle name="%20 - Vurgu6 7 2 2 3" xfId="14040" xr:uid="{B4750145-B33D-43E4-A4D8-8CBF8076572C}"/>
    <cellStyle name="%20 - Vurgu6 7 2 2 3 2" xfId="38273" xr:uid="{6926A857-0BA1-4201-A89B-EE59E2760A6B}"/>
    <cellStyle name="%20 - Vurgu6 7 2 2 4" xfId="17753" xr:uid="{F7717FBD-E783-4E10-A866-1F19B1CD2ED0}"/>
    <cellStyle name="%20 - Vurgu6 7 2 2 4 2" xfId="41984" xr:uid="{DA39B6F4-8592-4427-ADA2-F42BE2364DB5}"/>
    <cellStyle name="%20 - Vurgu6 7 2 2 5" xfId="21492" xr:uid="{051DF4F8-AA5F-43FB-A0B9-1875F8260A4F}"/>
    <cellStyle name="%20 - Vurgu6 7 2 2 5 2" xfId="45715" xr:uid="{D632F8FA-996C-405E-99DD-0179CC7C9B69}"/>
    <cellStyle name="%20 - Vurgu6 7 2 2 6" xfId="27472" xr:uid="{FBAF99E9-F43D-4CBB-A7E8-7DAEBACAADEC}"/>
    <cellStyle name="%20 - Vurgu6 7 2 2 6 2" xfId="51589" xr:uid="{107F08C8-7B2C-4ABE-8DE4-7B8EC76A5CD1}"/>
    <cellStyle name="%20 - Vurgu6 7 2 2 7" xfId="29721" xr:uid="{953411E3-62C8-42E7-A5AF-19CAE0FD9B07}"/>
    <cellStyle name="%20 - Vurgu6 7 2 3" xfId="5754" xr:uid="{091EDD76-6448-47B3-85D0-4194FE2A0ADB}"/>
    <cellStyle name="%20 - Vurgu6 7 2 3 2" xfId="9323" xr:uid="{CEE4BEDB-5FA1-4FF4-AF1A-D239C82953E9}"/>
    <cellStyle name="%20 - Vurgu6 7 2 3 2 2" xfId="33955" xr:uid="{EB9ECF9B-D820-41C4-AFBB-DE34EF49F9A8}"/>
    <cellStyle name="%20 - Vurgu6 7 2 3 3" xfId="12859" xr:uid="{F8614FEB-A26F-4D0E-B5E0-295027407EB7}"/>
    <cellStyle name="%20 - Vurgu6 7 2 3 3 2" xfId="37092" xr:uid="{DCB3EB6E-E7FC-44BE-BF68-0117CD26D8A1}"/>
    <cellStyle name="%20 - Vurgu6 7 2 3 4" xfId="16572" xr:uid="{9DE314FE-9DE6-4BFB-92C6-02AB3200FEFD}"/>
    <cellStyle name="%20 - Vurgu6 7 2 3 4 2" xfId="40803" xr:uid="{9C10932F-3CB7-4C28-906C-A6E2E888521F}"/>
    <cellStyle name="%20 - Vurgu6 7 2 3 5" xfId="20311" xr:uid="{0762AA75-E662-4316-9B6B-28EB62A7CBDD}"/>
    <cellStyle name="%20 - Vurgu6 7 2 3 5 2" xfId="44534" xr:uid="{327461C0-02C1-4DC9-86BF-588CFF64704B}"/>
    <cellStyle name="%20 - Vurgu6 7 2 3 6" xfId="26288" xr:uid="{C172CB27-3939-4969-848D-BA127FDAB8A6}"/>
    <cellStyle name="%20 - Vurgu6 7 2 3 6 2" xfId="50408" xr:uid="{D4286C85-7BCE-435E-8E4E-C4A6F1228E0B}"/>
    <cellStyle name="%20 - Vurgu6 7 2 3 7" xfId="30760" xr:uid="{AE50846D-6F30-4237-B968-DA34F1180E90}"/>
    <cellStyle name="%20 - Vurgu6 7 2 4" xfId="7853" xr:uid="{5C718032-9E63-4602-8C94-CE2BB5D2525C}"/>
    <cellStyle name="%20 - Vurgu6 7 2 4 2" xfId="24874" xr:uid="{DAB7C3CC-D053-4108-8FFD-0D80C8E40DD5}"/>
    <cellStyle name="%20 - Vurgu6 7 2 4 2 2" xfId="49008" xr:uid="{4022BDD4-A582-4C06-BAE7-B8AB1E2981B0}"/>
    <cellStyle name="%20 - Vurgu6 7 2 4 3" xfId="32707" xr:uid="{4DC7C62B-4056-48A5-AABA-634292C2A144}"/>
    <cellStyle name="%20 - Vurgu6 7 2 5" xfId="11456" xr:uid="{B9CA00BD-0940-4F27-9EA3-F1CF113D421D}"/>
    <cellStyle name="%20 - Vurgu6 7 2 5 2" xfId="35690" xr:uid="{370D6534-E8F0-4057-9B1A-F4BC862CE073}"/>
    <cellStyle name="%20 - Vurgu6 7 2 6" xfId="15169" xr:uid="{AE945B73-A59B-4262-BBD3-3E2D03ECBFC8}"/>
    <cellStyle name="%20 - Vurgu6 7 2 6 2" xfId="39401" xr:uid="{5A58978F-A867-4DBB-9028-7353DE47DF38}"/>
    <cellStyle name="%20 - Vurgu6 7 2 7" xfId="18905" xr:uid="{40ED5B5F-5B18-40C3-AF1B-40F37A7B56E4}"/>
    <cellStyle name="%20 - Vurgu6 7 2 7 2" xfId="43131" xr:uid="{C53C414C-D41D-4A60-A413-E2C503269D8C}"/>
    <cellStyle name="%20 - Vurgu6 7 2 8" xfId="23511" xr:uid="{C8FDF602-7EAE-4FBE-8A69-15D650D08972}"/>
    <cellStyle name="%20 - Vurgu6 7 2 8 2" xfId="47713" xr:uid="{6FC858C5-6846-40DF-A4A1-D21CC777CDC7}"/>
    <cellStyle name="%20 - Vurgu6 7 2 9" xfId="28570" xr:uid="{2B7F4F93-E30D-4D5E-A9F8-D7779297CD57}"/>
    <cellStyle name="%20 - Vurgu6 7 3" xfId="4098" xr:uid="{4503C3EA-5EA5-4E96-9F52-B3899EBBEB20}"/>
    <cellStyle name="%20 - Vurgu6 7 3 2" xfId="7588" xr:uid="{1B597313-4826-410A-A99A-A06CC4E54BC9}"/>
    <cellStyle name="%20 - Vurgu6 7 3 2 2" xfId="26086" xr:uid="{768B5295-A19E-4A0B-8230-A24745FBFB14}"/>
    <cellStyle name="%20 - Vurgu6 7 3 2 2 2" xfId="50207" xr:uid="{6F109287-BF19-4828-8FB1-B34913B025ED}"/>
    <cellStyle name="%20 - Vurgu6 7 3 2 3" xfId="32499" xr:uid="{7EBF5E17-F508-47F2-9FA8-ECA0F4BB718F}"/>
    <cellStyle name="%20 - Vurgu6 7 3 3" xfId="12658" xr:uid="{88F4D061-8A40-4239-B1F2-55DCC5C02549}"/>
    <cellStyle name="%20 - Vurgu6 7 3 3 2" xfId="36891" xr:uid="{EA2AF923-261B-4BF8-9783-9E76344696AB}"/>
    <cellStyle name="%20 - Vurgu6 7 3 4" xfId="16371" xr:uid="{FDFDCDDB-A590-42D3-8BED-93396F8232D9}"/>
    <cellStyle name="%20 - Vurgu6 7 3 4 2" xfId="40602" xr:uid="{1DA9F894-B822-4C1C-8D9B-4AC1C6F2479A}"/>
    <cellStyle name="%20 - Vurgu6 7 3 5" xfId="20110" xr:uid="{3594C037-C21B-404B-85C9-B79238DE6B99}"/>
    <cellStyle name="%20 - Vurgu6 7 3 5 2" xfId="44333" xr:uid="{B7BC9B5E-9F24-4EBF-AE2B-1563981E6100}"/>
    <cellStyle name="%20 - Vurgu6 7 3 6" xfId="23302" xr:uid="{159B40A9-0F2D-48B1-BFD8-9C2DB467DFAA}"/>
    <cellStyle name="%20 - Vurgu6 7 3 6 2" xfId="47504" xr:uid="{0612F1B8-7E5E-43B1-B1A2-D8E06CD294EE}"/>
    <cellStyle name="%20 - Vurgu6 7 3 7" xfId="29720" xr:uid="{3EC0F303-CCD3-481D-BAA5-5397330602B1}"/>
    <cellStyle name="%20 - Vurgu6 7 4" xfId="5753" xr:uid="{2C459834-0986-4A0A-A312-8041A89FC118}"/>
    <cellStyle name="%20 - Vurgu6 7 4 2" xfId="9914" xr:uid="{537E656B-B3BD-4AA4-BD1C-81CAC895E883}"/>
    <cellStyle name="%20 - Vurgu6 7 4 2 2" xfId="34514" xr:uid="{74CC3CAF-623B-46F6-AACB-EA62D97E9E85}"/>
    <cellStyle name="%20 - Vurgu6 7 4 3" xfId="13835" xr:uid="{0B8E72EB-FDB3-44C0-AD3D-F9ADC651DC9C}"/>
    <cellStyle name="%20 - Vurgu6 7 4 3 2" xfId="38068" xr:uid="{7A59D87B-64D7-4BB4-8F12-498E57C576DF}"/>
    <cellStyle name="%20 - Vurgu6 7 4 4" xfId="17548" xr:uid="{B1AE33BD-F231-4502-9612-A9A49B1444C7}"/>
    <cellStyle name="%20 - Vurgu6 7 4 4 2" xfId="41779" xr:uid="{13A02847-E7E2-4E2C-A358-D02E19073AFF}"/>
    <cellStyle name="%20 - Vurgu6 7 4 5" xfId="21287" xr:uid="{C48CF369-1B65-4240-A849-888F20B19DAD}"/>
    <cellStyle name="%20 - Vurgu6 7 4 5 2" xfId="45510" xr:uid="{E21186B6-5281-4455-818F-6141C19DB552}"/>
    <cellStyle name="%20 - Vurgu6 7 4 6" xfId="27267" xr:uid="{7CF8A3E1-F895-443F-9DF6-534B45119FB3}"/>
    <cellStyle name="%20 - Vurgu6 7 4 6 2" xfId="51384" xr:uid="{598FF338-1809-46D3-A9C0-8B12769EC7DB}"/>
    <cellStyle name="%20 - Vurgu6 7 4 7" xfId="30759" xr:uid="{4CE0746E-5AC8-446B-B05F-5F84E9F595CC}"/>
    <cellStyle name="%20 - Vurgu6 7 5" xfId="6687" xr:uid="{716CDA94-06F4-4224-B8D4-E6F906DE02C2}"/>
    <cellStyle name="%20 - Vurgu6 7 5 2" xfId="12470" xr:uid="{9E83392F-AF1D-4EE6-998D-8C52D4A09A44}"/>
    <cellStyle name="%20 - Vurgu6 7 5 2 2" xfId="36704" xr:uid="{5BC67863-0159-4411-80F9-D133C28D193E}"/>
    <cellStyle name="%20 - Vurgu6 7 5 3" xfId="16183" xr:uid="{2539484C-53E9-4FAC-B000-811289AF925E}"/>
    <cellStyle name="%20 - Vurgu6 7 5 3 2" xfId="40415" xr:uid="{1F9BEA47-8939-4708-9F38-4B9706215B03}"/>
    <cellStyle name="%20 - Vurgu6 7 5 4" xfId="19921" xr:uid="{7ACECB4E-EEDA-41D8-8D27-33AC269712D9}"/>
    <cellStyle name="%20 - Vurgu6 7 5 4 2" xfId="44146" xr:uid="{C4E6B9A7-5F8C-462C-B6AB-40EEF5028456}"/>
    <cellStyle name="%20 - Vurgu6 7 5 5" xfId="25896" xr:uid="{5657D21F-5302-413E-A5B6-CA22C7BA2CE1}"/>
    <cellStyle name="%20 - Vurgu6 7 5 5 2" xfId="50020" xr:uid="{85CA5E45-52A4-4FF5-A275-9E921F8FF9BD}"/>
    <cellStyle name="%20 - Vurgu6 7 5 6" xfId="31656" xr:uid="{556451AE-2BB1-4626-8A41-E0487A0E6196}"/>
    <cellStyle name="%20 - Vurgu6 7 6" xfId="10351" xr:uid="{D4A7C5CC-A4FA-4BA8-95E8-EACCF1ECEF0E}"/>
    <cellStyle name="%20 - Vurgu6 7 6 2" xfId="24626" xr:uid="{62F88984-C39A-4F81-8A61-1DB696DF03FA}"/>
    <cellStyle name="%20 - Vurgu6 7 6 2 2" xfId="48800" xr:uid="{D358DE11-0678-4185-9444-56331338FE72}"/>
    <cellStyle name="%20 - Vurgu6 7 6 3" xfId="34912" xr:uid="{58189887-EDB5-440D-95E6-02E84423318A}"/>
    <cellStyle name="%20 - Vurgu6 7 7" xfId="11245" xr:uid="{29689C20-A1FD-4F38-859D-A2CFAA005FA7}"/>
    <cellStyle name="%20 - Vurgu6 7 7 2" xfId="35479" xr:uid="{F61D7BDA-3540-4808-AD2D-33C75A8B53A1}"/>
    <cellStyle name="%20 - Vurgu6 7 8" xfId="14958" xr:uid="{4C966FCD-A460-4286-9B0D-A575F50E1A99}"/>
    <cellStyle name="%20 - Vurgu6 7 8 2" xfId="39190" xr:uid="{4F263AA2-4C02-4083-807B-1DC416EB8C2F}"/>
    <cellStyle name="%20 - Vurgu6 7 9" xfId="18691" xr:uid="{62A663E7-5A12-49A3-92DC-9E126790013B}"/>
    <cellStyle name="%20 - Vurgu6 7 9 2" xfId="42917" xr:uid="{52AA17A9-40BF-408A-A5C8-C7170C9D0CF4}"/>
    <cellStyle name="%20 - Vurgu6 8" xfId="381" xr:uid="{00000000-0005-0000-0000-0000A0010000}"/>
    <cellStyle name="%20 - Vurgu6 8 10" xfId="22472" xr:uid="{1F38E8C3-BE64-4D4B-983B-6F43DC8B3132}"/>
    <cellStyle name="%20 - Vurgu6 8 10 2" xfId="46674" xr:uid="{94DDB4C9-717B-410D-8954-C7213325626B}"/>
    <cellStyle name="%20 - Vurgu6 8 11" xfId="28571" xr:uid="{A39BE5FA-6282-46B1-A429-C3FF2DC5050A}"/>
    <cellStyle name="%20 - Vurgu6 8 2" xfId="4100" xr:uid="{37C2B649-6F21-4C36-9C0A-4E15D5E7A07C}"/>
    <cellStyle name="%20 - Vurgu6 8 2 2" xfId="7869" xr:uid="{B6E9A931-3DA4-4851-BCF3-65DDE7D7D843}"/>
    <cellStyle name="%20 - Vurgu6 8 2 2 2" xfId="14054" xr:uid="{325C827C-A2ED-416D-94B8-910FD471AF21}"/>
    <cellStyle name="%20 - Vurgu6 8 2 2 2 2" xfId="38287" xr:uid="{95B03FEA-DDD0-4000-BCFE-3D13DA3D687F}"/>
    <cellStyle name="%20 - Vurgu6 8 2 2 3" xfId="17767" xr:uid="{FCDDD67E-DDCB-4F2A-86EF-91A72F847842}"/>
    <cellStyle name="%20 - Vurgu6 8 2 2 3 2" xfId="41998" xr:uid="{6F6EB19B-2220-491A-A2F1-557A5CA07238}"/>
    <cellStyle name="%20 - Vurgu6 8 2 2 4" xfId="21506" xr:uid="{0AB4B13E-5B50-4CBD-96C7-A4C8FB79FD4D}"/>
    <cellStyle name="%20 - Vurgu6 8 2 2 4 2" xfId="45729" xr:uid="{3EE5CCB1-E3F0-4691-AF95-3F1C1A1242D3}"/>
    <cellStyle name="%20 - Vurgu6 8 2 2 5" xfId="27486" xr:uid="{3D076FD7-21FE-48EE-8464-C94BED0F42A9}"/>
    <cellStyle name="%20 - Vurgu6 8 2 2 5 2" xfId="51603" xr:uid="{33B64755-5239-4405-BAB0-437610FBB6E4}"/>
    <cellStyle name="%20 - Vurgu6 8 2 2 6" xfId="32721" xr:uid="{7F16D64B-9B25-4B16-901D-A22068ED30FC}"/>
    <cellStyle name="%20 - Vurgu6 8 2 3" xfId="9335" xr:uid="{ABF71A52-C2E6-4E99-B5AC-967EFDC25056}"/>
    <cellStyle name="%20 - Vurgu6 8 2 3 2" xfId="12873" xr:uid="{CAEDF011-BEA7-40EC-A6D4-F50BD7384817}"/>
    <cellStyle name="%20 - Vurgu6 8 2 3 2 2" xfId="37106" xr:uid="{748B58DE-377A-4D2A-B67C-BA4351F23ACC}"/>
    <cellStyle name="%20 - Vurgu6 8 2 3 3" xfId="16586" xr:uid="{6FAC3975-BBF1-4E44-B63C-DB55CCC6E125}"/>
    <cellStyle name="%20 - Vurgu6 8 2 3 3 2" xfId="40817" xr:uid="{C1679E3A-E98B-445F-9CF9-3E722CAACF44}"/>
    <cellStyle name="%20 - Vurgu6 8 2 3 4" xfId="20325" xr:uid="{AC4182E2-F67E-4265-8833-2B1F5AC796CF}"/>
    <cellStyle name="%20 - Vurgu6 8 2 3 4 2" xfId="44548" xr:uid="{045ACCA6-1641-4998-BB5D-105150AE5F8D}"/>
    <cellStyle name="%20 - Vurgu6 8 2 3 5" xfId="26302" xr:uid="{B8708E76-4B9E-4D7B-9B9C-3B6CA4C1D1EF}"/>
    <cellStyle name="%20 - Vurgu6 8 2 3 5 2" xfId="50422" xr:uid="{8A990A5F-CBE0-453D-903D-C8A6D88B8AB0}"/>
    <cellStyle name="%20 - Vurgu6 8 2 3 6" xfId="33967" xr:uid="{05B462F8-62BA-4920-9E21-408D8F24B980}"/>
    <cellStyle name="%20 - Vurgu6 8 2 4" xfId="11470" xr:uid="{22AA6D1B-F2BF-493D-8D3C-DDD0B2197283}"/>
    <cellStyle name="%20 - Vurgu6 8 2 4 2" xfId="24888" xr:uid="{25287734-1C3A-45DB-9F9E-45CA298D27CB}"/>
    <cellStyle name="%20 - Vurgu6 8 2 4 2 2" xfId="49022" xr:uid="{DE1412E5-A81F-480A-BD02-44108EDDD69B}"/>
    <cellStyle name="%20 - Vurgu6 8 2 4 3" xfId="35704" xr:uid="{03C8E59D-964A-4D88-AF62-0F0118B91293}"/>
    <cellStyle name="%20 - Vurgu6 8 2 5" xfId="15183" xr:uid="{1F1E58C2-7251-4BE1-82D3-04F76239B517}"/>
    <cellStyle name="%20 - Vurgu6 8 2 5 2" xfId="39415" xr:uid="{AF8DAC1A-4AFB-4DC8-AC46-C9E873F40E6F}"/>
    <cellStyle name="%20 - Vurgu6 8 2 6" xfId="18919" xr:uid="{B0F53DFC-A822-4152-BD00-1B54A0F83219}"/>
    <cellStyle name="%20 - Vurgu6 8 2 6 2" xfId="43145" xr:uid="{B006434F-0FB1-41A4-8B8A-8ED0837C4DDB}"/>
    <cellStyle name="%20 - Vurgu6 8 2 7" xfId="23525" xr:uid="{44C1B3FA-516D-4F15-AC79-374E2A6EDB39}"/>
    <cellStyle name="%20 - Vurgu6 8 2 7 2" xfId="47727" xr:uid="{24734325-9A1D-48F8-8920-3D0A809ED1CB}"/>
    <cellStyle name="%20 - Vurgu6 8 3" xfId="7606" xr:uid="{545DDDF1-8678-4E2F-A11D-B21EAADA2B78}"/>
    <cellStyle name="%20 - Vurgu6 8 3 2" xfId="12676" xr:uid="{611F8B5A-FA8D-4176-89AD-0979A9EC7E0E}"/>
    <cellStyle name="%20 - Vurgu6 8 3 2 2" xfId="26104" xr:uid="{3335205E-FDDE-443C-B685-101760C9A632}"/>
    <cellStyle name="%20 - Vurgu6 8 3 2 2 2" xfId="50225" xr:uid="{BA624B12-9478-4072-88AF-35E24A64F8BD}"/>
    <cellStyle name="%20 - Vurgu6 8 3 2 3" xfId="36909" xr:uid="{CDA4EBA6-D3B1-46DE-B378-2E5187561AF1}"/>
    <cellStyle name="%20 - Vurgu6 8 3 3" xfId="16389" xr:uid="{2777117F-8F93-4C4F-9438-B0717B800EF9}"/>
    <cellStyle name="%20 - Vurgu6 8 3 3 2" xfId="40620" xr:uid="{38312DD3-DBFA-40F9-9721-3512AE6C9B96}"/>
    <cellStyle name="%20 - Vurgu6 8 3 4" xfId="20128" xr:uid="{B54C26D2-5F83-4113-B10B-A554601777F1}"/>
    <cellStyle name="%20 - Vurgu6 8 3 4 2" xfId="44351" xr:uid="{678BF0E7-B725-4BD0-9227-7080C16E6301}"/>
    <cellStyle name="%20 - Vurgu6 8 3 5" xfId="23320" xr:uid="{8F913769-8126-4275-96E0-E273B05E19E2}"/>
    <cellStyle name="%20 - Vurgu6 8 3 5 2" xfId="47522" xr:uid="{2941E75B-1F9F-43BD-B84D-15ABAC48C5A2}"/>
    <cellStyle name="%20 - Vurgu6 8 3 6" xfId="32517" xr:uid="{9A84219F-6EB2-4503-BE48-3CB0E92465E8}"/>
    <cellStyle name="%20 - Vurgu6 8 4" xfId="6703" xr:uid="{1B04D699-DD58-43CE-9D7F-01BEA75A1A6B}"/>
    <cellStyle name="%20 - Vurgu6 8 4 2" xfId="13853" xr:uid="{6FB73752-26F5-426A-88B0-12328479E923}"/>
    <cellStyle name="%20 - Vurgu6 8 4 2 2" xfId="38086" xr:uid="{66FAB9BF-D624-46FE-AC40-5D6A5D04CCB6}"/>
    <cellStyle name="%20 - Vurgu6 8 4 3" xfId="17566" xr:uid="{051DB9C8-6C29-4D90-9305-DD838872839C}"/>
    <cellStyle name="%20 - Vurgu6 8 4 3 2" xfId="41797" xr:uid="{EE02A26D-4B1C-4AEC-B623-CCD2A4FBA7AD}"/>
    <cellStyle name="%20 - Vurgu6 8 4 4" xfId="21305" xr:uid="{D731AF08-2C33-4007-865B-3E235E730AE0}"/>
    <cellStyle name="%20 - Vurgu6 8 4 4 2" xfId="45528" xr:uid="{1EBD2169-82F9-43BD-BA01-90AA3B11A942}"/>
    <cellStyle name="%20 - Vurgu6 8 4 5" xfId="27285" xr:uid="{19BD8756-EF52-4AE2-87A1-4B562FB51814}"/>
    <cellStyle name="%20 - Vurgu6 8 4 5 2" xfId="51402" xr:uid="{0AB5F302-5155-49D0-BD19-BA3FF986ECCA}"/>
    <cellStyle name="%20 - Vurgu6 8 4 6" xfId="31670" xr:uid="{CEE76CB9-4E33-4F97-8D8E-365D69BFA11E}"/>
    <cellStyle name="%20 - Vurgu6 8 5" xfId="9077" xr:uid="{5935997C-7BD3-49C3-AB75-9ADD55FDB606}"/>
    <cellStyle name="%20 - Vurgu6 8 5 2" xfId="12489" xr:uid="{50E4F366-6409-42CA-ACBC-EBC8A9742401}"/>
    <cellStyle name="%20 - Vurgu6 8 5 2 2" xfId="36723" xr:uid="{D57CAF44-954D-4C1C-810C-11F282C6DB9E}"/>
    <cellStyle name="%20 - Vurgu6 8 5 3" xfId="16202" xr:uid="{61FEC65A-1EA6-45BB-9C86-C1A8672B3500}"/>
    <cellStyle name="%20 - Vurgu6 8 5 3 2" xfId="40434" xr:uid="{7D989F76-A792-4F02-AC3E-A29ED59C6DC2}"/>
    <cellStyle name="%20 - Vurgu6 8 5 4" xfId="19940" xr:uid="{0156537C-1A0D-4EF3-81B5-E683F2B6D94F}"/>
    <cellStyle name="%20 - Vurgu6 8 5 4 2" xfId="44165" xr:uid="{65F68260-C2C2-46CD-9BFE-E679C20A36ED}"/>
    <cellStyle name="%20 - Vurgu6 8 5 5" xfId="25915" xr:uid="{51215FB3-5B58-4428-8D89-CEFB5C190D5A}"/>
    <cellStyle name="%20 - Vurgu6 8 5 5 2" xfId="50039" xr:uid="{55CE8FDA-6D91-4E38-857A-56D9F691347D}"/>
    <cellStyle name="%20 - Vurgu6 8 5 6" xfId="33770" xr:uid="{09CB43B2-E109-43DA-BD9C-FD6793C41FCC}"/>
    <cellStyle name="%20 - Vurgu6 8 6" xfId="10352" xr:uid="{853E5781-3758-494A-908E-05BFB27731F8}"/>
    <cellStyle name="%20 - Vurgu6 8 6 2" xfId="24644" xr:uid="{E2C27A69-8AE1-4ABE-B6E2-72691E43893D}"/>
    <cellStyle name="%20 - Vurgu6 8 6 2 2" xfId="48818" xr:uid="{DF68837C-8BBD-4AA4-8D42-E043687734E7}"/>
    <cellStyle name="%20 - Vurgu6 8 6 3" xfId="34913" xr:uid="{F72E9F5B-07B8-4E43-A6A3-560FF230B49C}"/>
    <cellStyle name="%20 - Vurgu6 8 7" xfId="11263" xr:uid="{81072405-7AE2-419B-BC90-84E64B2D316E}"/>
    <cellStyle name="%20 - Vurgu6 8 7 2" xfId="35497" xr:uid="{B19A108E-9234-47F3-8CBD-EB6670882335}"/>
    <cellStyle name="%20 - Vurgu6 8 8" xfId="14976" xr:uid="{DA5B5A20-7E5A-4AA9-850B-04AB352E409F}"/>
    <cellStyle name="%20 - Vurgu6 8 8 2" xfId="39208" xr:uid="{C55EFE4F-D2F4-46D0-8B73-1EDD21B5E9D9}"/>
    <cellStyle name="%20 - Vurgu6 8 9" xfId="18709" xr:uid="{6948839D-E9E3-41FB-87E2-2222282DCD25}"/>
    <cellStyle name="%20 - Vurgu6 8 9 2" xfId="42935" xr:uid="{0344DABA-AFD5-4381-9DAA-41DACBD9D2F9}"/>
    <cellStyle name="%20 - Vurgu6 9" xfId="382" xr:uid="{00000000-0005-0000-0000-0000A1010000}"/>
    <cellStyle name="%20 - Vurgu6 9 10" xfId="28572" xr:uid="{5C9BFBCD-3AD6-4C75-AB98-7E103F540850}"/>
    <cellStyle name="%20 - Vurgu6 9 2" xfId="4101" xr:uid="{8532C643-6B5D-417E-BDEE-BC04FD226F84}"/>
    <cellStyle name="%20 - Vurgu6 9 2 2" xfId="7891" xr:uid="{0491E26F-8DEA-4272-946C-FDF996BA5890}"/>
    <cellStyle name="%20 - Vurgu6 9 2 2 2" xfId="14068" xr:uid="{5A4183EB-9E32-4FE9-A15B-1BDB0BF5DD63}"/>
    <cellStyle name="%20 - Vurgu6 9 2 2 2 2" xfId="38301" xr:uid="{EFE05AAB-7E63-419D-B608-B2B4944FB688}"/>
    <cellStyle name="%20 - Vurgu6 9 2 2 3" xfId="17781" xr:uid="{78827D92-1FED-478F-976F-9B7F4CE1DC6C}"/>
    <cellStyle name="%20 - Vurgu6 9 2 2 3 2" xfId="42012" xr:uid="{008A6825-C9C4-433B-AA59-7BA8C0347289}"/>
    <cellStyle name="%20 - Vurgu6 9 2 2 4" xfId="21520" xr:uid="{7122D9EC-6526-45D4-B01D-6C3DDF5E0702}"/>
    <cellStyle name="%20 - Vurgu6 9 2 2 4 2" xfId="45743" xr:uid="{1C4F2F82-569D-4747-B15F-69486E3ABE2F}"/>
    <cellStyle name="%20 - Vurgu6 9 2 2 5" xfId="27500" xr:uid="{BFFA18EB-713D-4BB8-8FF0-52FF5A098955}"/>
    <cellStyle name="%20 - Vurgu6 9 2 2 5 2" xfId="51617" xr:uid="{364306FF-6538-4060-A6C0-7065B4F3AF3E}"/>
    <cellStyle name="%20 - Vurgu6 9 2 2 6" xfId="32735" xr:uid="{3C0A8999-AF0A-4699-A020-13C79BFA3001}"/>
    <cellStyle name="%20 - Vurgu6 9 2 3" xfId="9352" xr:uid="{3549A131-E96A-4F97-9F55-C009B91E1E0A}"/>
    <cellStyle name="%20 - Vurgu6 9 2 3 2" xfId="12886" xr:uid="{A27810D8-DF56-4E58-B42B-D16DE86E34C9}"/>
    <cellStyle name="%20 - Vurgu6 9 2 3 2 2" xfId="37119" xr:uid="{3DE2B396-BE0F-47AD-98C4-7066CD81FB25}"/>
    <cellStyle name="%20 - Vurgu6 9 2 3 3" xfId="16599" xr:uid="{FDA1CE37-A828-4230-8D28-30E543D7FC37}"/>
    <cellStyle name="%20 - Vurgu6 9 2 3 3 2" xfId="40830" xr:uid="{F4FA22EB-DDC3-415B-93E7-6E78DDD0E207}"/>
    <cellStyle name="%20 - Vurgu6 9 2 3 4" xfId="20338" xr:uid="{8EA3492A-A42B-4023-8A6D-4B1633877B1B}"/>
    <cellStyle name="%20 - Vurgu6 9 2 3 4 2" xfId="44561" xr:uid="{C01B0E2A-8F65-48B4-8611-3A12CBD84C3F}"/>
    <cellStyle name="%20 - Vurgu6 9 2 3 5" xfId="26316" xr:uid="{C68C1A3C-1103-4A6A-9178-260C5783731C}"/>
    <cellStyle name="%20 - Vurgu6 9 2 3 5 2" xfId="50435" xr:uid="{DEAC6AE8-0576-428F-83D9-446116F51EA8}"/>
    <cellStyle name="%20 - Vurgu6 9 2 3 6" xfId="33979" xr:uid="{81634AD2-3EBB-47DF-9FF3-C1F587175D02}"/>
    <cellStyle name="%20 - Vurgu6 9 2 4" xfId="11484" xr:uid="{AF32931A-F7FA-4C0C-B625-7AF574B1B474}"/>
    <cellStyle name="%20 - Vurgu6 9 2 4 2" xfId="24903" xr:uid="{D9F66C89-7782-4185-93EA-EBF2E75B3147}"/>
    <cellStyle name="%20 - Vurgu6 9 2 4 2 2" xfId="49037" xr:uid="{684AE891-DFF5-4668-8A0C-B69727CAF6E0}"/>
    <cellStyle name="%20 - Vurgu6 9 2 4 3" xfId="35718" xr:uid="{BCFE20CA-0360-4FD3-9F97-C5CEB1D1EDB5}"/>
    <cellStyle name="%20 - Vurgu6 9 2 5" xfId="15197" xr:uid="{B19C22EC-27AC-4F7E-8E55-300B4BF3148D}"/>
    <cellStyle name="%20 - Vurgu6 9 2 5 2" xfId="39429" xr:uid="{44FC4D72-6546-4633-8736-AAE00DF69D27}"/>
    <cellStyle name="%20 - Vurgu6 9 2 6" xfId="18934" xr:uid="{0041F4EB-1B0C-410A-B15E-5D7A621FF3BC}"/>
    <cellStyle name="%20 - Vurgu6 9 2 6 2" xfId="43160" xr:uid="{FA88AB23-BF66-4F66-9EFF-054784979568}"/>
    <cellStyle name="%20 - Vurgu6 9 2 7" xfId="23540" xr:uid="{D29DD08E-F893-4DAE-ADE3-0A104F673D39}"/>
    <cellStyle name="%20 - Vurgu6 9 2 7 2" xfId="47742" xr:uid="{1D5BD46B-F95F-488C-98E9-56DF5F7DC940}"/>
    <cellStyle name="%20 - Vurgu6 9 2 8" xfId="29722" xr:uid="{DAA9D888-525B-4693-BAFC-18DF8F31A160}"/>
    <cellStyle name="%20 - Vurgu6 9 3" xfId="5755" xr:uid="{60063D92-32E1-4DAB-A8E2-95F06A5CF5A3}"/>
    <cellStyle name="%20 - Vurgu6 9 3 2" xfId="7626" xr:uid="{3F57AB51-AC61-4546-AEB6-64A029E570BF}"/>
    <cellStyle name="%20 - Vurgu6 9 3 2 2" xfId="26124" xr:uid="{F855742D-7324-4B02-B2A4-A123E91CB0E2}"/>
    <cellStyle name="%20 - Vurgu6 9 3 2 2 2" xfId="50245" xr:uid="{E41A922D-41B5-475F-AC65-4BDD535ADECF}"/>
    <cellStyle name="%20 - Vurgu6 9 3 2 3" xfId="32537" xr:uid="{57646CAF-8F43-4787-A485-82978B26EDA8}"/>
    <cellStyle name="%20 - Vurgu6 9 3 3" xfId="12696" xr:uid="{96216669-89FB-4991-ACA1-9D423D81A1CC}"/>
    <cellStyle name="%20 - Vurgu6 9 3 3 2" xfId="36929" xr:uid="{2330A166-9E56-43E7-8E90-C2EDE091FD95}"/>
    <cellStyle name="%20 - Vurgu6 9 3 4" xfId="16409" xr:uid="{C6591DC1-5114-4DFA-80F2-E7BB3FF2EBAF}"/>
    <cellStyle name="%20 - Vurgu6 9 3 4 2" xfId="40640" xr:uid="{08D04196-08E9-487C-BEFB-FF62DA7210BD}"/>
    <cellStyle name="%20 - Vurgu6 9 3 5" xfId="20148" xr:uid="{EBD6A22D-4AEE-47CC-95B7-DCA4A41080B4}"/>
    <cellStyle name="%20 - Vurgu6 9 3 5 2" xfId="44371" xr:uid="{6951DEC7-4013-4707-B277-AA7FE6D4F3AE}"/>
    <cellStyle name="%20 - Vurgu6 9 3 6" xfId="23340" xr:uid="{18339296-5E67-4047-AD48-C6757169AEB7}"/>
    <cellStyle name="%20 - Vurgu6 9 3 6 2" xfId="47542" xr:uid="{B7EDB9FB-F7F9-4785-9E60-491C431081E4}"/>
    <cellStyle name="%20 - Vurgu6 9 3 7" xfId="30761" xr:uid="{EDC7ED65-6A7B-4D7C-837F-8FA6A3BEB0FE}"/>
    <cellStyle name="%20 - Vurgu6 9 4" xfId="6724" xr:uid="{00931D9E-BC35-45BD-85FE-9BF4E8657671}"/>
    <cellStyle name="%20 - Vurgu6 9 4 2" xfId="13873" xr:uid="{B51BEDEE-ABC9-43A7-A912-223ADF50DBE1}"/>
    <cellStyle name="%20 - Vurgu6 9 4 2 2" xfId="38106" xr:uid="{CB0DF70F-0EAB-4F7C-87A5-B0ED8D291746}"/>
    <cellStyle name="%20 - Vurgu6 9 4 3" xfId="17586" xr:uid="{6ADC490B-2425-4116-BC43-17BA512F36AF}"/>
    <cellStyle name="%20 - Vurgu6 9 4 3 2" xfId="41817" xr:uid="{F53A228C-EC78-4169-9DF3-EE46FAC16479}"/>
    <cellStyle name="%20 - Vurgu6 9 4 4" xfId="21325" xr:uid="{FECDA74F-1FC1-44C0-87D5-CC14941BFD04}"/>
    <cellStyle name="%20 - Vurgu6 9 4 4 2" xfId="45548" xr:uid="{22F1331D-4B27-48EC-9DEA-5002636CD7C3}"/>
    <cellStyle name="%20 - Vurgu6 9 4 5" xfId="27305" xr:uid="{72C08019-FA14-4496-82CA-46B5C1A8E6F5}"/>
    <cellStyle name="%20 - Vurgu6 9 4 5 2" xfId="51422" xr:uid="{9766656C-FDFA-46B2-8EBB-7ACFA340DFB4}"/>
    <cellStyle name="%20 - Vurgu6 9 4 6" xfId="31684" xr:uid="{297F4D51-11EF-42BB-99E2-6F30E210F859}"/>
    <cellStyle name="%20 - Vurgu6 9 5" xfId="9137" xr:uid="{1C3D009C-513F-4CFD-87C1-3F43E790EA96}"/>
    <cellStyle name="%20 - Vurgu6 9 5 2" xfId="12526" xr:uid="{4199F9EF-FB2E-47AA-80CB-9779D629DAAC}"/>
    <cellStyle name="%20 - Vurgu6 9 5 2 2" xfId="36759" xr:uid="{218F692F-BC56-4775-8BCA-11480D4E85AC}"/>
    <cellStyle name="%20 - Vurgu6 9 5 3" xfId="16239" xr:uid="{868B7B1F-CC8F-42CC-8124-AD7DA995C7D0}"/>
    <cellStyle name="%20 - Vurgu6 9 5 3 2" xfId="40470" xr:uid="{52E1EA72-37C4-43B9-8964-40E8B1EC7DA7}"/>
    <cellStyle name="%20 - Vurgu6 9 5 4" xfId="19978" xr:uid="{4F2E9C52-E934-4C71-AFB6-48C23987FE6F}"/>
    <cellStyle name="%20 - Vurgu6 9 5 4 2" xfId="44201" xr:uid="{CDAB701C-4590-4229-AD76-D40F98740C0C}"/>
    <cellStyle name="%20 - Vurgu6 9 5 5" xfId="25954" xr:uid="{846FA34D-03AC-4450-96A3-EE359C0597F1}"/>
    <cellStyle name="%20 - Vurgu6 9 5 5 2" xfId="50075" xr:uid="{E3A6CF2E-749B-4FAC-99F8-CB0B7CC3469A}"/>
    <cellStyle name="%20 - Vurgu6 9 5 6" xfId="33802" xr:uid="{15BFD763-9395-4992-863E-381FB12A110C}"/>
    <cellStyle name="%20 - Vurgu6 9 6" xfId="11283" xr:uid="{D8DA18B4-5BA6-46F7-9BCB-F460C0FC1FCD}"/>
    <cellStyle name="%20 - Vurgu6 9 6 2" xfId="24664" xr:uid="{C149E252-E020-483D-9A38-E3E7FB5C3E7A}"/>
    <cellStyle name="%20 - Vurgu6 9 6 2 2" xfId="48838" xr:uid="{43F6777D-4E10-4ABD-A837-9582E096C46B}"/>
    <cellStyle name="%20 - Vurgu6 9 6 3" xfId="35517" xr:uid="{AB7169D5-3E41-43C6-9E07-B2A397762544}"/>
    <cellStyle name="%20 - Vurgu6 9 7" xfId="14996" xr:uid="{FADC539B-819E-4EA1-A645-626AA0AD0716}"/>
    <cellStyle name="%20 - Vurgu6 9 7 2" xfId="39228" xr:uid="{305C81A7-4894-4289-90EC-6D97DE65D9FF}"/>
    <cellStyle name="%20 - Vurgu6 9 8" xfId="18729" xr:uid="{A6AB9F79-359B-40BA-A8EA-3CF9D05EB656}"/>
    <cellStyle name="%20 - Vurgu6 9 8 2" xfId="42955" xr:uid="{C39743BF-51F6-4A72-A3B0-E9A41D408938}"/>
    <cellStyle name="%20 - Vurgu6 9 9" xfId="22487" xr:uid="{DDC4988F-1D0E-4A14-AF2D-A925BD60C1E1}"/>
    <cellStyle name="%20 - Vurgu6 9 9 2" xfId="46689" xr:uid="{3E22A902-6EDA-4117-9AB4-9E235645F058}"/>
    <cellStyle name="%40 - Vurgu1" xfId="24698" builtinId="31" customBuiltin="1"/>
    <cellStyle name="%40 - Vurgu1 10" xfId="4103" xr:uid="{D7005C2A-B49E-44A9-88AB-D845925B1917}"/>
    <cellStyle name="%40 - Vurgu1 10 10" xfId="29723" xr:uid="{B43C54A2-44BB-4386-94CB-C000B496BCD0}"/>
    <cellStyle name="%40 - Vurgu1 10 2" xfId="5756" xr:uid="{08B095F6-666B-456E-88DE-6069AE02FECD}"/>
    <cellStyle name="%40 - Vurgu1 10 2 2" xfId="7907" xr:uid="{D8E150E5-7866-41F9-B9A0-5C1FAE0B412A}"/>
    <cellStyle name="%40 - Vurgu1 10 2 2 2" xfId="14079" xr:uid="{4CFBDEAC-5F0F-4AFF-B2C1-1D011BC8DB30}"/>
    <cellStyle name="%40 - Vurgu1 10 2 2 2 2" xfId="38312" xr:uid="{BA3DD46A-3EF0-4FF5-8B9F-DA16FC634EE9}"/>
    <cellStyle name="%40 - Vurgu1 10 2 2 3" xfId="17792" xr:uid="{5956EF6B-A235-4288-8295-BB66BA7C63A0}"/>
    <cellStyle name="%40 - Vurgu1 10 2 2 3 2" xfId="42023" xr:uid="{4B2B1AE8-597A-463C-B07C-BF0D76EA0A2E}"/>
    <cellStyle name="%40 - Vurgu1 10 2 2 4" xfId="21531" xr:uid="{FEFE503F-1C7B-4E42-BC57-EAB68CBA8ECF}"/>
    <cellStyle name="%40 - Vurgu1 10 2 2 4 2" xfId="45754" xr:uid="{93814C43-BB0C-4CC7-AC93-6668A1FAD935}"/>
    <cellStyle name="%40 - Vurgu1 10 2 2 5" xfId="27511" xr:uid="{C43780DE-7D00-485A-8E2F-32C4FE7E8109}"/>
    <cellStyle name="%40 - Vurgu1 10 2 2 5 2" xfId="51628" xr:uid="{802D81F5-B51C-453F-A078-44D4FB4DC832}"/>
    <cellStyle name="%40 - Vurgu1 10 2 2 6" xfId="32746" xr:uid="{02834CE8-A89E-48C1-B96D-3CE43EBD1ACE}"/>
    <cellStyle name="%40 - Vurgu1 10 2 3" xfId="9359" xr:uid="{B105F56B-9BDF-44A2-84C4-31969DEFB46F}"/>
    <cellStyle name="%40 - Vurgu1 10 2 3 2" xfId="12899" xr:uid="{70ACF62A-60E5-43C7-9150-7DB9D26F9E1F}"/>
    <cellStyle name="%40 - Vurgu1 10 2 3 2 2" xfId="37132" xr:uid="{C93C40ED-28D7-46B8-AA67-22D81513101F}"/>
    <cellStyle name="%40 - Vurgu1 10 2 3 3" xfId="16612" xr:uid="{79AEC2BA-7D54-4C1B-8700-3C272F0E1737}"/>
    <cellStyle name="%40 - Vurgu1 10 2 3 3 2" xfId="40843" xr:uid="{FFA89526-1461-4180-89FD-073E404B88E5}"/>
    <cellStyle name="%40 - Vurgu1 10 2 3 4" xfId="20351" xr:uid="{FC20C6BD-C7B7-48C7-BA44-30697605D8B3}"/>
    <cellStyle name="%40 - Vurgu1 10 2 3 4 2" xfId="44574" xr:uid="{5180D724-FDF4-42D6-92AB-2023E7A72C19}"/>
    <cellStyle name="%40 - Vurgu1 10 2 3 5" xfId="26329" xr:uid="{15845EA3-C0C5-4932-8D3F-A518F6E68D4E}"/>
    <cellStyle name="%40 - Vurgu1 10 2 3 5 2" xfId="50448" xr:uid="{A9F9BF90-DE0E-4B6D-BA28-EE55383929B3}"/>
    <cellStyle name="%40 - Vurgu1 10 2 3 6" xfId="33985" xr:uid="{19F30E3F-1F80-4BA1-8619-D7E6A3BA9F87}"/>
    <cellStyle name="%40 - Vurgu1 10 2 4" xfId="11498" xr:uid="{9D1F4165-392B-474A-A2B0-16285A981390}"/>
    <cellStyle name="%40 - Vurgu1 10 2 4 2" xfId="24914" xr:uid="{77A15CED-3E97-41B7-9A90-D44E319EF044}"/>
    <cellStyle name="%40 - Vurgu1 10 2 4 2 2" xfId="49048" xr:uid="{DE7EDD2B-645D-4730-AD82-6AB0BCA180C2}"/>
    <cellStyle name="%40 - Vurgu1 10 2 4 3" xfId="35732" xr:uid="{30EBB47B-9DCE-483C-9144-F127FC26F544}"/>
    <cellStyle name="%40 - Vurgu1 10 2 5" xfId="15211" xr:uid="{179CFC5C-3E97-4771-AB9A-154021468C03}"/>
    <cellStyle name="%40 - Vurgu1 10 2 5 2" xfId="39443" xr:uid="{07021655-70B0-418E-9447-9F8F60750353}"/>
    <cellStyle name="%40 - Vurgu1 10 2 6" xfId="18948" xr:uid="{09661DDB-8B32-4732-93B1-088BE55EA4E7}"/>
    <cellStyle name="%40 - Vurgu1 10 2 6 2" xfId="43174" xr:uid="{F171B72C-3BA7-4536-B2CD-8D662556CBA6}"/>
    <cellStyle name="%40 - Vurgu1 10 2 7" xfId="23551" xr:uid="{06C4A7E9-C73C-4A8B-A06F-188478059BFB}"/>
    <cellStyle name="%40 - Vurgu1 10 2 7 2" xfId="47753" xr:uid="{44DC6383-9EDF-419A-A118-94342E2AE834}"/>
    <cellStyle name="%40 - Vurgu1 10 2 8" xfId="30762" xr:uid="{FEB7A359-40ED-41CF-AF32-F75974A1E615}"/>
    <cellStyle name="%40 - Vurgu1 10 3" xfId="7634" xr:uid="{98C4EE19-8CC2-41FB-9FB1-785722053CA8}"/>
    <cellStyle name="%40 - Vurgu1 10 3 2" xfId="12704" xr:uid="{C73FD7D1-DE0F-4923-84BC-44005B97C620}"/>
    <cellStyle name="%40 - Vurgu1 10 3 2 2" xfId="26132" xr:uid="{EF3D4AAC-4946-4B19-B947-DD61F2434173}"/>
    <cellStyle name="%40 - Vurgu1 10 3 2 2 2" xfId="50253" xr:uid="{FDA187B6-9DE2-4D01-968E-D38B54CE4DF1}"/>
    <cellStyle name="%40 - Vurgu1 10 3 2 3" xfId="36937" xr:uid="{663C1CB3-F417-4793-B3EE-3784A82F6BD4}"/>
    <cellStyle name="%40 - Vurgu1 10 3 3" xfId="16417" xr:uid="{56333BFB-0DE7-4D76-84F8-F807171804A1}"/>
    <cellStyle name="%40 - Vurgu1 10 3 3 2" xfId="40648" xr:uid="{142CAE54-B183-46BF-9CEA-C63428F07B05}"/>
    <cellStyle name="%40 - Vurgu1 10 3 4" xfId="20156" xr:uid="{139F94FD-CE21-4639-9E8A-9D221E4C45B5}"/>
    <cellStyle name="%40 - Vurgu1 10 3 4 2" xfId="44379" xr:uid="{B289C4B4-5FC1-4816-A507-1A45E8B0A75D}"/>
    <cellStyle name="%40 - Vurgu1 10 3 5" xfId="23348" xr:uid="{374CB558-4615-4097-ACF7-892CD36BE3B2}"/>
    <cellStyle name="%40 - Vurgu1 10 3 5 2" xfId="47550" xr:uid="{4219FEAE-A779-41BA-A63C-4FCE99A57032}"/>
    <cellStyle name="%40 - Vurgu1 10 3 6" xfId="32545" xr:uid="{2D3BE2DF-3AA1-44E4-AEA9-5D89A1539575}"/>
    <cellStyle name="%40 - Vurgu1 10 4" xfId="6760" xr:uid="{DEA9F6A0-1971-43B7-9BD0-AD69B95D507B}"/>
    <cellStyle name="%40 - Vurgu1 10 4 2" xfId="13881" xr:uid="{839D1D8B-289C-4A30-B599-01496CF7E510}"/>
    <cellStyle name="%40 - Vurgu1 10 4 2 2" xfId="38114" xr:uid="{65E9F4FB-CD44-4365-A254-864986B0786E}"/>
    <cellStyle name="%40 - Vurgu1 10 4 3" xfId="17594" xr:uid="{CC188251-56F8-4E6F-ACBB-E62766F4006A}"/>
    <cellStyle name="%40 - Vurgu1 10 4 3 2" xfId="41825" xr:uid="{9B5097B5-C1F4-4FFA-91B2-079757F6D76E}"/>
    <cellStyle name="%40 - Vurgu1 10 4 4" xfId="21333" xr:uid="{39344568-6D9F-43D1-A22C-205636769259}"/>
    <cellStyle name="%40 - Vurgu1 10 4 4 2" xfId="45556" xr:uid="{FBCF6064-D853-4C08-92D5-7D43DDB897E4}"/>
    <cellStyle name="%40 - Vurgu1 10 4 5" xfId="27313" xr:uid="{4E03A710-4EA0-4B69-914B-FF8802A1E898}"/>
    <cellStyle name="%40 - Vurgu1 10 4 5 2" xfId="51430" xr:uid="{E50EE705-B4AA-49F5-90B7-CBA5C6F1835E}"/>
    <cellStyle name="%40 - Vurgu1 10 4 6" xfId="31698" xr:uid="{64D21E2A-5D83-471A-88AB-BE732DBF401E}"/>
    <cellStyle name="%40 - Vurgu1 10 5" xfId="9142" xr:uid="{9FC9B5B6-FB26-4DEF-8639-F7F7C1EE16FA}"/>
    <cellStyle name="%40 - Vurgu1 10 5 2" xfId="12532" xr:uid="{5B76A0C4-5DDD-46AF-B9C6-712257A08996}"/>
    <cellStyle name="%40 - Vurgu1 10 5 2 2" xfId="36765" xr:uid="{C5BC4B21-7F28-4CEB-9E7B-54CF95F4DDA7}"/>
    <cellStyle name="%40 - Vurgu1 10 5 3" xfId="16245" xr:uid="{98E2179E-17C0-4E6E-9AC6-45D078FA1F7C}"/>
    <cellStyle name="%40 - Vurgu1 10 5 3 2" xfId="40476" xr:uid="{18DE0DC3-4E6A-4E25-BBA4-A3407DE92226}"/>
    <cellStyle name="%40 - Vurgu1 10 5 4" xfId="19984" xr:uid="{F3158870-95D6-4A27-A8E0-EA3FDC6B1584}"/>
    <cellStyle name="%40 - Vurgu1 10 5 4 2" xfId="44207" xr:uid="{E8FBD0BB-0328-42D5-AC4C-1BAE290F6458}"/>
    <cellStyle name="%40 - Vurgu1 10 5 5" xfId="25960" xr:uid="{13A1EA21-29BB-4B01-85AA-E7CF0CD1F32A}"/>
    <cellStyle name="%40 - Vurgu1 10 5 5 2" xfId="50081" xr:uid="{FC0C3714-4E35-450B-A135-69E9739FDBD5}"/>
    <cellStyle name="%40 - Vurgu1 10 5 6" xfId="33807" xr:uid="{6D6A1C37-2459-4833-A4A7-44AEEAA0490F}"/>
    <cellStyle name="%40 - Vurgu1 10 6" xfId="11291" xr:uid="{B63DBB53-4EE6-475C-8BB8-17952C8A37B6}"/>
    <cellStyle name="%40 - Vurgu1 10 6 2" xfId="24672" xr:uid="{62F0BC3A-4FEC-42DA-862A-95C76D50C524}"/>
    <cellStyle name="%40 - Vurgu1 10 6 2 2" xfId="48846" xr:uid="{46EA51DB-E637-474B-8A96-33067A2639C0}"/>
    <cellStyle name="%40 - Vurgu1 10 6 3" xfId="35525" xr:uid="{8B60938B-4004-45B2-951F-33D1E3A58EB5}"/>
    <cellStyle name="%40 - Vurgu1 10 7" xfId="15004" xr:uid="{5A3CE6E6-08AC-4E74-A0EC-C3618F270860}"/>
    <cellStyle name="%40 - Vurgu1 10 7 2" xfId="39236" xr:uid="{897DF676-C4FC-4FAD-AA7B-A41BE660290A}"/>
    <cellStyle name="%40 - Vurgu1 10 8" xfId="18737" xr:uid="{D1CBF17F-0E63-40FC-97B6-DE5A966E7D47}"/>
    <cellStyle name="%40 - Vurgu1 10 8 2" xfId="42963" xr:uid="{F328F9AC-582D-4B30-9F64-658CE2D96A5F}"/>
    <cellStyle name="%40 - Vurgu1 10 9" xfId="22501" xr:uid="{42CBEB6F-C1A0-4286-99A0-69D217F8918F}"/>
    <cellStyle name="%40 - Vurgu1 10 9 2" xfId="46703" xr:uid="{549671EF-FB21-4D67-8847-A1892C80EB8C}"/>
    <cellStyle name="%40 - Vurgu1 11" xfId="4104" xr:uid="{1140DA0D-1340-4238-8561-0151FE6BAFFE}"/>
    <cellStyle name="%40 - Vurgu1 11 2" xfId="7974" xr:uid="{42A06EE8-CD8F-4337-AA32-86A2FE3CB2E1}"/>
    <cellStyle name="%40 - Vurgu1 11 2 2" xfId="14143" xr:uid="{5469895C-7A04-48E3-9C3F-FEA6A0F59686}"/>
    <cellStyle name="%40 - Vurgu1 11 2 2 2" xfId="27575" xr:uid="{D02AD0C5-6576-44AE-B673-70EF2A3A7301}"/>
    <cellStyle name="%40 - Vurgu1 11 2 2 2 2" xfId="51692" xr:uid="{03CC5B1A-5AD6-4855-ADCF-C5AA96A167D2}"/>
    <cellStyle name="%40 - Vurgu1 11 2 2 3" xfId="38376" xr:uid="{DB5362F3-381B-49ED-B7D7-17F74AE22A35}"/>
    <cellStyle name="%40 - Vurgu1 11 2 3" xfId="17856" xr:uid="{AAC10745-9E08-4126-B25E-5A0DAAACB1AB}"/>
    <cellStyle name="%40 - Vurgu1 11 2 3 2" xfId="42087" xr:uid="{AF2671F8-44E7-4318-A7DA-009E88216787}"/>
    <cellStyle name="%40 - Vurgu1 11 2 4" xfId="21595" xr:uid="{9D9781FD-6795-4A72-A427-6B8D53D09803}"/>
    <cellStyle name="%40 - Vurgu1 11 2 4 2" xfId="45818" xr:uid="{9218CF9B-93D6-4F94-9DE4-2EC725FF9530}"/>
    <cellStyle name="%40 - Vurgu1 11 2 5" xfId="23615" xr:uid="{2C244409-7F80-445D-8629-1E681DB6D7AF}"/>
    <cellStyle name="%40 - Vurgu1 11 2 5 2" xfId="47817" xr:uid="{6EF98335-64A6-4079-9FD8-40969B784140}"/>
    <cellStyle name="%40 - Vurgu1 11 2 6" xfId="32810" xr:uid="{4C3582E2-584E-40FB-90C1-A70596D77378}"/>
    <cellStyle name="%40 - Vurgu1 11 3" xfId="6827" xr:uid="{D2EE147C-F357-4593-A656-F258D3A11AB7}"/>
    <cellStyle name="%40 - Vurgu1 11 3 2" xfId="12551" xr:uid="{B4792226-E934-43B9-B416-458D3C2F1B31}"/>
    <cellStyle name="%40 - Vurgu1 11 3 2 2" xfId="36784" xr:uid="{9F0D373D-3D56-4271-8454-80CFC795F7E9}"/>
    <cellStyle name="%40 - Vurgu1 11 3 3" xfId="16264" xr:uid="{71521293-61D5-4315-A41A-CFBC81C008F8}"/>
    <cellStyle name="%40 - Vurgu1 11 3 3 2" xfId="40495" xr:uid="{7C2A1B0C-6D3E-4ED4-8512-83A06FC6B871}"/>
    <cellStyle name="%40 - Vurgu1 11 3 4" xfId="20003" xr:uid="{63914FC7-8BCF-481D-AC8D-9239EF706D77}"/>
    <cellStyle name="%40 - Vurgu1 11 3 4 2" xfId="44226" xr:uid="{7E5D9A16-9B78-40A0-B9B5-13323C5B36DB}"/>
    <cellStyle name="%40 - Vurgu1 11 3 5" xfId="25979" xr:uid="{72E64C6F-E322-4CCA-9C11-A23891C1DB83}"/>
    <cellStyle name="%40 - Vurgu1 11 3 5 2" xfId="50100" xr:uid="{20420BA6-7A4C-4F6D-8389-FD6041AAFE62}"/>
    <cellStyle name="%40 - Vurgu1 11 3 6" xfId="31762" xr:uid="{16466250-F09A-4E77-8A20-75FF4A19F569}"/>
    <cellStyle name="%40 - Vurgu1 11 4" xfId="11562" xr:uid="{09BA070F-A503-4620-AAE0-E81A86070F36}"/>
    <cellStyle name="%40 - Vurgu1 11 4 2" xfId="24978" xr:uid="{334D36AE-14BA-4C47-9B85-89FC7EB8FBDE}"/>
    <cellStyle name="%40 - Vurgu1 11 4 2 2" xfId="49112" xr:uid="{12F86C86-3190-4BF5-B4BE-78801B094781}"/>
    <cellStyle name="%40 - Vurgu1 11 4 3" xfId="35796" xr:uid="{F92AD0CC-5626-4B29-9054-DDB0097BAD10}"/>
    <cellStyle name="%40 - Vurgu1 11 5" xfId="15275" xr:uid="{CDC1B154-56A9-4038-B931-24148B2D22BC}"/>
    <cellStyle name="%40 - Vurgu1 11 5 2" xfId="39507" xr:uid="{2E62DB6C-6EDD-4593-9114-88884C72DDA4}"/>
    <cellStyle name="%40 - Vurgu1 11 6" xfId="19012" xr:uid="{0B18E453-985E-48D1-B64A-C761967049BA}"/>
    <cellStyle name="%40 - Vurgu1 11 6 2" xfId="43238" xr:uid="{531ECA60-E99A-45EE-9175-9CA6135BF685}"/>
    <cellStyle name="%40 - Vurgu1 11 7" xfId="22565" xr:uid="{16D084F2-7C8E-4F05-973C-DB80BF0C5256}"/>
    <cellStyle name="%40 - Vurgu1 11 7 2" xfId="46767" xr:uid="{5A190176-1FD5-4D6D-A9D2-F479BC91E5ED}"/>
    <cellStyle name="%40 - Vurgu1 12" xfId="4105" xr:uid="{BB417B1A-86D1-40FD-9A61-008478FB05E3}"/>
    <cellStyle name="%40 - Vurgu1 12 2" xfId="7990" xr:uid="{0AABD990-59A9-4DAF-8BF3-5C8461EF8155}"/>
    <cellStyle name="%40 - Vurgu1 12 2 2" xfId="14157" xr:uid="{28D9C27E-EB5B-4BE2-8D18-C9C8DF8A6E43}"/>
    <cellStyle name="%40 - Vurgu1 12 2 2 2" xfId="27589" xr:uid="{241F05AE-216C-489C-B4AA-6D5AE4239BD3}"/>
    <cellStyle name="%40 - Vurgu1 12 2 2 2 2" xfId="51706" xr:uid="{FF70DB51-C646-4553-AB82-E068175273CA}"/>
    <cellStyle name="%40 - Vurgu1 12 2 2 3" xfId="38390" xr:uid="{1BED6037-3D35-4C83-9078-7FCC7307E5B4}"/>
    <cellStyle name="%40 - Vurgu1 12 2 3" xfId="17870" xr:uid="{881A34CA-9510-4E3F-BA0F-EAFA848ED347}"/>
    <cellStyle name="%40 - Vurgu1 12 2 3 2" xfId="42101" xr:uid="{8D53C4BC-D441-47D1-BE52-A22150449833}"/>
    <cellStyle name="%40 - Vurgu1 12 2 4" xfId="21609" xr:uid="{6BEA69F7-6472-4085-B253-46AC956977C8}"/>
    <cellStyle name="%40 - Vurgu1 12 2 4 2" xfId="45832" xr:uid="{3A596DD6-2EE9-4CFC-BFF4-961BFDDE93BF}"/>
    <cellStyle name="%40 - Vurgu1 12 2 5" xfId="23629" xr:uid="{6F81876A-98E1-4F1D-8C62-6ADD737C351A}"/>
    <cellStyle name="%40 - Vurgu1 12 2 5 2" xfId="47831" xr:uid="{58B5CA86-8D25-45E5-AB61-E70C9D37EF36}"/>
    <cellStyle name="%40 - Vurgu1 12 2 6" xfId="32824" xr:uid="{7E49810C-BA01-45AA-8449-428C466A33AA}"/>
    <cellStyle name="%40 - Vurgu1 12 3" xfId="6843" xr:uid="{2D65EC0B-8A0C-4DBE-8C60-FD2D31241A58}"/>
    <cellStyle name="%40 - Vurgu1 12 3 2" xfId="12965" xr:uid="{8D3DC1B1-9D71-4EE5-B455-E8FF5A42E3A2}"/>
    <cellStyle name="%40 - Vurgu1 12 3 2 2" xfId="37198" xr:uid="{D65E1449-E3CB-4071-B5BF-CB513EC759B2}"/>
    <cellStyle name="%40 - Vurgu1 12 3 3" xfId="16678" xr:uid="{3318011E-6EFA-4390-966C-DDB2F0E0AFD8}"/>
    <cellStyle name="%40 - Vurgu1 12 3 3 2" xfId="40909" xr:uid="{FC4C54A2-9389-47E1-9E8B-9E7022D271FD}"/>
    <cellStyle name="%40 - Vurgu1 12 3 4" xfId="20417" xr:uid="{626141F8-2B42-4A1B-8A84-08A328798A85}"/>
    <cellStyle name="%40 - Vurgu1 12 3 4 2" xfId="44640" xr:uid="{8B6A019A-F6D4-47CC-A948-2EF78BC0C60D}"/>
    <cellStyle name="%40 - Vurgu1 12 3 5" xfId="26395" xr:uid="{07096286-C9C5-4C95-AF78-CF6684E613B0}"/>
    <cellStyle name="%40 - Vurgu1 12 3 5 2" xfId="50514" xr:uid="{C37712BA-D14A-494C-80C5-51FC173C5E43}"/>
    <cellStyle name="%40 - Vurgu1 12 3 6" xfId="31776" xr:uid="{8FE681DA-3350-4DAB-8D4E-1493F82572D3}"/>
    <cellStyle name="%40 - Vurgu1 12 4" xfId="11576" xr:uid="{4BBB87B0-C701-4ADB-A68C-C7425586E523}"/>
    <cellStyle name="%40 - Vurgu1 12 4 2" xfId="24992" xr:uid="{0438D6B7-9D40-4BAF-890E-D1EB9456563D}"/>
    <cellStyle name="%40 - Vurgu1 12 4 2 2" xfId="49126" xr:uid="{28979781-356B-4758-8759-6349E367EACD}"/>
    <cellStyle name="%40 - Vurgu1 12 4 3" xfId="35810" xr:uid="{9A87E1C0-BA06-4CBB-BA30-B99D07368B8C}"/>
    <cellStyle name="%40 - Vurgu1 12 5" xfId="15289" xr:uid="{F9DE917C-1BBB-4B9E-A9CE-AC2B1541899A}"/>
    <cellStyle name="%40 - Vurgu1 12 5 2" xfId="39521" xr:uid="{6023F5B0-4ABE-4A93-93BE-9C8B21CB0EDC}"/>
    <cellStyle name="%40 - Vurgu1 12 6" xfId="19026" xr:uid="{46932653-7EF0-46C9-B058-B29BE14A2B2B}"/>
    <cellStyle name="%40 - Vurgu1 12 6 2" xfId="43252" xr:uid="{77ECCD8D-8C45-4A8B-816D-1C48C69FEC6C}"/>
    <cellStyle name="%40 - Vurgu1 12 7" xfId="22579" xr:uid="{7E1EFB17-5226-41C5-AF95-D44DA90C557C}"/>
    <cellStyle name="%40 - Vurgu1 12 7 2" xfId="46781" xr:uid="{66C80E85-10CC-4F63-9568-936FF8137A71}"/>
    <cellStyle name="%40 - Vurgu1 13" xfId="4106" xr:uid="{A7C8112D-DB62-45B7-A066-E278BED46BC9}"/>
    <cellStyle name="%40 - Vurgu1 13 2" xfId="5757" xr:uid="{BD1814EA-E255-436E-9CE1-ED131FBD02C4}"/>
    <cellStyle name="%40 - Vurgu1 13 2 2" xfId="8008" xr:uid="{FC6B78CD-B47D-4260-9A95-F420F88EE813}"/>
    <cellStyle name="%40 - Vurgu1 13 2 2 2" xfId="27605" xr:uid="{21CC5083-3A37-4819-8947-F89CE0A866BE}"/>
    <cellStyle name="%40 - Vurgu1 13 2 2 2 2" xfId="51722" xr:uid="{47A09E8F-20ED-4C98-87A8-45142EA345D8}"/>
    <cellStyle name="%40 - Vurgu1 13 2 2 3" xfId="32840" xr:uid="{8AAB9A06-4EB1-44CA-A6B3-8E0DAEDBAC26}"/>
    <cellStyle name="%40 - Vurgu1 13 2 3" xfId="14173" xr:uid="{B9ACBA9F-593E-42FA-87A9-43071A97DD3D}"/>
    <cellStyle name="%40 - Vurgu1 13 2 3 2" xfId="38406" xr:uid="{AB008B00-FFDD-4ED4-BBCB-9164EDA0175A}"/>
    <cellStyle name="%40 - Vurgu1 13 2 4" xfId="17886" xr:uid="{B8F018C9-CCDB-47A3-B303-F5E4F5FEEBF1}"/>
    <cellStyle name="%40 - Vurgu1 13 2 4 2" xfId="42117" xr:uid="{491C5CAC-022C-46D5-8186-9F29C4B28C4F}"/>
    <cellStyle name="%40 - Vurgu1 13 2 5" xfId="21625" xr:uid="{5577BD47-9A55-49D5-88F4-41DF1704F002}"/>
    <cellStyle name="%40 - Vurgu1 13 2 5 2" xfId="45848" xr:uid="{A70D95F1-4363-48E9-BDC3-F5E7A9C03BB7}"/>
    <cellStyle name="%40 - Vurgu1 13 2 6" xfId="23645" xr:uid="{2D830F8C-BA48-4C6A-969F-0E80BFA4BA81}"/>
    <cellStyle name="%40 - Vurgu1 13 2 6 2" xfId="47847" xr:uid="{955F3CEC-07C8-4E28-ADA4-8238896FEF98}"/>
    <cellStyle name="%40 - Vurgu1 13 2 7" xfId="30763" xr:uid="{D0E71C67-79FB-4854-A280-6B09FFBD3608}"/>
    <cellStyle name="%40 - Vurgu1 13 3" xfId="6859" xr:uid="{63A31D18-0783-4CCE-B690-1A1DD8B78386}"/>
    <cellStyle name="%40 - Vurgu1 13 3 2" xfId="12981" xr:uid="{DC26EB39-5408-432B-B7F0-F2FA9E9DE216}"/>
    <cellStyle name="%40 - Vurgu1 13 3 2 2" xfId="37214" xr:uid="{8B2BA5BA-62FC-4511-BB1E-D38527BF0235}"/>
    <cellStyle name="%40 - Vurgu1 13 3 3" xfId="16694" xr:uid="{CF0713E8-DD0A-4972-A4D4-D1121FA81C13}"/>
    <cellStyle name="%40 - Vurgu1 13 3 3 2" xfId="40925" xr:uid="{5C3A8993-2E53-4BE3-9DA3-B9317AE51CFA}"/>
    <cellStyle name="%40 - Vurgu1 13 3 4" xfId="20433" xr:uid="{38D297D8-FE0F-44D4-A76E-7DC0B6700EBB}"/>
    <cellStyle name="%40 - Vurgu1 13 3 4 2" xfId="44656" xr:uid="{5877DF57-FE1A-468F-84B4-698E8B7892F6}"/>
    <cellStyle name="%40 - Vurgu1 13 3 5" xfId="26411" xr:uid="{67F8CCC4-3BFB-40EA-A825-B5D6C6097F63}"/>
    <cellStyle name="%40 - Vurgu1 13 3 5 2" xfId="50530" xr:uid="{1A512991-F29B-4B67-B0EB-DB0B18D8D26C}"/>
    <cellStyle name="%40 - Vurgu1 13 3 6" xfId="31792" xr:uid="{728A3DA4-A335-4A9E-A792-3A062DF001E5}"/>
    <cellStyle name="%40 - Vurgu1 13 4" xfId="11592" xr:uid="{AB65B5D0-AF16-44E8-961E-FFAEDB9880E6}"/>
    <cellStyle name="%40 - Vurgu1 13 4 2" xfId="25008" xr:uid="{1EC7E36D-6BC3-46F6-9F88-2EDDC530EB01}"/>
    <cellStyle name="%40 - Vurgu1 13 4 2 2" xfId="49142" xr:uid="{8FDA3B67-0AD8-414A-B543-EE49A38A6413}"/>
    <cellStyle name="%40 - Vurgu1 13 4 3" xfId="35826" xr:uid="{B16C3EAF-3EB1-49D8-A7B2-5383A5BA4E1B}"/>
    <cellStyle name="%40 - Vurgu1 13 5" xfId="15305" xr:uid="{B0A60CB1-D2B1-4E8B-AD9E-8171C471383C}"/>
    <cellStyle name="%40 - Vurgu1 13 5 2" xfId="39537" xr:uid="{65C161FD-46BF-4B87-8503-5F26BE5BCA9D}"/>
    <cellStyle name="%40 - Vurgu1 13 6" xfId="19042" xr:uid="{F3D8E4E7-68FD-4C22-B521-5DC37360C5AB}"/>
    <cellStyle name="%40 - Vurgu1 13 6 2" xfId="43268" xr:uid="{A29DD4C5-10BC-47DD-99A4-FC7B3ABEB6AF}"/>
    <cellStyle name="%40 - Vurgu1 13 7" xfId="22595" xr:uid="{A34D460F-336D-42E6-AEB1-6539CC42F9F1}"/>
    <cellStyle name="%40 - Vurgu1 13 7 2" xfId="46797" xr:uid="{F974C63B-3C79-4D7E-9D70-B0B658FB7BAF}"/>
    <cellStyle name="%40 - Vurgu1 13 8" xfId="29724" xr:uid="{2E6528CA-5457-4EAC-8572-201A60266F1A}"/>
    <cellStyle name="%40 - Vurgu1 14" xfId="4102" xr:uid="{57EBB90C-5579-4C1C-9BE0-83A647F3C8AC}"/>
    <cellStyle name="%40 - Vurgu1 14 2" xfId="8026" xr:uid="{93A19C18-C409-4FC3-9178-FE79A38CCB4F}"/>
    <cellStyle name="%40 - Vurgu1 14 2 2" xfId="14190" xr:uid="{6B4B111F-0965-4272-A929-51514100EFE5}"/>
    <cellStyle name="%40 - Vurgu1 14 2 2 2" xfId="27622" xr:uid="{C8E334FC-A140-492B-9A21-B2EB811DD4C3}"/>
    <cellStyle name="%40 - Vurgu1 14 2 2 2 2" xfId="51739" xr:uid="{4DD8F3D8-D1A3-473A-8489-C10B850A0260}"/>
    <cellStyle name="%40 - Vurgu1 14 2 2 3" xfId="38423" xr:uid="{749C239D-47C8-49EE-929F-10F1C69CC3CB}"/>
    <cellStyle name="%40 - Vurgu1 14 2 3" xfId="17903" xr:uid="{F6883DEE-4224-4555-846F-D95CD6479366}"/>
    <cellStyle name="%40 - Vurgu1 14 2 3 2" xfId="42134" xr:uid="{EF305614-9C0D-49EE-9EBC-D4B65C09AAFA}"/>
    <cellStyle name="%40 - Vurgu1 14 2 4" xfId="21642" xr:uid="{ADAE0A06-AA81-497D-A3A7-4775811A9887}"/>
    <cellStyle name="%40 - Vurgu1 14 2 4 2" xfId="45865" xr:uid="{4628CE7C-B246-468A-97CB-7E791083CBAB}"/>
    <cellStyle name="%40 - Vurgu1 14 2 5" xfId="23662" xr:uid="{4FEBB5CE-052C-411E-A326-5D5AA4618798}"/>
    <cellStyle name="%40 - Vurgu1 14 2 5 2" xfId="47864" xr:uid="{8C62C473-66BB-4DA2-ADCF-3D7AF5B4703E}"/>
    <cellStyle name="%40 - Vurgu1 14 2 6" xfId="32857" xr:uid="{4F15E163-EF74-4851-80FA-3BA7BCA79A9A}"/>
    <cellStyle name="%40 - Vurgu1 14 3" xfId="6876" xr:uid="{432EFCDF-7987-4920-A659-7AA31047289F}"/>
    <cellStyle name="%40 - Vurgu1 14 3 2" xfId="12998" xr:uid="{A23E0EB1-0EA9-4636-B27D-EAA60A84CCD9}"/>
    <cellStyle name="%40 - Vurgu1 14 3 2 2" xfId="37231" xr:uid="{C2869547-FC70-428F-91C5-5292F0B6A110}"/>
    <cellStyle name="%40 - Vurgu1 14 3 3" xfId="16711" xr:uid="{3C78AA40-9AB5-4FA6-B006-4EE397E3327C}"/>
    <cellStyle name="%40 - Vurgu1 14 3 3 2" xfId="40942" xr:uid="{ACFE1D16-981B-49F5-B95E-DBB9CA8109A1}"/>
    <cellStyle name="%40 - Vurgu1 14 3 4" xfId="20450" xr:uid="{FBF70018-F7B7-4A9D-9C94-45B0B0C71B7E}"/>
    <cellStyle name="%40 - Vurgu1 14 3 4 2" xfId="44673" xr:uid="{E50DC056-944E-4F58-9014-679182D53015}"/>
    <cellStyle name="%40 - Vurgu1 14 3 5" xfId="26428" xr:uid="{6CD8AC10-8B0B-4D43-90A8-639C2A43DF2A}"/>
    <cellStyle name="%40 - Vurgu1 14 3 5 2" xfId="50547" xr:uid="{732E0665-C131-4B14-8396-40779A058679}"/>
    <cellStyle name="%40 - Vurgu1 14 3 6" xfId="31809" xr:uid="{37695E59-6DA4-4C89-9D8C-370AA2758425}"/>
    <cellStyle name="%40 - Vurgu1 14 4" xfId="11609" xr:uid="{CBC9F1BD-506E-4A9C-911D-6102F5126E5D}"/>
    <cellStyle name="%40 - Vurgu1 14 4 2" xfId="25025" xr:uid="{E2E8665C-9835-4A40-8F0C-CF2C3ECFAF79}"/>
    <cellStyle name="%40 - Vurgu1 14 4 2 2" xfId="49159" xr:uid="{214FDF6E-1B0C-4B6B-9E3B-599A09A4F4B9}"/>
    <cellStyle name="%40 - Vurgu1 14 4 3" xfId="35843" xr:uid="{5FF4AC07-462F-4257-996A-3FF02951C9D4}"/>
    <cellStyle name="%40 - Vurgu1 14 5" xfId="15322" xr:uid="{B5DB597F-17C4-4A25-AA00-F8DD9027F00E}"/>
    <cellStyle name="%40 - Vurgu1 14 5 2" xfId="39554" xr:uid="{2D8E28AF-1443-4176-A008-6EE2817B139F}"/>
    <cellStyle name="%40 - Vurgu1 14 6" xfId="19059" xr:uid="{D30F5AC9-CC01-42D5-940D-8F8A5B28F445}"/>
    <cellStyle name="%40 - Vurgu1 14 6 2" xfId="43285" xr:uid="{3E7D5C85-8A44-4AFB-9088-29A494C5127A}"/>
    <cellStyle name="%40 - Vurgu1 14 7" xfId="22612" xr:uid="{9781EA1C-475A-4D10-B9D7-7C34A3A5E75A}"/>
    <cellStyle name="%40 - Vurgu1 14 7 2" xfId="46814" xr:uid="{96CEB930-7DAE-41C6-A371-AD067816BEF5}"/>
    <cellStyle name="%40 - Vurgu1 15" xfId="5386" xr:uid="{3A918886-3256-4F07-8DA3-08C6DF6F97F7}"/>
    <cellStyle name="%40 - Vurgu1 15 2" xfId="8042" xr:uid="{83E0B669-E236-42B4-9B54-887A0F50DC96}"/>
    <cellStyle name="%40 - Vurgu1 15 2 2" xfId="14203" xr:uid="{F4279023-C4F5-4F61-8B31-16137B6F180C}"/>
    <cellStyle name="%40 - Vurgu1 15 2 2 2" xfId="27635" xr:uid="{123007D1-FC52-43E5-AA8B-0060986D4968}"/>
    <cellStyle name="%40 - Vurgu1 15 2 2 2 2" xfId="51752" xr:uid="{46CCBACB-C52F-4074-8B8A-7762D374E50F}"/>
    <cellStyle name="%40 - Vurgu1 15 2 2 3" xfId="38436" xr:uid="{8A209960-F130-4C6E-A9BA-33A38F3945C5}"/>
    <cellStyle name="%40 - Vurgu1 15 2 3" xfId="17916" xr:uid="{C012DF85-5453-40D9-ACDA-5507A2C03E67}"/>
    <cellStyle name="%40 - Vurgu1 15 2 3 2" xfId="42147" xr:uid="{49685E5B-F1FB-4B34-BFF5-09CE85D9F5AF}"/>
    <cellStyle name="%40 - Vurgu1 15 2 4" xfId="21655" xr:uid="{F1A554CC-55F4-4E90-A422-746AE5F7BA1A}"/>
    <cellStyle name="%40 - Vurgu1 15 2 4 2" xfId="45878" xr:uid="{37137C5B-216B-451D-A186-7BC5642DFD67}"/>
    <cellStyle name="%40 - Vurgu1 15 2 5" xfId="23675" xr:uid="{D98EF827-8DA8-49A6-A3B3-479385022F05}"/>
    <cellStyle name="%40 - Vurgu1 15 2 5 2" xfId="47877" xr:uid="{3AD49B87-410F-48BA-B490-7BA43CBAE420}"/>
    <cellStyle name="%40 - Vurgu1 15 2 6" xfId="32870" xr:uid="{58F6BD87-744D-4789-9122-893D991718B7}"/>
    <cellStyle name="%40 - Vurgu1 15 3" xfId="6889" xr:uid="{B931B610-36B9-42E8-832F-1057EA5CE1BB}"/>
    <cellStyle name="%40 - Vurgu1 15 3 2" xfId="13011" xr:uid="{9E526E6A-AEEB-417C-8DCC-08F2A8A90427}"/>
    <cellStyle name="%40 - Vurgu1 15 3 2 2" xfId="37244" xr:uid="{BACC6D82-493C-4DEE-AEF6-CCC0D0971F16}"/>
    <cellStyle name="%40 - Vurgu1 15 3 3" xfId="16724" xr:uid="{A24A66C2-6FE8-441D-BE98-E0A18704157B}"/>
    <cellStyle name="%40 - Vurgu1 15 3 3 2" xfId="40955" xr:uid="{6587E297-DC60-4141-A1E1-F417C7CF00F9}"/>
    <cellStyle name="%40 - Vurgu1 15 3 4" xfId="20463" xr:uid="{4CDBDEFA-08E4-4471-A96A-005ED6BB1A1B}"/>
    <cellStyle name="%40 - Vurgu1 15 3 4 2" xfId="44686" xr:uid="{A1AFD614-1546-4491-8C52-A3F8BEAD253E}"/>
    <cellStyle name="%40 - Vurgu1 15 3 5" xfId="26441" xr:uid="{5933277B-E541-4BF1-8F3D-B01CA416513F}"/>
    <cellStyle name="%40 - Vurgu1 15 3 5 2" xfId="50560" xr:uid="{5A21A5D4-ED1B-4FB0-BC2F-C08E848CEAA7}"/>
    <cellStyle name="%40 - Vurgu1 15 3 6" xfId="31822" xr:uid="{30C1E288-1F15-46B9-921A-D32458334FFE}"/>
    <cellStyle name="%40 - Vurgu1 15 4" xfId="11622" xr:uid="{6238F005-ACDE-4FF7-A969-DC7EA72EFCD6}"/>
    <cellStyle name="%40 - Vurgu1 15 4 2" xfId="25038" xr:uid="{DA72BFCD-8F26-4014-AF96-7AD0F6786A83}"/>
    <cellStyle name="%40 - Vurgu1 15 4 2 2" xfId="49172" xr:uid="{02B3A650-CFD6-4428-8FB2-AEA415874326}"/>
    <cellStyle name="%40 - Vurgu1 15 4 3" xfId="35856" xr:uid="{C946507A-6BA9-4C02-85AA-755DDDCD8218}"/>
    <cellStyle name="%40 - Vurgu1 15 5" xfId="15335" xr:uid="{1318F6E7-D2AF-4B7F-95AD-30DEDB80028F}"/>
    <cellStyle name="%40 - Vurgu1 15 5 2" xfId="39567" xr:uid="{2C9D6538-1BF7-4A45-9E5B-2FA67D4ED39E}"/>
    <cellStyle name="%40 - Vurgu1 15 6" xfId="19072" xr:uid="{2DCB43B6-FB6B-4CE0-85B0-809D1669BE67}"/>
    <cellStyle name="%40 - Vurgu1 15 6 2" xfId="43298" xr:uid="{B235A583-E043-437C-B9ED-28DDE104B3EB}"/>
    <cellStyle name="%40 - Vurgu1 15 7" xfId="22625" xr:uid="{BB14E00E-B020-4F66-A745-7992D25A1BFB}"/>
    <cellStyle name="%40 - Vurgu1 15 7 2" xfId="46827" xr:uid="{F2C25C60-019A-4E78-B8D1-FFF2404BB538}"/>
    <cellStyle name="%40 - Vurgu1 15 8" xfId="30394" xr:uid="{71077CD2-966E-4255-95B3-F8ED80F62643}"/>
    <cellStyle name="%40 - Vurgu1 16" xfId="6403" xr:uid="{7BD49F94-8F97-4FC2-95E7-EF13335272E8}"/>
    <cellStyle name="%40 - Vurgu1 16 2" xfId="8168" xr:uid="{34E18DC4-6CBD-4893-B2CD-A579238278D1}"/>
    <cellStyle name="%40 - Vurgu1 16 2 2" xfId="14326" xr:uid="{08E973ED-9407-45EA-B47F-060E4AF19023}"/>
    <cellStyle name="%40 - Vurgu1 16 2 2 2" xfId="27758" xr:uid="{82F89309-3F43-409C-85E0-B0E752B9CDD6}"/>
    <cellStyle name="%40 - Vurgu1 16 2 2 2 2" xfId="51875" xr:uid="{C3D05A0C-43EE-48FE-9C2D-EA02E1508859}"/>
    <cellStyle name="%40 - Vurgu1 16 2 2 3" xfId="38559" xr:uid="{7691DA03-16EE-454F-8CFD-38CFB5675768}"/>
    <cellStyle name="%40 - Vurgu1 16 2 3" xfId="18039" xr:uid="{5186F4BE-CCA7-4440-B91F-488DB7D63542}"/>
    <cellStyle name="%40 - Vurgu1 16 2 3 2" xfId="42270" xr:uid="{93C0DDEA-B5FB-4C84-8301-86CCE9CE6F45}"/>
    <cellStyle name="%40 - Vurgu1 16 2 4" xfId="21778" xr:uid="{0A51300E-B993-47DA-A641-C4243A0628F1}"/>
    <cellStyle name="%40 - Vurgu1 16 2 4 2" xfId="46001" xr:uid="{C04A47C6-EEAF-4776-BCA2-8AEAEE518BFC}"/>
    <cellStyle name="%40 - Vurgu1 16 2 5" xfId="23798" xr:uid="{47E0F74E-CCD0-43C8-8BA6-0C0F0C6993AE}"/>
    <cellStyle name="%40 - Vurgu1 16 2 5 2" xfId="48000" xr:uid="{044B8F3E-D2D3-45AB-8A17-E8741050170C}"/>
    <cellStyle name="%40 - Vurgu1 16 2 6" xfId="32993" xr:uid="{840638B3-375A-4608-BBA4-03ADA045CBD8}"/>
    <cellStyle name="%40 - Vurgu1 16 3" xfId="7020" xr:uid="{ECC1B7DA-781B-41E3-A9CF-4B2F0297CA28}"/>
    <cellStyle name="%40 - Vurgu1 16 3 2" xfId="13134" xr:uid="{63EC1744-C116-4069-86AC-25A5C2BDBF08}"/>
    <cellStyle name="%40 - Vurgu1 16 3 2 2" xfId="37367" xr:uid="{228E7000-2C7F-4D14-978C-716A3A6243ED}"/>
    <cellStyle name="%40 - Vurgu1 16 3 3" xfId="16847" xr:uid="{D7163851-CA55-4998-A478-A9B43173B64E}"/>
    <cellStyle name="%40 - Vurgu1 16 3 3 2" xfId="41078" xr:uid="{4C4CAD69-877C-4BD0-98A5-4FCC9450A4DA}"/>
    <cellStyle name="%40 - Vurgu1 16 3 4" xfId="20586" xr:uid="{8093D5C8-645C-467D-AE89-1771D90EE080}"/>
    <cellStyle name="%40 - Vurgu1 16 3 4 2" xfId="44809" xr:uid="{E5C9E7DD-1F25-4C76-9D0C-D6ADAE051916}"/>
    <cellStyle name="%40 - Vurgu1 16 3 5" xfId="26564" xr:uid="{E4965C6E-FB58-4D0E-9184-9DAA647B57EC}"/>
    <cellStyle name="%40 - Vurgu1 16 3 5 2" xfId="50683" xr:uid="{D57646BC-1717-4BC2-B38F-B9A64B6AB600}"/>
    <cellStyle name="%40 - Vurgu1 16 3 6" xfId="31945" xr:uid="{347ABD8D-A99E-4932-9453-3A6FB615F253}"/>
    <cellStyle name="%40 - Vurgu1 16 4" xfId="11745" xr:uid="{23302800-3B82-48B5-8571-A1E91A1DC5B6}"/>
    <cellStyle name="%40 - Vurgu1 16 4 2" xfId="25161" xr:uid="{46364C83-188D-4D42-997B-0380537F775A}"/>
    <cellStyle name="%40 - Vurgu1 16 4 2 2" xfId="49295" xr:uid="{8A61D804-A1B5-494F-908B-35D25A7E9412}"/>
    <cellStyle name="%40 - Vurgu1 16 4 3" xfId="35979" xr:uid="{0D1CDC12-E44D-4936-A3CA-D3DA5922B74A}"/>
    <cellStyle name="%40 - Vurgu1 16 5" xfId="15458" xr:uid="{541CA481-4CC6-4ED9-B888-21C9C17628EC}"/>
    <cellStyle name="%40 - Vurgu1 16 5 2" xfId="39690" xr:uid="{7C3DD6FD-7F81-4598-AB78-3E88E8B8DA33}"/>
    <cellStyle name="%40 - Vurgu1 16 6" xfId="19195" xr:uid="{A63B1608-BB10-4C84-BE20-EB8074D317C9}"/>
    <cellStyle name="%40 - Vurgu1 16 6 2" xfId="43421" xr:uid="{DA33F2CD-9C53-4B82-BBA6-49126BFDF219}"/>
    <cellStyle name="%40 - Vurgu1 16 7" xfId="22748" xr:uid="{1FB11AA6-64B2-402E-A542-C25E45666024}"/>
    <cellStyle name="%40 - Vurgu1 16 7 2" xfId="46950" xr:uid="{DCD3C8BB-F3DB-4099-B7CA-2F357F69CC0E}"/>
    <cellStyle name="%40 - Vurgu1 16 8" xfId="31408" xr:uid="{D807A82E-539E-4B41-95A2-5151103E6A99}"/>
    <cellStyle name="%40 - Vurgu1 17" xfId="6491" xr:uid="{993B62E9-D1B5-4000-8A5F-7C07A9583B3F}"/>
    <cellStyle name="%40 - Vurgu1 17 2" xfId="8297" xr:uid="{1C06F0A4-E5A9-4734-BDC5-A8256D974139}"/>
    <cellStyle name="%40 - Vurgu1 17 2 2" xfId="14453" xr:uid="{49B4AA23-D957-4A2D-A946-C3CAF8EDE67C}"/>
    <cellStyle name="%40 - Vurgu1 17 2 2 2" xfId="27885" xr:uid="{588499CC-90F9-43D5-8DC9-B5F886E3F4AC}"/>
    <cellStyle name="%40 - Vurgu1 17 2 2 2 2" xfId="52002" xr:uid="{ADD22DA3-45A1-4607-A7C2-F087209A537F}"/>
    <cellStyle name="%40 - Vurgu1 17 2 2 3" xfId="38686" xr:uid="{138BDE84-1182-4939-AB1C-95449965CEC4}"/>
    <cellStyle name="%40 - Vurgu1 17 2 3" xfId="18166" xr:uid="{DF02F344-4930-43FF-ADAC-95BD8A8C0022}"/>
    <cellStyle name="%40 - Vurgu1 17 2 3 2" xfId="42397" xr:uid="{09DE16AC-4D3D-40E0-8E80-97109AC04ED2}"/>
    <cellStyle name="%40 - Vurgu1 17 2 4" xfId="21905" xr:uid="{1EE710C4-1152-40BF-B854-9B62FBEF93C0}"/>
    <cellStyle name="%40 - Vurgu1 17 2 4 2" xfId="46128" xr:uid="{1DE2F27F-FCDB-4B6E-A422-50C6B5B1A216}"/>
    <cellStyle name="%40 - Vurgu1 17 2 5" xfId="23925" xr:uid="{E75DE296-48C2-474F-A60C-09429D923FED}"/>
    <cellStyle name="%40 - Vurgu1 17 2 5 2" xfId="48127" xr:uid="{E4B0515D-130A-4BED-89F4-14275DD5C31D}"/>
    <cellStyle name="%40 - Vurgu1 17 2 6" xfId="33120" xr:uid="{AC40F285-2CF4-4CE3-B0F9-63017C8AB7E3}"/>
    <cellStyle name="%40 - Vurgu1 17 3" xfId="7149" xr:uid="{8694CC1C-A295-4999-B318-0A38AE66F4CF}"/>
    <cellStyle name="%40 - Vurgu1 17 3 2" xfId="13261" xr:uid="{D75320B9-76E1-4E78-BD5B-D9D6DA4CBB9E}"/>
    <cellStyle name="%40 - Vurgu1 17 3 2 2" xfId="37494" xr:uid="{CA18C345-FAA2-42FB-BB2B-F2DB2D84CBFF}"/>
    <cellStyle name="%40 - Vurgu1 17 3 3" xfId="16974" xr:uid="{B4A1D923-A5F7-4610-97BE-439BA326A5DC}"/>
    <cellStyle name="%40 - Vurgu1 17 3 3 2" xfId="41205" xr:uid="{494E1782-E6E2-4823-A610-A91713551CEA}"/>
    <cellStyle name="%40 - Vurgu1 17 3 4" xfId="20713" xr:uid="{57DF40D5-F244-4F49-86F7-A2F24EC517FC}"/>
    <cellStyle name="%40 - Vurgu1 17 3 4 2" xfId="44936" xr:uid="{4F39BFD4-B1FA-4C30-8B1F-3120F2EA5041}"/>
    <cellStyle name="%40 - Vurgu1 17 3 5" xfId="26691" xr:uid="{2B3DE228-30AD-4C1D-B61D-2529D84A22A1}"/>
    <cellStyle name="%40 - Vurgu1 17 3 5 2" xfId="50810" xr:uid="{D1153139-EB6F-4734-8B88-B67E334FF635}"/>
    <cellStyle name="%40 - Vurgu1 17 3 6" xfId="32072" xr:uid="{844F7618-7E44-44E7-B8F5-42751AD3A928}"/>
    <cellStyle name="%40 - Vurgu1 17 4" xfId="11872" xr:uid="{AD818633-4334-411A-97DA-199F74F3A5D7}"/>
    <cellStyle name="%40 - Vurgu1 17 4 2" xfId="25288" xr:uid="{4773C57C-22DD-4607-ACA9-2CF513E178EB}"/>
    <cellStyle name="%40 - Vurgu1 17 4 2 2" xfId="49422" xr:uid="{621C456F-281E-402F-A5F7-ED02A586D19E}"/>
    <cellStyle name="%40 - Vurgu1 17 4 3" xfId="36106" xr:uid="{EFDF8512-8FD1-419D-8F9A-1A5C6C2A4C1D}"/>
    <cellStyle name="%40 - Vurgu1 17 5" xfId="15585" xr:uid="{BB1AC9EE-AFB5-4527-A9A4-1E37BE272F1B}"/>
    <cellStyle name="%40 - Vurgu1 17 5 2" xfId="39817" xr:uid="{BAED2DEA-BDEA-4794-BB6A-021258A6A562}"/>
    <cellStyle name="%40 - Vurgu1 17 6" xfId="19322" xr:uid="{14B452EE-945E-48A2-8BA6-33B7A42A952E}"/>
    <cellStyle name="%40 - Vurgu1 17 6 2" xfId="43548" xr:uid="{A23965C3-7302-456E-8B5F-F684A31AF676}"/>
    <cellStyle name="%40 - Vurgu1 17 7" xfId="22875" xr:uid="{D1910652-380F-49C9-AF3B-F714DD8B3F5E}"/>
    <cellStyle name="%40 - Vurgu1 17 7 2" xfId="47077" xr:uid="{1A9A8E34-28BA-429D-A938-1765D727B6D5}"/>
    <cellStyle name="%40 - Vurgu1 17 8" xfId="31496" xr:uid="{034D3D5D-E610-40D5-90B7-F9A6BDE9AE62}"/>
    <cellStyle name="%40 - Vurgu1 18" xfId="7283" xr:uid="{AA68C516-5F33-4CB2-8DCC-C2D644F53274}"/>
    <cellStyle name="%40 - Vurgu1 18 2" xfId="8431" xr:uid="{E539B9A7-9EB3-47C5-88AB-78D898AF2387}"/>
    <cellStyle name="%40 - Vurgu1 18 2 2" xfId="14580" xr:uid="{5BAFECC9-0411-401C-B915-23D062F92853}"/>
    <cellStyle name="%40 - Vurgu1 18 2 2 2" xfId="28012" xr:uid="{95255EFC-7ED9-461B-AE60-05A5B2D9E9E6}"/>
    <cellStyle name="%40 - Vurgu1 18 2 2 2 2" xfId="52129" xr:uid="{19A5057B-DC52-49EF-A654-6B3DDB49468B}"/>
    <cellStyle name="%40 - Vurgu1 18 2 2 3" xfId="38813" xr:uid="{7E133482-7E7A-4AAA-B511-B9257D394E7A}"/>
    <cellStyle name="%40 - Vurgu1 18 2 3" xfId="18293" xr:uid="{A188CEE0-DB15-41F3-B5FE-A9922246EFA0}"/>
    <cellStyle name="%40 - Vurgu1 18 2 3 2" xfId="42524" xr:uid="{196E914F-8956-4B36-A791-C0EEEE24BB80}"/>
    <cellStyle name="%40 - Vurgu1 18 2 4" xfId="22032" xr:uid="{8C49E153-0272-40B5-A6B7-7840A0E15DC5}"/>
    <cellStyle name="%40 - Vurgu1 18 2 4 2" xfId="46255" xr:uid="{00BEA625-BA76-40C2-A6BB-CB258EDAABDC}"/>
    <cellStyle name="%40 - Vurgu1 18 2 5" xfId="24052" xr:uid="{364A9EA5-D8C8-4B34-90D0-2B8DCCF867FE}"/>
    <cellStyle name="%40 - Vurgu1 18 2 5 2" xfId="48254" xr:uid="{50775B1F-7C3A-467F-BE00-209C7ACF1547}"/>
    <cellStyle name="%40 - Vurgu1 18 2 6" xfId="33247" xr:uid="{808DFB0F-6CC8-48A6-B90A-FD11CD525AFC}"/>
    <cellStyle name="%40 - Vurgu1 18 3" xfId="9577" xr:uid="{4822051B-BC01-4812-9730-000052FF6798}"/>
    <cellStyle name="%40 - Vurgu1 18 3 2" xfId="13388" xr:uid="{474B9960-BF6B-4FEA-9392-EA69D75BFB69}"/>
    <cellStyle name="%40 - Vurgu1 18 3 2 2" xfId="37621" xr:uid="{0FB105CD-550A-4411-9EFA-A7C97188E592}"/>
    <cellStyle name="%40 - Vurgu1 18 3 3" xfId="17101" xr:uid="{3213D8AF-01C1-473E-A250-8F09FB341B91}"/>
    <cellStyle name="%40 - Vurgu1 18 3 3 2" xfId="41332" xr:uid="{95DF1CD5-9C04-45E0-8533-C2CE68E46240}"/>
    <cellStyle name="%40 - Vurgu1 18 3 4" xfId="20840" xr:uid="{B93844D0-83B3-4AAE-8ED3-C2CF4E7446F9}"/>
    <cellStyle name="%40 - Vurgu1 18 3 4 2" xfId="45063" xr:uid="{DDEEA25B-562B-43AA-83F7-C20746AEA45B}"/>
    <cellStyle name="%40 - Vurgu1 18 3 5" xfId="26818" xr:uid="{DE4528D3-14C7-40BA-ACF8-D7593DF24CB3}"/>
    <cellStyle name="%40 - Vurgu1 18 3 5 2" xfId="50937" xr:uid="{26A3E16D-109E-4333-83D6-780FDF80C2C9}"/>
    <cellStyle name="%40 - Vurgu1 18 3 6" xfId="34202" xr:uid="{E5988615-FAF5-4E9F-900B-BE061E38C758}"/>
    <cellStyle name="%40 - Vurgu1 18 4" xfId="11999" xr:uid="{AD7F1B39-171B-49D3-9452-2BC290092003}"/>
    <cellStyle name="%40 - Vurgu1 18 4 2" xfId="25415" xr:uid="{77367CA5-5536-4469-A42C-DB609D5914C7}"/>
    <cellStyle name="%40 - Vurgu1 18 4 2 2" xfId="49549" xr:uid="{62B8B79C-37F2-4E5B-8063-0840EE5E9E09}"/>
    <cellStyle name="%40 - Vurgu1 18 4 3" xfId="36233" xr:uid="{5F9BA084-708F-4280-AB9A-28E532C04A83}"/>
    <cellStyle name="%40 - Vurgu1 18 5" xfId="15712" xr:uid="{99D38534-B40A-49EE-ABA9-1A4C768F8C4D}"/>
    <cellStyle name="%40 - Vurgu1 18 5 2" xfId="39944" xr:uid="{38C07518-8F5E-4E1D-A539-3052644B8BD9}"/>
    <cellStyle name="%40 - Vurgu1 18 6" xfId="19449" xr:uid="{3496127D-CDCD-4038-96AE-EC79A42DE397}"/>
    <cellStyle name="%40 - Vurgu1 18 6 2" xfId="43675" xr:uid="{54516654-40AC-49B6-8CA8-AA7B708B67D9}"/>
    <cellStyle name="%40 - Vurgu1 18 7" xfId="23002" xr:uid="{C6452B96-1506-4C27-B743-1D3C2ED4DE7B}"/>
    <cellStyle name="%40 - Vurgu1 18 7 2" xfId="47204" xr:uid="{C783BC2A-98C3-4AD9-A619-F8486D3357AE}"/>
    <cellStyle name="%40 - Vurgu1 18 8" xfId="32199" xr:uid="{99DB0078-D21B-46A1-B887-87E75F0E0F65}"/>
    <cellStyle name="%40 - Vurgu1 19" xfId="7414" xr:uid="{A46E3A8D-FAAD-4243-921B-DD32C7B25F5A}"/>
    <cellStyle name="%40 - Vurgu1 19 2" xfId="8560" xr:uid="{4A2E7F88-9CBD-4AA6-AA4F-070D2D5F3032}"/>
    <cellStyle name="%40 - Vurgu1 19 2 2" xfId="14709" xr:uid="{52903803-11EF-44F2-B525-831E3284BA96}"/>
    <cellStyle name="%40 - Vurgu1 19 2 2 2" xfId="28141" xr:uid="{0BC6AD96-3A79-4814-9A2A-AFF420A2C4D2}"/>
    <cellStyle name="%40 - Vurgu1 19 2 2 2 2" xfId="52258" xr:uid="{7FDDF839-B0E8-46DD-9D95-C72B4C704693}"/>
    <cellStyle name="%40 - Vurgu1 19 2 2 3" xfId="38942" xr:uid="{0F7EC72F-BFCF-4282-BE89-5889C8BCCEE2}"/>
    <cellStyle name="%40 - Vurgu1 19 2 3" xfId="18422" xr:uid="{3C5A7597-703F-40D7-BA45-975D6B791EA0}"/>
    <cellStyle name="%40 - Vurgu1 19 2 3 2" xfId="42653" xr:uid="{06A77311-8F7A-4BF2-8555-1C188DDE7F75}"/>
    <cellStyle name="%40 - Vurgu1 19 2 4" xfId="22161" xr:uid="{77C8E45A-9917-4FDD-A8DB-EE0000FDCE61}"/>
    <cellStyle name="%40 - Vurgu1 19 2 4 2" xfId="46384" xr:uid="{BA1A6200-30C5-41F7-BE05-D33726812781}"/>
    <cellStyle name="%40 - Vurgu1 19 2 5" xfId="24181" xr:uid="{1E29E64A-4C6B-4742-B5D2-29549FBDAF64}"/>
    <cellStyle name="%40 - Vurgu1 19 2 5 2" xfId="48383" xr:uid="{794D31EE-05D7-473C-9AA1-704E0567B2F8}"/>
    <cellStyle name="%40 - Vurgu1 19 2 6" xfId="33376" xr:uid="{34FBD647-74CD-490D-9AB9-64C51B3AA3F0}"/>
    <cellStyle name="%40 - Vurgu1 19 3" xfId="9659" xr:uid="{0E4B48DB-CB59-4E61-A243-EB1AF3CA2580}"/>
    <cellStyle name="%40 - Vurgu1 19 3 2" xfId="13517" xr:uid="{9FCBC752-E4C4-402B-8E43-C312CD663016}"/>
    <cellStyle name="%40 - Vurgu1 19 3 2 2" xfId="37750" xr:uid="{FBD3FC22-3926-4045-9A8E-4C4A25C0D97A}"/>
    <cellStyle name="%40 - Vurgu1 19 3 3" xfId="17230" xr:uid="{89A5141F-6E9E-4417-BB19-E851EF0F5F7E}"/>
    <cellStyle name="%40 - Vurgu1 19 3 3 2" xfId="41461" xr:uid="{F58CB510-37AF-4DD2-939A-117A7EFDA291}"/>
    <cellStyle name="%40 - Vurgu1 19 3 4" xfId="20969" xr:uid="{727CE390-5F97-4F0D-ACDA-C19F9A6D9082}"/>
    <cellStyle name="%40 - Vurgu1 19 3 4 2" xfId="45192" xr:uid="{A4B8CF77-1DB2-474B-90AB-87D42B136804}"/>
    <cellStyle name="%40 - Vurgu1 19 3 5" xfId="26947" xr:uid="{66AC1B68-2DD8-4A8E-AFAF-A3F2082D0CFC}"/>
    <cellStyle name="%40 - Vurgu1 19 3 5 2" xfId="51066" xr:uid="{2A76425E-2140-4ED4-A8DC-1C502CFC663D}"/>
    <cellStyle name="%40 - Vurgu1 19 3 6" xfId="34284" xr:uid="{18C5FA47-D5C2-4EBF-8A10-3DA4A3C9F3B9}"/>
    <cellStyle name="%40 - Vurgu1 19 4" xfId="12128" xr:uid="{2EFCE87A-75C1-4145-A8DC-BCA1A52E5ECD}"/>
    <cellStyle name="%40 - Vurgu1 19 4 2" xfId="25544" xr:uid="{4A70B13F-B637-4EE9-B333-73A07E3FF760}"/>
    <cellStyle name="%40 - Vurgu1 19 4 2 2" xfId="49678" xr:uid="{183F8133-F51B-4DA1-9A26-74EBE5DADE49}"/>
    <cellStyle name="%40 - Vurgu1 19 4 3" xfId="36362" xr:uid="{2681C3F9-6F82-49F7-BEAC-D105839128EF}"/>
    <cellStyle name="%40 - Vurgu1 19 5" xfId="15841" xr:uid="{C2B1C5AE-E830-42CF-9A06-CA6970B263A7}"/>
    <cellStyle name="%40 - Vurgu1 19 5 2" xfId="40073" xr:uid="{708A3B8F-93E7-4DB2-A19E-4C70242A64A2}"/>
    <cellStyle name="%40 - Vurgu1 19 6" xfId="19578" xr:uid="{8323BD24-D61B-4DBB-817D-925FFC168A3F}"/>
    <cellStyle name="%40 - Vurgu1 19 6 2" xfId="43804" xr:uid="{7DC42D8B-FA33-4D8F-993E-CFC92F2B007B}"/>
    <cellStyle name="%40 - Vurgu1 19 7" xfId="23131" xr:uid="{C7177B95-BE79-463D-9067-841FEBD9CC0B}"/>
    <cellStyle name="%40 - Vurgu1 19 7 2" xfId="47333" xr:uid="{ECFF4284-23F7-4A8C-9979-87991AFB5942}"/>
    <cellStyle name="%40 - Vurgu1 19 8" xfId="32328" xr:uid="{B366787A-3369-42EA-92DE-4AF7BEAADC90}"/>
    <cellStyle name="%40 - Vurgu1 2" xfId="383" xr:uid="{00000000-0005-0000-0000-0000A3010000}"/>
    <cellStyle name="%40 - Vurgu1 2 10" xfId="384" xr:uid="{00000000-0005-0000-0000-0000A4010000}"/>
    <cellStyle name="%40 - Vurgu1 2 10 2" xfId="7720" xr:uid="{09DE610B-5E3E-4864-8337-CD4ECEBCA59C}"/>
    <cellStyle name="%40 - Vurgu1 2 10 2 2" xfId="13932" xr:uid="{DC53B898-36BA-4C15-9460-CFCDFC54CCB1}"/>
    <cellStyle name="%40 - Vurgu1 2 10 2 2 2" xfId="38165" xr:uid="{08D74E63-2576-41AF-B3BD-B5F57A632FE2}"/>
    <cellStyle name="%40 - Vurgu1 2 10 2 3" xfId="17645" xr:uid="{7540E0DF-C216-4E4A-8A58-826E3B58DCB7}"/>
    <cellStyle name="%40 - Vurgu1 2 10 2 3 2" xfId="41876" xr:uid="{DA0D177D-0260-40DC-8D38-A8E7682F5DDE}"/>
    <cellStyle name="%40 - Vurgu1 2 10 2 4" xfId="21384" xr:uid="{C1020E83-C713-485A-8665-C83AAB45AB55}"/>
    <cellStyle name="%40 - Vurgu1 2 10 2 4 2" xfId="45607" xr:uid="{5318E2B9-07AD-4A30-8033-A2E70B1EABA0}"/>
    <cellStyle name="%40 - Vurgu1 2 10 2 5" xfId="27364" xr:uid="{2411A564-D1CA-45F2-8A61-62279F6490ED}"/>
    <cellStyle name="%40 - Vurgu1 2 10 2 5 2" xfId="51481" xr:uid="{81511DA2-ED15-402E-ADF4-97BFF2BBC544}"/>
    <cellStyle name="%40 - Vurgu1 2 10 2 6" xfId="32599" xr:uid="{BF135B19-A281-42CA-879C-34C4D06ABD3E}"/>
    <cellStyle name="%40 - Vurgu1 2 10 3" xfId="9239" xr:uid="{E06B0355-9CB5-45B5-8717-191E946EFD0A}"/>
    <cellStyle name="%40 - Vurgu1 2 10 3 2" xfId="12759" xr:uid="{E0D95173-AFF3-4030-B0E2-97186CB763BE}"/>
    <cellStyle name="%40 - Vurgu1 2 10 3 2 2" xfId="36992" xr:uid="{DF1A296C-C38B-4200-8813-FBF1519D4548}"/>
    <cellStyle name="%40 - Vurgu1 2 10 3 3" xfId="16472" xr:uid="{0FE20059-36A8-4DD5-B54F-252EB04DF248}"/>
    <cellStyle name="%40 - Vurgu1 2 10 3 3 2" xfId="40703" xr:uid="{67BA8468-2634-4AB1-9063-2C11E10CF9D0}"/>
    <cellStyle name="%40 - Vurgu1 2 10 3 4" xfId="20211" xr:uid="{9518880A-6968-44E5-BC6C-D64848916E55}"/>
    <cellStyle name="%40 - Vurgu1 2 10 3 4 2" xfId="44434" xr:uid="{A96B62FA-7959-4D86-8495-862E5915E2F7}"/>
    <cellStyle name="%40 - Vurgu1 2 10 3 5" xfId="26188" xr:uid="{E2DC29CA-817A-437F-97C7-034459E9F5F3}"/>
    <cellStyle name="%40 - Vurgu1 2 10 3 5 2" xfId="50308" xr:uid="{496C05A2-47B5-48A9-AEE1-665FBAF752B6}"/>
    <cellStyle name="%40 - Vurgu1 2 10 3 6" xfId="33878" xr:uid="{86273503-7731-4E6B-8235-4A6C42E553D5}"/>
    <cellStyle name="%40 - Vurgu1 2 10 4" xfId="11346" xr:uid="{F92AE6F2-CE17-4AEA-973B-998353CF4E1A}"/>
    <cellStyle name="%40 - Vurgu1 2 10 4 2" xfId="24765" xr:uid="{6A8226D4-453C-4A07-9B5D-197624ADBB90}"/>
    <cellStyle name="%40 - Vurgu1 2 10 4 2 2" xfId="48899" xr:uid="{56F41934-8AFD-49DA-A402-B5DF4224CA45}"/>
    <cellStyle name="%40 - Vurgu1 2 10 4 3" xfId="35580" xr:uid="{CAB7F60A-672E-42D1-9E87-1BD3FE615591}"/>
    <cellStyle name="%40 - Vurgu1 2 10 5" xfId="15059" xr:uid="{9D8F4998-81A7-4487-86E1-A5241C82B070}"/>
    <cellStyle name="%40 - Vurgu1 2 10 5 2" xfId="39291" xr:uid="{C3951141-1897-424B-A44F-64D7375B5447}"/>
    <cellStyle name="%40 - Vurgu1 2 10 6" xfId="18794" xr:uid="{157E4A95-2EE3-44C7-9A89-824C174BA4BD}"/>
    <cellStyle name="%40 - Vurgu1 2 10 6 2" xfId="43020" xr:uid="{54A29E0A-127D-42C8-B62F-4C7FD7FBFDEC}"/>
    <cellStyle name="%40 - Vurgu1 2 10 7" xfId="23403" xr:uid="{71FEC832-E158-4AD0-AC8E-103DC20A943A}"/>
    <cellStyle name="%40 - Vurgu1 2 10 7 2" xfId="47605" xr:uid="{14F539FF-44F4-4093-A038-B3024F62199C}"/>
    <cellStyle name="%40 - Vurgu1 2 11" xfId="385" xr:uid="{00000000-0005-0000-0000-0000A5010000}"/>
    <cellStyle name="%40 - Vurgu1 2 11 2" xfId="7486" xr:uid="{88A004E9-8BE3-490A-ADB7-A8F7F05201FB}"/>
    <cellStyle name="%40 - Vurgu1 2 11 2 2" xfId="25653" xr:uid="{74D37319-C30C-4E7B-A3E6-CC79E8FE710E}"/>
    <cellStyle name="%40 - Vurgu1 2 11 2 2 2" xfId="49782" xr:uid="{3D6CE020-B405-47E8-A38C-41A77623FD00}"/>
    <cellStyle name="%40 - Vurgu1 2 11 2 3" xfId="32397" xr:uid="{7064943D-65CB-4972-9746-FC33E035B00E}"/>
    <cellStyle name="%40 - Vurgu1 2 11 3" xfId="12232" xr:uid="{F82168F5-B051-493D-B89E-85224F703D8F}"/>
    <cellStyle name="%40 - Vurgu1 2 11 3 2" xfId="36466" xr:uid="{08ADEB3F-12A5-462C-8FA8-3C9E9ECE2B18}"/>
    <cellStyle name="%40 - Vurgu1 2 11 4" xfId="15945" xr:uid="{B34FFDB7-6FC6-4218-8AD5-6486AF871562}"/>
    <cellStyle name="%40 - Vurgu1 2 11 4 2" xfId="40177" xr:uid="{FF4B3BA9-15B0-43F7-A17C-9A3A6FD0C561}"/>
    <cellStyle name="%40 - Vurgu1 2 11 5" xfId="19682" xr:uid="{B99B3763-A973-42B6-9DCB-3E41D0E8DADE}"/>
    <cellStyle name="%40 - Vurgu1 2 11 5 2" xfId="43908" xr:uid="{5FDA423B-EC0D-431C-9232-2A502F99DC42}"/>
    <cellStyle name="%40 - Vurgu1 2 11 6" xfId="23200" xr:uid="{46D9ABC0-CA73-488D-A81C-682B1A1EA59B}"/>
    <cellStyle name="%40 - Vurgu1 2 11 6 2" xfId="47402" xr:uid="{21C30D64-A079-48F2-9343-5A29E09C7686}"/>
    <cellStyle name="%40 - Vurgu1 2 12" xfId="386" xr:uid="{00000000-0005-0000-0000-0000A6010000}"/>
    <cellStyle name="%40 - Vurgu1 2 12 2" xfId="8642" xr:uid="{A5B4F338-F05B-42F0-8A25-B7EA39010E48}"/>
    <cellStyle name="%40 - Vurgu1 2 12 2 2" xfId="27165" xr:uid="{9FD9C149-619A-49BD-A217-1685EB8BD5DD}"/>
    <cellStyle name="%40 - Vurgu1 2 12 2 2 2" xfId="51282" xr:uid="{1F3E113D-1432-4863-BE9B-D22EE7224295}"/>
    <cellStyle name="%40 - Vurgu1 2 12 2 3" xfId="33452" xr:uid="{92933E03-1068-4072-A185-D280EBC48B51}"/>
    <cellStyle name="%40 - Vurgu1 2 12 3" xfId="13733" xr:uid="{515C321D-89BB-49A6-979B-3CC53EB86B05}"/>
    <cellStyle name="%40 - Vurgu1 2 12 3 2" xfId="37966" xr:uid="{9394E222-6ADD-4EE4-9F32-303B317D4077}"/>
    <cellStyle name="%40 - Vurgu1 2 12 4" xfId="17446" xr:uid="{4C33F8A3-BEEB-4368-A104-AEF0C6358512}"/>
    <cellStyle name="%40 - Vurgu1 2 12 4 2" xfId="41677" xr:uid="{EA8B09F8-7E73-4D9C-A1B4-A190BEDBFA55}"/>
    <cellStyle name="%40 - Vurgu1 2 12 5" xfId="21185" xr:uid="{8FD3BE42-FA2B-40F4-9E7A-9453C7427BB0}"/>
    <cellStyle name="%40 - Vurgu1 2 12 5 2" xfId="45408" xr:uid="{CC862561-DFA1-453C-9350-254BDA9D42FD}"/>
    <cellStyle name="%40 - Vurgu1 2 12 6" xfId="24257" xr:uid="{50EEF99F-D243-46C2-B40B-E72A2115BB6C}"/>
    <cellStyle name="%40 - Vurgu1 2 12 6 2" xfId="48459" xr:uid="{5122D334-9B8F-43E6-834B-ADC9D4141C72}"/>
    <cellStyle name="%40 - Vurgu1 2 13" xfId="387" xr:uid="{00000000-0005-0000-0000-0000A7010000}"/>
    <cellStyle name="%40 - Vurgu1 2 13 2" xfId="24412" xr:uid="{A1BBE66C-BFE7-4C8F-A14F-88EEC3DF2281}"/>
    <cellStyle name="%40 - Vurgu1 2 13 2 2" xfId="48602" xr:uid="{03A54A32-A978-41D0-A582-F74B98EE1D44}"/>
    <cellStyle name="%40 - Vurgu1 2 14" xfId="388" xr:uid="{00000000-0005-0000-0000-0000A8010000}"/>
    <cellStyle name="%40 - Vurgu1 2 14 2" xfId="24524" xr:uid="{DFF20EC0-7515-4EDC-8599-087EC8A8F01B}"/>
    <cellStyle name="%40 - Vurgu1 2 14 2 2" xfId="48698" xr:uid="{D5841740-E89E-4D55-9DA8-72CD5E41B0F6}"/>
    <cellStyle name="%40 - Vurgu1 2 15" xfId="389" xr:uid="{00000000-0005-0000-0000-0000A9010000}"/>
    <cellStyle name="%40 - Vurgu1 2 15 2" xfId="4108" xr:uid="{900D66FC-F079-4963-8B24-3C5C5751DF4E}"/>
    <cellStyle name="%40 - Vurgu1 2 15 2 2" xfId="29726" xr:uid="{FDEB7443-CD57-454A-886F-0D6C3E41D890}"/>
    <cellStyle name="%40 - Vurgu1 2 15 3" xfId="5759" xr:uid="{7AF99DB2-A998-46E6-B0A1-B59E2E3FDFEE}"/>
    <cellStyle name="%40 - Vurgu1 2 15 3 2" xfId="30765" xr:uid="{EFDA4FF3-B424-49A4-91F1-F5E38AC61DB5}"/>
    <cellStyle name="%40 - Vurgu1 2 15 4" xfId="10354" xr:uid="{362DE409-666B-4D5E-8BC4-BD5FF54D56D4}"/>
    <cellStyle name="%40 - Vurgu1 2 15 4 2" xfId="34915" xr:uid="{79BB488B-E250-422F-897C-7A9BC16E1AB7}"/>
    <cellStyle name="%40 - Vurgu1 2 15 5" xfId="28574" xr:uid="{56D8E222-71B6-4C48-BABA-B6CC6C89E77A}"/>
    <cellStyle name="%40 - Vurgu1 2 16" xfId="390" xr:uid="{00000000-0005-0000-0000-0000AA010000}"/>
    <cellStyle name="%40 - Vurgu1 2 16 2" xfId="10355" xr:uid="{AD519A0E-BB48-432B-B976-2C8488811EBB}"/>
    <cellStyle name="%40 - Vurgu1 2 16 2 2" xfId="34916" xr:uid="{3AEE607E-E5E5-40C7-93D4-4EFE8E7B7E1C}"/>
    <cellStyle name="%40 - Vurgu1 2 17" xfId="391" xr:uid="{00000000-0005-0000-0000-0000AB010000}"/>
    <cellStyle name="%40 - Vurgu1 2 17 2" xfId="4109" xr:uid="{C2E25141-3124-44AD-96AC-A7DFE2220EB6}"/>
    <cellStyle name="%40 - Vurgu1 2 17 2 2" xfId="29727" xr:uid="{D46DE8C2-1806-42CB-B803-8BF12C4F7088}"/>
    <cellStyle name="%40 - Vurgu1 2 17 3" xfId="5760" xr:uid="{D2A9CD8E-B1B2-4111-9F6F-69B044AFEABE}"/>
    <cellStyle name="%40 - Vurgu1 2 17 3 2" xfId="30766" xr:uid="{036C61F1-E2B7-4C89-9542-FE8D771312E7}"/>
    <cellStyle name="%40 - Vurgu1 2 17 4" xfId="28575" xr:uid="{D3795433-63BB-4E50-A901-65B06F149ECC}"/>
    <cellStyle name="%40 - Vurgu1 2 18" xfId="392" xr:uid="{00000000-0005-0000-0000-0000AC010000}"/>
    <cellStyle name="%40 - Vurgu1 2 18 2" xfId="4110" xr:uid="{9060C3EC-324E-41F9-96D1-A077AE97BEE9}"/>
    <cellStyle name="%40 - Vurgu1 2 18 2 2" xfId="29728" xr:uid="{FE9D5B9F-650F-4741-9AB1-A9273EB68166}"/>
    <cellStyle name="%40 - Vurgu1 2 18 3" xfId="5761" xr:uid="{D0FF1E2C-99FC-491A-838E-654B05D1AAE0}"/>
    <cellStyle name="%40 - Vurgu1 2 18 3 2" xfId="30767" xr:uid="{F0D76982-60BC-496D-8242-6F041AE2E5B9}"/>
    <cellStyle name="%40 - Vurgu1 2 18 4" xfId="28576" xr:uid="{96AC4676-9ADA-4A18-B594-E8D643CFC1CE}"/>
    <cellStyle name="%40 - Vurgu1 2 19" xfId="393" xr:uid="{00000000-0005-0000-0000-0000AD010000}"/>
    <cellStyle name="%40 - Vurgu1 2 2" xfId="394" xr:uid="{00000000-0005-0000-0000-0000AE010000}"/>
    <cellStyle name="%40 - Vurgu1 2 2 10" xfId="6451" xr:uid="{8EC0E998-7F6F-4EEA-A367-3CC9EF852950}"/>
    <cellStyle name="%40 - Vurgu1 2 2 10 2" xfId="31456" xr:uid="{0BC7FBEC-4B2B-454E-A0DF-BC14B01E2182}"/>
    <cellStyle name="%40 - Vurgu1 2 2 11" xfId="6563" xr:uid="{9CC9E74E-0950-429C-AA1E-2BC76968713E}"/>
    <cellStyle name="%40 - Vurgu1 2 2 11 2" xfId="31567" xr:uid="{47AD3CDC-E114-4773-9839-11A3DABC32D9}"/>
    <cellStyle name="%40 - Vurgu1 2 2 12" xfId="10356" xr:uid="{94F66EA2-43B3-4B19-B552-94EE71A42389}"/>
    <cellStyle name="%40 - Vurgu1 2 2 12 2" xfId="34917" xr:uid="{3D715146-4452-4323-8205-1F4A0AAC92A2}"/>
    <cellStyle name="%40 - Vurgu1 2 2 13" xfId="11367" xr:uid="{84CDA1E0-F6FA-4099-ADF7-FFFBFE689F0F}"/>
    <cellStyle name="%40 - Vurgu1 2 2 13 2" xfId="35601" xr:uid="{3DF8766E-FEE5-4DAF-B983-5BCFDEF16095}"/>
    <cellStyle name="%40 - Vurgu1 2 2 14" xfId="15080" xr:uid="{9BFA393C-7BFC-4C74-8702-126D1A2E1989}"/>
    <cellStyle name="%40 - Vurgu1 2 2 14 2" xfId="39312" xr:uid="{8820D74C-9751-4BBD-B6AD-5B69FD55EA6E}"/>
    <cellStyle name="%40 - Vurgu1 2 2 15" xfId="18815" xr:uid="{23902587-CE14-44D3-B12F-A85AD8E67D3B}"/>
    <cellStyle name="%40 - Vurgu1 2 2 15 2" xfId="43041" xr:uid="{C38A9B83-81FD-4649-A2C1-FDD05779BB33}"/>
    <cellStyle name="%40 - Vurgu1 2 2 16" xfId="22368" xr:uid="{305C3E3F-4337-4D4B-8BC8-519CE54A768B}"/>
    <cellStyle name="%40 - Vurgu1 2 2 16 2" xfId="46570" xr:uid="{D9D7EF02-4DC7-4D35-A848-7A5032E3E136}"/>
    <cellStyle name="%40 - Vurgu1 2 2 17" xfId="28577" xr:uid="{6E6F0150-6F45-4118-9DFF-94908A4F007F}"/>
    <cellStyle name="%40 - Vurgu1 2 2 2" xfId="395" xr:uid="{00000000-0005-0000-0000-0000AF010000}"/>
    <cellStyle name="%40 - Vurgu1 2 2 2 10" xfId="23423" xr:uid="{E7AED031-DFD3-4161-B597-2BAF827F253F}"/>
    <cellStyle name="%40 - Vurgu1 2 2 2 10 2" xfId="47625" xr:uid="{40BD13EB-A073-4C3F-9234-51AF750D3BF3}"/>
    <cellStyle name="%40 - Vurgu1 2 2 2 11" xfId="28578" xr:uid="{ACAA587C-7642-4B08-9E13-31FC4200BF61}"/>
    <cellStyle name="%40 - Vurgu1 2 2 2 2" xfId="396" xr:uid="{00000000-0005-0000-0000-0000B0010000}"/>
    <cellStyle name="%40 - Vurgu1 2 2 2 2 2" xfId="4113" xr:uid="{A3357E42-7261-4EEE-9BF7-BB8EF416CFC7}"/>
    <cellStyle name="%40 - Vurgu1 2 2 2 2 2 2" xfId="29731" xr:uid="{3572952F-BD54-4D1E-969A-6D28DA4B9168}"/>
    <cellStyle name="%40 - Vurgu1 2 2 2 2 3" xfId="5764" xr:uid="{6F86DFAB-62F8-4FE1-BAD1-1106A33E6E3E}"/>
    <cellStyle name="%40 - Vurgu1 2 2 2 2 3 2" xfId="30770" xr:uid="{55496803-B496-46E3-BC22-72D783FF809A}"/>
    <cellStyle name="%40 - Vurgu1 2 2 2 2 4" xfId="10358" xr:uid="{7BBD9047-7726-4D53-9E68-9522E4534166}"/>
    <cellStyle name="%40 - Vurgu1 2 2 2 2 4 2" xfId="34919" xr:uid="{D7CDC55F-2DF2-458F-8742-070A2A2A2AAC}"/>
    <cellStyle name="%40 - Vurgu1 2 2 2 2 5" xfId="25686" xr:uid="{32DC96A5-A0F8-437B-85AB-5D47378BB6B9}"/>
    <cellStyle name="%40 - Vurgu1 2 2 2 2 5 2" xfId="49814" xr:uid="{DD74866B-0A1B-4281-A6FB-1184F74E2C1B}"/>
    <cellStyle name="%40 - Vurgu1 2 2 2 2 6" xfId="28579" xr:uid="{F732D0D3-F0DB-411C-9A67-BDBCC46CBB91}"/>
    <cellStyle name="%40 - Vurgu1 2 2 2 3" xfId="4112" xr:uid="{4167CDB9-1105-4480-AA25-C8027FCEEED1}"/>
    <cellStyle name="%40 - Vurgu1 2 2 2 3 2" xfId="29730" xr:uid="{62F82C3A-54C3-42A0-9CD4-33F52885B21E}"/>
    <cellStyle name="%40 - Vurgu1 2 2 2 4" xfId="5763" xr:uid="{F34353B1-5A35-44C8-B027-B41B252BD65B}"/>
    <cellStyle name="%40 - Vurgu1 2 2 2 4 2" xfId="30769" xr:uid="{892DA6BA-7399-4EBE-87B8-1718B3F02116}"/>
    <cellStyle name="%40 - Vurgu1 2 2 2 5" xfId="7745" xr:uid="{41387AF9-110F-4BF4-9CCC-29F41D853CA3}"/>
    <cellStyle name="%40 - Vurgu1 2 2 2 5 2" xfId="32619" xr:uid="{A0E8A25E-E398-4435-A5A5-FF3C1DAB8213}"/>
    <cellStyle name="%40 - Vurgu1 2 2 2 6" xfId="10357" xr:uid="{827164EE-747D-4750-A882-019BFFDDCB72}"/>
    <cellStyle name="%40 - Vurgu1 2 2 2 6 2" xfId="34918" xr:uid="{A97762B7-D9C2-4A52-9E8A-8152755860B6}"/>
    <cellStyle name="%40 - Vurgu1 2 2 2 7" xfId="12264" xr:uid="{58A8CF6D-AA37-448C-BA94-CE3F62B5C3F2}"/>
    <cellStyle name="%40 - Vurgu1 2 2 2 7 2" xfId="36498" xr:uid="{F49B8BC5-BC49-48F4-B534-AE2A6E01CA5B}"/>
    <cellStyle name="%40 - Vurgu1 2 2 2 8" xfId="15977" xr:uid="{58FEEB74-FE9E-4BA3-BFEB-501931452D78}"/>
    <cellStyle name="%40 - Vurgu1 2 2 2 8 2" xfId="40209" xr:uid="{A75524FE-CE4A-498A-9F03-426F21DA9E15}"/>
    <cellStyle name="%40 - Vurgu1 2 2 2 9" xfId="19715" xr:uid="{88A18333-1443-4991-9E27-9BE97A13509A}"/>
    <cellStyle name="%40 - Vurgu1 2 2 2 9 2" xfId="43940" xr:uid="{B38E5651-8FEC-4861-8954-E36ED5B753C9}"/>
    <cellStyle name="%40 - Vurgu1 2 2 3" xfId="397" xr:uid="{00000000-0005-0000-0000-0000B1010000}"/>
    <cellStyle name="%40 - Vurgu1 2 2 3 10" xfId="27384" xr:uid="{5E2E7D31-02E1-49BA-832C-A1463A486870}"/>
    <cellStyle name="%40 - Vurgu1 2 2 3 10 2" xfId="51501" xr:uid="{69871975-476A-416D-A48D-DBC0C7215B50}"/>
    <cellStyle name="%40 - Vurgu1 2 2 3 11" xfId="28580" xr:uid="{B456ACB9-F145-4477-9878-AD33B6A276E5}"/>
    <cellStyle name="%40 - Vurgu1 2 2 3 2" xfId="398" xr:uid="{00000000-0005-0000-0000-0000B2010000}"/>
    <cellStyle name="%40 - Vurgu1 2 2 3 2 2" xfId="4115" xr:uid="{7059C8D1-2F7F-49E9-92EF-356C9E8B218F}"/>
    <cellStyle name="%40 - Vurgu1 2 2 3 2 2 2" xfId="29733" xr:uid="{A97B08D0-612F-458A-9239-BA44A761CBAF}"/>
    <cellStyle name="%40 - Vurgu1 2 2 3 2 3" xfId="5766" xr:uid="{A9C21B63-73DA-4479-9F99-4665A2D34A4A}"/>
    <cellStyle name="%40 - Vurgu1 2 2 3 2 3 2" xfId="30772" xr:uid="{D8DCBA7D-9CEF-4714-AA04-A7A37AD78588}"/>
    <cellStyle name="%40 - Vurgu1 2 2 3 2 4" xfId="28581" xr:uid="{67E894C2-5C25-4747-8090-5E3B4F02667D}"/>
    <cellStyle name="%40 - Vurgu1 2 2 3 3" xfId="4114" xr:uid="{1B50A957-BD57-41FA-B5ED-73098905F76F}"/>
    <cellStyle name="%40 - Vurgu1 2 2 3 3 2" xfId="29732" xr:uid="{333F9FC7-9F8D-48B0-9DA2-9533431D65BB}"/>
    <cellStyle name="%40 - Vurgu1 2 2 3 4" xfId="5765" xr:uid="{B807E8D8-7B96-4CCF-AFFC-67C8B8B47C62}"/>
    <cellStyle name="%40 - Vurgu1 2 2 3 4 2" xfId="30771" xr:uid="{CBCA0443-14C9-4685-9507-26E0B77AFB98}"/>
    <cellStyle name="%40 - Vurgu1 2 2 3 5" xfId="9979" xr:uid="{7063A90B-2D46-4ADB-A3AA-AD75C1645721}"/>
    <cellStyle name="%40 - Vurgu1 2 2 3 5 2" xfId="34573" xr:uid="{4B40E987-E270-43AC-99F7-0DF54DF7856D}"/>
    <cellStyle name="%40 - Vurgu1 2 2 3 6" xfId="10359" xr:uid="{C83A08B4-53D3-4B04-AD1B-14206CFFFDE6}"/>
    <cellStyle name="%40 - Vurgu1 2 2 3 6 2" xfId="34920" xr:uid="{BCBECB00-6863-429C-B233-2D71F25C263B}"/>
    <cellStyle name="%40 - Vurgu1 2 2 3 7" xfId="13952" xr:uid="{CE9664C0-538D-4CA4-A7AC-8C59A3C30A4E}"/>
    <cellStyle name="%40 - Vurgu1 2 2 3 7 2" xfId="38185" xr:uid="{D6370868-EB11-453A-8E2B-CA753844C01D}"/>
    <cellStyle name="%40 - Vurgu1 2 2 3 8" xfId="17665" xr:uid="{A29E1A16-2FB5-4333-B6E1-27DC6014A724}"/>
    <cellStyle name="%40 - Vurgu1 2 2 3 8 2" xfId="41896" xr:uid="{9FEB07F1-D136-40B6-BA67-41BE2667B177}"/>
    <cellStyle name="%40 - Vurgu1 2 2 3 9" xfId="21404" xr:uid="{6AAC10C6-83E8-4BC4-9708-F985CE4422C7}"/>
    <cellStyle name="%40 - Vurgu1 2 2 3 9 2" xfId="45627" xr:uid="{8AEBD6A4-0A4D-45DF-9DE8-3260BECAB277}"/>
    <cellStyle name="%40 - Vurgu1 2 2 4" xfId="399" xr:uid="{00000000-0005-0000-0000-0000B3010000}"/>
    <cellStyle name="%40 - Vurgu1 2 2 4 2" xfId="4116" xr:uid="{6F6D8B52-38BF-4726-BF8B-984FAC8F6B58}"/>
    <cellStyle name="%40 - Vurgu1 2 2 4 2 2" xfId="29734" xr:uid="{F9D278EF-AB13-4BDD-96F7-6AE5972884E1}"/>
    <cellStyle name="%40 - Vurgu1 2 2 4 3" xfId="5767" xr:uid="{01096C7E-8902-4B46-8BA7-8EBCC06A898C}"/>
    <cellStyle name="%40 - Vurgu1 2 2 4 3 2" xfId="30773" xr:uid="{32EF826A-823E-47DD-A760-1ABC55CAA93B}"/>
    <cellStyle name="%40 - Vurgu1 2 2 4 4" xfId="10360" xr:uid="{CD5546AA-17EB-4C21-82E7-64A82BF372AF}"/>
    <cellStyle name="%40 - Vurgu1 2 2 4 4 2" xfId="34921" xr:uid="{AF93C012-2831-4934-A77C-4781AB86B391}"/>
    <cellStyle name="%40 - Vurgu1 2 2 4 5" xfId="24785" xr:uid="{04FB9BC3-FD2B-4382-BFD9-A1462E724BE3}"/>
    <cellStyle name="%40 - Vurgu1 2 2 4 5 2" xfId="48919" xr:uid="{635B08EA-3851-4827-BD94-E0CC05804AE2}"/>
    <cellStyle name="%40 - Vurgu1 2 2 4 6" xfId="28582" xr:uid="{2A9B8EB1-F8A0-4283-9188-8B251B718CA9}"/>
    <cellStyle name="%40 - Vurgu1 2 2 5" xfId="400" xr:uid="{00000000-0005-0000-0000-0000B4010000}"/>
    <cellStyle name="%40 - Vurgu1 2 2 5 2" xfId="4117" xr:uid="{5104C283-88B2-4D67-A5CE-5FBF3A820A54}"/>
    <cellStyle name="%40 - Vurgu1 2 2 5 2 2" xfId="29735" xr:uid="{B4460EE9-A5E5-4260-97F4-EBDB6AB8F7AD}"/>
    <cellStyle name="%40 - Vurgu1 2 2 5 3" xfId="5768" xr:uid="{FA0A40DB-C13A-4908-AB59-068473BDC163}"/>
    <cellStyle name="%40 - Vurgu1 2 2 5 3 2" xfId="30774" xr:uid="{BA4FA82C-2728-4054-81EA-8C7971C41E4C}"/>
    <cellStyle name="%40 - Vurgu1 2 2 5 4" xfId="10361" xr:uid="{AE66B813-820D-40D2-BBA7-F7B8A80D8FC8}"/>
    <cellStyle name="%40 - Vurgu1 2 2 5 4 2" xfId="34922" xr:uid="{E0C6793C-2DD2-44B7-868D-390B41158C45}"/>
    <cellStyle name="%40 - Vurgu1 2 2 5 5" xfId="28583" xr:uid="{F0155161-BDC5-415E-83FD-CF1CDF86D5C0}"/>
    <cellStyle name="%40 - Vurgu1 2 2 6" xfId="401" xr:uid="{00000000-0005-0000-0000-0000B5010000}"/>
    <cellStyle name="%40 - Vurgu1 2 2 6 2" xfId="4118" xr:uid="{E195339D-8911-43BC-87B6-05CB6331FE73}"/>
    <cellStyle name="%40 - Vurgu1 2 2 6 2 2" xfId="29736" xr:uid="{CEFEF9F8-ED61-4B44-A291-11C371DA245F}"/>
    <cellStyle name="%40 - Vurgu1 2 2 6 3" xfId="5769" xr:uid="{D0B49834-169E-475B-9FF6-6EA2EF1AAE9B}"/>
    <cellStyle name="%40 - Vurgu1 2 2 6 3 2" xfId="30775" xr:uid="{A832DF71-CC9E-4B48-9321-322FB9B5459B}"/>
    <cellStyle name="%40 - Vurgu1 2 2 6 4" xfId="28584" xr:uid="{73D0016E-1609-40EE-B67C-D366BA450EF0}"/>
    <cellStyle name="%40 - Vurgu1 2 2 7" xfId="3570" xr:uid="{00000000-0005-0000-0000-0000B6010000}"/>
    <cellStyle name="%40 - Vurgu1 2 2 7 2" xfId="29339" xr:uid="{1CF6C926-FAF7-40CE-ADF1-C728206D902D}"/>
    <cellStyle name="%40 - Vurgu1 2 2 8" xfId="4111" xr:uid="{FF2DD38B-149B-4095-B691-E63C7B6721CE}"/>
    <cellStyle name="%40 - Vurgu1 2 2 8 2" xfId="29729" xr:uid="{ED5BA01B-6F38-4C83-93CE-077CA1A84C4D}"/>
    <cellStyle name="%40 - Vurgu1 2 2 9" xfId="5762" xr:uid="{7FD61BA5-0724-4069-B193-1F01A4ABBA7C}"/>
    <cellStyle name="%40 - Vurgu1 2 2 9 2" xfId="30768" xr:uid="{39410BFA-4972-48B5-BE67-E311FADE2EFD}"/>
    <cellStyle name="%40 - Vurgu1 2 20" xfId="402" xr:uid="{00000000-0005-0000-0000-0000B7010000}"/>
    <cellStyle name="%40 - Vurgu1 2 20 2" xfId="4119" xr:uid="{09D1C653-F69E-4BE7-B0D4-6426E6D2616A}"/>
    <cellStyle name="%40 - Vurgu1 2 20 2 2" xfId="29737" xr:uid="{E61327B3-C4C4-4B9C-ADE9-30A57804CD12}"/>
    <cellStyle name="%40 - Vurgu1 2 20 3" xfId="5770" xr:uid="{94F3AE64-01E3-4487-9DFE-2386E47AEBCD}"/>
    <cellStyle name="%40 - Vurgu1 2 20 3 2" xfId="30776" xr:uid="{141C431B-AAA3-48DB-8417-CF54CCC1DD45}"/>
    <cellStyle name="%40 - Vurgu1 2 20 4" xfId="28585" xr:uid="{9539AB00-3F30-4681-98DC-3FCC6DB736DB}"/>
    <cellStyle name="%40 - Vurgu1 2 21" xfId="403" xr:uid="{00000000-0005-0000-0000-0000B8010000}"/>
    <cellStyle name="%40 - Vurgu1 2 21 2" xfId="4120" xr:uid="{2EB1C206-A762-4FD0-95F1-EF99EE3658AC}"/>
    <cellStyle name="%40 - Vurgu1 2 21 2 2" xfId="29738" xr:uid="{B7D17060-D222-4205-AF77-C0197B385509}"/>
    <cellStyle name="%40 - Vurgu1 2 21 3" xfId="5771" xr:uid="{42167192-314C-4CE7-B3A0-3D06948F6F57}"/>
    <cellStyle name="%40 - Vurgu1 2 21 3 2" xfId="30777" xr:uid="{4E51E7B0-3C67-4FAC-A4F0-D80F46235870}"/>
    <cellStyle name="%40 - Vurgu1 2 21 4" xfId="28586" xr:uid="{4724F153-9DE9-4E3D-9C88-0E8D480312C0}"/>
    <cellStyle name="%40 - Vurgu1 2 22" xfId="3161" xr:uid="{00000000-0005-0000-0000-0000B9010000}"/>
    <cellStyle name="%40 - Vurgu1 2 22 2" xfId="4121" xr:uid="{DB290B23-32C8-4C93-9EF6-35E2DF6757BA}"/>
    <cellStyle name="%40 - Vurgu1 2 22 2 2" xfId="29739" xr:uid="{7628C3C2-9171-4B89-B959-09881BEE64E8}"/>
    <cellStyle name="%40 - Vurgu1 2 22 3" xfId="5772" xr:uid="{89CCA47C-9498-4D8D-B817-635D0B072D96}"/>
    <cellStyle name="%40 - Vurgu1 2 22 3 2" xfId="30778" xr:uid="{3DE650C6-1CC9-48E0-8FBB-792E8935C08E}"/>
    <cellStyle name="%40 - Vurgu1 2 22 4" xfId="29203" xr:uid="{71A7C793-9A79-49FE-9EF3-31D2A2CFDC02}"/>
    <cellStyle name="%40 - Vurgu1 2 23" xfId="3535" xr:uid="{00000000-0005-0000-0000-0000BA010000}"/>
    <cellStyle name="%40 - Vurgu1 2 23 2" xfId="29307" xr:uid="{E7F90371-1E8D-4F2E-85FC-AE346FD68671}"/>
    <cellStyle name="%40 - Vurgu1 2 24" xfId="4107" xr:uid="{C28954DE-9BD7-400F-81B2-2B919ED94B8D}"/>
    <cellStyle name="%40 - Vurgu1 2 24 2" xfId="29725" xr:uid="{29808D43-8FA2-468F-8DE5-C7B2441A793D}"/>
    <cellStyle name="%40 - Vurgu1 2 25" xfId="5758" xr:uid="{8B84743C-E268-46B9-840E-7632E3C8A85F}"/>
    <cellStyle name="%40 - Vurgu1 2 25 2" xfId="30764" xr:uid="{6C5924E2-8F92-4DE7-8A36-388A19EB1179}"/>
    <cellStyle name="%40 - Vurgu1 2 26" xfId="6419" xr:uid="{22820BD0-3901-4E5D-8D8F-E4FED1D9CD48}"/>
    <cellStyle name="%40 - Vurgu1 2 26 2" xfId="31424" xr:uid="{C1E7C81E-E013-4BAB-93DB-9A72113106F7}"/>
    <cellStyle name="%40 - Vurgu1 2 27" xfId="6542" xr:uid="{FDF09A30-8759-455F-9E3A-B3032BCEB523}"/>
    <cellStyle name="%40 - Vurgu1 2 27 2" xfId="31546" xr:uid="{3F6FA161-EA10-45DE-B7CF-14FCE1E9F995}"/>
    <cellStyle name="%40 - Vurgu1 2 28" xfId="10353" xr:uid="{2D0FC45A-8034-4B3A-A7DC-422C21681076}"/>
    <cellStyle name="%40 - Vurgu1 2 28 2" xfId="34914" xr:uid="{163612B9-DF1F-4553-BB14-D27FE9991D78}"/>
    <cellStyle name="%40 - Vurgu1 2 29" xfId="11143" xr:uid="{500BF50C-A30B-43D8-9CD1-09DECFAC916D}"/>
    <cellStyle name="%40 - Vurgu1 2 29 2" xfId="35377" xr:uid="{8A8F2251-919B-4CE2-8712-E92FA8268538}"/>
    <cellStyle name="%40 - Vurgu1 2 3" xfId="404" xr:uid="{00000000-0005-0000-0000-0000BB010000}"/>
    <cellStyle name="%40 - Vurgu1 2 3 10" xfId="405" xr:uid="{00000000-0005-0000-0000-0000BC010000}"/>
    <cellStyle name="%40 - Vurgu1 2 3 10 2" xfId="10362" xr:uid="{2D291843-F081-4A89-A5CD-557044ADA2B8}"/>
    <cellStyle name="%40 - Vurgu1 2 3 10 2 2" xfId="34923" xr:uid="{C915E832-208F-4D33-A776-1DF4F1B9076D}"/>
    <cellStyle name="%40 - Vurgu1 2 3 11" xfId="406" xr:uid="{00000000-0005-0000-0000-0000BD010000}"/>
    <cellStyle name="%40 - Vurgu1 2 3 11 2" xfId="4123" xr:uid="{1A497693-7143-4A9E-A184-C0DF4C30E911}"/>
    <cellStyle name="%40 - Vurgu1 2 3 11 2 2" xfId="29740" xr:uid="{15C7FE30-3F88-48CA-9E82-4149FF494BA7}"/>
    <cellStyle name="%40 - Vurgu1 2 3 11 3" xfId="5773" xr:uid="{60DB9918-56AE-46FA-B48D-D56C3B4D0250}"/>
    <cellStyle name="%40 - Vurgu1 2 3 11 3 2" xfId="30779" xr:uid="{315A7859-DB7A-459F-8418-0EB39EE7D267}"/>
    <cellStyle name="%40 - Vurgu1 2 3 11 4" xfId="28587" xr:uid="{7F0E25AB-2189-44B8-9C08-5366A770B395}"/>
    <cellStyle name="%40 - Vurgu1 2 3 12" xfId="4122" xr:uid="{7C21BD96-3222-4519-BBA6-2FFFCFC4FDA9}"/>
    <cellStyle name="%40 - Vurgu1 2 3 13" xfId="6597" xr:uid="{C924A58E-04B4-462D-B37F-E779059F0794}"/>
    <cellStyle name="%40 - Vurgu1 2 3 13 2" xfId="31601" xr:uid="{DD344176-7493-4D60-8332-456BC5F88A4C}"/>
    <cellStyle name="%40 - Vurgu1 2 3 14" xfId="11401" xr:uid="{EA33B999-0A28-4038-9445-EC27B47EABEB}"/>
    <cellStyle name="%40 - Vurgu1 2 3 14 2" xfId="35635" xr:uid="{C357B702-9F6F-4012-9192-90C9DCE33392}"/>
    <cellStyle name="%40 - Vurgu1 2 3 15" xfId="15114" xr:uid="{E1ECA2F3-EC15-4405-8AAF-C2F0C1D83048}"/>
    <cellStyle name="%40 - Vurgu1 2 3 15 2" xfId="39346" xr:uid="{F196ED47-5E37-4B37-9CE2-6E6BE48978E6}"/>
    <cellStyle name="%40 - Vurgu1 2 3 16" xfId="18850" xr:uid="{A5953064-ACEB-45D4-9744-DE9D236B99E9}"/>
    <cellStyle name="%40 - Vurgu1 2 3 16 2" xfId="43076" xr:uid="{E9C6FF77-2517-4AD4-8F1B-EDB67D763862}"/>
    <cellStyle name="%40 - Vurgu1 2 3 17" xfId="22403" xr:uid="{4766FB69-D15F-44E0-B5CC-B4C8B6860DBA}"/>
    <cellStyle name="%40 - Vurgu1 2 3 17 2" xfId="46605" xr:uid="{12DB530B-E589-4234-8AC7-5F323100D779}"/>
    <cellStyle name="%40 - Vurgu1 2 3 2" xfId="407" xr:uid="{00000000-0005-0000-0000-0000BE010000}"/>
    <cellStyle name="%40 - Vurgu1 2 3 2 10" xfId="23457" xr:uid="{6FA5509C-84A8-4DEA-A3B2-9B00C2D0A88B}"/>
    <cellStyle name="%40 - Vurgu1 2 3 2 10 2" xfId="47659" xr:uid="{52F3CD81-0993-44C7-8301-FF7D9B9A469C}"/>
    <cellStyle name="%40 - Vurgu1 2 3 2 11" xfId="28588" xr:uid="{674084B9-D8B7-451D-A813-C8E62494112C}"/>
    <cellStyle name="%40 - Vurgu1 2 3 2 2" xfId="408" xr:uid="{00000000-0005-0000-0000-0000BF010000}"/>
    <cellStyle name="%40 - Vurgu1 2 3 2 2 2" xfId="4125" xr:uid="{A4D95F2A-9BEC-4756-B703-B3D4BA801273}"/>
    <cellStyle name="%40 - Vurgu1 2 3 2 2 2 2" xfId="29742" xr:uid="{80D472CB-BE86-4936-9C74-179552E397ED}"/>
    <cellStyle name="%40 - Vurgu1 2 3 2 2 3" xfId="5775" xr:uid="{A02E4628-6A5A-462A-BB8B-B4A63BDFF843}"/>
    <cellStyle name="%40 - Vurgu1 2 3 2 2 3 2" xfId="30781" xr:uid="{02942F67-A1F6-469C-8827-62A501618F4A}"/>
    <cellStyle name="%40 - Vurgu1 2 3 2 2 4" xfId="26233" xr:uid="{DC006BC5-5571-4F8F-B1E2-C7D939AC8457}"/>
    <cellStyle name="%40 - Vurgu1 2 3 2 2 4 2" xfId="50353" xr:uid="{20C5A21A-03D5-4A0E-8991-EDD90E39C21E}"/>
    <cellStyle name="%40 - Vurgu1 2 3 2 2 5" xfId="28589" xr:uid="{AABEE16D-2C1C-4676-AF7D-16F7148BF9BF}"/>
    <cellStyle name="%40 - Vurgu1 2 3 2 3" xfId="4124" xr:uid="{A711B500-5D5D-442A-A5A8-9FA7C6E21F87}"/>
    <cellStyle name="%40 - Vurgu1 2 3 2 3 2" xfId="29741" xr:uid="{861B8C5B-B213-422D-9EAE-6C59C7186CB7}"/>
    <cellStyle name="%40 - Vurgu1 2 3 2 4" xfId="5774" xr:uid="{69D785D9-2A18-4872-A992-3036F711DB15}"/>
    <cellStyle name="%40 - Vurgu1 2 3 2 4 2" xfId="30780" xr:uid="{BFF073EF-A494-4811-B778-A0E419FE1BB3}"/>
    <cellStyle name="%40 - Vurgu1 2 3 2 5" xfId="7789" xr:uid="{751E7CB4-F5E6-4F95-ABBC-5F6C22B01D2B}"/>
    <cellStyle name="%40 - Vurgu1 2 3 2 5 2" xfId="32653" xr:uid="{77B810D1-75D3-403C-9F78-11FBAF102917}"/>
    <cellStyle name="%40 - Vurgu1 2 3 2 6" xfId="10363" xr:uid="{15D852B4-B674-4586-8F2B-6018AB1A6F9A}"/>
    <cellStyle name="%40 - Vurgu1 2 3 2 6 2" xfId="34924" xr:uid="{92A02C98-F45E-4F12-9311-B8774E5DF432}"/>
    <cellStyle name="%40 - Vurgu1 2 3 2 7" xfId="12804" xr:uid="{2D852062-E15E-4C29-A816-5635B972C4DC}"/>
    <cellStyle name="%40 - Vurgu1 2 3 2 7 2" xfId="37037" xr:uid="{E3542BDD-EE19-4C36-A581-F2605089541A}"/>
    <cellStyle name="%40 - Vurgu1 2 3 2 8" xfId="16517" xr:uid="{927FE80D-3B2F-4888-9BD2-ABAB178EC8EA}"/>
    <cellStyle name="%40 - Vurgu1 2 3 2 8 2" xfId="40748" xr:uid="{EDA35EC7-48B7-4353-99C6-648F96BC71F6}"/>
    <cellStyle name="%40 - Vurgu1 2 3 2 9" xfId="20256" xr:uid="{87E660BF-782F-489A-88C2-603C79FD6AC9}"/>
    <cellStyle name="%40 - Vurgu1 2 3 2 9 2" xfId="44479" xr:uid="{50BEBCD8-E3F7-4E83-A212-C3E711285CB8}"/>
    <cellStyle name="%40 - Vurgu1 2 3 3" xfId="409" xr:uid="{00000000-0005-0000-0000-0000C0010000}"/>
    <cellStyle name="%40 - Vurgu1 2 3 3 10" xfId="27418" xr:uid="{6CE8B1F3-3814-4C0D-AFE9-F13FA6BE5AAE}"/>
    <cellStyle name="%40 - Vurgu1 2 3 3 10 2" xfId="51535" xr:uid="{AFBA5F95-7503-43BA-AC34-C3056DEA0F39}"/>
    <cellStyle name="%40 - Vurgu1 2 3 3 11" xfId="28590" xr:uid="{DABE6085-FB8E-46C9-A07B-E41174EC1841}"/>
    <cellStyle name="%40 - Vurgu1 2 3 3 2" xfId="410" xr:uid="{00000000-0005-0000-0000-0000C1010000}"/>
    <cellStyle name="%40 - Vurgu1 2 3 3 2 2" xfId="4127" xr:uid="{D6DA3D99-9425-45C1-BBF8-D45AF47BC5C2}"/>
    <cellStyle name="%40 - Vurgu1 2 3 3 2 2 2" xfId="29744" xr:uid="{8EDEB748-A752-4016-BF67-5E979FC48F47}"/>
    <cellStyle name="%40 - Vurgu1 2 3 3 2 3" xfId="5777" xr:uid="{B93D82D5-8541-4B2C-AC76-56F1F8C6D122}"/>
    <cellStyle name="%40 - Vurgu1 2 3 3 2 3 2" xfId="30783" xr:uid="{0E64F145-31D5-40DB-8807-83E488503197}"/>
    <cellStyle name="%40 - Vurgu1 2 3 3 2 4" xfId="28591" xr:uid="{CF96BC6B-17F7-4545-8F40-773095C4781A}"/>
    <cellStyle name="%40 - Vurgu1 2 3 3 3" xfId="4126" xr:uid="{A2B1EB39-C9B2-40B9-A586-235A81A0E73F}"/>
    <cellStyle name="%40 - Vurgu1 2 3 3 3 2" xfId="29743" xr:uid="{34466267-4971-4910-B429-812083FDA734}"/>
    <cellStyle name="%40 - Vurgu1 2 3 3 4" xfId="5776" xr:uid="{9D3D559A-E4C4-4491-9053-E09E58998938}"/>
    <cellStyle name="%40 - Vurgu1 2 3 3 4 2" xfId="30782" xr:uid="{66EAE3A3-1B6A-4FD7-A6AA-5B973903B173}"/>
    <cellStyle name="%40 - Vurgu1 2 3 3 5" xfId="10008" xr:uid="{85F836A2-EEBE-4612-BA01-8BEAD7A0E81E}"/>
    <cellStyle name="%40 - Vurgu1 2 3 3 5 2" xfId="34602" xr:uid="{10F249C6-B7BF-470C-BFE2-271A35107EA5}"/>
    <cellStyle name="%40 - Vurgu1 2 3 3 6" xfId="10364" xr:uid="{2E71CB02-D410-4187-BD13-2B44C0CD0267}"/>
    <cellStyle name="%40 - Vurgu1 2 3 3 6 2" xfId="34925" xr:uid="{C1DE9DC3-46EF-4A64-A084-9BCC47C4A8F5}"/>
    <cellStyle name="%40 - Vurgu1 2 3 3 7" xfId="13986" xr:uid="{C9607D90-DA0C-45D9-8059-C1BCB8F80F6A}"/>
    <cellStyle name="%40 - Vurgu1 2 3 3 7 2" xfId="38219" xr:uid="{36432BF4-A174-4BE6-A767-210D3E86FD38}"/>
    <cellStyle name="%40 - Vurgu1 2 3 3 8" xfId="17699" xr:uid="{6E54FD42-0D48-47B0-88B5-75E77FB7D6A1}"/>
    <cellStyle name="%40 - Vurgu1 2 3 3 8 2" xfId="41930" xr:uid="{A9B7D0AE-7856-43C0-A83C-FB647A8CC13F}"/>
    <cellStyle name="%40 - Vurgu1 2 3 3 9" xfId="21438" xr:uid="{B8D6EB8E-3207-421A-8BE9-58366B5BE018}"/>
    <cellStyle name="%40 - Vurgu1 2 3 3 9 2" xfId="45661" xr:uid="{2E003C4B-77B5-4BBB-BC4D-F6A996974E0F}"/>
    <cellStyle name="%40 - Vurgu1 2 3 4" xfId="411" xr:uid="{00000000-0005-0000-0000-0000C2010000}"/>
    <cellStyle name="%40 - Vurgu1 2 3 4 10" xfId="25813" xr:uid="{387EC78D-9CA2-4BFA-9843-EE285B8D643F}"/>
    <cellStyle name="%40 - Vurgu1 2 3 4 10 2" xfId="49937" xr:uid="{87E1BDC5-5078-4883-ABAF-10A0D6626023}"/>
    <cellStyle name="%40 - Vurgu1 2 3 4 11" xfId="28592" xr:uid="{B4F07683-6378-4550-8BA2-7373850DB315}"/>
    <cellStyle name="%40 - Vurgu1 2 3 4 2" xfId="412" xr:uid="{00000000-0005-0000-0000-0000C3010000}"/>
    <cellStyle name="%40 - Vurgu1 2 3 4 2 2" xfId="4129" xr:uid="{02A59D8B-6185-4CC8-B20C-49494E6568BC}"/>
    <cellStyle name="%40 - Vurgu1 2 3 4 2 2 2" xfId="29746" xr:uid="{5C79E81A-72A3-4C3F-BC73-D8254EE55253}"/>
    <cellStyle name="%40 - Vurgu1 2 3 4 2 3" xfId="5779" xr:uid="{AC6C820B-6147-4417-87D5-058956376451}"/>
    <cellStyle name="%40 - Vurgu1 2 3 4 2 3 2" xfId="30785" xr:uid="{B048E7B0-763C-4D79-AD86-1D505D032FC0}"/>
    <cellStyle name="%40 - Vurgu1 2 3 4 2 4" xfId="28593" xr:uid="{7619264F-32D6-4650-B3B9-5A89E3F22CBB}"/>
    <cellStyle name="%40 - Vurgu1 2 3 4 3" xfId="4128" xr:uid="{95881DEB-405D-4030-82F0-8269DACE71D8}"/>
    <cellStyle name="%40 - Vurgu1 2 3 4 3 2" xfId="29745" xr:uid="{DE0BD4AE-0090-40BF-BF8F-E23EE8039DD0}"/>
    <cellStyle name="%40 - Vurgu1 2 3 4 4" xfId="5778" xr:uid="{0513EF02-131F-4826-8A93-86E05533F7B9}"/>
    <cellStyle name="%40 - Vurgu1 2 3 4 4 2" xfId="30784" xr:uid="{80AE8F76-A719-402C-86CF-8F4C490F5595}"/>
    <cellStyle name="%40 - Vurgu1 2 3 4 5" xfId="8994" xr:uid="{4EA2ECAE-F2D7-4AFC-B121-1C6ED2D8DC00}"/>
    <cellStyle name="%40 - Vurgu1 2 3 4 5 2" xfId="33688" xr:uid="{CBEC0B57-6C21-4FB9-B557-8C82E30560CF}"/>
    <cellStyle name="%40 - Vurgu1 2 3 4 6" xfId="10365" xr:uid="{7353DBBB-2C53-4DF5-98DE-F20BC97ADEF0}"/>
    <cellStyle name="%40 - Vurgu1 2 3 4 6 2" xfId="34926" xr:uid="{BD1497F1-F266-4CCB-A921-18E3D73ED0A0}"/>
    <cellStyle name="%40 - Vurgu1 2 3 4 7" xfId="12387" xr:uid="{A0FD0DBC-9F69-45CB-B403-5F19FAB6229E}"/>
    <cellStyle name="%40 - Vurgu1 2 3 4 7 2" xfId="36621" xr:uid="{61518FD1-201F-4B01-82D1-84B131647095}"/>
    <cellStyle name="%40 - Vurgu1 2 3 4 8" xfId="16100" xr:uid="{1E6EEB68-A85F-4D59-9B48-CBBC76BD1EA6}"/>
    <cellStyle name="%40 - Vurgu1 2 3 4 8 2" xfId="40332" xr:uid="{2F855BB4-BBF3-4D3C-A3EF-C2FEF3B20971}"/>
    <cellStyle name="%40 - Vurgu1 2 3 4 9" xfId="19838" xr:uid="{B6F8FFA6-7528-4194-B38D-618D40804E04}"/>
    <cellStyle name="%40 - Vurgu1 2 3 4 9 2" xfId="44063" xr:uid="{A7993C1C-7638-4A3F-B3E9-544EF41653ED}"/>
    <cellStyle name="%40 - Vurgu1 2 3 5" xfId="413" xr:uid="{00000000-0005-0000-0000-0000C4010000}"/>
    <cellStyle name="%40 - Vurgu1 2 3 5 2" xfId="414" xr:uid="{00000000-0005-0000-0000-0000C5010000}"/>
    <cellStyle name="%40 - Vurgu1 2 3 5 2 2" xfId="4131" xr:uid="{CA903826-4093-4D64-BD5A-5D529CC003E0}"/>
    <cellStyle name="%40 - Vurgu1 2 3 5 2 2 2" xfId="29748" xr:uid="{EF9B4E4A-6EC1-4B0D-83F3-862EB4FAF4E7}"/>
    <cellStyle name="%40 - Vurgu1 2 3 5 2 3" xfId="5781" xr:uid="{B0E73B67-766C-4E43-9DDD-AA381C65EDC0}"/>
    <cellStyle name="%40 - Vurgu1 2 3 5 2 3 2" xfId="30787" xr:uid="{117C94F2-2A9B-4D67-ABF7-2CA45FD9BE21}"/>
    <cellStyle name="%40 - Vurgu1 2 3 5 2 4" xfId="28595" xr:uid="{0A920667-2C1C-49FD-BE23-956BA14D080B}"/>
    <cellStyle name="%40 - Vurgu1 2 3 5 3" xfId="4130" xr:uid="{95CCCBE9-9139-4635-9BC1-486C022358C7}"/>
    <cellStyle name="%40 - Vurgu1 2 3 5 3 2" xfId="29747" xr:uid="{90752948-F9D7-44F2-B571-B1F1B58CDE31}"/>
    <cellStyle name="%40 - Vurgu1 2 3 5 4" xfId="5780" xr:uid="{9623B0C0-270E-4425-B1FB-B2A88A2E7472}"/>
    <cellStyle name="%40 - Vurgu1 2 3 5 4 2" xfId="30786" xr:uid="{138A0229-1C20-411E-8C98-1A11CE348E5D}"/>
    <cellStyle name="%40 - Vurgu1 2 3 5 5" xfId="10366" xr:uid="{A968DA84-6314-4D73-A361-5617515D744B}"/>
    <cellStyle name="%40 - Vurgu1 2 3 5 5 2" xfId="34927" xr:uid="{362FF4A4-FD87-4CCF-8239-80C360D1306E}"/>
    <cellStyle name="%40 - Vurgu1 2 3 5 6" xfId="24820" xr:uid="{9AEBFDA3-D185-46FE-9AFF-0C867E5734FB}"/>
    <cellStyle name="%40 - Vurgu1 2 3 5 6 2" xfId="48954" xr:uid="{77A89C33-E7D5-42AF-9963-1CAD3CE86F75}"/>
    <cellStyle name="%40 - Vurgu1 2 3 5 7" xfId="28594" xr:uid="{7ED69DA0-0238-408B-86D7-A5543E427CA6}"/>
    <cellStyle name="%40 - Vurgu1 2 3 6" xfId="415" xr:uid="{00000000-0005-0000-0000-0000C6010000}"/>
    <cellStyle name="%40 - Vurgu1 2 3 6 2" xfId="416" xr:uid="{00000000-0005-0000-0000-0000C7010000}"/>
    <cellStyle name="%40 - Vurgu1 2 3 6 2 2" xfId="4133" xr:uid="{B3BB5FA9-810D-4961-B6C9-03A77EC985FB}"/>
    <cellStyle name="%40 - Vurgu1 2 3 6 2 2 2" xfId="29750" xr:uid="{50FBD63C-51D9-4A1B-8610-AD79F4F8A7E1}"/>
    <cellStyle name="%40 - Vurgu1 2 3 6 2 3" xfId="5783" xr:uid="{9D917C40-DE70-48E9-AAE1-B737B32C68EF}"/>
    <cellStyle name="%40 - Vurgu1 2 3 6 2 3 2" xfId="30789" xr:uid="{1D5A1389-C4DA-4F39-836F-EF8E3FF8171D}"/>
    <cellStyle name="%40 - Vurgu1 2 3 6 2 4" xfId="28597" xr:uid="{83B5E93B-C25B-4565-A5B5-0A6AC444CCC6}"/>
    <cellStyle name="%40 - Vurgu1 2 3 6 3" xfId="4132" xr:uid="{36E80AE2-9936-4932-B574-1808F36E1365}"/>
    <cellStyle name="%40 - Vurgu1 2 3 6 3 2" xfId="29749" xr:uid="{CCBBC524-B501-4469-8D52-6305F8A58649}"/>
    <cellStyle name="%40 - Vurgu1 2 3 6 4" xfId="5782" xr:uid="{DEDBF9B7-4035-46C1-926F-9AB40E1BD699}"/>
    <cellStyle name="%40 - Vurgu1 2 3 6 4 2" xfId="30788" xr:uid="{11FFE0BA-93A7-4ED4-A633-FFB18D707FE7}"/>
    <cellStyle name="%40 - Vurgu1 2 3 6 5" xfId="10367" xr:uid="{DE1BDFA0-C25B-40EB-A24A-3FC3FDDACA24}"/>
    <cellStyle name="%40 - Vurgu1 2 3 6 5 2" xfId="34928" xr:uid="{4957D439-B7A1-44C9-B54A-016050717D85}"/>
    <cellStyle name="%40 - Vurgu1 2 3 6 6" xfId="28596" xr:uid="{EC112817-9A50-4EBB-9874-4C413470E33E}"/>
    <cellStyle name="%40 - Vurgu1 2 3 7" xfId="417" xr:uid="{00000000-0005-0000-0000-0000C8010000}"/>
    <cellStyle name="%40 - Vurgu1 2 3 7 2" xfId="418" xr:uid="{00000000-0005-0000-0000-0000C9010000}"/>
    <cellStyle name="%40 - Vurgu1 2 3 7 2 2" xfId="4135" xr:uid="{D5D98D6D-F1E5-4390-A2E4-8D61343F06BE}"/>
    <cellStyle name="%40 - Vurgu1 2 3 7 2 2 2" xfId="29752" xr:uid="{7A9AED0E-3EFA-490A-9294-E9C5098817CF}"/>
    <cellStyle name="%40 - Vurgu1 2 3 7 2 3" xfId="5785" xr:uid="{B9AEF490-965F-4D55-8392-A6F40DDBFDF5}"/>
    <cellStyle name="%40 - Vurgu1 2 3 7 2 3 2" xfId="30791" xr:uid="{D60667FF-431B-4A2B-BB14-AB0B792FE40F}"/>
    <cellStyle name="%40 - Vurgu1 2 3 7 2 4" xfId="28599" xr:uid="{D92D047B-FD4C-4925-A54E-9C1C8906FD85}"/>
    <cellStyle name="%40 - Vurgu1 2 3 7 3" xfId="4134" xr:uid="{25B31D8E-4FBA-4479-9090-A1BBA894FC49}"/>
    <cellStyle name="%40 - Vurgu1 2 3 7 3 2" xfId="29751" xr:uid="{D171838F-7AF2-4B1F-B231-9CE451EED576}"/>
    <cellStyle name="%40 - Vurgu1 2 3 7 4" xfId="5784" xr:uid="{B84AC28E-A508-4151-BB71-469BF0D71D88}"/>
    <cellStyle name="%40 - Vurgu1 2 3 7 4 2" xfId="30790" xr:uid="{8CCA8A1E-B6AE-4157-ABE4-42DDB9808405}"/>
    <cellStyle name="%40 - Vurgu1 2 3 7 5" xfId="10368" xr:uid="{5C82A1F9-BBFE-416E-87A3-67EF73845C6D}"/>
    <cellStyle name="%40 - Vurgu1 2 3 7 5 2" xfId="34929" xr:uid="{646E014E-29CD-4817-8D14-53E373559FB1}"/>
    <cellStyle name="%40 - Vurgu1 2 3 7 6" xfId="28598" xr:uid="{7A5964D0-89AD-45B1-AC6A-BF19174679BA}"/>
    <cellStyle name="%40 - Vurgu1 2 3 8" xfId="419" xr:uid="{00000000-0005-0000-0000-0000CA010000}"/>
    <cellStyle name="%40 - Vurgu1 2 3 8 2" xfId="420" xr:uid="{00000000-0005-0000-0000-0000CB010000}"/>
    <cellStyle name="%40 - Vurgu1 2 3 8 2 2" xfId="4137" xr:uid="{ADEBE500-5119-4476-9FF1-DD7B159882F7}"/>
    <cellStyle name="%40 - Vurgu1 2 3 8 2 2 2" xfId="29754" xr:uid="{9C76C0B4-FDDD-4A8E-9FFC-38913EA8038A}"/>
    <cellStyle name="%40 - Vurgu1 2 3 8 2 3" xfId="5787" xr:uid="{CB919638-5876-43E6-8FBC-8CE3A268247A}"/>
    <cellStyle name="%40 - Vurgu1 2 3 8 2 3 2" xfId="30793" xr:uid="{092FACDA-77A7-4F5A-9960-44704ED17BBA}"/>
    <cellStyle name="%40 - Vurgu1 2 3 8 2 4" xfId="28601" xr:uid="{D42E865A-0435-48B9-BFE6-EA1FA6667F65}"/>
    <cellStyle name="%40 - Vurgu1 2 3 8 3" xfId="4136" xr:uid="{02E3AE20-9D46-4411-B99B-056BF733CA1F}"/>
    <cellStyle name="%40 - Vurgu1 2 3 8 3 2" xfId="29753" xr:uid="{3E774FB0-FCC7-4394-A49F-4DA38514BC8A}"/>
    <cellStyle name="%40 - Vurgu1 2 3 8 4" xfId="5786" xr:uid="{A2CCC010-9B3D-4317-BF43-41A6A6C5AC72}"/>
    <cellStyle name="%40 - Vurgu1 2 3 8 4 2" xfId="30792" xr:uid="{2D9F1C93-2C0A-4D0C-8C6A-D863396A1DF0}"/>
    <cellStyle name="%40 - Vurgu1 2 3 8 5" xfId="10369" xr:uid="{CA421A9E-BB7A-49FE-8633-C84845138E72}"/>
    <cellStyle name="%40 - Vurgu1 2 3 8 5 2" xfId="34930" xr:uid="{A900F42D-E8F2-4638-8790-4589B7B933A1}"/>
    <cellStyle name="%40 - Vurgu1 2 3 8 6" xfId="28600" xr:uid="{54804F24-CF69-4103-9DB2-26C80AC8AA97}"/>
    <cellStyle name="%40 - Vurgu1 2 3 9" xfId="421" xr:uid="{00000000-0005-0000-0000-0000CC010000}"/>
    <cellStyle name="%40 - Vurgu1 2 3 9 2" xfId="4138" xr:uid="{BA8E6729-B0CF-417C-9FA6-DC0257F3B4A9}"/>
    <cellStyle name="%40 - Vurgu1 2 3 9 2 2" xfId="29755" xr:uid="{C05C4412-BD0D-422B-A59F-60F46956DE89}"/>
    <cellStyle name="%40 - Vurgu1 2 3 9 3" xfId="5788" xr:uid="{4878C102-F05D-4942-A413-D97216EFC186}"/>
    <cellStyle name="%40 - Vurgu1 2 3 9 3 2" xfId="30794" xr:uid="{EA28F66F-6EFE-46FC-91B2-418E095E7113}"/>
    <cellStyle name="%40 - Vurgu1 2 3 9 4" xfId="10370" xr:uid="{4BCD0FB1-C5F3-4598-9612-02FD20C73FBC}"/>
    <cellStyle name="%40 - Vurgu1 2 3 9 4 2" xfId="34931" xr:uid="{A031C1FE-5422-41C2-8555-A590DBE46025}"/>
    <cellStyle name="%40 - Vurgu1 2 3 9 5" xfId="28602" xr:uid="{A33893C8-5957-4C6C-868B-1DB6864BD997}"/>
    <cellStyle name="%40 - Vurgu1 2 30" xfId="14856" xr:uid="{7A45D2F3-DBBF-46F1-99E7-0940F359E524}"/>
    <cellStyle name="%40 - Vurgu1 2 30 2" xfId="39088" xr:uid="{AF2BC5F1-BFA4-4C66-B595-C63E57AEE4CA}"/>
    <cellStyle name="%40 - Vurgu1 2 31" xfId="18589" xr:uid="{2105B38A-C08D-4C46-95EE-F9ADD86C013B}"/>
    <cellStyle name="%40 - Vurgu1 2 31 2" xfId="42815" xr:uid="{7F0647E4-57BC-438C-BD24-CE01F80DF8DA}"/>
    <cellStyle name="%40 - Vurgu1 2 32" xfId="22347" xr:uid="{7D9CA181-E058-4A15-98F2-C340C4729EBB}"/>
    <cellStyle name="%40 - Vurgu1 2 32 2" xfId="46549" xr:uid="{9DF10E46-2130-436E-AC1C-273C17425021}"/>
    <cellStyle name="%40 - Vurgu1 2 33" xfId="28573" xr:uid="{BD10C24A-0A66-4DB6-92B8-0BE611A006E5}"/>
    <cellStyle name="%40 - Vurgu1 2 4" xfId="422" xr:uid="{00000000-0005-0000-0000-0000CD010000}"/>
    <cellStyle name="%40 - Vurgu1 2 4 2" xfId="423" xr:uid="{00000000-0005-0000-0000-0000CE010000}"/>
    <cellStyle name="%40 - Vurgu1 2 4 3" xfId="4139" xr:uid="{F78B3FDC-5A18-46C9-A9B4-4FF0E0C3C0D3}"/>
    <cellStyle name="%40 - Vurgu1 2 4 3 2" xfId="29756" xr:uid="{A8FFAB54-CDC0-4DA4-AEA4-46BE89303345}"/>
    <cellStyle name="%40 - Vurgu1 2 4 4" xfId="5789" xr:uid="{63CBF5ED-A500-415A-A2EC-D9B5C772B476}"/>
    <cellStyle name="%40 - Vurgu1 2 4 4 2" xfId="30795" xr:uid="{377067D0-7550-41F0-ACE2-C5510D8F4138}"/>
    <cellStyle name="%40 - Vurgu1 2 4 5" xfId="6647" xr:uid="{7631CC58-E1DD-4700-B602-A0BBFAFFD578}"/>
    <cellStyle name="%40 - Vurgu1 2 5" xfId="424" xr:uid="{00000000-0005-0000-0000-0000CF010000}"/>
    <cellStyle name="%40 - Vurgu1 2 5 10" xfId="22535" xr:uid="{F34CF43B-3AB8-46F6-90C3-7044154F7656}"/>
    <cellStyle name="%40 - Vurgu1 2 5 10 2" xfId="46737" xr:uid="{A507D3C5-8B58-4A30-8487-A96B0CCCB8EA}"/>
    <cellStyle name="%40 - Vurgu1 2 5 11" xfId="28603" xr:uid="{AA23922A-BC13-48A0-8427-7F973A5BFB11}"/>
    <cellStyle name="%40 - Vurgu1 2 5 2" xfId="425" xr:uid="{00000000-0005-0000-0000-0000D0010000}"/>
    <cellStyle name="%40 - Vurgu1 2 5 2 2" xfId="4141" xr:uid="{A7BB00E9-A757-4848-B47F-240BB795E014}"/>
    <cellStyle name="%40 - Vurgu1 2 5 2 2 2" xfId="27545" xr:uid="{E276872B-EE18-4FCA-9FA7-8E0D117D9F62}"/>
    <cellStyle name="%40 - Vurgu1 2 5 2 2 2 2" xfId="51662" xr:uid="{5C7FAC41-5C80-4668-AE3A-076C04B2DC4A}"/>
    <cellStyle name="%40 - Vurgu1 2 5 2 2 3" xfId="29758" xr:uid="{6B5D90DC-58AB-48C2-8D99-9167B80FC1C1}"/>
    <cellStyle name="%40 - Vurgu1 2 5 2 3" xfId="5791" xr:uid="{876144F6-8255-48B0-9CBE-2236E79B082B}"/>
    <cellStyle name="%40 - Vurgu1 2 5 2 3 2" xfId="30797" xr:uid="{089DAA9E-1428-487A-88C5-F7822292B958}"/>
    <cellStyle name="%40 - Vurgu1 2 5 2 4" xfId="7942" xr:uid="{3C313FF5-5807-4B94-9EE7-E7515C4C859E}"/>
    <cellStyle name="%40 - Vurgu1 2 5 2 4 2" xfId="32780" xr:uid="{EC3EB2AF-AFAC-4130-A943-841E925C9230}"/>
    <cellStyle name="%40 - Vurgu1 2 5 2 5" xfId="14113" xr:uid="{31A9D798-3837-41E7-9EDF-7A1887221195}"/>
    <cellStyle name="%40 - Vurgu1 2 5 2 5 2" xfId="38346" xr:uid="{E6EA7DDF-6D08-4951-8C5F-EBC37FD081A7}"/>
    <cellStyle name="%40 - Vurgu1 2 5 2 6" xfId="17826" xr:uid="{345A0645-F001-44E7-B0C3-65B0611DD99B}"/>
    <cellStyle name="%40 - Vurgu1 2 5 2 6 2" xfId="42057" xr:uid="{EF10B1E4-03C3-45E6-986C-2C934C0C1AAD}"/>
    <cellStyle name="%40 - Vurgu1 2 5 2 7" xfId="21565" xr:uid="{F2A3FDFD-E0D5-45D2-9AEE-2DAE84EBBFD1}"/>
    <cellStyle name="%40 - Vurgu1 2 5 2 7 2" xfId="45788" xr:uid="{CF7DC5F5-FD55-4E37-B949-EB17CA79EF1C}"/>
    <cellStyle name="%40 - Vurgu1 2 5 2 8" xfId="23585" xr:uid="{B96508B0-510A-4DD3-BDB6-2D397A914B86}"/>
    <cellStyle name="%40 - Vurgu1 2 5 2 8 2" xfId="47787" xr:uid="{8917A592-BBDA-4872-81F2-05E50A965429}"/>
    <cellStyle name="%40 - Vurgu1 2 5 2 9" xfId="28604" xr:uid="{CE0CB594-26B2-4700-97FC-2E1EEAFE1CB1}"/>
    <cellStyle name="%40 - Vurgu1 2 5 3" xfId="4140" xr:uid="{1472DBD0-9059-4DE5-9AEA-20B544E2F324}"/>
    <cellStyle name="%40 - Vurgu1 2 5 3 2" xfId="9372" xr:uid="{8B0EBA86-8B14-40ED-8661-2427F49AD354}"/>
    <cellStyle name="%40 - Vurgu1 2 5 3 2 2" xfId="33998" xr:uid="{A5A359CB-A8BA-40C7-BF8F-14A5E58F1F43}"/>
    <cellStyle name="%40 - Vurgu1 2 5 3 3" xfId="12933" xr:uid="{9D6970AF-2B62-40E1-89CD-DF32F69BE753}"/>
    <cellStyle name="%40 - Vurgu1 2 5 3 3 2" xfId="37166" xr:uid="{BCF1700F-681D-4CA1-B635-53D9A2CC6173}"/>
    <cellStyle name="%40 - Vurgu1 2 5 3 4" xfId="16646" xr:uid="{CC6A3226-4D3D-4BA9-9707-310A9800ECFA}"/>
    <cellStyle name="%40 - Vurgu1 2 5 3 4 2" xfId="40877" xr:uid="{439EC7E0-0BE0-4A59-8E18-D8A82C2E3F1D}"/>
    <cellStyle name="%40 - Vurgu1 2 5 3 5" xfId="20385" xr:uid="{96F193F5-024F-435D-B0EA-D3CF53171696}"/>
    <cellStyle name="%40 - Vurgu1 2 5 3 5 2" xfId="44608" xr:uid="{75D1A568-A11F-46DD-904D-864F2550C6B6}"/>
    <cellStyle name="%40 - Vurgu1 2 5 3 6" xfId="26363" xr:uid="{30231588-D804-4A31-A032-2E77D41C3A47}"/>
    <cellStyle name="%40 - Vurgu1 2 5 3 6 2" xfId="50482" xr:uid="{F5E3B3EB-8D0F-4E73-A394-C013D9C3807B}"/>
    <cellStyle name="%40 - Vurgu1 2 5 3 7" xfId="29757" xr:uid="{50A6CE15-914D-4D32-88A6-ADC2129292FA}"/>
    <cellStyle name="%40 - Vurgu1 2 5 4" xfId="5790" xr:uid="{9D779423-5EB6-45ED-A773-E5895E199CFA}"/>
    <cellStyle name="%40 - Vurgu1 2 5 4 2" xfId="24948" xr:uid="{AECB3585-E9A8-4DAA-A7D6-E25D2EFBE0C0}"/>
    <cellStyle name="%40 - Vurgu1 2 5 4 2 2" xfId="49082" xr:uid="{6C10E1D9-70A4-48E6-9288-D0998F263967}"/>
    <cellStyle name="%40 - Vurgu1 2 5 4 3" xfId="30796" xr:uid="{23212B2F-94B6-4F56-A055-0A85F12B778D}"/>
    <cellStyle name="%40 - Vurgu1 2 5 5" xfId="6795" xr:uid="{718CD856-0590-4C38-B3E5-98397404FA4B}"/>
    <cellStyle name="%40 - Vurgu1 2 5 5 2" xfId="31732" xr:uid="{CD30337E-DA58-4FF2-9CB7-F88DBA42AB8A}"/>
    <cellStyle name="%40 - Vurgu1 2 5 6" xfId="10371" xr:uid="{1896C122-D3E0-4525-8EDE-68FC78BF8745}"/>
    <cellStyle name="%40 - Vurgu1 2 5 6 2" xfId="34932" xr:uid="{0D24F668-6066-4A51-BF50-C3604731D7C7}"/>
    <cellStyle name="%40 - Vurgu1 2 5 7" xfId="11532" xr:uid="{7C7EF52B-F162-4B0C-B1EE-0EE7A841FF93}"/>
    <cellStyle name="%40 - Vurgu1 2 5 7 2" xfId="35766" xr:uid="{0B68A1F0-F929-414B-9A39-6184F8D29780}"/>
    <cellStyle name="%40 - Vurgu1 2 5 8" xfId="15245" xr:uid="{A392CA32-680F-4C20-BA97-41EA99482BE2}"/>
    <cellStyle name="%40 - Vurgu1 2 5 8 2" xfId="39477" xr:uid="{12D8B31F-A278-4F30-8B50-A6D52EBC016B}"/>
    <cellStyle name="%40 - Vurgu1 2 5 9" xfId="18982" xr:uid="{5919A5D9-7A21-43CE-A595-8716A2450626}"/>
    <cellStyle name="%40 - Vurgu1 2 5 9 2" xfId="43208" xr:uid="{791066FD-6CAB-4BA0-A1B4-634DB22CEBBB}"/>
    <cellStyle name="%40 - Vurgu1 2 6" xfId="426" xr:uid="{00000000-0005-0000-0000-0000D1010000}"/>
    <cellStyle name="%40 - Vurgu1 2 6 2" xfId="8076" xr:uid="{780FB4F6-398A-4DDD-BD00-169B7C4BF797}"/>
    <cellStyle name="%40 - Vurgu1 2 6 2 2" xfId="14237" xr:uid="{C853D089-326A-4AED-8768-B915B928B1BC}"/>
    <cellStyle name="%40 - Vurgu1 2 6 2 2 2" xfId="27669" xr:uid="{C7FA1236-178F-454B-AC05-0C33509660FB}"/>
    <cellStyle name="%40 - Vurgu1 2 6 2 2 2 2" xfId="51786" xr:uid="{22A1D1BF-9F14-44CE-A72E-28DABB1C16FB}"/>
    <cellStyle name="%40 - Vurgu1 2 6 2 2 3" xfId="38470" xr:uid="{9BB83B06-F09E-4ACD-8DFA-A2AF8DAA127B}"/>
    <cellStyle name="%40 - Vurgu1 2 6 2 3" xfId="17950" xr:uid="{E2AF80A3-6DC8-419F-9490-EFC187A25518}"/>
    <cellStyle name="%40 - Vurgu1 2 6 2 3 2" xfId="42181" xr:uid="{47EED86C-CA91-4A58-8463-B0A83FC6F454}"/>
    <cellStyle name="%40 - Vurgu1 2 6 2 4" xfId="21689" xr:uid="{E5D1CF56-366D-4E4E-8C50-AF21966B1721}"/>
    <cellStyle name="%40 - Vurgu1 2 6 2 4 2" xfId="45912" xr:uid="{1233A811-2CC9-4B5A-B36A-CAD42AD99A6F}"/>
    <cellStyle name="%40 - Vurgu1 2 6 2 5" xfId="23709" xr:uid="{9651CAF0-2B1A-47D8-B0FD-8B041E2D288B}"/>
    <cellStyle name="%40 - Vurgu1 2 6 2 5 2" xfId="47911" xr:uid="{B76FD322-9BBB-4135-A93E-92D3A5DE8083}"/>
    <cellStyle name="%40 - Vurgu1 2 6 2 6" xfId="32904" xr:uid="{49B3E9C6-D3A8-4D0C-9105-1428E4973DB6}"/>
    <cellStyle name="%40 - Vurgu1 2 6 3" xfId="6923" xr:uid="{DADF5F65-5A58-455B-A163-04CF0A4ED096}"/>
    <cellStyle name="%40 - Vurgu1 2 6 3 2" xfId="13045" xr:uid="{30A0C456-4013-43DD-A447-5D90AE8FF594}"/>
    <cellStyle name="%40 - Vurgu1 2 6 3 2 2" xfId="37278" xr:uid="{F9DAEFB6-E07E-4ACB-9ABE-D8A98CE92681}"/>
    <cellStyle name="%40 - Vurgu1 2 6 3 3" xfId="16758" xr:uid="{CC11B76E-79C0-4D09-BDE7-A87B054F5E8B}"/>
    <cellStyle name="%40 - Vurgu1 2 6 3 3 2" xfId="40989" xr:uid="{F80C7CA0-57C5-4677-A72A-6B376314CBCD}"/>
    <cellStyle name="%40 - Vurgu1 2 6 3 4" xfId="20497" xr:uid="{3E026105-B14E-4275-977F-AEEC9D2F9D14}"/>
    <cellStyle name="%40 - Vurgu1 2 6 3 4 2" xfId="44720" xr:uid="{BE496A39-1294-4F55-A567-4604F828A5C6}"/>
    <cellStyle name="%40 - Vurgu1 2 6 3 5" xfId="26475" xr:uid="{17ABA6F6-9EB2-498A-955C-C34C130AC5A9}"/>
    <cellStyle name="%40 - Vurgu1 2 6 3 5 2" xfId="50594" xr:uid="{E95B171E-9273-4487-B221-3E282F6B5FE7}"/>
    <cellStyle name="%40 - Vurgu1 2 6 3 6" xfId="31856" xr:uid="{1558B43D-DEA4-4EA3-A2C3-5A5FDD019D5D}"/>
    <cellStyle name="%40 - Vurgu1 2 6 4" xfId="11656" xr:uid="{07A7CD81-34D7-4752-9CCC-BE507A83FAC0}"/>
    <cellStyle name="%40 - Vurgu1 2 6 4 2" xfId="25072" xr:uid="{2F3099EE-573B-4C70-8726-1372E33619F5}"/>
    <cellStyle name="%40 - Vurgu1 2 6 4 2 2" xfId="49206" xr:uid="{ECA44BAF-A2FB-4E08-9C32-DFAF8754C91C}"/>
    <cellStyle name="%40 - Vurgu1 2 6 4 3" xfId="35890" xr:uid="{1671819C-D44C-4BF5-BA1A-7597C42F57AB}"/>
    <cellStyle name="%40 - Vurgu1 2 6 5" xfId="15369" xr:uid="{3731123E-433E-4782-872F-935BE1943450}"/>
    <cellStyle name="%40 - Vurgu1 2 6 5 2" xfId="39601" xr:uid="{04BDC74A-37F5-4111-933F-60E3A7BDD262}"/>
    <cellStyle name="%40 - Vurgu1 2 6 6" xfId="19106" xr:uid="{9A758EA8-FF6D-4BAC-A822-270E04FDB139}"/>
    <cellStyle name="%40 - Vurgu1 2 6 6 2" xfId="43332" xr:uid="{342A52ED-203C-4ADC-BE48-612033CEC24C}"/>
    <cellStyle name="%40 - Vurgu1 2 6 7" xfId="22659" xr:uid="{0ADF5655-153C-484F-9589-81F4EBAE8EE4}"/>
    <cellStyle name="%40 - Vurgu1 2 6 7 2" xfId="46861" xr:uid="{88D5A5E5-5B01-4B9A-B85C-9363F2820C0C}"/>
    <cellStyle name="%40 - Vurgu1 2 7" xfId="427" xr:uid="{00000000-0005-0000-0000-0000D2010000}"/>
    <cellStyle name="%40 - Vurgu1 2 7 10" xfId="22786" xr:uid="{6E50726C-37A3-4B71-87F2-D10E19B8FD71}"/>
    <cellStyle name="%40 - Vurgu1 2 7 10 2" xfId="46988" xr:uid="{C85861F5-6753-4362-A09A-A0DC76B68B44}"/>
    <cellStyle name="%40 - Vurgu1 2 7 11" xfId="28605" xr:uid="{D2BF3696-4ECE-4984-89C2-87F400ACD3BF}"/>
    <cellStyle name="%40 - Vurgu1 2 7 2" xfId="428" xr:uid="{00000000-0005-0000-0000-0000D3010000}"/>
    <cellStyle name="%40 - Vurgu1 2 7 2 2" xfId="4143" xr:uid="{EE7F9BF4-B300-4648-9A8F-CB3420F65C71}"/>
    <cellStyle name="%40 - Vurgu1 2 7 2 2 2" xfId="27796" xr:uid="{70CB3935-1BE6-45E4-BE1C-897D047D5FDD}"/>
    <cellStyle name="%40 - Vurgu1 2 7 2 2 2 2" xfId="51913" xr:uid="{266F77AF-FDAC-44D5-88F7-7556E1C9AC53}"/>
    <cellStyle name="%40 - Vurgu1 2 7 2 2 3" xfId="29760" xr:uid="{A5A849D8-B5FC-4879-9EC9-A3D4E415FC22}"/>
    <cellStyle name="%40 - Vurgu1 2 7 2 3" xfId="5793" xr:uid="{9A03D61F-4C6D-4C3E-87DB-28876DCC93DD}"/>
    <cellStyle name="%40 - Vurgu1 2 7 2 3 2" xfId="30799" xr:uid="{21740479-290B-4004-B358-7D02714CC48B}"/>
    <cellStyle name="%40 - Vurgu1 2 7 2 4" xfId="8207" xr:uid="{25F2455E-D524-4E7A-901F-1BD5F4D4C323}"/>
    <cellStyle name="%40 - Vurgu1 2 7 2 4 2" xfId="33031" xr:uid="{B40449D2-A5C3-41EA-9E6F-A92943B68AB1}"/>
    <cellStyle name="%40 - Vurgu1 2 7 2 5" xfId="14364" xr:uid="{7CFE52CA-6744-4C81-B007-2BFCE448DA01}"/>
    <cellStyle name="%40 - Vurgu1 2 7 2 5 2" xfId="38597" xr:uid="{2DAD5DEC-D35E-4F5A-8504-A9CCE3331CCC}"/>
    <cellStyle name="%40 - Vurgu1 2 7 2 6" xfId="18077" xr:uid="{B069ABFA-6857-4911-A46D-520A56C46635}"/>
    <cellStyle name="%40 - Vurgu1 2 7 2 6 2" xfId="42308" xr:uid="{957764C4-FC2C-4C0E-A07B-B12234B0005D}"/>
    <cellStyle name="%40 - Vurgu1 2 7 2 7" xfId="21816" xr:uid="{726A6F43-CB7D-4419-9B96-F7CF03EE303C}"/>
    <cellStyle name="%40 - Vurgu1 2 7 2 7 2" xfId="46039" xr:uid="{B21FC141-ADFF-46CA-B4F3-5AF771756CFC}"/>
    <cellStyle name="%40 - Vurgu1 2 7 2 8" xfId="23836" xr:uid="{EE9543FE-6392-4C7D-8A63-C55625C00E1E}"/>
    <cellStyle name="%40 - Vurgu1 2 7 2 8 2" xfId="48038" xr:uid="{735CD6B8-AC78-446B-928A-C2AB648D69F3}"/>
    <cellStyle name="%40 - Vurgu1 2 7 2 9" xfId="28606" xr:uid="{9B829CE0-C53F-49DF-8E80-DAB9128760CE}"/>
    <cellStyle name="%40 - Vurgu1 2 7 3" xfId="4142" xr:uid="{93E995C6-DDB4-4C54-867D-E6BCC33E0052}"/>
    <cellStyle name="%40 - Vurgu1 2 7 3 2" xfId="9439" xr:uid="{61CD9BCB-359B-4735-B7A7-60E23683F2A2}"/>
    <cellStyle name="%40 - Vurgu1 2 7 3 2 2" xfId="34064" xr:uid="{777A5354-39E8-4C91-AE3D-E5B1656EB6F7}"/>
    <cellStyle name="%40 - Vurgu1 2 7 3 3" xfId="13172" xr:uid="{4389CE42-6917-44E7-8780-2BDE5FBBE253}"/>
    <cellStyle name="%40 - Vurgu1 2 7 3 3 2" xfId="37405" xr:uid="{7E39DED3-F018-4ACB-914E-B91111BEDE62}"/>
    <cellStyle name="%40 - Vurgu1 2 7 3 4" xfId="16885" xr:uid="{37165584-F248-4CDE-BA94-B0496125C0ED}"/>
    <cellStyle name="%40 - Vurgu1 2 7 3 4 2" xfId="41116" xr:uid="{767A9A36-732D-4677-A22E-8D561E973D93}"/>
    <cellStyle name="%40 - Vurgu1 2 7 3 5" xfId="20624" xr:uid="{F0D99A12-1832-40E8-A42D-68509CF8B50B}"/>
    <cellStyle name="%40 - Vurgu1 2 7 3 5 2" xfId="44847" xr:uid="{4C80B47A-6DCF-4DFE-A894-EC44814FF019}"/>
    <cellStyle name="%40 - Vurgu1 2 7 3 6" xfId="26602" xr:uid="{62C35CA4-7644-4837-BE2B-4095740C1C3B}"/>
    <cellStyle name="%40 - Vurgu1 2 7 3 6 2" xfId="50721" xr:uid="{A543F39A-040D-4FB8-B534-1BDC3BDDF23F}"/>
    <cellStyle name="%40 - Vurgu1 2 7 3 7" xfId="29759" xr:uid="{6EE35EA4-090F-4585-A475-7491566EA022}"/>
    <cellStyle name="%40 - Vurgu1 2 7 4" xfId="5792" xr:uid="{17B17235-493D-419D-B2CE-02EAAAA84563}"/>
    <cellStyle name="%40 - Vurgu1 2 7 4 2" xfId="25199" xr:uid="{93516DCA-4BEF-494D-AEE7-A9D82BAC7229}"/>
    <cellStyle name="%40 - Vurgu1 2 7 4 2 2" xfId="49333" xr:uid="{A41797AF-2281-43E6-AA19-B5EA2A98DE05}"/>
    <cellStyle name="%40 - Vurgu1 2 7 4 3" xfId="30798" xr:uid="{CDEA8F69-E125-424E-9563-2B5E1BD72F35}"/>
    <cellStyle name="%40 - Vurgu1 2 7 5" xfId="7059" xr:uid="{6F4EFDE8-5437-4FCC-B6E2-D1A122E3EAA8}"/>
    <cellStyle name="%40 - Vurgu1 2 7 5 2" xfId="31983" xr:uid="{785F0909-FCAE-488E-B6AD-0990D360AFE5}"/>
    <cellStyle name="%40 - Vurgu1 2 7 6" xfId="10372" xr:uid="{9EE33BBD-771A-46E9-AD42-787BD135E1C4}"/>
    <cellStyle name="%40 - Vurgu1 2 7 6 2" xfId="34933" xr:uid="{F8C603AB-067C-45A4-B423-E81F52EA9950}"/>
    <cellStyle name="%40 - Vurgu1 2 7 7" xfId="11783" xr:uid="{D9455796-DFBA-484A-8322-AEDE18414368}"/>
    <cellStyle name="%40 - Vurgu1 2 7 7 2" xfId="36017" xr:uid="{223FA000-1726-4F0E-8EC3-71C86AC5453A}"/>
    <cellStyle name="%40 - Vurgu1 2 7 8" xfId="15496" xr:uid="{C6429F9A-EBDD-49AA-8EA2-2001A45D9476}"/>
    <cellStyle name="%40 - Vurgu1 2 7 8 2" xfId="39728" xr:uid="{59C473E5-D1D6-46C5-9A8B-0EAB9D25691A}"/>
    <cellStyle name="%40 - Vurgu1 2 7 9" xfId="19233" xr:uid="{AC7A095E-2D06-4B81-9D75-D8DFB30789C2}"/>
    <cellStyle name="%40 - Vurgu1 2 7 9 2" xfId="43459" xr:uid="{9ED235AF-6130-44B3-B028-9845BF4C0195}"/>
    <cellStyle name="%40 - Vurgu1 2 8" xfId="429" xr:uid="{00000000-0005-0000-0000-0000D4010000}"/>
    <cellStyle name="%40 - Vurgu1 2 8 10" xfId="22913" xr:uid="{1EFACE63-640E-4B55-87F7-82DDAD7E2597}"/>
    <cellStyle name="%40 - Vurgu1 2 8 10 2" xfId="47115" xr:uid="{25B809E1-7A5B-43B9-A0F1-84EA1EBB8368}"/>
    <cellStyle name="%40 - Vurgu1 2 8 11" xfId="28607" xr:uid="{DCA5555D-C83B-422A-943D-95F6A862614C}"/>
    <cellStyle name="%40 - Vurgu1 2 8 2" xfId="430" xr:uid="{00000000-0005-0000-0000-0000D5010000}"/>
    <cellStyle name="%40 - Vurgu1 2 8 2 2" xfId="4145" xr:uid="{DFB068FF-6491-43EB-BE62-A6FA0F3A8F20}"/>
    <cellStyle name="%40 - Vurgu1 2 8 2 2 2" xfId="27923" xr:uid="{5B9157B0-2CBA-418A-8F57-BFE920BAB660}"/>
    <cellStyle name="%40 - Vurgu1 2 8 2 2 2 2" xfId="52040" xr:uid="{FE66D6B9-A31D-4F1A-A1B7-9FB6889506D9}"/>
    <cellStyle name="%40 - Vurgu1 2 8 2 2 3" xfId="29762" xr:uid="{185FED26-E115-44C0-80F3-04C6DF6955D4}"/>
    <cellStyle name="%40 - Vurgu1 2 8 2 3" xfId="5795" xr:uid="{C7706BA1-AD63-4FCC-AF9F-1072E8D460D2}"/>
    <cellStyle name="%40 - Vurgu1 2 8 2 3 2" xfId="30801" xr:uid="{62F863AE-158C-46D9-9B70-EEFC6E14475C}"/>
    <cellStyle name="%40 - Vurgu1 2 8 2 4" xfId="8337" xr:uid="{04BCF3C3-0F79-43F8-B6F3-28BBFDAF6C80}"/>
    <cellStyle name="%40 - Vurgu1 2 8 2 4 2" xfId="33158" xr:uid="{2CF6818C-04FC-4388-BC1A-7C92E1909B02}"/>
    <cellStyle name="%40 - Vurgu1 2 8 2 5" xfId="14491" xr:uid="{738223D3-7373-4FBD-A9A1-116FCA67D747}"/>
    <cellStyle name="%40 - Vurgu1 2 8 2 5 2" xfId="38724" xr:uid="{FEDBB1A2-3A2A-4BA8-B86A-32B3E6ACC99D}"/>
    <cellStyle name="%40 - Vurgu1 2 8 2 6" xfId="18204" xr:uid="{4D2E29D5-EAC9-46EF-9FB5-49625D010FD0}"/>
    <cellStyle name="%40 - Vurgu1 2 8 2 6 2" xfId="42435" xr:uid="{A36D8EF3-0EB5-441E-B8AC-71BDECCB210B}"/>
    <cellStyle name="%40 - Vurgu1 2 8 2 7" xfId="21943" xr:uid="{E9342B3A-01A1-4880-BDF9-B200C6C9EA66}"/>
    <cellStyle name="%40 - Vurgu1 2 8 2 7 2" xfId="46166" xr:uid="{8B499395-D795-4EA2-B4B5-7F199F3F980E}"/>
    <cellStyle name="%40 - Vurgu1 2 8 2 8" xfId="23963" xr:uid="{1B100C3B-8F85-4977-96D7-6F7F23CF7C03}"/>
    <cellStyle name="%40 - Vurgu1 2 8 2 8 2" xfId="48165" xr:uid="{0F073ACE-E0B1-4D2C-99BC-E9A2F3C022D7}"/>
    <cellStyle name="%40 - Vurgu1 2 8 2 9" xfId="28608" xr:uid="{37E105C8-C604-4479-A21F-4C797BC7E0B1}"/>
    <cellStyle name="%40 - Vurgu1 2 8 3" xfId="4144" xr:uid="{8620D393-630E-405D-9B9F-D26E7177A0BA}"/>
    <cellStyle name="%40 - Vurgu1 2 8 3 2" xfId="9517" xr:uid="{D6C8D214-F13F-427C-BFFC-C89C93309BE7}"/>
    <cellStyle name="%40 - Vurgu1 2 8 3 2 2" xfId="34142" xr:uid="{04B5E095-93AE-4309-A8B7-898ECBB9915D}"/>
    <cellStyle name="%40 - Vurgu1 2 8 3 3" xfId="13299" xr:uid="{5D3C83DA-7361-4C7D-A37A-395183263D0F}"/>
    <cellStyle name="%40 - Vurgu1 2 8 3 3 2" xfId="37532" xr:uid="{5687763F-7A42-44BA-BAB2-BB769835286B}"/>
    <cellStyle name="%40 - Vurgu1 2 8 3 4" xfId="17012" xr:uid="{B9C97ECE-F527-49A3-B3B0-25BB7EA17C2B}"/>
    <cellStyle name="%40 - Vurgu1 2 8 3 4 2" xfId="41243" xr:uid="{66270B9E-7B22-4AF6-B61E-FD1AD73923AC}"/>
    <cellStyle name="%40 - Vurgu1 2 8 3 5" xfId="20751" xr:uid="{03DCA674-CABA-442C-9DC4-A477CAD42163}"/>
    <cellStyle name="%40 - Vurgu1 2 8 3 5 2" xfId="44974" xr:uid="{5F807D9A-819A-4CC5-AA2A-1D7102437087}"/>
    <cellStyle name="%40 - Vurgu1 2 8 3 6" xfId="26729" xr:uid="{F3B063DA-02E1-469D-A935-F8E40830A6DD}"/>
    <cellStyle name="%40 - Vurgu1 2 8 3 6 2" xfId="50848" xr:uid="{986EBEB9-5D78-4322-A410-005787910DFD}"/>
    <cellStyle name="%40 - Vurgu1 2 8 3 7" xfId="29761" xr:uid="{E11DBE93-11A8-486B-8796-418F3AEFE241}"/>
    <cellStyle name="%40 - Vurgu1 2 8 4" xfId="5794" xr:uid="{A005CEDC-FD99-4A5A-9F8A-C654B56E6785}"/>
    <cellStyle name="%40 - Vurgu1 2 8 4 2" xfId="25326" xr:uid="{96287079-A831-4A82-83DD-C772D4981D61}"/>
    <cellStyle name="%40 - Vurgu1 2 8 4 2 2" xfId="49460" xr:uid="{4AE8050D-90B7-4780-B558-F850320818C4}"/>
    <cellStyle name="%40 - Vurgu1 2 8 4 3" xfId="30800" xr:uid="{ECBF185D-BA78-494E-A08F-E8433BCF7092}"/>
    <cellStyle name="%40 - Vurgu1 2 8 5" xfId="7187" xr:uid="{B2BFF0FD-3B96-4776-9819-A7B7FA58FA26}"/>
    <cellStyle name="%40 - Vurgu1 2 8 5 2" xfId="32110" xr:uid="{E0C9C543-BDD4-47F5-AFD7-75B8B57C5FF1}"/>
    <cellStyle name="%40 - Vurgu1 2 8 6" xfId="10373" xr:uid="{BE8FE14B-73D6-423B-A794-B7D9BD86BA88}"/>
    <cellStyle name="%40 - Vurgu1 2 8 6 2" xfId="34934" xr:uid="{08292A91-4973-442A-93AB-D6C997351359}"/>
    <cellStyle name="%40 - Vurgu1 2 8 7" xfId="11910" xr:uid="{11343B15-DD9D-4CAC-8F31-A6E889405A49}"/>
    <cellStyle name="%40 - Vurgu1 2 8 7 2" xfId="36144" xr:uid="{D5C22E61-3B72-4AA1-85C5-0338825F1354}"/>
    <cellStyle name="%40 - Vurgu1 2 8 8" xfId="15623" xr:uid="{53FA2808-5FBE-4EC5-A0D6-3EAD8769753F}"/>
    <cellStyle name="%40 - Vurgu1 2 8 8 2" xfId="39855" xr:uid="{7E558639-BB68-4D22-899D-B4A74FC06063}"/>
    <cellStyle name="%40 - Vurgu1 2 8 9" xfId="19360" xr:uid="{1631C57E-454C-497C-9F47-DDBEFE04494A}"/>
    <cellStyle name="%40 - Vurgu1 2 8 9 2" xfId="43586" xr:uid="{C1569B16-B00B-4F84-AF92-133AE00A36F2}"/>
    <cellStyle name="%40 - Vurgu1 2 9" xfId="431" xr:uid="{00000000-0005-0000-0000-0000D6010000}"/>
    <cellStyle name="%40 - Vurgu1 2 9 2" xfId="8469" xr:uid="{03D81369-2D98-4199-A36C-D42C26A6E6B3}"/>
    <cellStyle name="%40 - Vurgu1 2 9 2 2" xfId="14618" xr:uid="{19CD8DE2-E55B-41B1-BED9-FC77E88E6888}"/>
    <cellStyle name="%40 - Vurgu1 2 9 2 2 2" xfId="28050" xr:uid="{4E79E1A0-D885-4FFF-9804-56643E9BDEFB}"/>
    <cellStyle name="%40 - Vurgu1 2 9 2 2 2 2" xfId="52167" xr:uid="{631B3BA1-A286-487A-9C44-2AC6DCFE77DA}"/>
    <cellStyle name="%40 - Vurgu1 2 9 2 2 3" xfId="38851" xr:uid="{088D9F3E-3C98-4DA5-BC54-67A1FE6718F3}"/>
    <cellStyle name="%40 - Vurgu1 2 9 2 3" xfId="18331" xr:uid="{8D5929D3-31D6-446F-BFCF-CE16DEDBA1E1}"/>
    <cellStyle name="%40 - Vurgu1 2 9 2 3 2" xfId="42562" xr:uid="{A8CAAE86-6DEB-491F-A4C4-40FE9AB0315A}"/>
    <cellStyle name="%40 - Vurgu1 2 9 2 4" xfId="22070" xr:uid="{86B57672-20B0-474F-A135-D5D703321AEF}"/>
    <cellStyle name="%40 - Vurgu1 2 9 2 4 2" xfId="46293" xr:uid="{74038B36-74D8-4928-8407-2E2CB19BAC45}"/>
    <cellStyle name="%40 - Vurgu1 2 9 2 5" xfId="24090" xr:uid="{28B93F76-F338-4AF9-8C60-9EB81BC12EB2}"/>
    <cellStyle name="%40 - Vurgu1 2 9 2 5 2" xfId="48292" xr:uid="{CDBA4B43-F39A-4F2B-980D-6D80C3D5B34C}"/>
    <cellStyle name="%40 - Vurgu1 2 9 2 6" xfId="33285" xr:uid="{11964CB6-9653-4241-A5C8-3942059B3903}"/>
    <cellStyle name="%40 - Vurgu1 2 9 3" xfId="7321" xr:uid="{E79928C2-861C-4436-99D2-2C6BE941D4F6}"/>
    <cellStyle name="%40 - Vurgu1 2 9 3 2" xfId="13426" xr:uid="{337847BB-9A0F-4DD8-9254-9F8829AB99E2}"/>
    <cellStyle name="%40 - Vurgu1 2 9 3 2 2" xfId="37659" xr:uid="{DCBEEDDE-9C01-4B26-A030-1C9F666466DC}"/>
    <cellStyle name="%40 - Vurgu1 2 9 3 3" xfId="17139" xr:uid="{91CE4D0E-B23A-43BD-A4C3-64F6EE5B377A}"/>
    <cellStyle name="%40 - Vurgu1 2 9 3 3 2" xfId="41370" xr:uid="{2D247124-1650-431E-8267-B89EB1E834B1}"/>
    <cellStyle name="%40 - Vurgu1 2 9 3 4" xfId="20878" xr:uid="{9FDFB85D-E7B7-412D-8906-DF06DF225DD0}"/>
    <cellStyle name="%40 - Vurgu1 2 9 3 4 2" xfId="45101" xr:uid="{24520A74-DC4E-4F08-8019-916F635948E0}"/>
    <cellStyle name="%40 - Vurgu1 2 9 3 5" xfId="26856" xr:uid="{7F084003-A2B4-4432-ACB4-EE42E3C8665B}"/>
    <cellStyle name="%40 - Vurgu1 2 9 3 5 2" xfId="50975" xr:uid="{35162040-4F8B-45C1-AE8A-2F31AA5C04D7}"/>
    <cellStyle name="%40 - Vurgu1 2 9 3 6" xfId="32237" xr:uid="{08ADCF03-56F4-457F-85C5-8A6EB7D50549}"/>
    <cellStyle name="%40 - Vurgu1 2 9 4" xfId="12037" xr:uid="{7D749125-F721-44D4-B8C5-632F1E85320D}"/>
    <cellStyle name="%40 - Vurgu1 2 9 4 2" xfId="25453" xr:uid="{1E0CA3A7-C099-45DE-86EF-C76170F39B94}"/>
    <cellStyle name="%40 - Vurgu1 2 9 4 2 2" xfId="49587" xr:uid="{F24DCE50-7A00-4E4B-88C2-9E3F6812475E}"/>
    <cellStyle name="%40 - Vurgu1 2 9 4 3" xfId="36271" xr:uid="{3A018273-F002-49F5-B172-DEA3D8C15D79}"/>
    <cellStyle name="%40 - Vurgu1 2 9 5" xfId="15750" xr:uid="{0165C661-1250-494C-8CD0-E235627C3BCA}"/>
    <cellStyle name="%40 - Vurgu1 2 9 5 2" xfId="39982" xr:uid="{3A299AD6-5A68-482B-AC1D-CAB57747FD44}"/>
    <cellStyle name="%40 - Vurgu1 2 9 6" xfId="19487" xr:uid="{9E2DFC63-C221-4D38-8265-71BF7CCF0CEB}"/>
    <cellStyle name="%40 - Vurgu1 2 9 6 2" xfId="43713" xr:uid="{0C9E3EBF-98C6-4E4B-8D94-4D6CE9A62022}"/>
    <cellStyle name="%40 - Vurgu1 2 9 7" xfId="23040" xr:uid="{D0F76B96-EB21-45B2-A08D-F0B5E94A3BCF}"/>
    <cellStyle name="%40 - Vurgu1 2 9 7 2" xfId="47242" xr:uid="{2F4F7EBF-C0D6-4310-9E60-1627AB54ACB4}"/>
    <cellStyle name="%40 - Vurgu1 20" xfId="7431" xr:uid="{E8EC97F8-50FE-431A-9B7B-BB5E683E8B85}"/>
    <cellStyle name="%40 - Vurgu1 20 2" xfId="8576" xr:uid="{8BEC4BA0-0F8C-44F2-8F1F-4C0945130041}"/>
    <cellStyle name="%40 - Vurgu1 20 2 2" xfId="14725" xr:uid="{63708CFC-6D0A-43D3-9EBB-8866D27FB814}"/>
    <cellStyle name="%40 - Vurgu1 20 2 2 2" xfId="28157" xr:uid="{89AE27D3-3433-4A5E-AF3B-9A9F187A49E1}"/>
    <cellStyle name="%40 - Vurgu1 20 2 2 2 2" xfId="52274" xr:uid="{1FF4D258-503D-4A99-A3C0-FA03C1631B8B}"/>
    <cellStyle name="%40 - Vurgu1 20 2 2 3" xfId="38958" xr:uid="{7212428A-5B32-4694-B674-46C8F09443E5}"/>
    <cellStyle name="%40 - Vurgu1 20 2 3" xfId="18438" xr:uid="{3E524D23-17D7-49AE-896F-FAC00A55A900}"/>
    <cellStyle name="%40 - Vurgu1 20 2 3 2" xfId="42669" xr:uid="{77945CB5-900A-4546-ACAB-91B6FC0AE8DE}"/>
    <cellStyle name="%40 - Vurgu1 20 2 4" xfId="22177" xr:uid="{13B21A75-3D37-44F2-BD29-E01BFCAFFDC3}"/>
    <cellStyle name="%40 - Vurgu1 20 2 4 2" xfId="46400" xr:uid="{AD9CE294-E3FB-4A58-854A-A20F27F10453}"/>
    <cellStyle name="%40 - Vurgu1 20 2 5" xfId="24197" xr:uid="{80C763A2-FA4E-4F93-A890-4B0D945B09BC}"/>
    <cellStyle name="%40 - Vurgu1 20 2 5 2" xfId="48399" xr:uid="{D0FB1BBE-01F4-4790-8839-AB495FF01601}"/>
    <cellStyle name="%40 - Vurgu1 20 2 6" xfId="33392" xr:uid="{CC5DE30A-55C4-435F-B343-A2D2608123E3}"/>
    <cellStyle name="%40 - Vurgu1 20 3" xfId="9672" xr:uid="{EA75DB10-B37B-49C5-B73B-6226E8CC2C46}"/>
    <cellStyle name="%40 - Vurgu1 20 3 2" xfId="13533" xr:uid="{063BF148-B521-45B5-8C91-97D7A31BBFE5}"/>
    <cellStyle name="%40 - Vurgu1 20 3 2 2" xfId="37766" xr:uid="{F8DA80B6-807A-49D3-B63A-00A6FC07A205}"/>
    <cellStyle name="%40 - Vurgu1 20 3 3" xfId="17246" xr:uid="{1B6EF741-456F-4AD9-A88E-8407B293DF0B}"/>
    <cellStyle name="%40 - Vurgu1 20 3 3 2" xfId="41477" xr:uid="{16C4D6D0-0E15-492F-8A7A-49B036A40A9D}"/>
    <cellStyle name="%40 - Vurgu1 20 3 4" xfId="20985" xr:uid="{7E3452E2-3A7B-4CA3-AA27-D3D70345CDB6}"/>
    <cellStyle name="%40 - Vurgu1 20 3 4 2" xfId="45208" xr:uid="{F24B4FBA-4B49-485E-9D7D-6289B4D92EA4}"/>
    <cellStyle name="%40 - Vurgu1 20 3 5" xfId="26963" xr:uid="{22AAEBF0-EE6D-447F-AE16-DF6B06351B53}"/>
    <cellStyle name="%40 - Vurgu1 20 3 5 2" xfId="51082" xr:uid="{35A1C3FA-485D-4B3C-91BB-2BDAF7383BC2}"/>
    <cellStyle name="%40 - Vurgu1 20 3 6" xfId="34297" xr:uid="{82D69869-EDC5-4233-8085-FD5DD422FD7B}"/>
    <cellStyle name="%40 - Vurgu1 20 4" xfId="12144" xr:uid="{6DF2D14F-1D6A-4DB3-8D94-75FEF8E716F4}"/>
    <cellStyle name="%40 - Vurgu1 20 4 2" xfId="25560" xr:uid="{173DF67A-AE77-4BBC-B789-00C70B9A1F66}"/>
    <cellStyle name="%40 - Vurgu1 20 4 2 2" xfId="49694" xr:uid="{53600FEC-BA01-4C01-9043-CA535D4D38F6}"/>
    <cellStyle name="%40 - Vurgu1 20 4 3" xfId="36378" xr:uid="{3FA3EAA4-418C-4C82-B833-F85343D262AD}"/>
    <cellStyle name="%40 - Vurgu1 20 5" xfId="15857" xr:uid="{81BE5AB3-0E16-4526-ABAB-387CEFC27045}"/>
    <cellStyle name="%40 - Vurgu1 20 5 2" xfId="40089" xr:uid="{B2A9D0F2-51C0-47A6-A577-6857EA0399ED}"/>
    <cellStyle name="%40 - Vurgu1 20 6" xfId="19594" xr:uid="{AF69465E-C97D-4460-9C57-0BE75BFA2948}"/>
    <cellStyle name="%40 - Vurgu1 20 6 2" xfId="43820" xr:uid="{79518894-4FAA-4096-A925-F4E8B131E6F5}"/>
    <cellStyle name="%40 - Vurgu1 20 7" xfId="23147" xr:uid="{43FCFFF8-D8AC-41DC-8C58-112229337819}"/>
    <cellStyle name="%40 - Vurgu1 20 7 2" xfId="47349" xr:uid="{22CDEB1F-7B86-4844-AD09-E2F88384ED89}"/>
    <cellStyle name="%40 - Vurgu1 20 8" xfId="32344" xr:uid="{F83FE045-83C9-4B8B-B197-6515B801B044}"/>
    <cellStyle name="%40 - Vurgu1 21" xfId="7689" xr:uid="{7F22A138-62E8-4FB8-BDDE-5E50F4F141AB}"/>
    <cellStyle name="%40 - Vurgu1 21 2" xfId="9945" xr:uid="{D83101F2-3B85-4DEA-8C12-9987CEDBE4A2}"/>
    <cellStyle name="%40 - Vurgu1 21 2 2" xfId="13905" xr:uid="{DD3FEC1B-B09A-49C0-9B06-297F513FCA94}"/>
    <cellStyle name="%40 - Vurgu1 21 2 2 2" xfId="38138" xr:uid="{63E5E3EC-605E-45A3-AF9F-087EBB8DE09A}"/>
    <cellStyle name="%40 - Vurgu1 21 2 3" xfId="17618" xr:uid="{F3D37B31-8DD1-4C85-915D-A7CBAE4ABE72}"/>
    <cellStyle name="%40 - Vurgu1 21 2 3 2" xfId="41849" xr:uid="{7E72AC50-2947-4919-AD69-8088E017C4AF}"/>
    <cellStyle name="%40 - Vurgu1 21 2 4" xfId="21357" xr:uid="{46DD7EFB-FFDD-455D-BC6B-9559E4247F6A}"/>
    <cellStyle name="%40 - Vurgu1 21 2 4 2" xfId="45580" xr:uid="{CD80A8AE-E043-4EE3-8505-E820D055BD0C}"/>
    <cellStyle name="%40 - Vurgu1 21 2 5" xfId="27337" xr:uid="{D31D29A5-6B0B-42C1-86F4-FF832E782362}"/>
    <cellStyle name="%40 - Vurgu1 21 2 5 2" xfId="51454" xr:uid="{DC470D8B-A911-4496-BE6F-44A83AFB56C8}"/>
    <cellStyle name="%40 - Vurgu1 21 2 6" xfId="34539" xr:uid="{7A842BFB-9587-4D6E-80DA-0A9B8DCA1758}"/>
    <cellStyle name="%40 - Vurgu1 21 3" xfId="9214" xr:uid="{00556FCC-2A1A-46E5-9FB1-B804AC32B46C}"/>
    <cellStyle name="%40 - Vurgu1 21 3 2" xfId="12732" xr:uid="{0CC747E2-6776-4301-A1BB-AA59F456A73B}"/>
    <cellStyle name="%40 - Vurgu1 21 3 2 2" xfId="36965" xr:uid="{6FEF427A-C298-4229-AB91-81620DA42966}"/>
    <cellStyle name="%40 - Vurgu1 21 3 3" xfId="16445" xr:uid="{674F8AA9-4AF9-4226-8AE3-992A4AB7ADF2}"/>
    <cellStyle name="%40 - Vurgu1 21 3 3 2" xfId="40676" xr:uid="{8447DC1B-B06D-4627-9ACD-EB4146BDF3BB}"/>
    <cellStyle name="%40 - Vurgu1 21 3 4" xfId="20184" xr:uid="{19DA7A67-619E-4D79-A77D-4465C7A733BF}"/>
    <cellStyle name="%40 - Vurgu1 21 3 4 2" xfId="44407" xr:uid="{C1292029-3950-4057-915F-22B7B6697197}"/>
    <cellStyle name="%40 - Vurgu1 21 3 5" xfId="26161" xr:uid="{D67AE94D-ED75-44BE-8F5C-DC8F5038208C}"/>
    <cellStyle name="%40 - Vurgu1 21 3 5 2" xfId="50281" xr:uid="{1B020B2C-F285-4227-BBD0-852208E447A8}"/>
    <cellStyle name="%40 - Vurgu1 21 3 6" xfId="33853" xr:uid="{754E0EE0-12FC-465C-AF79-B116432AFD81}"/>
    <cellStyle name="%40 - Vurgu1 21 4" xfId="11319" xr:uid="{C0547415-F888-4E41-8FD4-406BA653BBAD}"/>
    <cellStyle name="%40 - Vurgu1 21 4 2" xfId="24738" xr:uid="{47C6D0C8-88F9-4F3B-A405-44AD3C2F8EFD}"/>
    <cellStyle name="%40 - Vurgu1 21 4 2 2" xfId="48872" xr:uid="{E0AF0FFC-EF02-41C4-A657-4471B9EE7A12}"/>
    <cellStyle name="%40 - Vurgu1 21 4 3" xfId="35553" xr:uid="{62825319-0972-4747-A273-A6BCF106E65F}"/>
    <cellStyle name="%40 - Vurgu1 21 5" xfId="15032" xr:uid="{EDCE08F9-AF29-41AC-B912-AA3D4673F2EA}"/>
    <cellStyle name="%40 - Vurgu1 21 5 2" xfId="39264" xr:uid="{36BC3E59-1DFE-4EF1-981F-29E75C049E2D}"/>
    <cellStyle name="%40 - Vurgu1 21 6" xfId="18767" xr:uid="{78583E1D-4FC3-4B10-9484-FA5987032E02}"/>
    <cellStyle name="%40 - Vurgu1 21 6 2" xfId="42993" xr:uid="{5A840321-595D-4651-8EE9-1475F0118A0C}"/>
    <cellStyle name="%40 - Vurgu1 21 7" xfId="23376" xr:uid="{A39C6F22-6050-4025-BE55-D5F0801F646C}"/>
    <cellStyle name="%40 - Vurgu1 21 7 2" xfId="47578" xr:uid="{0F536564-D0E9-4D59-A998-F9CE86290853}"/>
    <cellStyle name="%40 - Vurgu1 21 8" xfId="32572" xr:uid="{D903BEC7-4247-4959-B963-CBA998777CB3}"/>
    <cellStyle name="%40 - Vurgu1 22" xfId="7452" xr:uid="{D0892717-16AB-4022-923F-BB1AA205B50B}"/>
    <cellStyle name="%40 - Vurgu1 22 2" xfId="10102" xr:uid="{5D5E5A62-41F7-41BD-8EF2-89545EED1E77}"/>
    <cellStyle name="%40 - Vurgu1 22 2 2" xfId="14746" xr:uid="{E8F79636-FAA5-484F-8450-0274AB1BE24C}"/>
    <cellStyle name="%40 - Vurgu1 22 2 2 2" xfId="38979" xr:uid="{3A565557-7E8F-4040-9325-C64661F40788}"/>
    <cellStyle name="%40 - Vurgu1 22 2 3" xfId="18459" xr:uid="{0DDB6725-FD32-4F65-BD09-45530490149B}"/>
    <cellStyle name="%40 - Vurgu1 22 2 3 2" xfId="42690" xr:uid="{9A26B240-5B26-4EBC-A48C-CD7DB904E007}"/>
    <cellStyle name="%40 - Vurgu1 22 2 4" xfId="22198" xr:uid="{C18F814F-56E5-4E23-AC00-6DBBD652F224}"/>
    <cellStyle name="%40 - Vurgu1 22 2 4 2" xfId="46421" xr:uid="{47B5569C-9B68-488C-9FCC-A55DD3779BD6}"/>
    <cellStyle name="%40 - Vurgu1 22 2 5" xfId="28178" xr:uid="{1F8D7C27-E47A-47DF-9BF9-E143B58961D3}"/>
    <cellStyle name="%40 - Vurgu1 22 2 5 2" xfId="52295" xr:uid="{7185CF9B-56AA-498E-8185-7F7BC467AB29}"/>
    <cellStyle name="%40 - Vurgu1 22 2 6" xfId="34696" xr:uid="{88216C95-C3BC-4DC9-B3A3-21944644AFA7}"/>
    <cellStyle name="%40 - Vurgu1 22 3" xfId="9689" xr:uid="{DC1ACBA3-DD1A-4A96-8EBA-94DB877AE516}"/>
    <cellStyle name="%40 - Vurgu1 22 3 2" xfId="13552" xr:uid="{99CA305F-F361-451E-AC8B-29BE65616BA5}"/>
    <cellStyle name="%40 - Vurgu1 22 3 2 2" xfId="37785" xr:uid="{AF8AF89E-07CA-415F-AE59-0A900AE644C2}"/>
    <cellStyle name="%40 - Vurgu1 22 3 3" xfId="17265" xr:uid="{327729FF-F134-4F19-8C86-BB65E6961D2F}"/>
    <cellStyle name="%40 - Vurgu1 22 3 3 2" xfId="41496" xr:uid="{537351C4-8AFC-4FE6-927B-C5404D38A9C9}"/>
    <cellStyle name="%40 - Vurgu1 22 3 4" xfId="21004" xr:uid="{2A729B3A-7D06-4631-AAEB-F0BE36E90675}"/>
    <cellStyle name="%40 - Vurgu1 22 3 4 2" xfId="45227" xr:uid="{BF4BD156-FB4B-41BE-B4BC-D01AE2A697B3}"/>
    <cellStyle name="%40 - Vurgu1 22 3 5" xfId="26982" xr:uid="{836BB781-C49A-4280-A64A-BA6E1DA0053D}"/>
    <cellStyle name="%40 - Vurgu1 22 3 5 2" xfId="51101" xr:uid="{178B7F10-0AD4-4C28-8BE2-B53670439EA5}"/>
    <cellStyle name="%40 - Vurgu1 22 3 6" xfId="34313" xr:uid="{742D7A31-DE25-4AFE-80E7-EBF2E9EFC56B}"/>
    <cellStyle name="%40 - Vurgu1 22 4" xfId="12165" xr:uid="{87C1570D-9DC0-491D-B0E7-B4912D4B4E0A}"/>
    <cellStyle name="%40 - Vurgu1 22 4 2" xfId="25581" xr:uid="{17A181BF-AB4C-4D77-BB5E-AB26EA8C2C93}"/>
    <cellStyle name="%40 - Vurgu1 22 4 2 2" xfId="49715" xr:uid="{C9027CDC-BBC7-4675-BBD8-A8A6BDCF4BAE}"/>
    <cellStyle name="%40 - Vurgu1 22 4 3" xfId="36399" xr:uid="{44D8B7EC-B2DC-41E6-A6D6-1DD7FF9D8C4F}"/>
    <cellStyle name="%40 - Vurgu1 22 5" xfId="15878" xr:uid="{7B17B18E-FAAA-4077-812B-597355E2FD6E}"/>
    <cellStyle name="%40 - Vurgu1 22 5 2" xfId="40110" xr:uid="{6AF5465D-EB3F-4384-AC83-DBCC7934719C}"/>
    <cellStyle name="%40 - Vurgu1 22 6" xfId="19615" xr:uid="{A80FB36E-48BD-4BCB-A362-5F0A9575251D}"/>
    <cellStyle name="%40 - Vurgu1 22 6 2" xfId="43841" xr:uid="{6E4CDD66-6A1B-42D5-9892-3B77A958EAD9}"/>
    <cellStyle name="%40 - Vurgu1 22 7" xfId="23166" xr:uid="{56B20483-6599-4B1C-BB65-E2E663A1873E}"/>
    <cellStyle name="%40 - Vurgu1 22 7 2" xfId="47368" xr:uid="{994C4F8E-C3FF-4F70-A281-DA4CB2C940B2}"/>
    <cellStyle name="%40 - Vurgu1 22 8" xfId="32363" xr:uid="{EC57BA77-D344-47BA-8D7E-C8B6B92D44CC}"/>
    <cellStyle name="%40 - Vurgu1 23" xfId="8595" xr:uid="{EA6DEC1E-419B-42F0-B081-EC23C2464B67}"/>
    <cellStyle name="%40 - Vurgu1 23 2" xfId="10119" xr:uid="{922397B6-ABF5-4F12-9F61-F02742525E6B}"/>
    <cellStyle name="%40 - Vurgu1 23 2 2" xfId="14763" xr:uid="{BD09DDA7-7E31-47E3-9C75-4BFA99F39F5E}"/>
    <cellStyle name="%40 - Vurgu1 23 2 2 2" xfId="38996" xr:uid="{8810E7EA-8BBB-4B19-B20F-D9C92D460E50}"/>
    <cellStyle name="%40 - Vurgu1 23 2 3" xfId="18476" xr:uid="{C3F7B9E2-1C35-470B-8AE1-D2C65F99483D}"/>
    <cellStyle name="%40 - Vurgu1 23 2 3 2" xfId="42707" xr:uid="{D5D038BB-B4D5-4B95-AAD6-E5385E820BCE}"/>
    <cellStyle name="%40 - Vurgu1 23 2 4" xfId="22215" xr:uid="{7CCB7604-F145-489B-B194-069E2DC573B9}"/>
    <cellStyle name="%40 - Vurgu1 23 2 4 2" xfId="46438" xr:uid="{C623C92D-97E2-40EB-A56A-3FAACEC21302}"/>
    <cellStyle name="%40 - Vurgu1 23 2 5" xfId="28195" xr:uid="{BC1AFBE3-71A0-4B81-B0F9-F3E25F013CAB}"/>
    <cellStyle name="%40 - Vurgu1 23 2 5 2" xfId="52312" xr:uid="{28BDF667-3ECF-4996-977F-8A2954B038F3}"/>
    <cellStyle name="%40 - Vurgu1 23 2 6" xfId="34713" xr:uid="{2D77EF96-53E7-4585-A2E7-70CAFCEC0B5E}"/>
    <cellStyle name="%40 - Vurgu1 23 3" xfId="9704" xr:uid="{45ED21A2-C5A8-4EA5-A0DF-23854A0302CA}"/>
    <cellStyle name="%40 - Vurgu1 23 3 2" xfId="13568" xr:uid="{85E7F869-41C7-4DC0-AE79-5DC71D5FADD5}"/>
    <cellStyle name="%40 - Vurgu1 23 3 2 2" xfId="37801" xr:uid="{50448DB3-6ECA-4D7F-8ABE-9E0D5DD39576}"/>
    <cellStyle name="%40 - Vurgu1 23 3 3" xfId="17281" xr:uid="{30F43BB9-E3AE-40F1-9777-4C111EE2BDA1}"/>
    <cellStyle name="%40 - Vurgu1 23 3 3 2" xfId="41512" xr:uid="{9D56D8F1-47BC-49A6-81A6-046A6DD70F8B}"/>
    <cellStyle name="%40 - Vurgu1 23 3 4" xfId="21020" xr:uid="{88191EBB-301B-47E2-952B-3217495F2B27}"/>
    <cellStyle name="%40 - Vurgu1 23 3 4 2" xfId="45243" xr:uid="{F2AC4704-19B8-4F4B-8C3D-8FC7F583E813}"/>
    <cellStyle name="%40 - Vurgu1 23 3 5" xfId="26998" xr:uid="{86CE6493-C41F-4417-86FC-84A6C6BE9803}"/>
    <cellStyle name="%40 - Vurgu1 23 3 5 2" xfId="51117" xr:uid="{53423B90-C07D-472E-9324-5B8B959D5D79}"/>
    <cellStyle name="%40 - Vurgu1 23 3 6" xfId="34328" xr:uid="{C080A04C-AFB7-4CBD-AEB9-B5DE9FB08412}"/>
    <cellStyle name="%40 - Vurgu1 23 4" xfId="12182" xr:uid="{214A3C4A-64F4-44D3-A7C5-59710AF88035}"/>
    <cellStyle name="%40 - Vurgu1 23 4 2" xfId="25598" xr:uid="{8702D1A3-5D1D-4B7C-BDDC-EADC0E9FA693}"/>
    <cellStyle name="%40 - Vurgu1 23 4 2 2" xfId="49732" xr:uid="{4ABA2C47-6A0D-49C8-B758-51BC1EAFB242}"/>
    <cellStyle name="%40 - Vurgu1 23 4 3" xfId="36416" xr:uid="{43937799-6503-47E7-AF72-E923E770FBC2}"/>
    <cellStyle name="%40 - Vurgu1 23 5" xfId="15895" xr:uid="{E659F509-85C2-448B-A2F9-364AB61BCED8}"/>
    <cellStyle name="%40 - Vurgu1 23 5 2" xfId="40127" xr:uid="{59166126-1015-4CBF-AF38-A3EF2D214882}"/>
    <cellStyle name="%40 - Vurgu1 23 6" xfId="19632" xr:uid="{9B6BB6FE-8D65-4FA8-98CD-3ABF8907BAA4}"/>
    <cellStyle name="%40 - Vurgu1 23 6 2" xfId="43858" xr:uid="{02F43C79-0942-4262-BD09-BC6C41D4ACF3}"/>
    <cellStyle name="%40 - Vurgu1 23 7" xfId="24215" xr:uid="{4DF60651-F6E9-45EC-8501-EC177B14A9F2}"/>
    <cellStyle name="%40 - Vurgu1 23 7 2" xfId="48417" xr:uid="{DF2C73BF-AEE9-47F4-ADC6-6CF70BDB1FD3}"/>
    <cellStyle name="%40 - Vurgu1 23 8" xfId="33410" xr:uid="{989F48F5-2FB2-4171-85C6-37D3F22C122E}"/>
    <cellStyle name="%40 - Vurgu1 24" xfId="8616" xr:uid="{4A6467D8-1319-461B-A1EB-5298A2ADC19D}"/>
    <cellStyle name="%40 - Vurgu1 24 2" xfId="10135" xr:uid="{C0E3EC0B-CF7E-4750-B4D5-F22537666D24}"/>
    <cellStyle name="%40 - Vurgu1 24 2 2" xfId="14779" xr:uid="{8F95F356-4123-480A-801D-907082AA6BA7}"/>
    <cellStyle name="%40 - Vurgu1 24 2 2 2" xfId="39012" xr:uid="{FF28AE3A-4CA0-4D08-96F8-5C0D22307AA8}"/>
    <cellStyle name="%40 - Vurgu1 24 2 3" xfId="18492" xr:uid="{B0BED3F0-DB10-4834-AE0F-7851EF920A14}"/>
    <cellStyle name="%40 - Vurgu1 24 2 3 2" xfId="42723" xr:uid="{CCE876C2-1E05-4E9D-BE58-9046733E0BAE}"/>
    <cellStyle name="%40 - Vurgu1 24 2 4" xfId="22231" xr:uid="{C24FD47E-BD77-491F-AE10-6F3C22E0DBCB}"/>
    <cellStyle name="%40 - Vurgu1 24 2 4 2" xfId="46454" xr:uid="{A646CD05-B54C-4122-B78D-EA2DD578CE25}"/>
    <cellStyle name="%40 - Vurgu1 24 2 5" xfId="28211" xr:uid="{C1233881-F7D9-4A62-A2F1-90EF9F62F97A}"/>
    <cellStyle name="%40 - Vurgu1 24 2 5 2" xfId="52328" xr:uid="{80F7DCF8-D314-4ACF-8BB7-7E3C3F195DE6}"/>
    <cellStyle name="%40 - Vurgu1 24 2 6" xfId="34729" xr:uid="{F2114C92-6C99-4B84-9D6A-AF01891A1781}"/>
    <cellStyle name="%40 - Vurgu1 24 3" xfId="9722" xr:uid="{94CEB378-9D08-43AF-9427-4624E9A8AE9A}"/>
    <cellStyle name="%40 - Vurgu1 24 3 2" xfId="13587" xr:uid="{55C026B7-1859-4A01-A775-1A16CE3E9910}"/>
    <cellStyle name="%40 - Vurgu1 24 3 2 2" xfId="37820" xr:uid="{77D56FE9-00E9-4304-B822-283A8A96AEE9}"/>
    <cellStyle name="%40 - Vurgu1 24 3 3" xfId="17300" xr:uid="{4D7B5FD5-03B1-4F4C-A51D-0CF2106DE077}"/>
    <cellStyle name="%40 - Vurgu1 24 3 3 2" xfId="41531" xr:uid="{CD23E1B3-263B-41F4-95E9-C71D590A9A0F}"/>
    <cellStyle name="%40 - Vurgu1 24 3 4" xfId="21039" xr:uid="{72131EC2-D296-41BC-856D-4D4C46CCDC89}"/>
    <cellStyle name="%40 - Vurgu1 24 3 4 2" xfId="45262" xr:uid="{3A2D4CEB-BF14-4E7A-A2DE-D62DC2BC81B8}"/>
    <cellStyle name="%40 - Vurgu1 24 3 5" xfId="27017" xr:uid="{B0CAA29E-1AE3-4855-B80C-75E1DDDEAC54}"/>
    <cellStyle name="%40 - Vurgu1 24 3 5 2" xfId="51136" xr:uid="{CC44B168-E370-4F74-BB50-9513C80B4C93}"/>
    <cellStyle name="%40 - Vurgu1 24 3 6" xfId="34346" xr:uid="{1991A5F7-607E-4655-A156-5FDE057D8352}"/>
    <cellStyle name="%40 - Vurgu1 24 4" xfId="12198" xr:uid="{03132680-0BC5-4E7A-86BF-4FC55EF3ABB7}"/>
    <cellStyle name="%40 - Vurgu1 24 4 2" xfId="25614" xr:uid="{15586B8B-0C6A-4759-9F5D-D3936424A3A9}"/>
    <cellStyle name="%40 - Vurgu1 24 4 2 2" xfId="49748" xr:uid="{5C56E3C6-7C96-44EA-B872-B6331085A0F6}"/>
    <cellStyle name="%40 - Vurgu1 24 4 3" xfId="36432" xr:uid="{731E751D-4DDB-4A5B-8712-29AE4FF49951}"/>
    <cellStyle name="%40 - Vurgu1 24 5" xfId="15911" xr:uid="{99252FFD-B6A9-4E4F-8155-69D3A2A6CB9E}"/>
    <cellStyle name="%40 - Vurgu1 24 5 2" xfId="40143" xr:uid="{CB379CFE-3267-4B11-878D-E64BFD59603D}"/>
    <cellStyle name="%40 - Vurgu1 24 6" xfId="19648" xr:uid="{5BC24CB8-0706-4C7C-818B-907C72487E9C}"/>
    <cellStyle name="%40 - Vurgu1 24 6 2" xfId="43874" xr:uid="{DA19DAE2-8227-460C-A124-0E53AA01DC5F}"/>
    <cellStyle name="%40 - Vurgu1 24 7" xfId="24231" xr:uid="{D1A4C094-010C-40DA-A22D-49CAD6ABF6B6}"/>
    <cellStyle name="%40 - Vurgu1 24 7 2" xfId="48433" xr:uid="{32313F26-C432-4AE3-8FCE-03BA755443AB}"/>
    <cellStyle name="%40 - Vurgu1 24 8" xfId="33426" xr:uid="{473A4D56-CBB6-46AC-8BAC-2D02F2A1FCDC}"/>
    <cellStyle name="%40 - Vurgu1 25" xfId="8674" xr:uid="{70D83FBD-E788-413F-A635-F233DFD6CD2D}"/>
    <cellStyle name="%40 - Vurgu1 25 2" xfId="12216" xr:uid="{9B20A31D-5156-40EC-B8D8-090A393FEBC1}"/>
    <cellStyle name="%40 - Vurgu1 25 2 2" xfId="25636" xr:uid="{E7353449-DF27-4EA2-8B18-35B8C395BDE7}"/>
    <cellStyle name="%40 - Vurgu1 25 2 2 2" xfId="49766" xr:uid="{CB3722CC-767B-4B0E-92F1-A6319ABB5D4E}"/>
    <cellStyle name="%40 - Vurgu1 25 2 3" xfId="36450" xr:uid="{F2645576-8D2B-433B-BBF4-430BEAB34EDD}"/>
    <cellStyle name="%40 - Vurgu1 25 3" xfId="15929" xr:uid="{DAF623E0-69C6-42B8-B9EE-05F0FF64FF3C}"/>
    <cellStyle name="%40 - Vurgu1 25 3 2" xfId="40161" xr:uid="{FEE35D2F-B49D-4CD1-8619-B2B33A008B0A}"/>
    <cellStyle name="%40 - Vurgu1 25 4" xfId="19666" xr:uid="{33176BB4-ED90-4725-83C1-5004226CA961}"/>
    <cellStyle name="%40 - Vurgu1 25 4 2" xfId="43892" xr:uid="{1310F768-7A76-426D-ABCC-CB2AF2613DD0}"/>
    <cellStyle name="%40 - Vurgu1 25 5" xfId="24268" xr:uid="{2A51FD17-EEC8-4250-9F03-BDA8F3D1EBCF}"/>
    <cellStyle name="%40 - Vurgu1 25 5 2" xfId="48470" xr:uid="{5FB204D1-0CA5-44B8-A541-029B09F36155}"/>
    <cellStyle name="%40 - Vurgu1 25 6" xfId="33463" xr:uid="{29950511-488B-4999-A9EA-F954B3C7D27F}"/>
    <cellStyle name="%40 - Vurgu1 26" xfId="8697" xr:uid="{16EEA3EB-61CC-4C84-A196-B2CBDB669060}"/>
    <cellStyle name="%40 - Vurgu1 26 2" xfId="13683" xr:uid="{AB99B9DC-7AE3-4156-9812-DDDB9EBDBAF9}"/>
    <cellStyle name="%40 - Vurgu1 26 2 2" xfId="27114" xr:uid="{3647F9E8-0E00-4918-AF0B-70D4E61120A4}"/>
    <cellStyle name="%40 - Vurgu1 26 2 2 2" xfId="51232" xr:uid="{E60F4FC1-98FB-42C7-AC5B-1BD81C5A99C4}"/>
    <cellStyle name="%40 - Vurgu1 26 2 3" xfId="37916" xr:uid="{0BB3817A-D0FE-4E17-80F4-2B57F08D572D}"/>
    <cellStyle name="%40 - Vurgu1 26 3" xfId="17396" xr:uid="{46B415AB-D35B-4A9F-BBB8-A37AA1EE6A6B}"/>
    <cellStyle name="%40 - Vurgu1 26 3 2" xfId="41627" xr:uid="{64FFB327-0BA1-4221-8920-002E3645FB72}"/>
    <cellStyle name="%40 - Vurgu1 26 4" xfId="21135" xr:uid="{8D5C1CFF-2FDD-4EEB-906E-2095762EA3E4}"/>
    <cellStyle name="%40 - Vurgu1 26 4 2" xfId="45358" xr:uid="{15ADC95A-0F6B-4960-BAA9-DAF0DF25D5B2}"/>
    <cellStyle name="%40 - Vurgu1 26 5" xfId="24286" xr:uid="{86E6A5B0-6A7C-4E19-A201-C4650E3570ED}"/>
    <cellStyle name="%40 - Vurgu1 26 5 2" xfId="48488" xr:uid="{F5CF2125-B3FA-417F-B0F5-3474F85D5BF1}"/>
    <cellStyle name="%40 - Vurgu1 26 6" xfId="33481" xr:uid="{773B4289-3489-4E3E-BB2B-E57BAD7146FC}"/>
    <cellStyle name="%40 - Vurgu1 27" xfId="8716" xr:uid="{E390F674-9770-401C-8A95-FF18CD482848}"/>
    <cellStyle name="%40 - Vurgu1 27 2" xfId="13699" xr:uid="{68857914-4CDD-43CB-BF46-E586D1706D87}"/>
    <cellStyle name="%40 - Vurgu1 27 2 2" xfId="27131" xr:uid="{F6285A54-6A35-4AE3-946F-2D8C82F18862}"/>
    <cellStyle name="%40 - Vurgu1 27 2 2 2" xfId="51248" xr:uid="{F13AA63B-888C-4112-9FD1-3A449FDF2F22}"/>
    <cellStyle name="%40 - Vurgu1 27 2 3" xfId="37932" xr:uid="{22D5F1F4-420D-4470-A3A7-B31632D7F1CE}"/>
    <cellStyle name="%40 - Vurgu1 27 3" xfId="17412" xr:uid="{6A877915-806C-4B6A-854C-A60B2EAB0252}"/>
    <cellStyle name="%40 - Vurgu1 27 3 2" xfId="41643" xr:uid="{05CDB14E-1B7F-40FC-92DD-59CB5AADEB7D}"/>
    <cellStyle name="%40 - Vurgu1 27 4" xfId="21151" xr:uid="{14F652EC-BD29-469F-82E6-0B1587DF41E0}"/>
    <cellStyle name="%40 - Vurgu1 27 4 2" xfId="45374" xr:uid="{6F4F7B48-C52E-4CFB-898F-7A5982273CBC}"/>
    <cellStyle name="%40 - Vurgu1 27 5" xfId="24304" xr:uid="{F4C4FFA1-70D0-4EB3-B743-85108B3D2529}"/>
    <cellStyle name="%40 - Vurgu1 27 5 2" xfId="48506" xr:uid="{973A890E-9C1D-4ECD-81AD-C42884A3FF29}"/>
    <cellStyle name="%40 - Vurgu1 27 6" xfId="33499" xr:uid="{E95D35A8-32D5-45DD-A9A2-15AF3C644001}"/>
    <cellStyle name="%40 - Vurgu1 28" xfId="8735" xr:uid="{100C4827-D29F-4A5C-9874-DC7CD905E9B8}"/>
    <cellStyle name="%40 - Vurgu1 28 2" xfId="14794" xr:uid="{66D59682-BCE6-4FB5-BAC5-CA47026FD9B8}"/>
    <cellStyle name="%40 - Vurgu1 28 2 2" xfId="28234" xr:uid="{3E2C55B2-9397-4A9E-9A4F-4BD3FEF8CBC8}"/>
    <cellStyle name="%40 - Vurgu1 28 2 2 2" xfId="52343" xr:uid="{7834BAA5-4735-4D80-BA6C-BC68DBA1C1F6}"/>
    <cellStyle name="%40 - Vurgu1 28 2 3" xfId="39027" xr:uid="{1050C4DB-49D2-42F6-805A-165E145C16C8}"/>
    <cellStyle name="%40 - Vurgu1 28 3" xfId="18507" xr:uid="{5894D017-03E5-4801-8526-B3C206A14CD8}"/>
    <cellStyle name="%40 - Vurgu1 28 3 2" xfId="42738" xr:uid="{692BEC59-8779-41B9-8F11-C8DB3F87F380}"/>
    <cellStyle name="%40 - Vurgu1 28 4" xfId="22246" xr:uid="{FC00C0F1-0EB2-4EE2-AA65-37031E9508F8}"/>
    <cellStyle name="%40 - Vurgu1 28 4 2" xfId="46469" xr:uid="{28F70905-94E8-4E60-8611-0F1E03428ACB}"/>
    <cellStyle name="%40 - Vurgu1 28 5" xfId="24322" xr:uid="{7A303570-3ABA-4838-8C07-939EE3773954}"/>
    <cellStyle name="%40 - Vurgu1 28 5 2" xfId="48524" xr:uid="{C205E37E-E06C-4058-A372-6AA0D883EF21}"/>
    <cellStyle name="%40 - Vurgu1 28 6" xfId="33517" xr:uid="{3F6F6BB8-76DC-4A0F-A3BA-DACFCBF5ACA2}"/>
    <cellStyle name="%40 - Vurgu1 29" xfId="8756" xr:uid="{AC9F0C6D-8CFF-46AD-8DF4-EBA8E1B36F78}"/>
    <cellStyle name="%40 - Vurgu1 29 2" xfId="18524" xr:uid="{00E3BC28-7463-4B55-9A57-8C0CD96C67DF}"/>
    <cellStyle name="%40 - Vurgu1 29 2 2" xfId="42754" xr:uid="{2CC536AB-232B-4597-94D5-A81A095B32B9}"/>
    <cellStyle name="%40 - Vurgu1 29 3" xfId="22262" xr:uid="{AE95A612-613A-4490-A7C8-B046C1892B3E}"/>
    <cellStyle name="%40 - Vurgu1 29 3 2" xfId="46485" xr:uid="{C0640464-3081-434F-9779-6DEE21A99E61}"/>
    <cellStyle name="%40 - Vurgu1 29 4" xfId="24340" xr:uid="{3896047D-FE32-439C-92B8-5E72F7840231}"/>
    <cellStyle name="%40 - Vurgu1 29 4 2" xfId="48542" xr:uid="{58ABD8F5-01CE-4E5A-9B33-3ECCDFA2FBB3}"/>
    <cellStyle name="%40 - Vurgu1 29 5" xfId="33535" xr:uid="{6162F919-3F59-4286-8D76-302C7E671AC5}"/>
    <cellStyle name="%40 - Vurgu1 3" xfId="432" xr:uid="{00000000-0005-0000-0000-0000D7010000}"/>
    <cellStyle name="%40 - Vurgu1 3 10" xfId="6432" xr:uid="{6EE77768-1832-4132-8650-E85E1B0A6D56}"/>
    <cellStyle name="%40 - Vurgu1 3 10 2" xfId="24540" xr:uid="{3746A28B-EDC6-4538-A441-1BA761485B04}"/>
    <cellStyle name="%40 - Vurgu1 3 10 2 2" xfId="48714" xr:uid="{186B421F-7376-475A-82FD-6A78E38BB9DF}"/>
    <cellStyle name="%40 - Vurgu1 3 10 3" xfId="31437" xr:uid="{141926CF-5565-4C1F-BDD6-952CB0FEED47}"/>
    <cellStyle name="%40 - Vurgu1 3 11" xfId="6557" xr:uid="{5D7777F3-8F99-47EC-A6C4-C93A0E67054E}"/>
    <cellStyle name="%40 - Vurgu1 3 11 2" xfId="31561" xr:uid="{3DBBCE1E-91F7-4D6C-9032-2D99FA97F498}"/>
    <cellStyle name="%40 - Vurgu1 3 12" xfId="10374" xr:uid="{E7DA2ADA-825B-43FC-9258-20BC084201CC}"/>
    <cellStyle name="%40 - Vurgu1 3 12 2" xfId="34935" xr:uid="{A3D076D6-B996-4101-B9ED-8D84A5840872}"/>
    <cellStyle name="%40 - Vurgu1 3 13" xfId="11159" xr:uid="{F30D475F-4663-45B5-AEE0-473507F81F76}"/>
    <cellStyle name="%40 - Vurgu1 3 13 2" xfId="35393" xr:uid="{AB1AA650-5937-4721-A908-2F042B7F4039}"/>
    <cellStyle name="%40 - Vurgu1 3 14" xfId="14872" xr:uid="{06B6B3B2-DF6F-421D-AF08-B093BB00356C}"/>
    <cellStyle name="%40 - Vurgu1 3 14 2" xfId="39104" xr:uid="{22524D32-7648-4F66-9123-CE145F5FD3E1}"/>
    <cellStyle name="%40 - Vurgu1 3 15" xfId="18605" xr:uid="{23A9E0FE-F0F9-4CDC-AE42-A1E6D3FC4332}"/>
    <cellStyle name="%40 - Vurgu1 3 15 2" xfId="42831" xr:uid="{CAADDC64-E6AB-436B-9D97-8F0B430ECBB2}"/>
    <cellStyle name="%40 - Vurgu1 3 16" xfId="22362" xr:uid="{B3A8F4F5-16BA-455F-B3CD-324F3B45D833}"/>
    <cellStyle name="%40 - Vurgu1 3 16 2" xfId="46564" xr:uid="{5489B5E8-B15C-4057-B730-6E358030BD8B}"/>
    <cellStyle name="%40 - Vurgu1 3 17" xfId="28609" xr:uid="{38E89609-613E-468E-8CC4-709C65B4EB7A}"/>
    <cellStyle name="%40 - Vurgu1 3 2" xfId="433" xr:uid="{00000000-0005-0000-0000-0000D8010000}"/>
    <cellStyle name="%40 - Vurgu1 3 2 10" xfId="22551" xr:uid="{4A12AD9C-2056-4954-812E-D7EC360D609D}"/>
    <cellStyle name="%40 - Vurgu1 3 2 10 2" xfId="46753" xr:uid="{72BC8BBB-59BC-4354-B64C-A37EB910F12E}"/>
    <cellStyle name="%40 - Vurgu1 3 2 11" xfId="28610" xr:uid="{C5BC026E-B223-4BDF-986F-35352E163B2B}"/>
    <cellStyle name="%40 - Vurgu1 3 2 2" xfId="434" xr:uid="{00000000-0005-0000-0000-0000D9010000}"/>
    <cellStyle name="%40 - Vurgu1 3 2 2 2" xfId="4148" xr:uid="{06A8658F-182A-4182-BEE1-69380FBAF9F3}"/>
    <cellStyle name="%40 - Vurgu1 3 2 2 2 2" xfId="26379" xr:uid="{65968352-1F2F-4052-843B-D93E38594543}"/>
    <cellStyle name="%40 - Vurgu1 3 2 2 2 2 2" xfId="50498" xr:uid="{9AB3E0C9-9C22-4678-9DBB-090FC807B156}"/>
    <cellStyle name="%40 - Vurgu1 3 2 2 2 3" xfId="29765" xr:uid="{EC99CF93-1D84-426F-8FCD-54BA600A13D4}"/>
    <cellStyle name="%40 - Vurgu1 3 2 2 3" xfId="5798" xr:uid="{97CFA01D-D93A-41B1-959D-72CF9A372CEA}"/>
    <cellStyle name="%40 - Vurgu1 3 2 2 3 2" xfId="30804" xr:uid="{696E1DF0-6A23-4981-BD47-B4829F7561FD}"/>
    <cellStyle name="%40 - Vurgu1 3 2 2 4" xfId="7958" xr:uid="{58B6B0F9-5A13-42BE-ABE5-8AE73D0541CD}"/>
    <cellStyle name="%40 - Vurgu1 3 2 2 4 2" xfId="32796" xr:uid="{9ACD2F9E-3912-4E3C-B65F-4FEFE015EBED}"/>
    <cellStyle name="%40 - Vurgu1 3 2 2 5" xfId="12949" xr:uid="{1A2BB84C-270B-4DE9-AF29-FE37D171C98B}"/>
    <cellStyle name="%40 - Vurgu1 3 2 2 5 2" xfId="37182" xr:uid="{E05AC628-7B78-49D5-936F-EA45B8358E11}"/>
    <cellStyle name="%40 - Vurgu1 3 2 2 6" xfId="16662" xr:uid="{FA516EAE-FE95-4AFD-A1A5-9C6154AB3627}"/>
    <cellStyle name="%40 - Vurgu1 3 2 2 6 2" xfId="40893" xr:uid="{5DA4109A-BFBC-4E53-9D33-11510D75611D}"/>
    <cellStyle name="%40 - Vurgu1 3 2 2 7" xfId="20401" xr:uid="{7634DFDE-D780-4315-9B82-001C59F1EE19}"/>
    <cellStyle name="%40 - Vurgu1 3 2 2 7 2" xfId="44624" xr:uid="{7656C81D-255E-4D05-BFE1-E9108418F930}"/>
    <cellStyle name="%40 - Vurgu1 3 2 2 8" xfId="23601" xr:uid="{BFC264C9-6197-42EB-83F0-63C97DB0EB8E}"/>
    <cellStyle name="%40 - Vurgu1 3 2 2 8 2" xfId="47803" xr:uid="{BD13F5E5-A7CD-4E50-A2F0-F534B5C2711B}"/>
    <cellStyle name="%40 - Vurgu1 3 2 2 9" xfId="28611" xr:uid="{BB40669D-8992-4C3C-BC25-020A3D2EC552}"/>
    <cellStyle name="%40 - Vurgu1 3 2 3" xfId="4147" xr:uid="{9EBA2E41-204A-4B66-88DF-9AE9CADEEBC1}"/>
    <cellStyle name="%40 - Vurgu1 3 2 3 2" xfId="10054" xr:uid="{548AD64B-252C-4555-998D-9E3D573D33E4}"/>
    <cellStyle name="%40 - Vurgu1 3 2 3 2 2" xfId="34648" xr:uid="{956BCC70-D198-4D12-989A-0F1F35596535}"/>
    <cellStyle name="%40 - Vurgu1 3 2 3 3" xfId="14129" xr:uid="{975B01E5-53FE-499A-BE2A-6F69AC94F0F3}"/>
    <cellStyle name="%40 - Vurgu1 3 2 3 3 2" xfId="38362" xr:uid="{C4105532-B2B7-470D-A9BB-F052BAAC97D8}"/>
    <cellStyle name="%40 - Vurgu1 3 2 3 4" xfId="17842" xr:uid="{E06DAE77-21A6-42BD-8B41-60F3324310C1}"/>
    <cellStyle name="%40 - Vurgu1 3 2 3 4 2" xfId="42073" xr:uid="{74730CD8-C2D1-4BBE-AC45-1210140DCE8A}"/>
    <cellStyle name="%40 - Vurgu1 3 2 3 5" xfId="21581" xr:uid="{46F6B180-D8F1-4EC4-AA99-C1A79F7E2B81}"/>
    <cellStyle name="%40 - Vurgu1 3 2 3 5 2" xfId="45804" xr:uid="{3C8B4D80-79A0-403F-A3E2-E217A17FCE72}"/>
    <cellStyle name="%40 - Vurgu1 3 2 3 6" xfId="27561" xr:uid="{EE579349-2F9F-48CB-8F8C-3DF5B3893EAB}"/>
    <cellStyle name="%40 - Vurgu1 3 2 3 6 2" xfId="51678" xr:uid="{9192AEC8-96AF-4878-83DC-DE526A35B4FE}"/>
    <cellStyle name="%40 - Vurgu1 3 2 3 7" xfId="29764" xr:uid="{47999981-158E-467D-B8BC-E05DE00F0044}"/>
    <cellStyle name="%40 - Vurgu1 3 2 4" xfId="5797" xr:uid="{A560A700-6437-45BE-94C7-A36DF06849A0}"/>
    <cellStyle name="%40 - Vurgu1 3 2 4 2" xfId="9008" xr:uid="{98CE713C-4C10-45BC-8E29-B406D3A4B1A8}"/>
    <cellStyle name="%40 - Vurgu1 3 2 4 2 2" xfId="33702" xr:uid="{ADD734EB-CB4F-4EED-8A8F-E532C54034C0}"/>
    <cellStyle name="%40 - Vurgu1 3 2 4 3" xfId="12403" xr:uid="{AF49B7C7-4E74-44E4-990E-437FFE6BED7D}"/>
    <cellStyle name="%40 - Vurgu1 3 2 4 3 2" xfId="36637" xr:uid="{9EB2D06D-6A8E-43A7-87F9-35017C4BD0B1}"/>
    <cellStyle name="%40 - Vurgu1 3 2 4 4" xfId="16116" xr:uid="{F83BBEE3-3F6E-4F62-81E5-F5BD168E48E4}"/>
    <cellStyle name="%40 - Vurgu1 3 2 4 4 2" xfId="40348" xr:uid="{690350F6-80B7-4A40-AFE2-B09323A8755B}"/>
    <cellStyle name="%40 - Vurgu1 3 2 4 5" xfId="19854" xr:uid="{F1E8DA42-9281-4355-8F6B-EA031BFE6EF1}"/>
    <cellStyle name="%40 - Vurgu1 3 2 4 5 2" xfId="44079" xr:uid="{843DD627-F87B-49D2-BC9D-2852309E6734}"/>
    <cellStyle name="%40 - Vurgu1 3 2 4 6" xfId="25829" xr:uid="{D4B695BE-FBC1-4E38-A7EF-8AD784839293}"/>
    <cellStyle name="%40 - Vurgu1 3 2 4 6 2" xfId="49953" xr:uid="{AD09BBAA-8510-4EE2-8BE7-9A9CB551FEBC}"/>
    <cellStyle name="%40 - Vurgu1 3 2 4 7" xfId="30803" xr:uid="{37E425F5-2DA7-4A59-B07A-0F2A34F10AB8}"/>
    <cellStyle name="%40 - Vurgu1 3 2 5" xfId="6811" xr:uid="{D8C65A3A-F2D4-4CCF-8733-50F7AE150688}"/>
    <cellStyle name="%40 - Vurgu1 3 2 5 2" xfId="24964" xr:uid="{AAF0C5B7-158C-4597-B48D-1590AA715518}"/>
    <cellStyle name="%40 - Vurgu1 3 2 5 2 2" xfId="49098" xr:uid="{69E068AE-28B7-4CC5-8CC2-8E711B3765FE}"/>
    <cellStyle name="%40 - Vurgu1 3 2 5 3" xfId="31748" xr:uid="{0F0F3DCC-590E-4A22-9910-7F68B6A7709A}"/>
    <cellStyle name="%40 - Vurgu1 3 2 6" xfId="10375" xr:uid="{476AB04A-211F-4DEE-866A-B305F9634CA5}"/>
    <cellStyle name="%40 - Vurgu1 3 2 6 2" xfId="34936" xr:uid="{786D8CC0-B475-4AE8-98AA-93B2E53A2BB8}"/>
    <cellStyle name="%40 - Vurgu1 3 2 7" xfId="11548" xr:uid="{431A9992-08A8-447D-B4F4-B1B0E45B33AA}"/>
    <cellStyle name="%40 - Vurgu1 3 2 7 2" xfId="35782" xr:uid="{40735DF4-982D-49F9-87EC-0B9FB436E9F3}"/>
    <cellStyle name="%40 - Vurgu1 3 2 8" xfId="15261" xr:uid="{E7F8479E-105D-4846-8E55-749A0BEB1F23}"/>
    <cellStyle name="%40 - Vurgu1 3 2 8 2" xfId="39493" xr:uid="{AC5AECD2-965B-43F6-90ED-14ACB385CCF5}"/>
    <cellStyle name="%40 - Vurgu1 3 2 9" xfId="18998" xr:uid="{96010228-5E5A-4EDF-B50E-8188F19A0611}"/>
    <cellStyle name="%40 - Vurgu1 3 2 9 2" xfId="43224" xr:uid="{0ACC0C76-D7B3-4232-8815-629ACD3CCBDA}"/>
    <cellStyle name="%40 - Vurgu1 3 3" xfId="435" xr:uid="{00000000-0005-0000-0000-0000DA010000}"/>
    <cellStyle name="%40 - Vurgu1 3 3 10" xfId="28612" xr:uid="{858BFDEA-2B1F-4469-BCE4-DEAEEE75B2D2}"/>
    <cellStyle name="%40 - Vurgu1 3 3 2" xfId="4149" xr:uid="{2874B137-A2C8-41D0-8E9F-BC7561CF6D6F}"/>
    <cellStyle name="%40 - Vurgu1 3 3 2 2" xfId="8092" xr:uid="{A91FFE23-F5F8-4740-BD1C-23A4698D3D94}"/>
    <cellStyle name="%40 - Vurgu1 3 3 2 2 2" xfId="27685" xr:uid="{B1BEFB3B-398F-47BD-AE1F-22D33C38F49F}"/>
    <cellStyle name="%40 - Vurgu1 3 3 2 2 2 2" xfId="51802" xr:uid="{8CEAAFDD-3EA0-4ACB-B30B-8029B04D36F3}"/>
    <cellStyle name="%40 - Vurgu1 3 3 2 2 3" xfId="32920" xr:uid="{0AA47768-EFC1-434E-9F30-C6E81E2E0DBF}"/>
    <cellStyle name="%40 - Vurgu1 3 3 2 3" xfId="14253" xr:uid="{0D922EE1-8527-4492-B51F-562532207FEB}"/>
    <cellStyle name="%40 - Vurgu1 3 3 2 3 2" xfId="38486" xr:uid="{93BD3524-3DC2-4F67-9217-14EB7572A863}"/>
    <cellStyle name="%40 - Vurgu1 3 3 2 4" xfId="17966" xr:uid="{7FA68740-F262-4BBD-B45A-F9A334363008}"/>
    <cellStyle name="%40 - Vurgu1 3 3 2 4 2" xfId="42197" xr:uid="{434F9143-4645-497E-88AB-8E4BC90CD0A1}"/>
    <cellStyle name="%40 - Vurgu1 3 3 2 5" xfId="21705" xr:uid="{F1843D4C-459B-425D-BCD1-D71BE183F57A}"/>
    <cellStyle name="%40 - Vurgu1 3 3 2 5 2" xfId="45928" xr:uid="{51B84B0B-D9DB-4C8F-A976-9B2DB4CD1961}"/>
    <cellStyle name="%40 - Vurgu1 3 3 2 6" xfId="23725" xr:uid="{593418A1-4D1D-45DC-A57B-C4E550B2D507}"/>
    <cellStyle name="%40 - Vurgu1 3 3 2 6 2" xfId="47927" xr:uid="{EA576583-BCDC-4AB1-AEC2-9B008885D603}"/>
    <cellStyle name="%40 - Vurgu1 3 3 2 7" xfId="29766" xr:uid="{AB47CF6A-51CB-41A1-B9C2-679EE92927E2}"/>
    <cellStyle name="%40 - Vurgu1 3 3 3" xfId="5799" xr:uid="{EB142A02-8C84-4A17-8C63-5A2965B03597}"/>
    <cellStyle name="%40 - Vurgu1 3 3 3 2" xfId="9400" xr:uid="{997B8BD3-2004-4252-9569-7FFEA93C556A}"/>
    <cellStyle name="%40 - Vurgu1 3 3 3 2 2" xfId="34026" xr:uid="{6F531CFF-C927-48D0-8617-C524C9545A5A}"/>
    <cellStyle name="%40 - Vurgu1 3 3 3 3" xfId="13061" xr:uid="{9237A3FE-34B4-4DF1-92F0-2156E72FF8BD}"/>
    <cellStyle name="%40 - Vurgu1 3 3 3 3 2" xfId="37294" xr:uid="{4997F000-8F09-448B-B455-A508399A0A10}"/>
    <cellStyle name="%40 - Vurgu1 3 3 3 4" xfId="16774" xr:uid="{0A08E46A-F63C-41BF-86FE-F0BC2C93FA15}"/>
    <cellStyle name="%40 - Vurgu1 3 3 3 4 2" xfId="41005" xr:uid="{AC2AD165-A9CD-4DCC-8794-14266472EBD2}"/>
    <cellStyle name="%40 - Vurgu1 3 3 3 5" xfId="20513" xr:uid="{E528FA8A-905D-464D-AF39-78BBC7B561BD}"/>
    <cellStyle name="%40 - Vurgu1 3 3 3 5 2" xfId="44736" xr:uid="{10D89B5C-B07B-4FAD-9899-4A5BDBCFF856}"/>
    <cellStyle name="%40 - Vurgu1 3 3 3 6" xfId="26491" xr:uid="{B0DD22F4-87FE-43C0-BC79-DAE6214A1DED}"/>
    <cellStyle name="%40 - Vurgu1 3 3 3 6 2" xfId="50610" xr:uid="{FBE6F4C7-7F26-4B27-B88E-3F162A28A670}"/>
    <cellStyle name="%40 - Vurgu1 3 3 3 7" xfId="30805" xr:uid="{6D83448F-4452-4B16-8049-04C1267B06BA}"/>
    <cellStyle name="%40 - Vurgu1 3 3 4" xfId="6939" xr:uid="{9CA8AA00-4DFC-4849-838B-5ADABD00609D}"/>
    <cellStyle name="%40 - Vurgu1 3 3 4 2" xfId="25088" xr:uid="{1F6A2CC0-6BCB-461A-8C1F-DA107DF65BF9}"/>
    <cellStyle name="%40 - Vurgu1 3 3 4 2 2" xfId="49222" xr:uid="{25FDE911-A94E-4131-8E95-0AD7568A62B9}"/>
    <cellStyle name="%40 - Vurgu1 3 3 4 3" xfId="31872" xr:uid="{90BC9A6C-0F5B-45D7-92A5-496CB8FBEB40}"/>
    <cellStyle name="%40 - Vurgu1 3 3 5" xfId="10376" xr:uid="{7786F77F-43CC-468E-A8A2-85BB623D025B}"/>
    <cellStyle name="%40 - Vurgu1 3 3 5 2" xfId="34937" xr:uid="{B64E7E61-DAC5-486E-B3BF-9587CD315228}"/>
    <cellStyle name="%40 - Vurgu1 3 3 6" xfId="11672" xr:uid="{84F1C040-A52B-4759-8222-81DE12395DEF}"/>
    <cellStyle name="%40 - Vurgu1 3 3 6 2" xfId="35906" xr:uid="{4D258B21-307A-4D3D-88EE-5E4627601323}"/>
    <cellStyle name="%40 - Vurgu1 3 3 7" xfId="15385" xr:uid="{2BF2EE7E-3F91-4CFB-AA33-84FAB7D62B31}"/>
    <cellStyle name="%40 - Vurgu1 3 3 7 2" xfId="39617" xr:uid="{EDF6F843-00E9-47A4-89B9-EC306C5355DA}"/>
    <cellStyle name="%40 - Vurgu1 3 3 8" xfId="19122" xr:uid="{77A24AF5-304E-433A-B420-75AC213BB65D}"/>
    <cellStyle name="%40 - Vurgu1 3 3 8 2" xfId="43348" xr:uid="{B70E8141-185B-4FB8-8B17-463410780DC3}"/>
    <cellStyle name="%40 - Vurgu1 3 3 9" xfId="22675" xr:uid="{A9A10FAF-CFE9-41A7-8631-C8074DA4A6D5}"/>
    <cellStyle name="%40 - Vurgu1 3 3 9 2" xfId="46877" xr:uid="{0DC1DA58-C760-4021-B4C9-32195492E2F0}"/>
    <cellStyle name="%40 - Vurgu1 3 4" xfId="436" xr:uid="{00000000-0005-0000-0000-0000DB010000}"/>
    <cellStyle name="%40 - Vurgu1 3 4 10" xfId="28613" xr:uid="{6EED23E7-FC88-4052-BE38-0F906788E937}"/>
    <cellStyle name="%40 - Vurgu1 3 4 2" xfId="4150" xr:uid="{947FFDAF-ABE5-4F7B-8969-F8446CB0FDCF}"/>
    <cellStyle name="%40 - Vurgu1 3 4 2 2" xfId="8223" xr:uid="{0A4DE95D-85DF-41C3-874D-230E602C392D}"/>
    <cellStyle name="%40 - Vurgu1 3 4 2 2 2" xfId="27812" xr:uid="{EC0FA064-80A0-4CDD-959A-A516D0804995}"/>
    <cellStyle name="%40 - Vurgu1 3 4 2 2 2 2" xfId="51929" xr:uid="{354F8ECD-47BA-48CF-AA02-F2D22D05AEE8}"/>
    <cellStyle name="%40 - Vurgu1 3 4 2 2 3" xfId="33047" xr:uid="{CA7296A5-2F3F-48AF-BB73-C19443739427}"/>
    <cellStyle name="%40 - Vurgu1 3 4 2 3" xfId="14380" xr:uid="{55C3FF0C-6EBB-4234-A22A-6BFD99931D6E}"/>
    <cellStyle name="%40 - Vurgu1 3 4 2 3 2" xfId="38613" xr:uid="{1BB2D0EA-2347-48FF-8838-AEF6F9284C0F}"/>
    <cellStyle name="%40 - Vurgu1 3 4 2 4" xfId="18093" xr:uid="{64986EB6-B59D-4EFF-9C91-6297B85B6528}"/>
    <cellStyle name="%40 - Vurgu1 3 4 2 4 2" xfId="42324" xr:uid="{D214E71B-B689-44D7-93B3-7F2266A3D4C0}"/>
    <cellStyle name="%40 - Vurgu1 3 4 2 5" xfId="21832" xr:uid="{531C78D2-DD46-403B-9803-5ED9D552C98A}"/>
    <cellStyle name="%40 - Vurgu1 3 4 2 5 2" xfId="46055" xr:uid="{167C008A-0071-4846-B75B-F0744B5D41B9}"/>
    <cellStyle name="%40 - Vurgu1 3 4 2 6" xfId="23852" xr:uid="{58921032-01BD-4588-B441-F78A6E03AB3F}"/>
    <cellStyle name="%40 - Vurgu1 3 4 2 6 2" xfId="48054" xr:uid="{5A198080-E54C-4453-BAAE-4370514D93C2}"/>
    <cellStyle name="%40 - Vurgu1 3 4 2 7" xfId="29767" xr:uid="{3544E833-D675-460C-BB70-EC7DD6272E67}"/>
    <cellStyle name="%40 - Vurgu1 3 4 3" xfId="5800" xr:uid="{239A4F5B-2309-446F-B351-09D7ECAF302E}"/>
    <cellStyle name="%40 - Vurgu1 3 4 3 2" xfId="9449" xr:uid="{E88A47D4-804D-43E9-82A2-9F1516ABB45E}"/>
    <cellStyle name="%40 - Vurgu1 3 4 3 2 2" xfId="34074" xr:uid="{04F8293F-7F4E-48A4-B761-FFA9A5686AD2}"/>
    <cellStyle name="%40 - Vurgu1 3 4 3 3" xfId="13188" xr:uid="{4BE0096F-CC60-4932-820C-F64DD421D366}"/>
    <cellStyle name="%40 - Vurgu1 3 4 3 3 2" xfId="37421" xr:uid="{281E22A4-FE09-424C-B648-6B0124060A4C}"/>
    <cellStyle name="%40 - Vurgu1 3 4 3 4" xfId="16901" xr:uid="{FF2AEE8D-11C8-4A75-A531-2478E8F8EAEA}"/>
    <cellStyle name="%40 - Vurgu1 3 4 3 4 2" xfId="41132" xr:uid="{DE4E093D-9C1E-4B91-9494-ADE935F06A46}"/>
    <cellStyle name="%40 - Vurgu1 3 4 3 5" xfId="20640" xr:uid="{11678FEA-C9CA-4D66-A801-1BB61EF7CC61}"/>
    <cellStyle name="%40 - Vurgu1 3 4 3 5 2" xfId="44863" xr:uid="{B23AB885-605A-4A86-9A2F-A60B0758F71D}"/>
    <cellStyle name="%40 - Vurgu1 3 4 3 6" xfId="26618" xr:uid="{D503A77D-61B5-4271-8C16-CC0994245B4E}"/>
    <cellStyle name="%40 - Vurgu1 3 4 3 6 2" xfId="50737" xr:uid="{253EBD1D-2CFE-48CE-BD15-8B303C22ABA2}"/>
    <cellStyle name="%40 - Vurgu1 3 4 3 7" xfId="30806" xr:uid="{389C5CB6-F975-4A7D-9FC7-D2099C3790EB}"/>
    <cellStyle name="%40 - Vurgu1 3 4 4" xfId="7075" xr:uid="{4A9D5A4B-479B-4B6C-82DD-7634C0600346}"/>
    <cellStyle name="%40 - Vurgu1 3 4 4 2" xfId="25215" xr:uid="{2957C3E4-0FA4-4802-949E-5C102E93E009}"/>
    <cellStyle name="%40 - Vurgu1 3 4 4 2 2" xfId="49349" xr:uid="{4EEB9384-14AE-4761-A5B8-C6AED693BC29}"/>
    <cellStyle name="%40 - Vurgu1 3 4 4 3" xfId="31999" xr:uid="{6D05CC0B-E473-40CC-9373-7AC72790A4DF}"/>
    <cellStyle name="%40 - Vurgu1 3 4 5" xfId="10377" xr:uid="{75685FC2-A369-4595-B05A-5E12FC112CEB}"/>
    <cellStyle name="%40 - Vurgu1 3 4 5 2" xfId="34938" xr:uid="{0C4EFB67-86F0-4AA9-8DC3-C38AF7A74D15}"/>
    <cellStyle name="%40 - Vurgu1 3 4 6" xfId="11799" xr:uid="{FCB2BF33-B4C3-4ACE-BE12-2054A6DB22D5}"/>
    <cellStyle name="%40 - Vurgu1 3 4 6 2" xfId="36033" xr:uid="{3A7E3A69-5DEC-4B49-8998-C06F2576B81E}"/>
    <cellStyle name="%40 - Vurgu1 3 4 7" xfId="15512" xr:uid="{96C3EF4D-4EEE-4B3D-A3A1-D1211CFF48BF}"/>
    <cellStyle name="%40 - Vurgu1 3 4 7 2" xfId="39744" xr:uid="{6FE08482-DD31-44D3-8877-F1FBBDFB2B5C}"/>
    <cellStyle name="%40 - Vurgu1 3 4 8" xfId="19249" xr:uid="{C3A72F51-0B56-4F5E-AEEB-9D85C88AA18C}"/>
    <cellStyle name="%40 - Vurgu1 3 4 8 2" xfId="43475" xr:uid="{F794542E-8592-44FA-9430-7C2884F520A3}"/>
    <cellStyle name="%40 - Vurgu1 3 4 9" xfId="22802" xr:uid="{F8707CAB-FF64-4D85-82E0-95F476FF0C9A}"/>
    <cellStyle name="%40 - Vurgu1 3 4 9 2" xfId="47004" xr:uid="{F117ED99-4F79-4F3D-AA56-FA25F9ED0276}"/>
    <cellStyle name="%40 - Vurgu1 3 5" xfId="437" xr:uid="{00000000-0005-0000-0000-0000DC010000}"/>
    <cellStyle name="%40 - Vurgu1 3 5 2" xfId="4151" xr:uid="{56F7886D-64B7-4BDE-9B11-685D81DAB956}"/>
    <cellStyle name="%40 - Vurgu1 3 5 2 2" xfId="8353" xr:uid="{C11F41E1-DC54-4F93-81CD-A234FA9B2B43}"/>
    <cellStyle name="%40 - Vurgu1 3 5 2 2 2" xfId="27939" xr:uid="{6110CE79-C681-463A-9D79-856E7382C55C}"/>
    <cellStyle name="%40 - Vurgu1 3 5 2 2 2 2" xfId="52056" xr:uid="{320B0CC9-4254-4ED8-99D1-07246A94F7CF}"/>
    <cellStyle name="%40 - Vurgu1 3 5 2 2 3" xfId="33174" xr:uid="{8E0642F9-4C07-4F35-AFF9-925200F1AB3C}"/>
    <cellStyle name="%40 - Vurgu1 3 5 2 3" xfId="14507" xr:uid="{6EDEDD90-9B8A-429B-91AA-0443DAEAF266}"/>
    <cellStyle name="%40 - Vurgu1 3 5 2 3 2" xfId="38740" xr:uid="{23CA06AE-5653-4DED-A8A2-B12F5E305160}"/>
    <cellStyle name="%40 - Vurgu1 3 5 2 4" xfId="18220" xr:uid="{5818F630-D498-4A10-95AE-6E9CCDDFC266}"/>
    <cellStyle name="%40 - Vurgu1 3 5 2 4 2" xfId="42451" xr:uid="{C45986EE-4875-427C-B3E1-5E2DC461FA38}"/>
    <cellStyle name="%40 - Vurgu1 3 5 2 5" xfId="21959" xr:uid="{112B118A-185E-427A-87A9-6FEF67D84301}"/>
    <cellStyle name="%40 - Vurgu1 3 5 2 5 2" xfId="46182" xr:uid="{73D4AC5F-0E56-4CE0-BBB9-989EEA040640}"/>
    <cellStyle name="%40 - Vurgu1 3 5 2 6" xfId="23979" xr:uid="{270E404C-2AAC-40A3-B583-CFF587AAAB03}"/>
    <cellStyle name="%40 - Vurgu1 3 5 2 6 2" xfId="48181" xr:uid="{5C0CDD4C-E10B-475E-A8FE-A0E8E2360E87}"/>
    <cellStyle name="%40 - Vurgu1 3 5 2 7" xfId="29768" xr:uid="{E1632FB0-5EAE-4363-84C8-A222A196D537}"/>
    <cellStyle name="%40 - Vurgu1 3 5 3" xfId="5801" xr:uid="{5A04BDB7-1FB6-40FE-B60B-8A6F68A28E32}"/>
    <cellStyle name="%40 - Vurgu1 3 5 3 2" xfId="9528" xr:uid="{FD49CB16-3649-469D-B741-3568F033C6A0}"/>
    <cellStyle name="%40 - Vurgu1 3 5 3 2 2" xfId="34153" xr:uid="{8FA523DF-43B2-40B7-8CC3-5A0041771309}"/>
    <cellStyle name="%40 - Vurgu1 3 5 3 3" xfId="13315" xr:uid="{BA565D7A-FBE1-4E69-86D9-A30A54F4D587}"/>
    <cellStyle name="%40 - Vurgu1 3 5 3 3 2" xfId="37548" xr:uid="{D0627ECE-7F0C-4991-BFCA-31E38A3F958D}"/>
    <cellStyle name="%40 - Vurgu1 3 5 3 4" xfId="17028" xr:uid="{F1D22D8B-DCEE-4E6B-96AE-B0C6754C09D6}"/>
    <cellStyle name="%40 - Vurgu1 3 5 3 4 2" xfId="41259" xr:uid="{14017F06-CA88-4740-B87D-137768C2382A}"/>
    <cellStyle name="%40 - Vurgu1 3 5 3 5" xfId="20767" xr:uid="{C1AA7A13-2F62-45B4-8A20-1D7A6ADA5E61}"/>
    <cellStyle name="%40 - Vurgu1 3 5 3 5 2" xfId="44990" xr:uid="{A43CA07F-0609-495D-9800-FCEC40EB0AC4}"/>
    <cellStyle name="%40 - Vurgu1 3 5 3 6" xfId="26745" xr:uid="{243336B1-49AE-4544-A562-FF5F058FBF73}"/>
    <cellStyle name="%40 - Vurgu1 3 5 3 6 2" xfId="50864" xr:uid="{ECCACCC1-784D-49FC-9C13-3AFC7CFEBD92}"/>
    <cellStyle name="%40 - Vurgu1 3 5 3 7" xfId="30807" xr:uid="{DA0BE16D-F842-482A-8311-5575DF2F1B2A}"/>
    <cellStyle name="%40 - Vurgu1 3 5 4" xfId="7203" xr:uid="{25916FE1-EE69-4E7B-84C6-554518424A36}"/>
    <cellStyle name="%40 - Vurgu1 3 5 4 2" xfId="25342" xr:uid="{B6BCB114-B5AF-4E44-BDF4-BD8274C14489}"/>
    <cellStyle name="%40 - Vurgu1 3 5 4 2 2" xfId="49476" xr:uid="{8AECD1C9-87A7-4B2D-A381-CDF7632ED7D5}"/>
    <cellStyle name="%40 - Vurgu1 3 5 4 3" xfId="32126" xr:uid="{C279F17A-3C50-42FA-9B1C-E7375699A23A}"/>
    <cellStyle name="%40 - Vurgu1 3 5 5" xfId="11926" xr:uid="{99FECC0C-60B9-424E-8851-05D44B0244B4}"/>
    <cellStyle name="%40 - Vurgu1 3 5 5 2" xfId="36160" xr:uid="{F797A23E-688E-4304-91BF-2BE456217AB2}"/>
    <cellStyle name="%40 - Vurgu1 3 5 6" xfId="15639" xr:uid="{80D1CF39-095F-4CA9-A1D3-AC810E4CDFC9}"/>
    <cellStyle name="%40 - Vurgu1 3 5 6 2" xfId="39871" xr:uid="{CD921A11-D55E-4FAF-8696-5AEFBCD6E64A}"/>
    <cellStyle name="%40 - Vurgu1 3 5 7" xfId="19376" xr:uid="{CF26671E-7641-4EA9-A907-198FBEF588D5}"/>
    <cellStyle name="%40 - Vurgu1 3 5 7 2" xfId="43602" xr:uid="{8DB4FF2A-9586-443C-A134-9FCC710CC1ED}"/>
    <cellStyle name="%40 - Vurgu1 3 5 8" xfId="22929" xr:uid="{072B10C0-7683-4584-8496-5E9AA0E4D69A}"/>
    <cellStyle name="%40 - Vurgu1 3 5 8 2" xfId="47131" xr:uid="{A7FAAA45-CE3F-4432-A234-267424BCDDEA}"/>
    <cellStyle name="%40 - Vurgu1 3 5 9" xfId="28614" xr:uid="{F7CF58CC-F0E8-4352-A566-3B3125E26082}"/>
    <cellStyle name="%40 - Vurgu1 3 6" xfId="438" xr:uid="{00000000-0005-0000-0000-0000DD010000}"/>
    <cellStyle name="%40 - Vurgu1 3 6 2" xfId="4152" xr:uid="{E6874A78-C11E-4436-A14F-E029EB1A8841}"/>
    <cellStyle name="%40 - Vurgu1 3 6 2 2" xfId="8485" xr:uid="{F8FCA259-ACB6-4BB1-86D6-1CA2FA9DEDF1}"/>
    <cellStyle name="%40 - Vurgu1 3 6 2 2 2" xfId="28066" xr:uid="{3BF05A8C-4887-483D-82F2-BEB1DD7A5FB8}"/>
    <cellStyle name="%40 - Vurgu1 3 6 2 2 2 2" xfId="52183" xr:uid="{70305CCC-143B-4FD2-B699-8CB7806CAF54}"/>
    <cellStyle name="%40 - Vurgu1 3 6 2 2 3" xfId="33301" xr:uid="{49D6E644-0C47-456A-80BB-A97ADBFA64E7}"/>
    <cellStyle name="%40 - Vurgu1 3 6 2 3" xfId="14634" xr:uid="{199C75BC-E32A-479E-BD19-AAF220A17CE0}"/>
    <cellStyle name="%40 - Vurgu1 3 6 2 3 2" xfId="38867" xr:uid="{DB3796C0-79E5-4995-9A74-03084A15B901}"/>
    <cellStyle name="%40 - Vurgu1 3 6 2 4" xfId="18347" xr:uid="{02F8036C-21B4-4A17-BF29-52FD425679E3}"/>
    <cellStyle name="%40 - Vurgu1 3 6 2 4 2" xfId="42578" xr:uid="{3D072DEA-A12E-457F-9884-E03A47D77782}"/>
    <cellStyle name="%40 - Vurgu1 3 6 2 5" xfId="22086" xr:uid="{EDB79E8E-2268-4233-A8AC-7300079FCFDD}"/>
    <cellStyle name="%40 - Vurgu1 3 6 2 5 2" xfId="46309" xr:uid="{9947B7AF-5661-448C-8FE9-78279442EAA5}"/>
    <cellStyle name="%40 - Vurgu1 3 6 2 6" xfId="24106" xr:uid="{65DD9CD6-2C4A-4507-A404-B1619632B19F}"/>
    <cellStyle name="%40 - Vurgu1 3 6 2 6 2" xfId="48308" xr:uid="{D5E6B59C-D984-43D8-B134-5B628FC1C252}"/>
    <cellStyle name="%40 - Vurgu1 3 6 2 7" xfId="29769" xr:uid="{F568BE4D-97FD-4B51-8902-4F8CE33A534F}"/>
    <cellStyle name="%40 - Vurgu1 3 6 3" xfId="5802" xr:uid="{7DF026A5-9B09-4760-A6D2-EE9C2C7FF461}"/>
    <cellStyle name="%40 - Vurgu1 3 6 3 2" xfId="9608" xr:uid="{B1AF8809-0BDE-47E0-A6B9-5BE5C9486EE4}"/>
    <cellStyle name="%40 - Vurgu1 3 6 3 2 2" xfId="34233" xr:uid="{F7482876-8D63-4514-8E20-FA403927679D}"/>
    <cellStyle name="%40 - Vurgu1 3 6 3 3" xfId="13442" xr:uid="{25812F28-2E7A-4A68-B81E-A6B092DA5B00}"/>
    <cellStyle name="%40 - Vurgu1 3 6 3 3 2" xfId="37675" xr:uid="{01B05208-7200-45B1-9909-6C6D4251D659}"/>
    <cellStyle name="%40 - Vurgu1 3 6 3 4" xfId="17155" xr:uid="{6DD173DC-FE03-455F-A0D4-21B25DD64868}"/>
    <cellStyle name="%40 - Vurgu1 3 6 3 4 2" xfId="41386" xr:uid="{84A15703-027C-4518-AE17-763D9811908B}"/>
    <cellStyle name="%40 - Vurgu1 3 6 3 5" xfId="20894" xr:uid="{CB4E9971-008D-4A05-9B15-CDC9244C684F}"/>
    <cellStyle name="%40 - Vurgu1 3 6 3 5 2" xfId="45117" xr:uid="{D26EC0A2-73D5-424A-B845-ABB774EEFD05}"/>
    <cellStyle name="%40 - Vurgu1 3 6 3 6" xfId="26872" xr:uid="{27687C24-4330-41CD-BB68-B48872534637}"/>
    <cellStyle name="%40 - Vurgu1 3 6 3 6 2" xfId="50991" xr:uid="{551CDF52-3A4D-436B-A969-4C76E0CA0A81}"/>
    <cellStyle name="%40 - Vurgu1 3 6 3 7" xfId="30808" xr:uid="{91A68443-2016-417B-9468-7A86180C5806}"/>
    <cellStyle name="%40 - Vurgu1 3 6 4" xfId="7337" xr:uid="{482AF7E3-574F-4895-B111-AD70575ED070}"/>
    <cellStyle name="%40 - Vurgu1 3 6 4 2" xfId="25469" xr:uid="{6BEAFFAE-5E47-42D8-93DA-D14CFA8BE075}"/>
    <cellStyle name="%40 - Vurgu1 3 6 4 2 2" xfId="49603" xr:uid="{CF4F64CF-A1D6-442C-B589-14B684995C9A}"/>
    <cellStyle name="%40 - Vurgu1 3 6 4 3" xfId="32253" xr:uid="{ED9E525F-8AAA-490E-820F-10FBD663D1E6}"/>
    <cellStyle name="%40 - Vurgu1 3 6 5" xfId="12053" xr:uid="{0DF666E9-CAC1-484F-824F-897DD70DB17E}"/>
    <cellStyle name="%40 - Vurgu1 3 6 5 2" xfId="36287" xr:uid="{E227E3F5-0485-4258-A545-4AAD4727AD33}"/>
    <cellStyle name="%40 - Vurgu1 3 6 6" xfId="15766" xr:uid="{EEE2AE5D-D381-480F-9996-F361495FE2DF}"/>
    <cellStyle name="%40 - Vurgu1 3 6 6 2" xfId="39998" xr:uid="{F75CAD36-76D0-48FC-A58F-EEB89E463A4E}"/>
    <cellStyle name="%40 - Vurgu1 3 6 7" xfId="19503" xr:uid="{77220A3F-D67B-4C90-8613-E8686B1B8484}"/>
    <cellStyle name="%40 - Vurgu1 3 6 7 2" xfId="43729" xr:uid="{8FF863E7-865E-4D35-AC05-D641B391E8CC}"/>
    <cellStyle name="%40 - Vurgu1 3 6 8" xfId="23056" xr:uid="{33575A8F-B22A-47DF-836D-4C364E4ADE06}"/>
    <cellStyle name="%40 - Vurgu1 3 6 8 2" xfId="47258" xr:uid="{B3A54A9B-70E5-495D-89F2-B8A3F9ED12E3}"/>
    <cellStyle name="%40 - Vurgu1 3 6 9" xfId="28615" xr:uid="{464F4415-4523-4975-8465-847C2D1BED12}"/>
    <cellStyle name="%40 - Vurgu1 3 7" xfId="3548" xr:uid="{00000000-0005-0000-0000-0000DE010000}"/>
    <cellStyle name="%40 - Vurgu1 3 7 2" xfId="4153" xr:uid="{31E96A3E-1626-414C-8422-23141DED6B60}"/>
    <cellStyle name="%40 - Vurgu1 3 7 2 2" xfId="9973" xr:uid="{3833CE36-5417-403C-844E-8E5E79B8B8C7}"/>
    <cellStyle name="%40 - Vurgu1 3 7 2 2 2" xfId="34567" xr:uid="{6B19C8FB-949C-45F6-BFD3-5D3C9F8CA8A5}"/>
    <cellStyle name="%40 - Vurgu1 3 7 2 3" xfId="13946" xr:uid="{33C0DB6F-C846-444A-A458-A16CF01B655B}"/>
    <cellStyle name="%40 - Vurgu1 3 7 2 3 2" xfId="38179" xr:uid="{1D00BAE8-07D0-4D7B-8252-59102339A93C}"/>
    <cellStyle name="%40 - Vurgu1 3 7 2 4" xfId="17659" xr:uid="{3DD5BA32-FD08-4775-85B4-F71D2D97EA78}"/>
    <cellStyle name="%40 - Vurgu1 3 7 2 4 2" xfId="41890" xr:uid="{B86113EB-939B-4D7F-BEAD-EC6775C9B74B}"/>
    <cellStyle name="%40 - Vurgu1 3 7 2 5" xfId="21398" xr:uid="{033F27AF-52B7-493D-ACB1-59F4478EB123}"/>
    <cellStyle name="%40 - Vurgu1 3 7 2 5 2" xfId="45621" xr:uid="{785E4004-11B0-4BC4-943D-9A7C7F716BBE}"/>
    <cellStyle name="%40 - Vurgu1 3 7 2 6" xfId="27378" xr:uid="{367F69E3-4A9F-4783-9D3F-21525E41EC68}"/>
    <cellStyle name="%40 - Vurgu1 3 7 2 6 2" xfId="51495" xr:uid="{008A7F28-E12C-4AF5-84E4-FF947C178E33}"/>
    <cellStyle name="%40 - Vurgu1 3 7 2 7" xfId="29770" xr:uid="{89AFDEA6-9E4B-4248-BE3B-7BB78C52B0B2}"/>
    <cellStyle name="%40 - Vurgu1 3 7 3" xfId="5803" xr:uid="{10DD4B47-FAB7-4FB5-A83A-907164FEC1AD}"/>
    <cellStyle name="%40 - Vurgu1 3 7 3 2" xfId="9254" xr:uid="{300853C6-959F-4DD4-B6C4-E099562DEE56}"/>
    <cellStyle name="%40 - Vurgu1 3 7 3 2 2" xfId="33893" xr:uid="{406D895F-DF76-488B-A48C-5BFCB27EAEBE}"/>
    <cellStyle name="%40 - Vurgu1 3 7 3 3" xfId="12774" xr:uid="{292490A3-C269-43DD-B53D-675A2B707ACF}"/>
    <cellStyle name="%40 - Vurgu1 3 7 3 3 2" xfId="37007" xr:uid="{61D4D4D6-B173-42C1-9D4A-0B0B90A6F545}"/>
    <cellStyle name="%40 - Vurgu1 3 7 3 4" xfId="16487" xr:uid="{4CB702ED-639D-4006-9619-F8913FCE21E0}"/>
    <cellStyle name="%40 - Vurgu1 3 7 3 4 2" xfId="40718" xr:uid="{F6768D31-48E1-4A7E-BF62-2D1C2B04ED5B}"/>
    <cellStyle name="%40 - Vurgu1 3 7 3 5" xfId="20226" xr:uid="{C57D4235-FA3E-47E8-B68A-CABBA82E1BA3}"/>
    <cellStyle name="%40 - Vurgu1 3 7 3 5 2" xfId="44449" xr:uid="{1AEFEB16-D00F-46FF-8861-9AC7BBB10D8D}"/>
    <cellStyle name="%40 - Vurgu1 3 7 3 6" xfId="26203" xr:uid="{2769A6F6-F7A2-40B5-8C90-599394F5DA1F}"/>
    <cellStyle name="%40 - Vurgu1 3 7 3 6 2" xfId="50323" xr:uid="{AC33AE98-37CA-4461-9959-ABE917172CEF}"/>
    <cellStyle name="%40 - Vurgu1 3 7 3 7" xfId="30809" xr:uid="{27BEE1F2-5B5F-4F48-932C-C456A2ED07CE}"/>
    <cellStyle name="%40 - Vurgu1 3 7 4" xfId="7737" xr:uid="{FFC7C686-2C7B-40C4-9700-8602E1022AC1}"/>
    <cellStyle name="%40 - Vurgu1 3 7 4 2" xfId="24779" xr:uid="{05997A72-7E0B-4531-A03E-FCA2CFD0CB06}"/>
    <cellStyle name="%40 - Vurgu1 3 7 4 2 2" xfId="48913" xr:uid="{A0EAD3F4-E67F-45A6-A104-FC7A24A2F0F2}"/>
    <cellStyle name="%40 - Vurgu1 3 7 4 3" xfId="32613" xr:uid="{B0BA5005-4798-4983-AD92-B93ECB79ADB1}"/>
    <cellStyle name="%40 - Vurgu1 3 7 5" xfId="11361" xr:uid="{72B909CD-935D-4B3D-8137-D119BD8D024D}"/>
    <cellStyle name="%40 - Vurgu1 3 7 5 2" xfId="35595" xr:uid="{52635AEC-52B6-4F4D-82EB-5FAEDC3D1F95}"/>
    <cellStyle name="%40 - Vurgu1 3 7 6" xfId="15074" xr:uid="{9572A6FE-8F8F-4E75-8D28-D3D623DA5660}"/>
    <cellStyle name="%40 - Vurgu1 3 7 6 2" xfId="39306" xr:uid="{696D5094-8C32-4354-A259-ACE80838BC87}"/>
    <cellStyle name="%40 - Vurgu1 3 7 7" xfId="18809" xr:uid="{2C873C78-47BC-4E00-9D61-4AFC085A5291}"/>
    <cellStyle name="%40 - Vurgu1 3 7 7 2" xfId="43035" xr:uid="{7B0CA1C2-19B1-49E9-B3BD-A3C580A24050}"/>
    <cellStyle name="%40 - Vurgu1 3 7 8" xfId="23417" xr:uid="{37938FD9-0F31-4A96-900F-71D071BB2680}"/>
    <cellStyle name="%40 - Vurgu1 3 7 8 2" xfId="47619" xr:uid="{88D40B76-2432-490A-9378-76AE02494788}"/>
    <cellStyle name="%40 - Vurgu1 3 7 9" xfId="29320" xr:uid="{501AC8ED-BFEC-423F-A466-FE06748559C9}"/>
    <cellStyle name="%40 - Vurgu1 3 8" xfId="4146" xr:uid="{8BA8DCF4-C42D-46A7-B4C3-224965433BB4}"/>
    <cellStyle name="%40 - Vurgu1 3 8 2" xfId="7502" xr:uid="{EC0B20EA-E2CF-4C72-B13A-635B8922F8E6}"/>
    <cellStyle name="%40 - Vurgu1 3 8 2 2" xfId="25666" xr:uid="{87126E51-69F7-479B-8D2B-E990EB11A218}"/>
    <cellStyle name="%40 - Vurgu1 3 8 2 2 2" xfId="49795" xr:uid="{00B72D88-C143-4483-B07F-26817F4B1D23}"/>
    <cellStyle name="%40 - Vurgu1 3 8 2 3" xfId="32413" xr:uid="{7CBEAB18-D0C4-42A5-8ECD-F8F4E854273E}"/>
    <cellStyle name="%40 - Vurgu1 3 8 3" xfId="12245" xr:uid="{9C99CA48-0F33-4A0E-80AA-8E4F47D790F2}"/>
    <cellStyle name="%40 - Vurgu1 3 8 3 2" xfId="36479" xr:uid="{52C4508E-DF13-4D37-BD2C-D2A8436D80BD}"/>
    <cellStyle name="%40 - Vurgu1 3 8 4" xfId="15958" xr:uid="{53864E80-E143-4C6D-9EBB-7A2FB0C8DE8A}"/>
    <cellStyle name="%40 - Vurgu1 3 8 4 2" xfId="40190" xr:uid="{594937D2-1783-4044-A69B-889E2B65E4AD}"/>
    <cellStyle name="%40 - Vurgu1 3 8 5" xfId="19695" xr:uid="{7B82093F-C058-47AC-8B57-C534A6711231}"/>
    <cellStyle name="%40 - Vurgu1 3 8 5 2" xfId="43921" xr:uid="{56EEAB12-F238-4D5A-8918-7A0B228D1CB9}"/>
    <cellStyle name="%40 - Vurgu1 3 8 6" xfId="23216" xr:uid="{BA676E55-CDFA-4C83-8E69-483B6FB9E9E5}"/>
    <cellStyle name="%40 - Vurgu1 3 8 6 2" xfId="47418" xr:uid="{290865EE-822F-4435-B00C-BB03991C9CE9}"/>
    <cellStyle name="%40 - Vurgu1 3 8 7" xfId="29763" xr:uid="{3C37B8E2-AA4D-4D7D-9159-828780627250}"/>
    <cellStyle name="%40 - Vurgu1 3 9" xfId="5796" xr:uid="{2C989216-1810-4622-8814-33BD84F0086F}"/>
    <cellStyle name="%40 - Vurgu1 3 9 2" xfId="9863" xr:uid="{30BDEA4B-CFB7-4143-89B3-F2D4A5668AFA}"/>
    <cellStyle name="%40 - Vurgu1 3 9 2 2" xfId="34463" xr:uid="{FBFD21B9-00C0-46B4-9D6E-82409AB7A078}"/>
    <cellStyle name="%40 - Vurgu1 3 9 3" xfId="13749" xr:uid="{26F73D3B-C13A-4BEE-8917-6536F6505662}"/>
    <cellStyle name="%40 - Vurgu1 3 9 3 2" xfId="37982" xr:uid="{0151F8B9-1947-497F-8795-9B3F9366FCF4}"/>
    <cellStyle name="%40 - Vurgu1 3 9 4" xfId="17462" xr:uid="{CEA7C66B-0A96-4D31-8AA7-43E2F6490079}"/>
    <cellStyle name="%40 - Vurgu1 3 9 4 2" xfId="41693" xr:uid="{9D1EF9CF-664F-4C11-886D-F106DC9C7919}"/>
    <cellStyle name="%40 - Vurgu1 3 9 5" xfId="21201" xr:uid="{481FC100-4B8F-41C7-9D0D-F572CA0EE42A}"/>
    <cellStyle name="%40 - Vurgu1 3 9 5 2" xfId="45424" xr:uid="{FFE92DF1-9333-4EB8-8900-EA826E5252E1}"/>
    <cellStyle name="%40 - Vurgu1 3 9 6" xfId="27181" xr:uid="{1FAC128B-B3A2-4A96-AAA4-496A13DB93AA}"/>
    <cellStyle name="%40 - Vurgu1 3 9 6 2" xfId="51298" xr:uid="{21AD4851-215F-4CE8-9618-F2CD6F7B5F07}"/>
    <cellStyle name="%40 - Vurgu1 3 9 7" xfId="30802" xr:uid="{A195AD6C-855B-4321-A2FD-F7477F933008}"/>
    <cellStyle name="%40 - Vurgu1 30" xfId="8780" xr:uid="{40050D7F-B169-4AA4-925C-51156A1AE5E6}"/>
    <cellStyle name="%40 - Vurgu1 30 2" xfId="24361" xr:uid="{47DD75B1-372E-4996-9A5B-F85FFD26BAA6}"/>
    <cellStyle name="%40 - Vurgu1 30 2 2" xfId="48563" xr:uid="{D4710D2B-F33F-40A6-B30D-DE733F57EDB7}"/>
    <cellStyle name="%40 - Vurgu1 30 3" xfId="33556" xr:uid="{33EE1279-F584-49F3-870F-BA5C8673657B}"/>
    <cellStyle name="%40 - Vurgu1 31" xfId="6515" xr:uid="{CB153E46-5830-4891-B4A2-A6409C6C2C1C}"/>
    <cellStyle name="%40 - Vurgu1 31 2" xfId="24431" xr:uid="{5D49E522-395C-4B7A-87C2-777F6808ABFE}"/>
    <cellStyle name="%40 - Vurgu1 31 2 2" xfId="48615" xr:uid="{7A4F7900-8850-49C6-959C-7576DCCD1E85}"/>
    <cellStyle name="%40 - Vurgu1 31 3" xfId="31519" xr:uid="{559BED58-4D5D-49D3-934D-D78B9F14E5DF}"/>
    <cellStyle name="%40 - Vurgu1 32" xfId="11074" xr:uid="{45D6E63D-8B9C-4149-90AA-ADBD6E8EC8D3}"/>
    <cellStyle name="%40 - Vurgu1 32 2" xfId="24454" xr:uid="{B61D7DC5-C050-48C9-8B54-B440A1B097EA}"/>
    <cellStyle name="%40 - Vurgu1 32 2 2" xfId="48631" xr:uid="{F0CAA263-B03D-43EC-8EB7-3725724CF735}"/>
    <cellStyle name="%40 - Vurgu1 32 3" xfId="35315" xr:uid="{F85353F8-C0BF-4F2F-8577-230104859304}"/>
    <cellStyle name="%40 - Vurgu1 33" xfId="11109" xr:uid="{0A7037FB-4490-456B-AA70-FDE33DCFCF25}"/>
    <cellStyle name="%40 - Vurgu1 33 2" xfId="24472" xr:uid="{20E759FF-1C83-4ACB-B08E-2D00FBD137F8}"/>
    <cellStyle name="%40 - Vurgu1 33 2 2" xfId="48647" xr:uid="{93578EAD-BF8B-4123-8E92-19BFAB9EB760}"/>
    <cellStyle name="%40 - Vurgu1 33 3" xfId="35343" xr:uid="{2A04EF26-0877-40C1-84A5-96BD58F15885}"/>
    <cellStyle name="%40 - Vurgu1 34" xfId="14822" xr:uid="{8FBD40F7-99E8-4ABF-B43A-40A4AB49F512}"/>
    <cellStyle name="%40 - Vurgu1 34 2" xfId="24490" xr:uid="{B3E99D3E-BE68-47D1-B9C4-98202FC02D6C}"/>
    <cellStyle name="%40 - Vurgu1 34 2 2" xfId="48664" xr:uid="{02F23DE3-2231-405C-91C9-5F501A0D6984}"/>
    <cellStyle name="%40 - Vurgu1 34 3" xfId="39054" xr:uid="{42CF5663-723D-42F2-B93F-38DA41FF8027}"/>
    <cellStyle name="%40 - Vurgu1 35" xfId="18555" xr:uid="{76B36493-DC10-4A61-9B9F-DC269D1766D8}"/>
    <cellStyle name="%40 - Vurgu1 35 2" xfId="42781" xr:uid="{00106D9A-F889-424C-BD7D-F751FA6D3BFB}"/>
    <cellStyle name="%40 - Vurgu1 36" xfId="22289" xr:uid="{C8D6A51C-E708-4FA0-9341-6E7D2AADB957}"/>
    <cellStyle name="%40 - Vurgu1 36 2" xfId="46507" xr:uid="{1DDFF668-5737-4E6E-9F84-C26002988B39}"/>
    <cellStyle name="%40 - Vurgu1 37" xfId="52372" xr:uid="{9A2B7C68-5DCA-4725-8B01-FD2C747338E4}"/>
    <cellStyle name="%40 - Vurgu1 4" xfId="439" xr:uid="{00000000-0005-0000-0000-0000DF010000}"/>
    <cellStyle name="%40 - Vurgu1 4 10" xfId="6580" xr:uid="{F6B9F0C1-20EF-42A6-B146-AA884858A142}"/>
    <cellStyle name="%40 - Vurgu1 4 10 2" xfId="31584" xr:uid="{E645E6A8-F272-447F-B51C-5EED8A0C9013}"/>
    <cellStyle name="%40 - Vurgu1 4 11" xfId="10378" xr:uid="{D1093438-65CC-475C-AE2C-58F905BD1E98}"/>
    <cellStyle name="%40 - Vurgu1 4 11 2" xfId="34939" xr:uid="{0DF2E250-50D5-4D87-A525-6FCFFA47BCED}"/>
    <cellStyle name="%40 - Vurgu1 4 12" xfId="11173" xr:uid="{C6771BB5-408D-4162-93CE-D48E8D22A2F3}"/>
    <cellStyle name="%40 - Vurgu1 4 12 2" xfId="35407" xr:uid="{C1271363-2A01-4986-9524-ABB0B31D4066}"/>
    <cellStyle name="%40 - Vurgu1 4 13" xfId="14886" xr:uid="{963F5464-F14D-4FD3-940E-5CF304999566}"/>
    <cellStyle name="%40 - Vurgu1 4 13 2" xfId="39118" xr:uid="{26A1A3A1-8DFE-427F-ADF4-99FB9C245F59}"/>
    <cellStyle name="%40 - Vurgu1 4 14" xfId="18619" xr:uid="{CE765DF6-5950-4650-8CBC-0C00D9E98770}"/>
    <cellStyle name="%40 - Vurgu1 4 14 2" xfId="42845" xr:uid="{E88D89E7-184A-4018-939A-B7116BC1C5B8}"/>
    <cellStyle name="%40 - Vurgu1 4 15" xfId="22386" xr:uid="{2EFB46FD-EB53-4D67-A119-A4CC80136050}"/>
    <cellStyle name="%40 - Vurgu1 4 15 2" xfId="46588" xr:uid="{3940603B-0890-457C-A7A9-6D8B5640B8C2}"/>
    <cellStyle name="%40 - Vurgu1 4 16" xfId="28616" xr:uid="{E9C73310-0F1B-4DCF-82A4-0B62183DC746}"/>
    <cellStyle name="%40 - Vurgu1 4 2" xfId="440" xr:uid="{00000000-0005-0000-0000-0000E0010000}"/>
    <cellStyle name="%40 - Vurgu1 4 2 10" xfId="22689" xr:uid="{B6BD4D9F-65D1-4B30-A157-1CA4573B8073}"/>
    <cellStyle name="%40 - Vurgu1 4 2 10 2" xfId="46891" xr:uid="{92F08911-36D4-4473-96CA-12F107021BE9}"/>
    <cellStyle name="%40 - Vurgu1 4 2 11" xfId="28617" xr:uid="{7DC74B42-087E-43D9-A7CF-20EF7C182A1E}"/>
    <cellStyle name="%40 - Vurgu1 4 2 2" xfId="441" xr:uid="{00000000-0005-0000-0000-0000E1010000}"/>
    <cellStyle name="%40 - Vurgu1 4 2 2 2" xfId="4156" xr:uid="{9D7393B9-FA59-4D38-A7BD-CB46CB6DF86B}"/>
    <cellStyle name="%40 - Vurgu1 4 2 2 2 2" xfId="26505" xr:uid="{8D980BB3-E2EA-4E1A-87CE-27AF8F5F58CB}"/>
    <cellStyle name="%40 - Vurgu1 4 2 2 2 2 2" xfId="50624" xr:uid="{CDB174C7-C21C-469D-AE8F-263DCE5B136E}"/>
    <cellStyle name="%40 - Vurgu1 4 2 2 2 3" xfId="29773" xr:uid="{F7AC50B7-3E2B-457D-926F-4D1F06814F08}"/>
    <cellStyle name="%40 - Vurgu1 4 2 2 3" xfId="5806" xr:uid="{F4BCDA7D-B286-496C-8016-F3D0B2FAD030}"/>
    <cellStyle name="%40 - Vurgu1 4 2 2 3 2" xfId="30812" xr:uid="{38491AEF-5DFE-461A-AF81-C1E4FF108BF5}"/>
    <cellStyle name="%40 - Vurgu1 4 2 2 4" xfId="8106" xr:uid="{6417313E-0C8B-4595-9C27-821D59EA12A2}"/>
    <cellStyle name="%40 - Vurgu1 4 2 2 4 2" xfId="32934" xr:uid="{B147460F-7864-45CA-A31F-CF6246711815}"/>
    <cellStyle name="%40 - Vurgu1 4 2 2 5" xfId="13075" xr:uid="{04EA6AB6-6B70-4A35-8418-9DBBF46B5358}"/>
    <cellStyle name="%40 - Vurgu1 4 2 2 5 2" xfId="37308" xr:uid="{97BE534E-BBAB-46D0-9FB5-D2BB7BDE9E91}"/>
    <cellStyle name="%40 - Vurgu1 4 2 2 6" xfId="16788" xr:uid="{BA01B992-9A9D-4F56-BE8A-2706D819A3CB}"/>
    <cellStyle name="%40 - Vurgu1 4 2 2 6 2" xfId="41019" xr:uid="{0C321A52-08F3-4378-A2CC-C723CF78F028}"/>
    <cellStyle name="%40 - Vurgu1 4 2 2 7" xfId="20527" xr:uid="{A4BEA1DE-3595-4920-8D5C-DB5F61B31114}"/>
    <cellStyle name="%40 - Vurgu1 4 2 2 7 2" xfId="44750" xr:uid="{D2EE1C07-9228-4042-93B0-09634E058597}"/>
    <cellStyle name="%40 - Vurgu1 4 2 2 8" xfId="23739" xr:uid="{97220AA0-C340-492A-9CCB-C10BFF69D0B3}"/>
    <cellStyle name="%40 - Vurgu1 4 2 2 8 2" xfId="47941" xr:uid="{B0895CAB-52C5-42FB-9D48-1A7E68B43DCF}"/>
    <cellStyle name="%40 - Vurgu1 4 2 2 9" xfId="28618" xr:uid="{299D6ECB-6D11-43E4-8CEE-7CE1E52F72CC}"/>
    <cellStyle name="%40 - Vurgu1 4 2 3" xfId="4155" xr:uid="{4A0DDFC1-AF25-4309-87FC-3E79D0736C03}"/>
    <cellStyle name="%40 - Vurgu1 4 2 3 2" xfId="10070" xr:uid="{3D11064A-3D72-4141-8792-EAFB65286995}"/>
    <cellStyle name="%40 - Vurgu1 4 2 3 2 2" xfId="34664" xr:uid="{1E69100C-1D85-4B81-9AE9-0CB3AD3653F3}"/>
    <cellStyle name="%40 - Vurgu1 4 2 3 3" xfId="14267" xr:uid="{F22A37EB-31C2-4AFD-B3A2-1D5720F19748}"/>
    <cellStyle name="%40 - Vurgu1 4 2 3 3 2" xfId="38500" xr:uid="{A80868ED-0B70-4909-AFB2-9C3CCA87C37C}"/>
    <cellStyle name="%40 - Vurgu1 4 2 3 4" xfId="17980" xr:uid="{D3A80FBC-3E2C-4430-8C67-042E1FD2EF1E}"/>
    <cellStyle name="%40 - Vurgu1 4 2 3 4 2" xfId="42211" xr:uid="{45B5E45F-4E6F-4490-BE9A-D6DBAB820830}"/>
    <cellStyle name="%40 - Vurgu1 4 2 3 5" xfId="21719" xr:uid="{CEC31D09-ABBA-4EAD-B13D-64303ACC6F43}"/>
    <cellStyle name="%40 - Vurgu1 4 2 3 5 2" xfId="45942" xr:uid="{FB997E2C-8CD8-4759-8204-425886BCC85F}"/>
    <cellStyle name="%40 - Vurgu1 4 2 3 6" xfId="27699" xr:uid="{E8F9E88A-DF35-4161-923A-1D9961B64A63}"/>
    <cellStyle name="%40 - Vurgu1 4 2 3 6 2" xfId="51816" xr:uid="{DA455868-25E5-41F6-A135-098E0B283FC8}"/>
    <cellStyle name="%40 - Vurgu1 4 2 3 7" xfId="29772" xr:uid="{9A59E06F-AAEE-4CD2-9033-7AA64F407BC0}"/>
    <cellStyle name="%40 - Vurgu1 4 2 4" xfId="5805" xr:uid="{003B968D-0B35-4276-9EBE-D708FD65D80B}"/>
    <cellStyle name="%40 - Vurgu1 4 2 4 2" xfId="9019" xr:uid="{3A5B303C-87ED-42C0-B560-60A08D026CFC}"/>
    <cellStyle name="%40 - Vurgu1 4 2 4 2 2" xfId="33713" xr:uid="{AE7B1304-3B71-42A3-9E62-9425E7C1E394}"/>
    <cellStyle name="%40 - Vurgu1 4 2 4 3" xfId="12417" xr:uid="{ABA3AB33-90E5-4D1F-B504-D3800328060A}"/>
    <cellStyle name="%40 - Vurgu1 4 2 4 3 2" xfId="36651" xr:uid="{7096FFE6-8829-4F69-B584-968A89248A16}"/>
    <cellStyle name="%40 - Vurgu1 4 2 4 4" xfId="16130" xr:uid="{85F2FCFA-F6FB-4AE3-A482-68C134BB8C34}"/>
    <cellStyle name="%40 - Vurgu1 4 2 4 4 2" xfId="40362" xr:uid="{336C79EB-75C4-4D00-9F7E-96DB5DC24361}"/>
    <cellStyle name="%40 - Vurgu1 4 2 4 5" xfId="19868" xr:uid="{656D341F-D0C4-438E-AF79-8EA62A82C22D}"/>
    <cellStyle name="%40 - Vurgu1 4 2 4 5 2" xfId="44093" xr:uid="{E1A90954-C36E-4F7A-9484-269030C3DB08}"/>
    <cellStyle name="%40 - Vurgu1 4 2 4 6" xfId="25843" xr:uid="{884D716C-11BA-45F3-AB8A-A2B882BBACA0}"/>
    <cellStyle name="%40 - Vurgu1 4 2 4 6 2" xfId="49967" xr:uid="{14CD6FDC-76C7-496C-BBAE-79950716126F}"/>
    <cellStyle name="%40 - Vurgu1 4 2 4 7" xfId="30811" xr:uid="{316BB661-08BD-42BD-A539-5B20CDE6F57A}"/>
    <cellStyle name="%40 - Vurgu1 4 2 5" xfId="6954" xr:uid="{287DC4C5-452D-4129-BD9C-AB76A8DF28BF}"/>
    <cellStyle name="%40 - Vurgu1 4 2 5 2" xfId="25102" xr:uid="{3555C94F-96F8-4FB5-ABBD-A5BECDB854E0}"/>
    <cellStyle name="%40 - Vurgu1 4 2 5 2 2" xfId="49236" xr:uid="{D2F02CE5-4612-400B-B81F-6E8A76B71758}"/>
    <cellStyle name="%40 - Vurgu1 4 2 5 3" xfId="31886" xr:uid="{ECCF8B4A-69C8-4C0F-A9AB-362145AE1EDB}"/>
    <cellStyle name="%40 - Vurgu1 4 2 6" xfId="10379" xr:uid="{A460D4C8-A243-4078-8902-CDC7EA4D0990}"/>
    <cellStyle name="%40 - Vurgu1 4 2 6 2" xfId="34940" xr:uid="{A9E09C44-3382-4680-A2E5-1226F99D3D11}"/>
    <cellStyle name="%40 - Vurgu1 4 2 7" xfId="11686" xr:uid="{7192F1A9-CB67-4B97-B59A-EA5327592A7C}"/>
    <cellStyle name="%40 - Vurgu1 4 2 7 2" xfId="35920" xr:uid="{4D109D76-FC30-4462-A84A-8B09CC710503}"/>
    <cellStyle name="%40 - Vurgu1 4 2 8" xfId="15399" xr:uid="{28CB5D1D-E0E6-40D0-B07B-E581D2D525EA}"/>
    <cellStyle name="%40 - Vurgu1 4 2 8 2" xfId="39631" xr:uid="{EBFD67C5-B44A-4AB6-8577-0BEB0DCDAFFE}"/>
    <cellStyle name="%40 - Vurgu1 4 2 9" xfId="19136" xr:uid="{D99E1754-5DF2-4CB6-83AC-83512D5A8C55}"/>
    <cellStyle name="%40 - Vurgu1 4 2 9 2" xfId="43362" xr:uid="{3135FE67-161A-4537-A457-FD4C813D72B7}"/>
    <cellStyle name="%40 - Vurgu1 4 3" xfId="442" xr:uid="{00000000-0005-0000-0000-0000E2010000}"/>
    <cellStyle name="%40 - Vurgu1 4 3 10" xfId="28619" xr:uid="{2CF73825-933D-480F-B458-4A6A95FE00D7}"/>
    <cellStyle name="%40 - Vurgu1 4 3 2" xfId="4157" xr:uid="{B63B9D07-4FA8-40CC-9925-A0026FC31015}"/>
    <cellStyle name="%40 - Vurgu1 4 3 2 2" xfId="8237" xr:uid="{DB3FE2BB-7EA6-4850-BCF6-86D9A473E14D}"/>
    <cellStyle name="%40 - Vurgu1 4 3 2 2 2" xfId="27826" xr:uid="{01C436FB-A5F2-42BA-9314-88259A5F15A9}"/>
    <cellStyle name="%40 - Vurgu1 4 3 2 2 2 2" xfId="51943" xr:uid="{3DA9C158-9C65-47B5-87E5-44E498614595}"/>
    <cellStyle name="%40 - Vurgu1 4 3 2 2 3" xfId="33061" xr:uid="{EF59E0F2-663D-406F-8809-DBB2B05808FB}"/>
    <cellStyle name="%40 - Vurgu1 4 3 2 3" xfId="14394" xr:uid="{C9A91F76-2122-40BD-A41E-68667A485AFA}"/>
    <cellStyle name="%40 - Vurgu1 4 3 2 3 2" xfId="38627" xr:uid="{86968F78-5C7B-4333-9D3C-43A5FFA6D0B2}"/>
    <cellStyle name="%40 - Vurgu1 4 3 2 4" xfId="18107" xr:uid="{DE8B460F-9F5A-41AF-A544-DD1858B679AF}"/>
    <cellStyle name="%40 - Vurgu1 4 3 2 4 2" xfId="42338" xr:uid="{6C326C54-C5DF-4098-BFC8-02BDDEB69610}"/>
    <cellStyle name="%40 - Vurgu1 4 3 2 5" xfId="21846" xr:uid="{784364F0-2422-4826-8016-2C60979E58B6}"/>
    <cellStyle name="%40 - Vurgu1 4 3 2 5 2" xfId="46069" xr:uid="{0A0E276F-4B97-45DF-97D0-25F5A604C850}"/>
    <cellStyle name="%40 - Vurgu1 4 3 2 6" xfId="23866" xr:uid="{E0B9BEA6-3A20-40D8-A887-25FC860BDBD9}"/>
    <cellStyle name="%40 - Vurgu1 4 3 2 6 2" xfId="48068" xr:uid="{5C286D8F-FEBA-4CDA-A269-4682C3472690}"/>
    <cellStyle name="%40 - Vurgu1 4 3 2 7" xfId="29774" xr:uid="{AC232892-FA32-405A-B229-12A063EAA2C4}"/>
    <cellStyle name="%40 - Vurgu1 4 3 3" xfId="5807" xr:uid="{A889074B-8E41-46BD-A254-3A2D32B798B1}"/>
    <cellStyle name="%40 - Vurgu1 4 3 3 2" xfId="9460" xr:uid="{340DC987-0E21-469B-AC1F-374E549CA922}"/>
    <cellStyle name="%40 - Vurgu1 4 3 3 2 2" xfId="34085" xr:uid="{852264B6-18D1-4CBE-BD98-8B1597D092F6}"/>
    <cellStyle name="%40 - Vurgu1 4 3 3 3" xfId="13202" xr:uid="{B37421A0-06C8-479F-A00A-07C4A4606D6C}"/>
    <cellStyle name="%40 - Vurgu1 4 3 3 3 2" xfId="37435" xr:uid="{9B5BB5DF-C3C2-4B86-9A45-93B468EA3E64}"/>
    <cellStyle name="%40 - Vurgu1 4 3 3 4" xfId="16915" xr:uid="{98055376-9FCE-4229-B27C-4A7CCB395C2A}"/>
    <cellStyle name="%40 - Vurgu1 4 3 3 4 2" xfId="41146" xr:uid="{253687A0-589D-4ABF-83E6-8BBBEBC7A7AD}"/>
    <cellStyle name="%40 - Vurgu1 4 3 3 5" xfId="20654" xr:uid="{CEA097D0-73A2-4259-AE4C-67C7F274E676}"/>
    <cellStyle name="%40 - Vurgu1 4 3 3 5 2" xfId="44877" xr:uid="{940F916C-39A3-43A0-AD6E-EDC0595BB83F}"/>
    <cellStyle name="%40 - Vurgu1 4 3 3 6" xfId="26632" xr:uid="{E062EB78-BD89-453A-BA94-5522E5FF38C8}"/>
    <cellStyle name="%40 - Vurgu1 4 3 3 6 2" xfId="50751" xr:uid="{C1960C08-F876-4227-AA7F-91F010A2FA34}"/>
    <cellStyle name="%40 - Vurgu1 4 3 3 7" xfId="30813" xr:uid="{95DA21D6-5AE0-4165-A36D-0B6F60F530BF}"/>
    <cellStyle name="%40 - Vurgu1 4 3 4" xfId="7089" xr:uid="{8C113A0F-6E0D-46DE-8C25-8E92CDEE99EB}"/>
    <cellStyle name="%40 - Vurgu1 4 3 4 2" xfId="25229" xr:uid="{5D3A16D1-D59C-41B6-834C-BA94D6EC5D2B}"/>
    <cellStyle name="%40 - Vurgu1 4 3 4 2 2" xfId="49363" xr:uid="{265AE33D-0AC6-4E63-BEE6-F75092AE363F}"/>
    <cellStyle name="%40 - Vurgu1 4 3 4 3" xfId="32013" xr:uid="{69A01F19-30BD-4F43-B682-6D96C9D78CF3}"/>
    <cellStyle name="%40 - Vurgu1 4 3 5" xfId="10380" xr:uid="{910B59AB-EE60-4178-B5A4-5D2450BA21A6}"/>
    <cellStyle name="%40 - Vurgu1 4 3 5 2" xfId="34941" xr:uid="{C8EEAB43-3B76-4E6A-9235-B4A2338057A1}"/>
    <cellStyle name="%40 - Vurgu1 4 3 6" xfId="11813" xr:uid="{13796B9E-71FF-4874-96DA-AF2297175F54}"/>
    <cellStyle name="%40 - Vurgu1 4 3 6 2" xfId="36047" xr:uid="{FD4D948D-892E-4583-B4D8-F578E8642232}"/>
    <cellStyle name="%40 - Vurgu1 4 3 7" xfId="15526" xr:uid="{1B9C6123-9E95-4DF5-8361-5B9F277AF45C}"/>
    <cellStyle name="%40 - Vurgu1 4 3 7 2" xfId="39758" xr:uid="{45A3F611-33F9-475D-8876-C63C0C6117BB}"/>
    <cellStyle name="%40 - Vurgu1 4 3 8" xfId="19263" xr:uid="{E75273DA-7421-442C-BA23-B55106F81538}"/>
    <cellStyle name="%40 - Vurgu1 4 3 8 2" xfId="43489" xr:uid="{2BEF941E-3D39-4EE5-8259-FE6CD20CCBFF}"/>
    <cellStyle name="%40 - Vurgu1 4 3 9" xfId="22816" xr:uid="{C99F92AB-B94F-4FB7-AB6A-1D370818AE6D}"/>
    <cellStyle name="%40 - Vurgu1 4 3 9 2" xfId="47018" xr:uid="{29A08112-C24B-4985-88B3-073095DBBFD2}"/>
    <cellStyle name="%40 - Vurgu1 4 4" xfId="443" xr:uid="{00000000-0005-0000-0000-0000E3010000}"/>
    <cellStyle name="%40 - Vurgu1 4 4 10" xfId="28620" xr:uid="{AEA52212-AED0-45D2-800A-90A3B0CCE7E3}"/>
    <cellStyle name="%40 - Vurgu1 4 4 2" xfId="4158" xr:uid="{36072285-820F-48AA-AF0A-DCCC92FFDEEF}"/>
    <cellStyle name="%40 - Vurgu1 4 4 2 2" xfId="8367" xr:uid="{9BC30DD7-9879-4C53-9562-ADE8B1096721}"/>
    <cellStyle name="%40 - Vurgu1 4 4 2 2 2" xfId="27953" xr:uid="{266FD1CE-6F1D-45FA-850C-73E0FE7D91E0}"/>
    <cellStyle name="%40 - Vurgu1 4 4 2 2 2 2" xfId="52070" xr:uid="{C6B08983-932C-40F1-80E6-F118790363F0}"/>
    <cellStyle name="%40 - Vurgu1 4 4 2 2 3" xfId="33188" xr:uid="{7734FCC2-2DC1-4584-A723-5CBEDC1EFD1F}"/>
    <cellStyle name="%40 - Vurgu1 4 4 2 3" xfId="14521" xr:uid="{5694FDE3-05EC-4ECC-827F-ED5B7AF5762D}"/>
    <cellStyle name="%40 - Vurgu1 4 4 2 3 2" xfId="38754" xr:uid="{6B162CA3-3D41-421F-9734-06A60984A554}"/>
    <cellStyle name="%40 - Vurgu1 4 4 2 4" xfId="18234" xr:uid="{0703BF27-75F7-442D-994B-F162DFFAA55A}"/>
    <cellStyle name="%40 - Vurgu1 4 4 2 4 2" xfId="42465" xr:uid="{6E08E028-DA64-4C60-B64B-4F463B514F68}"/>
    <cellStyle name="%40 - Vurgu1 4 4 2 5" xfId="21973" xr:uid="{B62A92C5-12F0-4077-A44D-1AD8A39E904C}"/>
    <cellStyle name="%40 - Vurgu1 4 4 2 5 2" xfId="46196" xr:uid="{81A5BC95-F70F-4865-AF99-8EC7051D4D3F}"/>
    <cellStyle name="%40 - Vurgu1 4 4 2 6" xfId="23993" xr:uid="{9841F464-ACC1-4549-9147-3E911B7D224F}"/>
    <cellStyle name="%40 - Vurgu1 4 4 2 6 2" xfId="48195" xr:uid="{69AC7C77-4886-46A0-98A7-B22DFB042F97}"/>
    <cellStyle name="%40 - Vurgu1 4 4 2 7" xfId="29775" xr:uid="{F3B85C85-301A-4E58-A436-7284D10BF23A}"/>
    <cellStyle name="%40 - Vurgu1 4 4 3" xfId="5808" xr:uid="{D5F64789-676A-4521-B000-B6D8CA8B7439}"/>
    <cellStyle name="%40 - Vurgu1 4 4 3 2" xfId="9539" xr:uid="{30CFBEE5-2168-49BF-B488-2D5B11FA2D70}"/>
    <cellStyle name="%40 - Vurgu1 4 4 3 2 2" xfId="34164" xr:uid="{E250D80D-F3D4-409E-8229-974F2FBD4FDA}"/>
    <cellStyle name="%40 - Vurgu1 4 4 3 3" xfId="13329" xr:uid="{5708BD71-DDF6-4754-8528-740891BA19F2}"/>
    <cellStyle name="%40 - Vurgu1 4 4 3 3 2" xfId="37562" xr:uid="{F1E5003F-A119-427F-A1EF-7AA64998E0F8}"/>
    <cellStyle name="%40 - Vurgu1 4 4 3 4" xfId="17042" xr:uid="{4D2FDD85-6B96-4F71-9918-925C791898A0}"/>
    <cellStyle name="%40 - Vurgu1 4 4 3 4 2" xfId="41273" xr:uid="{5563049D-6CB8-42FD-AF76-350A839855CA}"/>
    <cellStyle name="%40 - Vurgu1 4 4 3 5" xfId="20781" xr:uid="{0AFFAB5D-85D4-4B91-9CA6-ADB57A28E95E}"/>
    <cellStyle name="%40 - Vurgu1 4 4 3 5 2" xfId="45004" xr:uid="{41BA0838-6CBB-4EBD-B238-B78A2D79AD0A}"/>
    <cellStyle name="%40 - Vurgu1 4 4 3 6" xfId="26759" xr:uid="{EC99078E-3DFA-4278-A493-C3D2B3A19452}"/>
    <cellStyle name="%40 - Vurgu1 4 4 3 6 2" xfId="50878" xr:uid="{DB4C65AB-43F9-4DBE-84AF-3CC0397615CC}"/>
    <cellStyle name="%40 - Vurgu1 4 4 3 7" xfId="30814" xr:uid="{3050EDB3-7AC3-4ACF-912C-124CA0DD4A7F}"/>
    <cellStyle name="%40 - Vurgu1 4 4 4" xfId="7217" xr:uid="{7E8BC397-42D4-4022-A6F8-87EC4594554C}"/>
    <cellStyle name="%40 - Vurgu1 4 4 4 2" xfId="25356" xr:uid="{98BCBF47-9848-4D1C-A9ED-B7D15E0C31E0}"/>
    <cellStyle name="%40 - Vurgu1 4 4 4 2 2" xfId="49490" xr:uid="{8E4E465F-C42E-43AA-A4A2-03B1A0CBB7B4}"/>
    <cellStyle name="%40 - Vurgu1 4 4 4 3" xfId="32140" xr:uid="{4D4904F7-A113-4FED-9A36-EE3FE747B1E9}"/>
    <cellStyle name="%40 - Vurgu1 4 4 5" xfId="10381" xr:uid="{8EFB80B0-7ED0-4B41-A4C3-3EC01841B07E}"/>
    <cellStyle name="%40 - Vurgu1 4 4 5 2" xfId="34942" xr:uid="{792DEC26-51C9-4023-81BC-41EED83D0D27}"/>
    <cellStyle name="%40 - Vurgu1 4 4 6" xfId="11940" xr:uid="{90623AD9-0DB9-4DEE-8191-1F2A49FA76B6}"/>
    <cellStyle name="%40 - Vurgu1 4 4 6 2" xfId="36174" xr:uid="{94E7CD67-71AC-4826-888F-9CA4D99B59CB}"/>
    <cellStyle name="%40 - Vurgu1 4 4 7" xfId="15653" xr:uid="{3F3FF485-5843-4A91-BB0E-1F49C75EDCD4}"/>
    <cellStyle name="%40 - Vurgu1 4 4 7 2" xfId="39885" xr:uid="{AF05ADD4-9DD6-4045-B055-B579B9E04AB4}"/>
    <cellStyle name="%40 - Vurgu1 4 4 8" xfId="19390" xr:uid="{F7F28948-2615-4DA2-BC3A-19BB99E01866}"/>
    <cellStyle name="%40 - Vurgu1 4 4 8 2" xfId="43616" xr:uid="{D02B2420-949C-49F7-ACE2-DAAAB94403B7}"/>
    <cellStyle name="%40 - Vurgu1 4 4 9" xfId="22943" xr:uid="{DD5861ED-1076-4B7E-B38A-109D060D58D8}"/>
    <cellStyle name="%40 - Vurgu1 4 4 9 2" xfId="47145" xr:uid="{0A7EABE6-C824-4934-87CB-DE838947C268}"/>
    <cellStyle name="%40 - Vurgu1 4 5" xfId="444" xr:uid="{00000000-0005-0000-0000-0000E4010000}"/>
    <cellStyle name="%40 - Vurgu1 4 5 2" xfId="4159" xr:uid="{62A2B791-E5DC-433D-9E08-B4256A1C4AB6}"/>
    <cellStyle name="%40 - Vurgu1 4 5 2 2" xfId="8499" xr:uid="{932384CF-1413-478B-B86B-CB83E9BB1ED7}"/>
    <cellStyle name="%40 - Vurgu1 4 5 2 2 2" xfId="28080" xr:uid="{720561D0-EB77-4E45-9856-91F89592EBAF}"/>
    <cellStyle name="%40 - Vurgu1 4 5 2 2 2 2" xfId="52197" xr:uid="{AA21AF3B-DE48-4A36-956E-335A76BA65E3}"/>
    <cellStyle name="%40 - Vurgu1 4 5 2 2 3" xfId="33315" xr:uid="{B3CAF5AE-F91A-4335-A637-48EC978756B3}"/>
    <cellStyle name="%40 - Vurgu1 4 5 2 3" xfId="14648" xr:uid="{370BC09E-5685-4951-B590-F54FEA3D7C35}"/>
    <cellStyle name="%40 - Vurgu1 4 5 2 3 2" xfId="38881" xr:uid="{9C43DF6E-65A3-4B85-BA13-B6DD50A6DA30}"/>
    <cellStyle name="%40 - Vurgu1 4 5 2 4" xfId="18361" xr:uid="{1B889CB5-3FFF-4D78-A077-DB05345D32FB}"/>
    <cellStyle name="%40 - Vurgu1 4 5 2 4 2" xfId="42592" xr:uid="{EC9CD39C-1534-4939-98E5-57E811AED8BC}"/>
    <cellStyle name="%40 - Vurgu1 4 5 2 5" xfId="22100" xr:uid="{6769A4E1-F146-47E7-A7B3-998406663210}"/>
    <cellStyle name="%40 - Vurgu1 4 5 2 5 2" xfId="46323" xr:uid="{3A252B68-1AC0-4208-8DB5-641A2F95C3A6}"/>
    <cellStyle name="%40 - Vurgu1 4 5 2 6" xfId="24120" xr:uid="{FDA327A6-D073-4042-BEAD-0264AF46E24F}"/>
    <cellStyle name="%40 - Vurgu1 4 5 2 6 2" xfId="48322" xr:uid="{D3CB1329-8800-49BB-BEF9-E76A683C3A9E}"/>
    <cellStyle name="%40 - Vurgu1 4 5 2 7" xfId="29776" xr:uid="{DB9846A5-CBE1-4D23-B5F6-313EF7E43895}"/>
    <cellStyle name="%40 - Vurgu1 4 5 3" xfId="5809" xr:uid="{62DD028B-AA17-4BD7-8FE0-9B635E9DC6D2}"/>
    <cellStyle name="%40 - Vurgu1 4 5 3 2" xfId="9619" xr:uid="{62FD2225-26B9-4537-A0C0-B0C9B00BA522}"/>
    <cellStyle name="%40 - Vurgu1 4 5 3 2 2" xfId="34244" xr:uid="{F22CBA83-1472-4521-8FC8-AE225057C8DF}"/>
    <cellStyle name="%40 - Vurgu1 4 5 3 3" xfId="13456" xr:uid="{BC52DB5A-A83C-48A2-BC34-60D2D1C30CE9}"/>
    <cellStyle name="%40 - Vurgu1 4 5 3 3 2" xfId="37689" xr:uid="{15170052-7119-40D7-96DC-BA06AD57EC44}"/>
    <cellStyle name="%40 - Vurgu1 4 5 3 4" xfId="17169" xr:uid="{47A1F508-2373-4A63-B698-5C40F51FC49C}"/>
    <cellStyle name="%40 - Vurgu1 4 5 3 4 2" xfId="41400" xr:uid="{72C5A522-8FF0-47CE-AC94-9C34549782A6}"/>
    <cellStyle name="%40 - Vurgu1 4 5 3 5" xfId="20908" xr:uid="{121D6E02-E164-4DCA-8AD7-911CBE7C7FF4}"/>
    <cellStyle name="%40 - Vurgu1 4 5 3 5 2" xfId="45131" xr:uid="{7996DBA4-0D16-48A5-A9B0-5BFDF37D9408}"/>
    <cellStyle name="%40 - Vurgu1 4 5 3 6" xfId="26886" xr:uid="{980DCB27-8C27-4040-84EA-21E570575D4E}"/>
    <cellStyle name="%40 - Vurgu1 4 5 3 6 2" xfId="51005" xr:uid="{8DD82636-5F2D-4684-AF19-9313DD60E2DD}"/>
    <cellStyle name="%40 - Vurgu1 4 5 3 7" xfId="30815" xr:uid="{7755F5ED-9182-4F08-9695-BE436B8F1EF8}"/>
    <cellStyle name="%40 - Vurgu1 4 5 4" xfId="7351" xr:uid="{96FBB3FB-9B75-4EBD-993C-0EDA565A4027}"/>
    <cellStyle name="%40 - Vurgu1 4 5 4 2" xfId="25483" xr:uid="{171D4C64-C1D1-46F5-934F-044EE000883D}"/>
    <cellStyle name="%40 - Vurgu1 4 5 4 2 2" xfId="49617" xr:uid="{53703FD5-F7B5-4A6D-B741-14E60A82D1BC}"/>
    <cellStyle name="%40 - Vurgu1 4 5 4 3" xfId="32267" xr:uid="{591FCE60-CC56-424E-B492-6A6F9D76F6F2}"/>
    <cellStyle name="%40 - Vurgu1 4 5 5" xfId="12067" xr:uid="{8CF56E98-ACAD-4368-A959-C89D04450001}"/>
    <cellStyle name="%40 - Vurgu1 4 5 5 2" xfId="36301" xr:uid="{5EAB9CC8-4A71-4499-814F-587F0B34FC26}"/>
    <cellStyle name="%40 - Vurgu1 4 5 6" xfId="15780" xr:uid="{5D5ECA61-BB02-4200-841B-EF514C8F2E28}"/>
    <cellStyle name="%40 - Vurgu1 4 5 6 2" xfId="40012" xr:uid="{935D5DEC-624F-4B91-A49C-2C905ABBDFA4}"/>
    <cellStyle name="%40 - Vurgu1 4 5 7" xfId="19517" xr:uid="{EFE8514B-4BE9-4D6B-88FA-65D94975F8BD}"/>
    <cellStyle name="%40 - Vurgu1 4 5 7 2" xfId="43743" xr:uid="{C5E6B64F-2D08-4484-93E9-641D98EB7426}"/>
    <cellStyle name="%40 - Vurgu1 4 5 8" xfId="23070" xr:uid="{24B91EA2-1A20-49BB-9E53-5AA489778C31}"/>
    <cellStyle name="%40 - Vurgu1 4 5 8 2" xfId="47272" xr:uid="{9887687B-4443-4ADF-8FA2-97B88134A0DD}"/>
    <cellStyle name="%40 - Vurgu1 4 5 9" xfId="28621" xr:uid="{019C8EF4-06D5-49C2-8ADA-9DD49D1C6F92}"/>
    <cellStyle name="%40 - Vurgu1 4 6" xfId="3590" xr:uid="{00000000-0005-0000-0000-0000E5010000}"/>
    <cellStyle name="%40 - Vurgu1 4 6 2" xfId="4160" xr:uid="{077675B6-3EF4-4191-8FEE-EB81CED0641D}"/>
    <cellStyle name="%40 - Vurgu1 4 6 2 2" xfId="9994" xr:uid="{5CAFCEF2-956B-4C8E-8AD3-37A35A6D09FB}"/>
    <cellStyle name="%40 - Vurgu1 4 6 2 2 2" xfId="34588" xr:uid="{C2441C24-DDB9-4E23-B23A-EF23CC008B2C}"/>
    <cellStyle name="%40 - Vurgu1 4 6 2 3" xfId="13969" xr:uid="{E12D413A-2A14-41CA-8EAE-697E44C81387}"/>
    <cellStyle name="%40 - Vurgu1 4 6 2 3 2" xfId="38202" xr:uid="{09B6051C-55C9-4453-95E6-937D190C3D14}"/>
    <cellStyle name="%40 - Vurgu1 4 6 2 4" xfId="17682" xr:uid="{A9498956-E0CF-4A5C-A1B2-8D52C82768D5}"/>
    <cellStyle name="%40 - Vurgu1 4 6 2 4 2" xfId="41913" xr:uid="{1EC5E5DF-F1DA-4898-97C9-5E8B24C3C8B6}"/>
    <cellStyle name="%40 - Vurgu1 4 6 2 5" xfId="21421" xr:uid="{A3BB9FD0-9791-42C9-98CE-4180E282C46F}"/>
    <cellStyle name="%40 - Vurgu1 4 6 2 5 2" xfId="45644" xr:uid="{A9B03807-A4C7-4429-9A8F-40708DA99C20}"/>
    <cellStyle name="%40 - Vurgu1 4 6 2 6" xfId="27401" xr:uid="{298E468F-0BC9-4C7B-9DD2-CF172B9A2F1C}"/>
    <cellStyle name="%40 - Vurgu1 4 6 2 6 2" xfId="51518" xr:uid="{C4EFB85C-3A5F-4D15-B52D-E28460FFF36B}"/>
    <cellStyle name="%40 - Vurgu1 4 6 2 7" xfId="29777" xr:uid="{7C9C7E0B-298D-4CF0-A9EA-4FB931F4F16F}"/>
    <cellStyle name="%40 - Vurgu1 4 6 3" xfId="5810" xr:uid="{C57D8870-75F8-4B87-B259-8DC0C10691E1}"/>
    <cellStyle name="%40 - Vurgu1 4 6 3 2" xfId="9268" xr:uid="{28100360-9728-4BE5-9E81-A01DF4A6F506}"/>
    <cellStyle name="%40 - Vurgu1 4 6 3 2 2" xfId="33902" xr:uid="{24DDA67E-9207-4C36-BA1D-A16DA5B5873B}"/>
    <cellStyle name="%40 - Vurgu1 4 6 3 3" xfId="12787" xr:uid="{42403C92-1EA8-4BD7-B6D1-51B1186693F6}"/>
    <cellStyle name="%40 - Vurgu1 4 6 3 3 2" xfId="37020" xr:uid="{874F2E7F-D80F-4251-8B19-103C5ABE3540}"/>
    <cellStyle name="%40 - Vurgu1 4 6 3 4" xfId="16500" xr:uid="{EDC7764F-9CD9-4B66-AABA-9499C070F25E}"/>
    <cellStyle name="%40 - Vurgu1 4 6 3 4 2" xfId="40731" xr:uid="{9442F74F-6D8B-4376-8132-A110782271F2}"/>
    <cellStyle name="%40 - Vurgu1 4 6 3 5" xfId="20239" xr:uid="{11CFC265-F750-4578-BEDE-4D717C99D926}"/>
    <cellStyle name="%40 - Vurgu1 4 6 3 5 2" xfId="44462" xr:uid="{FB813843-7064-4D0D-B6E6-1A93B956760C}"/>
    <cellStyle name="%40 - Vurgu1 4 6 3 6" xfId="26216" xr:uid="{9CFE06CC-71E2-42CF-8190-5D318936AF52}"/>
    <cellStyle name="%40 - Vurgu1 4 6 3 6 2" xfId="50336" xr:uid="{7E007F9F-A713-4319-94A9-8D7D3ADD8CB1}"/>
    <cellStyle name="%40 - Vurgu1 4 6 3 7" xfId="30816" xr:uid="{0CB2539E-E0B0-467A-8FC0-8D3F8EB7027C}"/>
    <cellStyle name="%40 - Vurgu1 4 6 4" xfId="7769" xr:uid="{9D8C3680-82DF-4B2B-B777-B515FBB2D945}"/>
    <cellStyle name="%40 - Vurgu1 4 6 4 2" xfId="24803" xr:uid="{0FC38143-F3B3-4656-A472-9E13CC0A18F4}"/>
    <cellStyle name="%40 - Vurgu1 4 6 4 2 2" xfId="48937" xr:uid="{3CBC15D3-4642-4FDD-B69C-64B950FE00DA}"/>
    <cellStyle name="%40 - Vurgu1 4 6 4 3" xfId="32636" xr:uid="{6EB27B50-FD88-4B70-B9B3-467AB7A9426E}"/>
    <cellStyle name="%40 - Vurgu1 4 6 5" xfId="11384" xr:uid="{5E0F07E8-E438-4CC6-AFC3-92AE123BFBBF}"/>
    <cellStyle name="%40 - Vurgu1 4 6 5 2" xfId="35618" xr:uid="{769DE4BE-F5C4-43CF-BF82-25AD34E06EA1}"/>
    <cellStyle name="%40 - Vurgu1 4 6 6" xfId="15097" xr:uid="{685589A6-D032-4D4B-B12E-F528FE5571CC}"/>
    <cellStyle name="%40 - Vurgu1 4 6 6 2" xfId="39329" xr:uid="{A287C92D-B4F9-4B9A-9436-CD255B4564C4}"/>
    <cellStyle name="%40 - Vurgu1 4 6 7" xfId="18833" xr:uid="{A517893E-DCE8-41EC-BE3D-8B23CA429947}"/>
    <cellStyle name="%40 - Vurgu1 4 6 7 2" xfId="43059" xr:uid="{672E57FD-4BCD-4462-94F1-7F19EEA07DB4}"/>
    <cellStyle name="%40 - Vurgu1 4 6 8" xfId="23440" xr:uid="{21D15D5D-BA72-411C-B651-DB76BC59F70B}"/>
    <cellStyle name="%40 - Vurgu1 4 6 8 2" xfId="47642" xr:uid="{90E557C6-C2D3-4E80-9340-B25836CD4B71}"/>
    <cellStyle name="%40 - Vurgu1 4 6 9" xfId="29359" xr:uid="{EEFE9919-AB0E-4A1F-B682-B506B82E3200}"/>
    <cellStyle name="%40 - Vurgu1 4 7" xfId="4154" xr:uid="{9BFB41BF-BAF4-4A34-8852-F145D52FFF71}"/>
    <cellStyle name="%40 - Vurgu1 4 7 2" xfId="7516" xr:uid="{3B65675B-2607-4567-94D1-9B40F84EEBE9}"/>
    <cellStyle name="%40 - Vurgu1 4 7 2 2" xfId="25706" xr:uid="{E87E31F1-AF70-4373-A14D-13915D013503}"/>
    <cellStyle name="%40 - Vurgu1 4 7 2 2 2" xfId="49834" xr:uid="{55F0B9C7-DD23-4B3D-874F-3C718F006E47}"/>
    <cellStyle name="%40 - Vurgu1 4 7 2 3" xfId="32427" xr:uid="{2A1A1498-5084-4F69-BBCA-4EB8BBCB623E}"/>
    <cellStyle name="%40 - Vurgu1 4 7 3" xfId="12284" xr:uid="{E6125D28-09E0-45C6-95AE-5BFC6B5E7B25}"/>
    <cellStyle name="%40 - Vurgu1 4 7 3 2" xfId="36518" xr:uid="{7E0ADBEE-EBEB-42F2-85DA-B896942319C6}"/>
    <cellStyle name="%40 - Vurgu1 4 7 4" xfId="15997" xr:uid="{F6027691-5956-48DB-8C5E-AF7CAB80C7E5}"/>
    <cellStyle name="%40 - Vurgu1 4 7 4 2" xfId="40229" xr:uid="{CBE51F33-7CA5-4C97-B231-959C0D37AB88}"/>
    <cellStyle name="%40 - Vurgu1 4 7 5" xfId="19735" xr:uid="{96DC35A8-8343-4906-BE98-770B5E7D1660}"/>
    <cellStyle name="%40 - Vurgu1 4 7 5 2" xfId="43960" xr:uid="{F6D902A5-4893-4B93-AFD5-35E3A4F88657}"/>
    <cellStyle name="%40 - Vurgu1 4 7 6" xfId="23230" xr:uid="{152D33C7-1AFC-4050-AB35-BA1B2F65F8F4}"/>
    <cellStyle name="%40 - Vurgu1 4 7 6 2" xfId="47432" xr:uid="{8D2D006B-B4E9-41DA-AE8C-2A3CFA7DBC98}"/>
    <cellStyle name="%40 - Vurgu1 4 7 7" xfId="29771" xr:uid="{0B438BEF-1609-44C4-BFAA-22EF09BE3B30}"/>
    <cellStyle name="%40 - Vurgu1 4 8" xfId="5804" xr:uid="{47A51F5A-33D6-4631-BC1F-461F51791623}"/>
    <cellStyle name="%40 - Vurgu1 4 8 2" xfId="9875" xr:uid="{DE279020-E964-4997-8319-6F237926A324}"/>
    <cellStyle name="%40 - Vurgu1 4 8 2 2" xfId="34475" xr:uid="{1183B532-9C19-42FF-A14F-59EA5B8A13C8}"/>
    <cellStyle name="%40 - Vurgu1 4 8 3" xfId="13763" xr:uid="{F40E8B2F-4F50-431B-896F-DE80C1321033}"/>
    <cellStyle name="%40 - Vurgu1 4 8 3 2" xfId="37996" xr:uid="{A3AEED6C-8A5A-447C-82BE-4687725A2DEB}"/>
    <cellStyle name="%40 - Vurgu1 4 8 4" xfId="17476" xr:uid="{C7F96E69-435B-4BBE-B36A-16FF87FC636C}"/>
    <cellStyle name="%40 - Vurgu1 4 8 4 2" xfId="41707" xr:uid="{3D70F53C-BE92-49D0-9F0A-38678FB25639}"/>
    <cellStyle name="%40 - Vurgu1 4 8 5" xfId="21215" xr:uid="{043EE490-5761-42ED-9B6A-14CAF881121E}"/>
    <cellStyle name="%40 - Vurgu1 4 8 5 2" xfId="45438" xr:uid="{AF137012-BE86-4BE5-AC9E-D6E738454234}"/>
    <cellStyle name="%40 - Vurgu1 4 8 6" xfId="27195" xr:uid="{79FB70F0-D27F-4182-AE33-19CAD9291282}"/>
    <cellStyle name="%40 - Vurgu1 4 8 6 2" xfId="51312" xr:uid="{9B05D388-8710-4807-AB79-830311ADE13F}"/>
    <cellStyle name="%40 - Vurgu1 4 8 7" xfId="30810" xr:uid="{7E2297A6-409B-4AD9-9E09-43C140EE3239}"/>
    <cellStyle name="%40 - Vurgu1 4 9" xfId="6471" xr:uid="{C7DE04C2-4CBA-4CAA-8567-7E6DC0C32D28}"/>
    <cellStyle name="%40 - Vurgu1 4 9 2" xfId="24554" xr:uid="{1A79502E-56F1-4191-9AD0-51E7532C2C6B}"/>
    <cellStyle name="%40 - Vurgu1 4 9 2 2" xfId="48728" xr:uid="{EE0495DF-33A7-4B56-8323-D5C0FB2CD04B}"/>
    <cellStyle name="%40 - Vurgu1 4 9 3" xfId="31476" xr:uid="{CF973D7D-1512-4A83-AB66-5B6EDD845F7E}"/>
    <cellStyle name="%40 - Vurgu1 5" xfId="445" xr:uid="{00000000-0005-0000-0000-0000E6010000}"/>
    <cellStyle name="%40 - Vurgu1 5 10" xfId="10382" xr:uid="{C0974A88-4BD2-4C12-99BD-D92897F9BB33}"/>
    <cellStyle name="%40 - Vurgu1 5 10 2" xfId="24571" xr:uid="{67316559-CC75-4773-B399-981AFD7B8A67}"/>
    <cellStyle name="%40 - Vurgu1 5 10 2 2" xfId="48745" xr:uid="{93363603-6397-4431-8E32-A36BF66D1B4A}"/>
    <cellStyle name="%40 - Vurgu1 5 10 3" xfId="34943" xr:uid="{31C41685-CFCA-4A10-B097-81EB1DA6FAFC}"/>
    <cellStyle name="%40 - Vurgu1 5 11" xfId="11190" xr:uid="{83352AD0-811B-463A-A9D0-FD4EB5B014F2}"/>
    <cellStyle name="%40 - Vurgu1 5 11 2" xfId="35424" xr:uid="{A802FD75-E4E1-4240-A79F-677785D976DA}"/>
    <cellStyle name="%40 - Vurgu1 5 12" xfId="14903" xr:uid="{51704455-9FA8-4ED2-9CBA-FD522847B444}"/>
    <cellStyle name="%40 - Vurgu1 5 12 2" xfId="39135" xr:uid="{790E1D66-58B9-4F94-8CE4-C376C2B2483F}"/>
    <cellStyle name="%40 - Vurgu1 5 13" xfId="18636" xr:uid="{50AFB672-8F75-495C-A0F8-81F852AC104D}"/>
    <cellStyle name="%40 - Vurgu1 5 13 2" xfId="42862" xr:uid="{3EB6EAB8-A5ED-47AA-A74B-3437B4C116B7}"/>
    <cellStyle name="%40 - Vurgu1 5 14" xfId="22418" xr:uid="{6A4A30C0-A4A4-4434-BB21-74E9C9079935}"/>
    <cellStyle name="%40 - Vurgu1 5 14 2" xfId="46620" xr:uid="{FBCAA76E-289A-4683-A4B0-377D13077BC5}"/>
    <cellStyle name="%40 - Vurgu1 5 15" xfId="28622" xr:uid="{BA5F5B58-5455-45F7-960B-20943A655814}"/>
    <cellStyle name="%40 - Vurgu1 5 2" xfId="446" xr:uid="{00000000-0005-0000-0000-0000E7010000}"/>
    <cellStyle name="%40 - Vurgu1 5 2 10" xfId="22706" xr:uid="{30D4687A-E5FD-4239-8A01-8FDA3D24E0B6}"/>
    <cellStyle name="%40 - Vurgu1 5 2 10 2" xfId="46908" xr:uid="{1118B06B-2CFD-4DD4-93E9-975E2249F49B}"/>
    <cellStyle name="%40 - Vurgu1 5 2 11" xfId="28623" xr:uid="{9B17DFFE-473A-45A6-9696-AFDC42FD2159}"/>
    <cellStyle name="%40 - Vurgu1 5 2 2" xfId="447" xr:uid="{00000000-0005-0000-0000-0000E8010000}"/>
    <cellStyle name="%40 - Vurgu1 5 2 2 2" xfId="4163" xr:uid="{4AA04E4F-1242-4949-B8DA-985E1786C8FE}"/>
    <cellStyle name="%40 - Vurgu1 5 2 2 2 2" xfId="26522" xr:uid="{24133F2E-EADF-4FF1-B22A-5B76DEDCAF9D}"/>
    <cellStyle name="%40 - Vurgu1 5 2 2 2 2 2" xfId="50641" xr:uid="{CD6EBD74-AB75-469E-AF67-0BD3B343D522}"/>
    <cellStyle name="%40 - Vurgu1 5 2 2 2 3" xfId="29779" xr:uid="{0C1D947B-5721-4EF3-8ABA-8C1205A4FF65}"/>
    <cellStyle name="%40 - Vurgu1 5 2 2 3" xfId="5812" xr:uid="{F147CB70-128F-4FCC-B811-9B728F4A5A06}"/>
    <cellStyle name="%40 - Vurgu1 5 2 2 3 2" xfId="30818" xr:uid="{BE0C8CFE-479E-4353-ADD9-3D1FBB151A39}"/>
    <cellStyle name="%40 - Vurgu1 5 2 2 4" xfId="8123" xr:uid="{8D0FBFCC-C5F2-4F4C-9914-91DCD59D5ADB}"/>
    <cellStyle name="%40 - Vurgu1 5 2 2 4 2" xfId="32951" xr:uid="{4C04CBF2-8C32-46A5-A8BF-84B6AE40547F}"/>
    <cellStyle name="%40 - Vurgu1 5 2 2 5" xfId="13092" xr:uid="{7D864022-3DDA-4CF1-A23A-F03CF0219A50}"/>
    <cellStyle name="%40 - Vurgu1 5 2 2 5 2" xfId="37325" xr:uid="{0EABA58C-2025-448A-AB0A-454C85DFFA04}"/>
    <cellStyle name="%40 - Vurgu1 5 2 2 6" xfId="16805" xr:uid="{B1561050-1695-4516-9BCA-DB23BF191A54}"/>
    <cellStyle name="%40 - Vurgu1 5 2 2 6 2" xfId="41036" xr:uid="{F11A5E5B-F29A-48B7-9CB0-210E3A11E7D9}"/>
    <cellStyle name="%40 - Vurgu1 5 2 2 7" xfId="20544" xr:uid="{884282F1-E0D0-44B4-A4B6-76E79BCDDAFF}"/>
    <cellStyle name="%40 - Vurgu1 5 2 2 7 2" xfId="44767" xr:uid="{AF10BD41-EB54-4CB9-9175-EFB29BB56B24}"/>
    <cellStyle name="%40 - Vurgu1 5 2 2 8" xfId="23756" xr:uid="{6A979341-E6D7-4566-B7C8-0897449423E5}"/>
    <cellStyle name="%40 - Vurgu1 5 2 2 8 2" xfId="47958" xr:uid="{2F3FBBC0-8400-473C-8C72-9B59F4DD23D6}"/>
    <cellStyle name="%40 - Vurgu1 5 2 2 9" xfId="28624" xr:uid="{05BBE69C-F656-4DC5-A484-D81498C76D37}"/>
    <cellStyle name="%40 - Vurgu1 5 2 3" xfId="4162" xr:uid="{C86BDA81-237D-4DE2-AF01-EAAEC0B298A3}"/>
    <cellStyle name="%40 - Vurgu1 5 2 3 2" xfId="10083" xr:uid="{3872CC00-FC2A-4D50-AF5F-7DD5137D532E}"/>
    <cellStyle name="%40 - Vurgu1 5 2 3 2 2" xfId="34677" xr:uid="{4F6C4265-92D3-4A20-9DAF-E25CD33EAB61}"/>
    <cellStyle name="%40 - Vurgu1 5 2 3 3" xfId="14284" xr:uid="{582631C0-5372-4F0B-8252-D72728CCB53F}"/>
    <cellStyle name="%40 - Vurgu1 5 2 3 3 2" xfId="38517" xr:uid="{975EE898-F1C8-4174-9FBA-0A96EA266CEC}"/>
    <cellStyle name="%40 - Vurgu1 5 2 3 4" xfId="17997" xr:uid="{0AFDF4AC-F86C-4B0E-9B4D-32D176ADB12A}"/>
    <cellStyle name="%40 - Vurgu1 5 2 3 4 2" xfId="42228" xr:uid="{946B1FF4-8115-4D18-A759-8D6F3C12C2A0}"/>
    <cellStyle name="%40 - Vurgu1 5 2 3 5" xfId="21736" xr:uid="{BAA73761-ABFA-4A9A-952D-2D9FD9A9B64A}"/>
    <cellStyle name="%40 - Vurgu1 5 2 3 5 2" xfId="45959" xr:uid="{D2751E5D-7CDC-4FC5-92B3-1781043F33EE}"/>
    <cellStyle name="%40 - Vurgu1 5 2 3 6" xfId="27716" xr:uid="{503A4A93-3E68-4EF5-A0E1-FC30DC65D573}"/>
    <cellStyle name="%40 - Vurgu1 5 2 3 6 2" xfId="51833" xr:uid="{0ECF17FA-0929-4AD2-9CF2-24F6BAA09C53}"/>
    <cellStyle name="%40 - Vurgu1 5 2 3 7" xfId="29778" xr:uid="{5E3E5A7F-DB70-4932-A3FF-A2F13F1A4998}"/>
    <cellStyle name="%40 - Vurgu1 5 2 4" xfId="5811" xr:uid="{CAB873C2-1F4F-46D6-BA2F-9560C69AE978}"/>
    <cellStyle name="%40 - Vurgu1 5 2 4 2" xfId="9032" xr:uid="{2E6B3DF7-CB39-4401-85BF-B50EC25BB0ED}"/>
    <cellStyle name="%40 - Vurgu1 5 2 4 2 2" xfId="33726" xr:uid="{A34AA6F8-1F28-495F-A014-C79D74D4F402}"/>
    <cellStyle name="%40 - Vurgu1 5 2 4 3" xfId="12433" xr:uid="{70638FBA-6455-4780-99F5-0F6CEE6B43EE}"/>
    <cellStyle name="%40 - Vurgu1 5 2 4 3 2" xfId="36667" xr:uid="{F7CA42ED-4290-4B6C-8303-9E866561186D}"/>
    <cellStyle name="%40 - Vurgu1 5 2 4 4" xfId="16146" xr:uid="{FC5E72C3-4EEA-4567-9C8F-B41B9600B4C4}"/>
    <cellStyle name="%40 - Vurgu1 5 2 4 4 2" xfId="40378" xr:uid="{9A69230B-D89F-41A4-A575-3F9E43BE3472}"/>
    <cellStyle name="%40 - Vurgu1 5 2 4 5" xfId="19884" xr:uid="{943B73D5-831C-4C90-96D9-8D7659D82E0A}"/>
    <cellStyle name="%40 - Vurgu1 5 2 4 5 2" xfId="44109" xr:uid="{914F9A92-E19A-4FDE-A247-AA87EE512194}"/>
    <cellStyle name="%40 - Vurgu1 5 2 4 6" xfId="25859" xr:uid="{77A54EE5-3864-4282-A74D-28B010D18113}"/>
    <cellStyle name="%40 - Vurgu1 5 2 4 6 2" xfId="49983" xr:uid="{20B96DC2-9A99-4860-91DE-3F1B55F4D55C}"/>
    <cellStyle name="%40 - Vurgu1 5 2 4 7" xfId="30817" xr:uid="{6F1ACF51-4E2F-40E6-AFC0-9289F19BBC2D}"/>
    <cellStyle name="%40 - Vurgu1 5 2 5" xfId="6971" xr:uid="{3730E249-C7FF-444C-87FC-2E5CE560A62E}"/>
    <cellStyle name="%40 - Vurgu1 5 2 5 2" xfId="25119" xr:uid="{5C43DF44-2933-4324-8F61-2BD798406A42}"/>
    <cellStyle name="%40 - Vurgu1 5 2 5 2 2" xfId="49253" xr:uid="{438CB65D-8DD3-4195-B846-2ABB42328848}"/>
    <cellStyle name="%40 - Vurgu1 5 2 5 3" xfId="31903" xr:uid="{F73C824E-9D11-43C0-86AC-CC17191F0A55}"/>
    <cellStyle name="%40 - Vurgu1 5 2 6" xfId="10383" xr:uid="{3D3F42B0-9965-47A2-9542-5BFAE01534A1}"/>
    <cellStyle name="%40 - Vurgu1 5 2 6 2" xfId="34944" xr:uid="{EF704017-43EA-4860-A07E-382341A6EEF1}"/>
    <cellStyle name="%40 - Vurgu1 5 2 7" xfId="11703" xr:uid="{F91BBBE9-60EE-42D5-87D9-34DCB23F2F25}"/>
    <cellStyle name="%40 - Vurgu1 5 2 7 2" xfId="35937" xr:uid="{CF1B21D9-B349-4DE2-B1B8-6D00800835DE}"/>
    <cellStyle name="%40 - Vurgu1 5 2 8" xfId="15416" xr:uid="{F75DFF80-E444-4243-B7D2-F6362B6A7C1D}"/>
    <cellStyle name="%40 - Vurgu1 5 2 8 2" xfId="39648" xr:uid="{FA105E0C-C0BA-4DFB-A647-E5FB5F0DAA1A}"/>
    <cellStyle name="%40 - Vurgu1 5 2 9" xfId="19153" xr:uid="{C0D57210-977F-463D-8E9A-38CFF1A5ABB9}"/>
    <cellStyle name="%40 - Vurgu1 5 2 9 2" xfId="43379" xr:uid="{8E310BFC-E416-4B83-B50E-E4FF32DC9531}"/>
    <cellStyle name="%40 - Vurgu1 5 3" xfId="448" xr:uid="{00000000-0005-0000-0000-0000E9010000}"/>
    <cellStyle name="%40 - Vurgu1 5 3 10" xfId="28625" xr:uid="{93E95E90-F53A-4753-A88D-9014C05F321F}"/>
    <cellStyle name="%40 - Vurgu1 5 3 2" xfId="4164" xr:uid="{E7C738E7-C864-4AD5-9EBF-4DE5FB14E5D0}"/>
    <cellStyle name="%40 - Vurgu1 5 3 2 2" xfId="8254" xr:uid="{30AF544E-CE3B-499E-8DB1-10FE60D1ACAA}"/>
    <cellStyle name="%40 - Vurgu1 5 3 2 2 2" xfId="27843" xr:uid="{51E96D63-8327-48A7-A890-9F5861C2386F}"/>
    <cellStyle name="%40 - Vurgu1 5 3 2 2 2 2" xfId="51960" xr:uid="{642AEC92-8827-4677-A0C2-ADE93F08B95F}"/>
    <cellStyle name="%40 - Vurgu1 5 3 2 2 3" xfId="33078" xr:uid="{FAB9F3F8-19B9-4DC3-ABAD-BC5DA59BAAF2}"/>
    <cellStyle name="%40 - Vurgu1 5 3 2 3" xfId="14411" xr:uid="{3B649122-ED64-4DD4-87E5-D13114CA126F}"/>
    <cellStyle name="%40 - Vurgu1 5 3 2 3 2" xfId="38644" xr:uid="{21B7A15E-DD3E-4C2B-A32A-2C726AB2ED39}"/>
    <cellStyle name="%40 - Vurgu1 5 3 2 4" xfId="18124" xr:uid="{4F93EDC9-BF53-41D5-B788-CB68A7ED11EC}"/>
    <cellStyle name="%40 - Vurgu1 5 3 2 4 2" xfId="42355" xr:uid="{DB93DF80-F42B-418E-9AEE-0E77A4D554C2}"/>
    <cellStyle name="%40 - Vurgu1 5 3 2 5" xfId="21863" xr:uid="{12593790-AAE0-4360-9DE2-768F75908417}"/>
    <cellStyle name="%40 - Vurgu1 5 3 2 5 2" xfId="46086" xr:uid="{C34AD866-8A7E-4804-90CB-DDD1A12710FD}"/>
    <cellStyle name="%40 - Vurgu1 5 3 2 6" xfId="23883" xr:uid="{A31D3E44-DA04-4D0E-AB05-2A333437F010}"/>
    <cellStyle name="%40 - Vurgu1 5 3 2 6 2" xfId="48085" xr:uid="{F3331770-D794-4DB6-91AD-29AA0AFF3392}"/>
    <cellStyle name="%40 - Vurgu1 5 3 2 7" xfId="29780" xr:uid="{E4079AA0-3D48-4CD7-93BD-26C56592FCC0}"/>
    <cellStyle name="%40 - Vurgu1 5 3 3" xfId="5813" xr:uid="{263ED0DE-B4A0-4B16-A898-B8E6B9426F6E}"/>
    <cellStyle name="%40 - Vurgu1 5 3 3 2" xfId="9472" xr:uid="{54E85225-3036-4967-80C2-08F32898502D}"/>
    <cellStyle name="%40 - Vurgu1 5 3 3 2 2" xfId="34097" xr:uid="{8A7333CF-B513-4955-A606-5A60F4836E0F}"/>
    <cellStyle name="%40 - Vurgu1 5 3 3 3" xfId="13219" xr:uid="{7A49323E-03B3-4656-8E20-7969D5886B95}"/>
    <cellStyle name="%40 - Vurgu1 5 3 3 3 2" xfId="37452" xr:uid="{AD244039-1647-4F9E-BB6F-BBB71A20EEE7}"/>
    <cellStyle name="%40 - Vurgu1 5 3 3 4" xfId="16932" xr:uid="{838C7DFF-A83A-4830-95F5-1FAE62B528B0}"/>
    <cellStyle name="%40 - Vurgu1 5 3 3 4 2" xfId="41163" xr:uid="{583138C6-D628-4D36-8D52-1356B91AB930}"/>
    <cellStyle name="%40 - Vurgu1 5 3 3 5" xfId="20671" xr:uid="{5EF64010-E8AE-4057-9B5D-56335AE9DAE6}"/>
    <cellStyle name="%40 - Vurgu1 5 3 3 5 2" xfId="44894" xr:uid="{2043B70A-0D6E-4C9C-A1FE-56ED3166D391}"/>
    <cellStyle name="%40 - Vurgu1 5 3 3 6" xfId="26649" xr:uid="{05D89CCF-1D14-4A80-A5B2-C96FF841EAA7}"/>
    <cellStyle name="%40 - Vurgu1 5 3 3 6 2" xfId="50768" xr:uid="{12C20C65-877A-4AB0-B886-E3852390916A}"/>
    <cellStyle name="%40 - Vurgu1 5 3 3 7" xfId="30819" xr:uid="{CC124471-7583-45A4-A158-D8871D65C894}"/>
    <cellStyle name="%40 - Vurgu1 5 3 4" xfId="7106" xr:uid="{52C370A7-2A73-49E9-91CD-63C01495D80C}"/>
    <cellStyle name="%40 - Vurgu1 5 3 4 2" xfId="25246" xr:uid="{46905AAB-E121-4A5A-A610-1CE5AAD57FCB}"/>
    <cellStyle name="%40 - Vurgu1 5 3 4 2 2" xfId="49380" xr:uid="{2AEE6398-E20D-4FD7-ABC5-246D62CC271D}"/>
    <cellStyle name="%40 - Vurgu1 5 3 4 3" xfId="32030" xr:uid="{CECCEBD8-7E19-4D46-824C-68DDF0D191B4}"/>
    <cellStyle name="%40 - Vurgu1 5 3 5" xfId="10384" xr:uid="{44C02151-9D80-4F41-B131-CA889CBCCA26}"/>
    <cellStyle name="%40 - Vurgu1 5 3 5 2" xfId="34945" xr:uid="{15600A7F-1AF6-4FF5-8EAE-49009ABCA302}"/>
    <cellStyle name="%40 - Vurgu1 5 3 6" xfId="11830" xr:uid="{F35D114C-D7A2-4221-BEF7-ED2C257F5AAF}"/>
    <cellStyle name="%40 - Vurgu1 5 3 6 2" xfId="36064" xr:uid="{D3A3DBE8-5849-46B4-A3BF-C499C6C14144}"/>
    <cellStyle name="%40 - Vurgu1 5 3 7" xfId="15543" xr:uid="{1F3F62B2-8265-468A-BFD9-9E8BDF9BA65D}"/>
    <cellStyle name="%40 - Vurgu1 5 3 7 2" xfId="39775" xr:uid="{913FA1B1-4854-47AC-8548-64FCE9C444AE}"/>
    <cellStyle name="%40 - Vurgu1 5 3 8" xfId="19280" xr:uid="{BDDD5E65-09DE-494B-8CAF-CED358E67BBA}"/>
    <cellStyle name="%40 - Vurgu1 5 3 8 2" xfId="43506" xr:uid="{56C5741F-BDFD-46BA-B979-93FD9D60FC7E}"/>
    <cellStyle name="%40 - Vurgu1 5 3 9" xfId="22833" xr:uid="{C5D82A2B-45D3-4724-872E-C29F8317CDA2}"/>
    <cellStyle name="%40 - Vurgu1 5 3 9 2" xfId="47035" xr:uid="{EC6472C2-145C-40F5-BCAF-70B547EFD81C}"/>
    <cellStyle name="%40 - Vurgu1 5 4" xfId="449" xr:uid="{00000000-0005-0000-0000-0000EA010000}"/>
    <cellStyle name="%40 - Vurgu1 5 4 2" xfId="4165" xr:uid="{490375F8-02FC-4D6D-8D99-4F4B991D63D8}"/>
    <cellStyle name="%40 - Vurgu1 5 4 2 2" xfId="8384" xr:uid="{9E287C63-B653-49B8-A890-865103B50130}"/>
    <cellStyle name="%40 - Vurgu1 5 4 2 2 2" xfId="27970" xr:uid="{FE634492-4515-4067-97E6-34EDD7999F45}"/>
    <cellStyle name="%40 - Vurgu1 5 4 2 2 2 2" xfId="52087" xr:uid="{15424049-CE14-4668-BAD7-D1F33C012962}"/>
    <cellStyle name="%40 - Vurgu1 5 4 2 2 3" xfId="33205" xr:uid="{8330D54E-6A73-4461-9D0D-FB1722A8A4A6}"/>
    <cellStyle name="%40 - Vurgu1 5 4 2 3" xfId="14538" xr:uid="{16C640F3-ED09-42DD-844F-52FF1687FBEB}"/>
    <cellStyle name="%40 - Vurgu1 5 4 2 3 2" xfId="38771" xr:uid="{A5205755-7133-4A3C-B4A2-A5AD0B12B102}"/>
    <cellStyle name="%40 - Vurgu1 5 4 2 4" xfId="18251" xr:uid="{7782989C-05ED-4900-B7AC-FBC8E1215C2B}"/>
    <cellStyle name="%40 - Vurgu1 5 4 2 4 2" xfId="42482" xr:uid="{0287F252-A73D-481C-B586-34698E49BC79}"/>
    <cellStyle name="%40 - Vurgu1 5 4 2 5" xfId="21990" xr:uid="{16D946A1-F997-49D1-BD8C-AD39339D452C}"/>
    <cellStyle name="%40 - Vurgu1 5 4 2 5 2" xfId="46213" xr:uid="{4A28C112-C562-4438-AF76-DD6280CE0E59}"/>
    <cellStyle name="%40 - Vurgu1 5 4 2 6" xfId="24010" xr:uid="{0416731F-CACF-4D52-8AC8-2FA48BFCB126}"/>
    <cellStyle name="%40 - Vurgu1 5 4 2 6 2" xfId="48212" xr:uid="{3FA8D0C4-0740-459C-9BEB-5A9040727450}"/>
    <cellStyle name="%40 - Vurgu1 5 4 2 7" xfId="29781" xr:uid="{1ADEB69D-22EE-4EC6-A954-7556DD00FA6B}"/>
    <cellStyle name="%40 - Vurgu1 5 4 3" xfId="5814" xr:uid="{74115BAD-8CDD-410D-AC17-7728429E28D0}"/>
    <cellStyle name="%40 - Vurgu1 5 4 3 2" xfId="9551" xr:uid="{868E5849-0172-4EB0-B9D3-711D48E8AAE7}"/>
    <cellStyle name="%40 - Vurgu1 5 4 3 2 2" xfId="34176" xr:uid="{A3BC08AF-46B5-45E2-956C-6B8BC9114165}"/>
    <cellStyle name="%40 - Vurgu1 5 4 3 3" xfId="13346" xr:uid="{958F1603-9582-4196-9524-612F707DC55D}"/>
    <cellStyle name="%40 - Vurgu1 5 4 3 3 2" xfId="37579" xr:uid="{966E77C2-D768-41AD-9AFB-973D4EB8AB7E}"/>
    <cellStyle name="%40 - Vurgu1 5 4 3 4" xfId="17059" xr:uid="{1ACA654E-F4F1-44FB-BD6E-C1D09605780B}"/>
    <cellStyle name="%40 - Vurgu1 5 4 3 4 2" xfId="41290" xr:uid="{02CECDA9-3F77-402E-914B-B0119B321F32}"/>
    <cellStyle name="%40 - Vurgu1 5 4 3 5" xfId="20798" xr:uid="{B537855C-C5C8-4BE0-ACBA-6C3C0D34C46C}"/>
    <cellStyle name="%40 - Vurgu1 5 4 3 5 2" xfId="45021" xr:uid="{85DE67F1-DE53-4454-840E-7E83E982BB9C}"/>
    <cellStyle name="%40 - Vurgu1 5 4 3 6" xfId="26776" xr:uid="{383E8834-82EE-4547-BE03-1FF22EEBA603}"/>
    <cellStyle name="%40 - Vurgu1 5 4 3 6 2" xfId="50895" xr:uid="{32716387-846B-4985-BF08-76FB2232EB57}"/>
    <cellStyle name="%40 - Vurgu1 5 4 3 7" xfId="30820" xr:uid="{4163E0E2-F014-4756-9CB1-E680EB2C60E5}"/>
    <cellStyle name="%40 - Vurgu1 5 4 4" xfId="7234" xr:uid="{1BE40C41-1BCD-4004-9612-86728FF358B5}"/>
    <cellStyle name="%40 - Vurgu1 5 4 4 2" xfId="25373" xr:uid="{1139ADBE-3AC1-4F8B-A07A-AA165BD5E3D6}"/>
    <cellStyle name="%40 - Vurgu1 5 4 4 2 2" xfId="49507" xr:uid="{F037B57C-E852-4C82-AB4C-5476762C95FB}"/>
    <cellStyle name="%40 - Vurgu1 5 4 4 3" xfId="32157" xr:uid="{85D5A9A8-CAD5-4DBF-A666-FF0B7B81259F}"/>
    <cellStyle name="%40 - Vurgu1 5 4 5" xfId="11957" xr:uid="{D2E31287-636C-43E6-B2AD-CEF29D58CB46}"/>
    <cellStyle name="%40 - Vurgu1 5 4 5 2" xfId="36191" xr:uid="{B4FDFE6E-14A8-4931-AB94-CDF0E859293B}"/>
    <cellStyle name="%40 - Vurgu1 5 4 6" xfId="15670" xr:uid="{59A0DC1A-9A80-43FE-835E-295F6923EF6A}"/>
    <cellStyle name="%40 - Vurgu1 5 4 6 2" xfId="39902" xr:uid="{93A890BA-D9E0-4D27-BF54-0232CB4F1B46}"/>
    <cellStyle name="%40 - Vurgu1 5 4 7" xfId="19407" xr:uid="{85270957-7F4A-4EE7-92E0-798CA3D1F6C9}"/>
    <cellStyle name="%40 - Vurgu1 5 4 7 2" xfId="43633" xr:uid="{4D93E928-5365-4D37-81A6-2B1F2C8C01CF}"/>
    <cellStyle name="%40 - Vurgu1 5 4 8" xfId="22960" xr:uid="{6BA1777E-E4AF-4916-88D2-40E73BF12EC9}"/>
    <cellStyle name="%40 - Vurgu1 5 4 8 2" xfId="47162" xr:uid="{DFFBCAE9-F7E0-4DDE-9D7F-328A9D7DE059}"/>
    <cellStyle name="%40 - Vurgu1 5 4 9" xfId="28626" xr:uid="{A91626A1-62D6-4240-9EA9-2EDFA3C96FFE}"/>
    <cellStyle name="%40 - Vurgu1 5 5" xfId="450" xr:uid="{00000000-0005-0000-0000-0000EB010000}"/>
    <cellStyle name="%40 - Vurgu1 5 5 2" xfId="4166" xr:uid="{7E67F377-3427-41D6-BF8C-4F77F83BD9A8}"/>
    <cellStyle name="%40 - Vurgu1 5 5 2 2" xfId="8516" xr:uid="{C57EC48B-5058-4D8D-9C2B-FABF8D75AFB3}"/>
    <cellStyle name="%40 - Vurgu1 5 5 2 2 2" xfId="28097" xr:uid="{725B5736-E2E5-49E0-81CA-FAFCA0F068BF}"/>
    <cellStyle name="%40 - Vurgu1 5 5 2 2 2 2" xfId="52214" xr:uid="{9C65DDE2-0C5D-4A70-AB00-5DCE3FA7E54B}"/>
    <cellStyle name="%40 - Vurgu1 5 5 2 2 3" xfId="33332" xr:uid="{E997D06A-8C13-46FC-8660-A3EFBB999DC5}"/>
    <cellStyle name="%40 - Vurgu1 5 5 2 3" xfId="14665" xr:uid="{D5BBC7F0-BB9F-4717-8C1D-FA0D73DA270A}"/>
    <cellStyle name="%40 - Vurgu1 5 5 2 3 2" xfId="38898" xr:uid="{4437A7B2-8C03-4C18-9CB6-9C22E54EF949}"/>
    <cellStyle name="%40 - Vurgu1 5 5 2 4" xfId="18378" xr:uid="{A4D0AAAD-583E-4CE7-9E95-57BFC6303E59}"/>
    <cellStyle name="%40 - Vurgu1 5 5 2 4 2" xfId="42609" xr:uid="{CAC3FAAA-3722-4849-A027-8B0E6BBBC087}"/>
    <cellStyle name="%40 - Vurgu1 5 5 2 5" xfId="22117" xr:uid="{F3242CF3-7F8F-4552-A894-82FFF12C3DFE}"/>
    <cellStyle name="%40 - Vurgu1 5 5 2 5 2" xfId="46340" xr:uid="{F87B2AD3-34C0-404D-8168-ACFDFC3FE145}"/>
    <cellStyle name="%40 - Vurgu1 5 5 2 6" xfId="24137" xr:uid="{56817DBD-7F24-4C1A-BBD8-4D502C7FF6F1}"/>
    <cellStyle name="%40 - Vurgu1 5 5 2 6 2" xfId="48339" xr:uid="{59D8CCA8-28BF-4935-8C94-0D3DDAFDA5A5}"/>
    <cellStyle name="%40 - Vurgu1 5 5 2 7" xfId="29782" xr:uid="{1BD93765-B09E-4208-AC64-6E2427FC2A7B}"/>
    <cellStyle name="%40 - Vurgu1 5 5 3" xfId="5815" xr:uid="{1BB6B012-D6AC-4008-B314-378B63B5DB88}"/>
    <cellStyle name="%40 - Vurgu1 5 5 3 2" xfId="9631" xr:uid="{171CB8ED-B994-4DB0-8724-C909807ECD84}"/>
    <cellStyle name="%40 - Vurgu1 5 5 3 2 2" xfId="34256" xr:uid="{54100D16-B89F-4404-B577-15C7EB0B72CB}"/>
    <cellStyle name="%40 - Vurgu1 5 5 3 3" xfId="13473" xr:uid="{BEB35CD5-B7C0-4682-9C0A-1E25D749C612}"/>
    <cellStyle name="%40 - Vurgu1 5 5 3 3 2" xfId="37706" xr:uid="{BB5ED58B-936E-4380-ABD4-8448680B6DD2}"/>
    <cellStyle name="%40 - Vurgu1 5 5 3 4" xfId="17186" xr:uid="{6AC5B58E-B090-4415-A14F-1D75B41DD1BE}"/>
    <cellStyle name="%40 - Vurgu1 5 5 3 4 2" xfId="41417" xr:uid="{997984D3-9B6F-489C-BBB9-D7C5A8AFCBF1}"/>
    <cellStyle name="%40 - Vurgu1 5 5 3 5" xfId="20925" xr:uid="{A1AC5844-DC87-4E80-AFA7-C53A85F85A93}"/>
    <cellStyle name="%40 - Vurgu1 5 5 3 5 2" xfId="45148" xr:uid="{14C2FFBA-B85E-4C33-87B0-81085CEA5DB0}"/>
    <cellStyle name="%40 - Vurgu1 5 5 3 6" xfId="26903" xr:uid="{9BF3A109-083B-4B84-BFEA-3225CF481FCF}"/>
    <cellStyle name="%40 - Vurgu1 5 5 3 6 2" xfId="51022" xr:uid="{2AE1E9D1-6FB9-410B-B836-7A1024CB7248}"/>
    <cellStyle name="%40 - Vurgu1 5 5 3 7" xfId="30821" xr:uid="{77B98F28-F4AA-427C-A9FB-ABF02BED820C}"/>
    <cellStyle name="%40 - Vurgu1 5 5 4" xfId="7368" xr:uid="{40EA049A-5863-4FCC-A9FC-B051DE21549B}"/>
    <cellStyle name="%40 - Vurgu1 5 5 4 2" xfId="25500" xr:uid="{66CC9805-B131-4979-AFAF-F832DDCBD134}"/>
    <cellStyle name="%40 - Vurgu1 5 5 4 2 2" xfId="49634" xr:uid="{9621C92A-E51E-42B6-A5EB-A8540655C3A1}"/>
    <cellStyle name="%40 - Vurgu1 5 5 4 3" xfId="32284" xr:uid="{7E7E6878-AC17-49A6-B516-28DBE00962D9}"/>
    <cellStyle name="%40 - Vurgu1 5 5 5" xfId="12084" xr:uid="{CBBA0B94-B8F0-4E00-819A-C31B34C0A855}"/>
    <cellStyle name="%40 - Vurgu1 5 5 5 2" xfId="36318" xr:uid="{6D0BECC3-3167-47B4-B003-A208BF3B47D7}"/>
    <cellStyle name="%40 - Vurgu1 5 5 6" xfId="15797" xr:uid="{27F12A23-D12B-4FA6-B70C-3EA3AE7D4C55}"/>
    <cellStyle name="%40 - Vurgu1 5 5 6 2" xfId="40029" xr:uid="{1200B754-D798-4D2B-834A-F840CD9FE86B}"/>
    <cellStyle name="%40 - Vurgu1 5 5 7" xfId="19534" xr:uid="{04E9875E-8218-487A-8859-502365683AC2}"/>
    <cellStyle name="%40 - Vurgu1 5 5 7 2" xfId="43760" xr:uid="{D186B976-A3F2-4916-9DEE-54D2560AD237}"/>
    <cellStyle name="%40 - Vurgu1 5 5 8" xfId="23087" xr:uid="{21068778-3E9F-433A-90D7-168BC3754B9C}"/>
    <cellStyle name="%40 - Vurgu1 5 5 8 2" xfId="47289" xr:uid="{24CDB112-8FAB-4F57-9819-ABB5BB39E0A4}"/>
    <cellStyle name="%40 - Vurgu1 5 5 9" xfId="28627" xr:uid="{E71F3C66-1C42-40FC-A0B0-E3B30EAAE96A}"/>
    <cellStyle name="%40 - Vurgu1 5 6" xfId="4161" xr:uid="{48212649-ABE2-4E76-AE96-9515F4C81C9B}"/>
    <cellStyle name="%40 - Vurgu1 5 6 2" xfId="7807" xr:uid="{8E9F3C52-3AA4-4119-A95F-2C0432B325F3}"/>
    <cellStyle name="%40 - Vurgu1 5 6 2 2" xfId="14001" xr:uid="{A2B52148-0CB4-4A93-94C2-9E93B2280E71}"/>
    <cellStyle name="%40 - Vurgu1 5 6 2 2 2" xfId="38234" xr:uid="{D9A68101-0EAD-4215-99FB-BB5FE09F4038}"/>
    <cellStyle name="%40 - Vurgu1 5 6 2 3" xfId="17714" xr:uid="{98EF07F0-99E5-4F5C-A3AF-0DE21DE27E15}"/>
    <cellStyle name="%40 - Vurgu1 5 6 2 3 2" xfId="41945" xr:uid="{C50E0EBE-0A28-4F79-9354-DE57402B6670}"/>
    <cellStyle name="%40 - Vurgu1 5 6 2 4" xfId="21453" xr:uid="{7AE7448E-8083-4BBA-91BC-7864EB7466BF}"/>
    <cellStyle name="%40 - Vurgu1 5 6 2 4 2" xfId="45676" xr:uid="{54192FBF-15A3-4ED6-9403-D2F1FA4870C0}"/>
    <cellStyle name="%40 - Vurgu1 5 6 2 5" xfId="27433" xr:uid="{16609994-5EB0-4C44-991D-0F23F1EFFA54}"/>
    <cellStyle name="%40 - Vurgu1 5 6 2 5 2" xfId="51550" xr:uid="{629355CE-2BE0-49DB-ABE8-48417D8F4432}"/>
    <cellStyle name="%40 - Vurgu1 5 6 2 6" xfId="32668" xr:uid="{B0A37BEC-E883-41F3-A923-5B33FBAC47C9}"/>
    <cellStyle name="%40 - Vurgu1 5 6 3" xfId="9286" xr:uid="{AA32B6BA-5858-43A8-B766-93199EB8F9AB}"/>
    <cellStyle name="%40 - Vurgu1 5 6 3 2" xfId="12819" xr:uid="{22FA5D1E-DDC5-48D8-9BC4-4A81689C62CB}"/>
    <cellStyle name="%40 - Vurgu1 5 6 3 2 2" xfId="37052" xr:uid="{9F48304E-7409-4F43-B61A-A6642F709DFD}"/>
    <cellStyle name="%40 - Vurgu1 5 6 3 3" xfId="16532" xr:uid="{3A468582-3C30-4D4D-A37D-B739EB2FDCFB}"/>
    <cellStyle name="%40 - Vurgu1 5 6 3 3 2" xfId="40763" xr:uid="{518A6CDE-56B9-40D0-803B-F400F3BFD18A}"/>
    <cellStyle name="%40 - Vurgu1 5 6 3 4" xfId="20271" xr:uid="{92F43E7D-89DF-42D9-80AE-8CBE76222263}"/>
    <cellStyle name="%40 - Vurgu1 5 6 3 4 2" xfId="44494" xr:uid="{B8F8A36C-07D3-4052-ABCF-C6F110569ED4}"/>
    <cellStyle name="%40 - Vurgu1 5 6 3 5" xfId="26248" xr:uid="{7F88608C-2647-457B-9331-97CDA2E9290B}"/>
    <cellStyle name="%40 - Vurgu1 5 6 3 5 2" xfId="50368" xr:uid="{22E5F33F-D985-4551-9E48-C30A925D28FA}"/>
    <cellStyle name="%40 - Vurgu1 5 6 3 6" xfId="33920" xr:uid="{782DC917-4CEE-41C9-BC0A-04EE2F9E3C4A}"/>
    <cellStyle name="%40 - Vurgu1 5 6 4" xfId="11416" xr:uid="{B11763A0-255D-4EFA-9BD8-3FDAB1242BF1}"/>
    <cellStyle name="%40 - Vurgu1 5 6 4 2" xfId="24835" xr:uid="{38F68BD7-CA83-41C9-8DAC-5D3F749B0FE6}"/>
    <cellStyle name="%40 - Vurgu1 5 6 4 2 2" xfId="48969" xr:uid="{750731D0-CC45-40C7-B6BE-7CF265F8BD9F}"/>
    <cellStyle name="%40 - Vurgu1 5 6 4 3" xfId="35650" xr:uid="{84D35EB5-0D71-4349-8ECA-0699752BB8A4}"/>
    <cellStyle name="%40 - Vurgu1 5 6 5" xfId="15129" xr:uid="{7884A7E6-55A5-4B80-86CA-09FF7C69D27A}"/>
    <cellStyle name="%40 - Vurgu1 5 6 5 2" xfId="39361" xr:uid="{6A4E4708-EA54-4E21-8013-DA4A5ACF3211}"/>
    <cellStyle name="%40 - Vurgu1 5 6 6" xfId="18865" xr:uid="{1CD195E4-5E2F-4F37-91E5-D9625BC97C1D}"/>
    <cellStyle name="%40 - Vurgu1 5 6 6 2" xfId="43091" xr:uid="{6C4DBB51-BBE5-4D1B-9C70-81290B259160}"/>
    <cellStyle name="%40 - Vurgu1 5 6 7" xfId="23472" xr:uid="{B2CB3C8F-12AE-4508-9DF5-30DB7182519A}"/>
    <cellStyle name="%40 - Vurgu1 5 6 7 2" xfId="47674" xr:uid="{AED1EE1C-5071-423C-8ED1-91B39560EBD1}"/>
    <cellStyle name="%40 - Vurgu1 5 7" xfId="7533" xr:uid="{57158730-1F48-4995-8A70-3275968F65D1}"/>
    <cellStyle name="%40 - Vurgu1 5 7 2" xfId="12602" xr:uid="{3C3E92AE-A689-4A41-ACD8-06797343B030}"/>
    <cellStyle name="%40 - Vurgu1 5 7 2 2" xfId="26030" xr:uid="{16074BC0-429F-4A43-B339-41B3CB9F2D4E}"/>
    <cellStyle name="%40 - Vurgu1 5 7 2 2 2" xfId="50151" xr:uid="{57B1041B-2E79-4207-BBEC-E322D9F3D5AE}"/>
    <cellStyle name="%40 - Vurgu1 5 7 2 3" xfId="36835" xr:uid="{A1C7581C-A5FD-4D3F-92F2-735F31AD3245}"/>
    <cellStyle name="%40 - Vurgu1 5 7 3" xfId="16315" xr:uid="{26FB8AAB-0F1F-40C7-8E28-59987170EABD}"/>
    <cellStyle name="%40 - Vurgu1 5 7 3 2" xfId="40546" xr:uid="{3BAB9BC8-2451-453B-84DB-2739BD37986F}"/>
    <cellStyle name="%40 - Vurgu1 5 7 4" xfId="20054" xr:uid="{FFE4BCF7-16E2-445A-9C2D-C59301AAB923}"/>
    <cellStyle name="%40 - Vurgu1 5 7 4 2" xfId="44277" xr:uid="{2C12CCEE-2814-4584-BD5E-18A30C8CCB9D}"/>
    <cellStyle name="%40 - Vurgu1 5 7 5" xfId="23247" xr:uid="{02AD37D7-4834-4628-A247-4E689A61B428}"/>
    <cellStyle name="%40 - Vurgu1 5 7 5 2" xfId="47449" xr:uid="{D3A41424-F521-4EAC-8695-CEC951278EC4}"/>
    <cellStyle name="%40 - Vurgu1 5 7 6" xfId="32444" xr:uid="{B2353FAF-DD44-4743-84CA-393E781A9524}"/>
    <cellStyle name="%40 - Vurgu1 5 8" xfId="6612" xr:uid="{CAEBFF16-D9A2-42CE-83B2-F83ED3E064E7}"/>
    <cellStyle name="%40 - Vurgu1 5 8 2" xfId="13780" xr:uid="{AC4D3060-22F2-4553-9483-A40953D31182}"/>
    <cellStyle name="%40 - Vurgu1 5 8 2 2" xfId="38013" xr:uid="{3182979E-7BA0-45FE-921D-2EC6611060D4}"/>
    <cellStyle name="%40 - Vurgu1 5 8 3" xfId="17493" xr:uid="{ABD54ABA-817A-4E11-B3BE-CE1A4A957295}"/>
    <cellStyle name="%40 - Vurgu1 5 8 3 2" xfId="41724" xr:uid="{787996A0-7472-4A74-86FC-CABED6521138}"/>
    <cellStyle name="%40 - Vurgu1 5 8 4" xfId="21232" xr:uid="{53F81184-F229-4B89-A767-7E03C3A5443C}"/>
    <cellStyle name="%40 - Vurgu1 5 8 4 2" xfId="45455" xr:uid="{7D3D981D-FCD5-4F49-A2FF-135F85385C77}"/>
    <cellStyle name="%40 - Vurgu1 5 8 5" xfId="27212" xr:uid="{362F3706-3C6A-4C19-B791-B04065A0BAE4}"/>
    <cellStyle name="%40 - Vurgu1 5 8 5 2" xfId="51329" xr:uid="{4153FFB2-7901-4379-AA6C-2C1EDE5ABD2B}"/>
    <cellStyle name="%40 - Vurgu1 5 8 6" xfId="31616" xr:uid="{7EA54FD1-BAC2-432F-A03E-F6710C3F9F96}"/>
    <cellStyle name="%40 - Vurgu1 5 9" xfId="8919" xr:uid="{342F2A2B-2FA3-4F6B-A24F-15760FA15CA5}"/>
    <cellStyle name="%40 - Vurgu1 5 9 2" xfId="12330" xr:uid="{70FBC9D3-B363-4110-88DD-86ADFB41F0EE}"/>
    <cellStyle name="%40 - Vurgu1 5 9 2 2" xfId="36564" xr:uid="{06B980AB-74B5-4EE9-AA2F-08B670E70D74}"/>
    <cellStyle name="%40 - Vurgu1 5 9 3" xfId="16043" xr:uid="{69466899-65B4-4FB2-9D26-80C92DC51F4F}"/>
    <cellStyle name="%40 - Vurgu1 5 9 3 2" xfId="40275" xr:uid="{9094B593-843F-4CCB-923C-BD523C141BB7}"/>
    <cellStyle name="%40 - Vurgu1 5 9 4" xfId="19781" xr:uid="{009897B3-5CFA-4883-8984-89FA4CDE448F}"/>
    <cellStyle name="%40 - Vurgu1 5 9 4 2" xfId="44006" xr:uid="{4FCACC65-73C6-424F-AE33-D2CE4467240A}"/>
    <cellStyle name="%40 - Vurgu1 5 9 5" xfId="25756" xr:uid="{7D247EDD-DE19-45C2-B985-B906C03FEBEB}"/>
    <cellStyle name="%40 - Vurgu1 5 9 5 2" xfId="49880" xr:uid="{0270B86F-DEBC-4305-8A39-32A9FDD5EFEB}"/>
    <cellStyle name="%40 - Vurgu1 5 9 6" xfId="33632" xr:uid="{D70240E0-15B1-4471-B3F2-D34DE3245710}"/>
    <cellStyle name="%40 - Vurgu1 6" xfId="451" xr:uid="{00000000-0005-0000-0000-0000EC010000}"/>
    <cellStyle name="%40 - Vurgu1 6 10" xfId="10385" xr:uid="{B674DF87-680C-4E33-A138-AE4947D45C7D}"/>
    <cellStyle name="%40 - Vurgu1 6 10 2" xfId="24599" xr:uid="{EC172CCC-1AA0-4AD2-976D-A57C62112C59}"/>
    <cellStyle name="%40 - Vurgu1 6 10 2 2" xfId="48773" xr:uid="{37AE4EBC-A0EC-439A-AD28-6F7ACA56B0DC}"/>
    <cellStyle name="%40 - Vurgu1 6 10 3" xfId="34946" xr:uid="{7EEC12D3-F5E1-4A60-9DC4-FB3E6D796A07}"/>
    <cellStyle name="%40 - Vurgu1 6 11" xfId="11218" xr:uid="{549595EE-3FE8-4F70-ACED-E74ED975DD36}"/>
    <cellStyle name="%40 - Vurgu1 6 11 2" xfId="35452" xr:uid="{D13AEF1B-6B83-4E30-AF9F-FDD3E4F817DF}"/>
    <cellStyle name="%40 - Vurgu1 6 12" xfId="14931" xr:uid="{F257702A-D403-4477-98BD-BBB5C8B00A8B}"/>
    <cellStyle name="%40 - Vurgu1 6 12 2" xfId="39163" xr:uid="{1AE63BF6-EA3A-4DCF-A2F2-78E5CF9C4C4D}"/>
    <cellStyle name="%40 - Vurgu1 6 13" xfId="18664" xr:uid="{294FFB54-3F69-4FB3-823A-3FF42EB63443}"/>
    <cellStyle name="%40 - Vurgu1 6 13 2" xfId="42890" xr:uid="{9860603F-F073-4BAF-85DE-32F11F7A1CC9}"/>
    <cellStyle name="%40 - Vurgu1 6 14" xfId="22432" xr:uid="{DD386725-5F67-405F-8A08-024ED00F04E2}"/>
    <cellStyle name="%40 - Vurgu1 6 14 2" xfId="46634" xr:uid="{5410F28F-9929-4A69-BD6B-D19A1698F2E7}"/>
    <cellStyle name="%40 - Vurgu1 6 15" xfId="28628" xr:uid="{3A304FEB-E4DF-46AC-B226-0F0382E112B7}"/>
    <cellStyle name="%40 - Vurgu1 6 2" xfId="452" xr:uid="{00000000-0005-0000-0000-0000ED010000}"/>
    <cellStyle name="%40 - Vurgu1 6 2 10" xfId="28629" xr:uid="{9565CE75-AF28-4F77-A8D1-8241BC66E1E9}"/>
    <cellStyle name="%40 - Vurgu1 6 2 2" xfId="4168" xr:uid="{8C64BE7D-507D-4A58-958C-3EE609DA4D42}"/>
    <cellStyle name="%40 - Vurgu1 6 2 2 2" xfId="8151" xr:uid="{E60D0899-D0EE-4932-B8FA-A6850FC28A61}"/>
    <cellStyle name="%40 - Vurgu1 6 2 2 2 2" xfId="27744" xr:uid="{A67AF9D1-07DA-40C2-AA29-30B8B98FCC84}"/>
    <cellStyle name="%40 - Vurgu1 6 2 2 2 2 2" xfId="51861" xr:uid="{7494A27D-817C-4FEC-A566-10E3C778660D}"/>
    <cellStyle name="%40 - Vurgu1 6 2 2 2 3" xfId="32979" xr:uid="{6B927CFE-AB25-4934-B8D3-24B2B09C4018}"/>
    <cellStyle name="%40 - Vurgu1 6 2 2 3" xfId="14312" xr:uid="{CA98AEBD-268A-45A3-AFD7-14505560C28C}"/>
    <cellStyle name="%40 - Vurgu1 6 2 2 3 2" xfId="38545" xr:uid="{01D83133-2AF3-4417-A5A7-73335FC7DB31}"/>
    <cellStyle name="%40 - Vurgu1 6 2 2 4" xfId="18025" xr:uid="{FE2362B4-3726-4561-A70A-037EB480D8F9}"/>
    <cellStyle name="%40 - Vurgu1 6 2 2 4 2" xfId="42256" xr:uid="{3DEF0727-DF54-4B98-BF6E-5DE5C12BDD9A}"/>
    <cellStyle name="%40 - Vurgu1 6 2 2 5" xfId="21764" xr:uid="{FA809EEC-1F8C-4FEF-B379-8927E7CC6BB6}"/>
    <cellStyle name="%40 - Vurgu1 6 2 2 5 2" xfId="45987" xr:uid="{7171FB31-5697-4A51-804B-D543C8AADF41}"/>
    <cellStyle name="%40 - Vurgu1 6 2 2 6" xfId="23784" xr:uid="{D78C2C7B-01BE-4EDB-B0EB-1D9B94C229AD}"/>
    <cellStyle name="%40 - Vurgu1 6 2 2 6 2" xfId="47986" xr:uid="{9DDE0451-B0FE-411B-9A50-6FDDA2F67E60}"/>
    <cellStyle name="%40 - Vurgu1 6 2 2 7" xfId="29784" xr:uid="{C43940E7-F863-4554-BBD9-6E7A34E62DBE}"/>
    <cellStyle name="%40 - Vurgu1 6 2 3" xfId="5817" xr:uid="{32E4ED66-D0FF-4130-9511-1818C7A359C8}"/>
    <cellStyle name="%40 - Vurgu1 6 2 3 2" xfId="9416" xr:uid="{F4412BB2-3392-4FDE-A5B3-65A809BCEF7B}"/>
    <cellStyle name="%40 - Vurgu1 6 2 3 2 2" xfId="34041" xr:uid="{1714B0D2-6104-4DED-B1F4-1716BAD5C24D}"/>
    <cellStyle name="%40 - Vurgu1 6 2 3 3" xfId="13120" xr:uid="{69A6BD8A-6245-44B5-B7C1-C68F18BE5137}"/>
    <cellStyle name="%40 - Vurgu1 6 2 3 3 2" xfId="37353" xr:uid="{AF418196-8EE3-4AC0-84A3-B0B580D1285D}"/>
    <cellStyle name="%40 - Vurgu1 6 2 3 4" xfId="16833" xr:uid="{AC06750D-9336-48E0-B32A-6862A4687655}"/>
    <cellStyle name="%40 - Vurgu1 6 2 3 4 2" xfId="41064" xr:uid="{02C2D505-3B70-4185-A485-6DE6023D1CAC}"/>
    <cellStyle name="%40 - Vurgu1 6 2 3 5" xfId="20572" xr:uid="{BC9547AA-75DA-4065-B0B5-14C30F6A35EE}"/>
    <cellStyle name="%40 - Vurgu1 6 2 3 5 2" xfId="44795" xr:uid="{CAFD9A70-BDF7-41E8-B855-BDEA5CC01EE5}"/>
    <cellStyle name="%40 - Vurgu1 6 2 3 6" xfId="26550" xr:uid="{803A304A-60C3-4BEC-9256-C10B977F9093}"/>
    <cellStyle name="%40 - Vurgu1 6 2 3 6 2" xfId="50669" xr:uid="{43200A90-34FB-482A-BD13-F9C269962E28}"/>
    <cellStyle name="%40 - Vurgu1 6 2 3 7" xfId="30823" xr:uid="{35C6EE35-567B-4BC1-B1A1-25DC0DD6A17B}"/>
    <cellStyle name="%40 - Vurgu1 6 2 4" xfId="7004" xr:uid="{3A3977ED-EB4D-4685-B716-06D7A0CF2F97}"/>
    <cellStyle name="%40 - Vurgu1 6 2 4 2" xfId="25147" xr:uid="{09D58A13-6477-4C4D-8ACA-AAA26C0A0E4F}"/>
    <cellStyle name="%40 - Vurgu1 6 2 4 2 2" xfId="49281" xr:uid="{3ED7F454-F11E-44B6-A016-7549AD2AA8F4}"/>
    <cellStyle name="%40 - Vurgu1 6 2 4 3" xfId="31931" xr:uid="{012820D1-6D6F-4CC1-930A-A3D6D49AA6D4}"/>
    <cellStyle name="%40 - Vurgu1 6 2 5" xfId="10386" xr:uid="{E5FE02A6-E755-4FD3-B722-93A5BB7BB8B0}"/>
    <cellStyle name="%40 - Vurgu1 6 2 5 2" xfId="34947" xr:uid="{9D6D09CB-3966-4C33-81FC-E36FFA1AC39D}"/>
    <cellStyle name="%40 - Vurgu1 6 2 6" xfId="11731" xr:uid="{E1CA07C1-3CC6-4561-8B29-1ED061980699}"/>
    <cellStyle name="%40 - Vurgu1 6 2 6 2" xfId="35965" xr:uid="{E0B0C827-3D63-4FE5-8FC2-010FF0735F74}"/>
    <cellStyle name="%40 - Vurgu1 6 2 7" xfId="15444" xr:uid="{0E1E78AB-B9AF-4232-AF05-EB212A4DE293}"/>
    <cellStyle name="%40 - Vurgu1 6 2 7 2" xfId="39676" xr:uid="{6E575A58-EDD1-47AD-A972-6A966722D20B}"/>
    <cellStyle name="%40 - Vurgu1 6 2 8" xfId="19181" xr:uid="{8F26BED6-6DA9-4119-8B15-649A8B4B80EC}"/>
    <cellStyle name="%40 - Vurgu1 6 2 8 2" xfId="43407" xr:uid="{8CC57A8A-118C-44A8-9240-C0B8BD035B79}"/>
    <cellStyle name="%40 - Vurgu1 6 2 9" xfId="22734" xr:uid="{85E56BF4-170D-4500-BD0A-2946729902CB}"/>
    <cellStyle name="%40 - Vurgu1 6 2 9 2" xfId="46936" xr:uid="{201F57EA-43D3-466E-812F-EA1D8E9479B4}"/>
    <cellStyle name="%40 - Vurgu1 6 3" xfId="453" xr:uid="{00000000-0005-0000-0000-0000EE010000}"/>
    <cellStyle name="%40 - Vurgu1 6 3 2" xfId="4169" xr:uid="{95DDA2ED-0849-405D-A2C8-0DD2C039E053}"/>
    <cellStyle name="%40 - Vurgu1 6 3 2 2" xfId="8282" xr:uid="{5C848E75-F424-4167-AD30-3156532A4AB6}"/>
    <cellStyle name="%40 - Vurgu1 6 3 2 2 2" xfId="27871" xr:uid="{A1F0CACC-14DC-498B-B905-5467F6F06023}"/>
    <cellStyle name="%40 - Vurgu1 6 3 2 2 2 2" xfId="51988" xr:uid="{2176AAD3-0A7B-4F1D-8665-F552C33178C8}"/>
    <cellStyle name="%40 - Vurgu1 6 3 2 2 3" xfId="33106" xr:uid="{96D507D2-54AA-41E2-81F3-6E4764A900F3}"/>
    <cellStyle name="%40 - Vurgu1 6 3 2 3" xfId="14439" xr:uid="{4A8E9916-DF5C-481D-AA0E-97E39A9D1EBD}"/>
    <cellStyle name="%40 - Vurgu1 6 3 2 3 2" xfId="38672" xr:uid="{5F8D0B37-F582-4490-9623-833CF5BE15F5}"/>
    <cellStyle name="%40 - Vurgu1 6 3 2 4" xfId="18152" xr:uid="{9CDE2E2E-1FAB-488F-A652-96CECD2E8B71}"/>
    <cellStyle name="%40 - Vurgu1 6 3 2 4 2" xfId="42383" xr:uid="{4ED48F5F-F9B7-4A7A-B489-5FDA2068E6DC}"/>
    <cellStyle name="%40 - Vurgu1 6 3 2 5" xfId="21891" xr:uid="{A71662C9-156C-4C30-9421-25CC89AD7231}"/>
    <cellStyle name="%40 - Vurgu1 6 3 2 5 2" xfId="46114" xr:uid="{9ED43D19-2870-4894-ACBD-AB21E3C570AA}"/>
    <cellStyle name="%40 - Vurgu1 6 3 2 6" xfId="23911" xr:uid="{20D14FB8-DF31-4542-925C-E34B5855A783}"/>
    <cellStyle name="%40 - Vurgu1 6 3 2 6 2" xfId="48113" xr:uid="{24BFCECF-873F-4AAB-9648-DB3E19E34F9C}"/>
    <cellStyle name="%40 - Vurgu1 6 3 2 7" xfId="29785" xr:uid="{076A02FD-76D9-4C6C-B506-98F889B78025}"/>
    <cellStyle name="%40 - Vurgu1 6 3 3" xfId="5818" xr:uid="{86AF0CC9-03B3-4F0D-A446-6FB712EF7A50}"/>
    <cellStyle name="%40 - Vurgu1 6 3 3 2" xfId="9492" xr:uid="{5124CE45-A3D4-4D32-919D-8202D5142A8B}"/>
    <cellStyle name="%40 - Vurgu1 6 3 3 2 2" xfId="34117" xr:uid="{E398D18E-4E4F-4AAE-B6B1-B482C6C730E2}"/>
    <cellStyle name="%40 - Vurgu1 6 3 3 3" xfId="13247" xr:uid="{719697A1-3E22-45C2-AB80-757D6D10DCBC}"/>
    <cellStyle name="%40 - Vurgu1 6 3 3 3 2" xfId="37480" xr:uid="{9F9D60B0-3237-4A0E-AA79-A95E3E67C0AF}"/>
    <cellStyle name="%40 - Vurgu1 6 3 3 4" xfId="16960" xr:uid="{6568A842-D123-4FAE-B8DD-BA61A27F0761}"/>
    <cellStyle name="%40 - Vurgu1 6 3 3 4 2" xfId="41191" xr:uid="{A2672E07-4B31-4351-BD0A-7E01FA3F64EA}"/>
    <cellStyle name="%40 - Vurgu1 6 3 3 5" xfId="20699" xr:uid="{FC7DA85D-32FD-4D71-B313-1B510F5532DE}"/>
    <cellStyle name="%40 - Vurgu1 6 3 3 5 2" xfId="44922" xr:uid="{9D20FB67-D1C4-406D-BB8B-A18A781950A5}"/>
    <cellStyle name="%40 - Vurgu1 6 3 3 6" xfId="26677" xr:uid="{3EB03106-2AA6-4262-8635-CBA44F3AAE40}"/>
    <cellStyle name="%40 - Vurgu1 6 3 3 6 2" xfId="50796" xr:uid="{4AF282AE-A7CB-4B51-92E8-BF75BB49C00A}"/>
    <cellStyle name="%40 - Vurgu1 6 3 3 7" xfId="30824" xr:uid="{B5184AE3-F3A3-4B37-9873-5C7BF9CF9791}"/>
    <cellStyle name="%40 - Vurgu1 6 3 4" xfId="7134" xr:uid="{07611D2A-9001-4541-8311-D222746714B0}"/>
    <cellStyle name="%40 - Vurgu1 6 3 4 2" xfId="25274" xr:uid="{E3896BF7-EBF9-4CA0-A6F7-F0437F05F560}"/>
    <cellStyle name="%40 - Vurgu1 6 3 4 2 2" xfId="49408" xr:uid="{188B17D8-87DC-421E-AD8F-EBBE59FD459F}"/>
    <cellStyle name="%40 - Vurgu1 6 3 4 3" xfId="32058" xr:uid="{A4DA0FA8-6AE2-4165-B640-1EE814D12481}"/>
    <cellStyle name="%40 - Vurgu1 6 3 5" xfId="11858" xr:uid="{4C01B20A-26E1-429E-8917-40E26F9BFE2F}"/>
    <cellStyle name="%40 - Vurgu1 6 3 5 2" xfId="36092" xr:uid="{6794997E-3187-4D4E-B910-DCF097B6C7D9}"/>
    <cellStyle name="%40 - Vurgu1 6 3 6" xfId="15571" xr:uid="{EA7A7B47-4AE2-4852-B5D1-7A7D7800F028}"/>
    <cellStyle name="%40 - Vurgu1 6 3 6 2" xfId="39803" xr:uid="{509D8683-3959-4DE2-9150-4EFEEA7090F6}"/>
    <cellStyle name="%40 - Vurgu1 6 3 7" xfId="19308" xr:uid="{30ABCA88-C652-495E-AB82-C750D4798859}"/>
    <cellStyle name="%40 - Vurgu1 6 3 7 2" xfId="43534" xr:uid="{C3E1D645-FD28-4521-8A3E-13B898F513F4}"/>
    <cellStyle name="%40 - Vurgu1 6 3 8" xfId="22861" xr:uid="{BD09498E-6756-4E1E-9E8A-68C0DCF6D095}"/>
    <cellStyle name="%40 - Vurgu1 6 3 8 2" xfId="47063" xr:uid="{F6A98142-5DAD-4445-B030-599FE8C66D54}"/>
    <cellStyle name="%40 - Vurgu1 6 3 9" xfId="28630" xr:uid="{6A5CA9EE-AFB5-4DAF-B5FB-1EA85B7ED37F}"/>
    <cellStyle name="%40 - Vurgu1 6 4" xfId="4167" xr:uid="{E3D9867A-6D79-44D1-9C39-31BAF58AF5DE}"/>
    <cellStyle name="%40 - Vurgu1 6 4 2" xfId="8412" xr:uid="{88D84710-7163-401B-A61A-76A30D183EED}"/>
    <cellStyle name="%40 - Vurgu1 6 4 2 2" xfId="14566" xr:uid="{BBC77C80-12CE-4B88-B6AD-B5F8C0FCC6FA}"/>
    <cellStyle name="%40 - Vurgu1 6 4 2 2 2" xfId="27998" xr:uid="{85E1124A-D7B6-4BFA-B2C2-31CCA85E054F}"/>
    <cellStyle name="%40 - Vurgu1 6 4 2 2 2 2" xfId="52115" xr:uid="{A4CFC3BB-4BA3-49A7-B846-5AA96A7F7DE8}"/>
    <cellStyle name="%40 - Vurgu1 6 4 2 2 3" xfId="38799" xr:uid="{BC40B9B4-14F9-4597-A031-797CA0A5A29E}"/>
    <cellStyle name="%40 - Vurgu1 6 4 2 3" xfId="18279" xr:uid="{6C767863-A057-4D8D-832E-6884EF5337BF}"/>
    <cellStyle name="%40 - Vurgu1 6 4 2 3 2" xfId="42510" xr:uid="{22C5850E-21AE-41ED-8223-0C3E01F9764A}"/>
    <cellStyle name="%40 - Vurgu1 6 4 2 4" xfId="22018" xr:uid="{2805FAFA-2738-4BCC-B292-E33B3ECDD0ED}"/>
    <cellStyle name="%40 - Vurgu1 6 4 2 4 2" xfId="46241" xr:uid="{D9221D58-0F1F-4326-A544-F539BB8215B2}"/>
    <cellStyle name="%40 - Vurgu1 6 4 2 5" xfId="24038" xr:uid="{AD2D75D2-9CA4-43FA-9559-47029A4B1EFD}"/>
    <cellStyle name="%40 - Vurgu1 6 4 2 5 2" xfId="48240" xr:uid="{F7EF2748-FA71-41A6-AA8E-9E9595ABC8D3}"/>
    <cellStyle name="%40 - Vurgu1 6 4 2 6" xfId="33233" xr:uid="{1B7AC78E-AD28-4E12-BC4A-FD6F17C32AB5}"/>
    <cellStyle name="%40 - Vurgu1 6 4 3" xfId="7262" xr:uid="{0578C25F-AA3E-431E-B6A1-6D770C2164F0}"/>
    <cellStyle name="%40 - Vurgu1 6 4 3 2" xfId="13374" xr:uid="{3DED70DA-0E8C-4624-A86F-A8BDBB3ADA78}"/>
    <cellStyle name="%40 - Vurgu1 6 4 3 2 2" xfId="37607" xr:uid="{604B38B6-6EFC-4A28-A050-1869AB660D32}"/>
    <cellStyle name="%40 - Vurgu1 6 4 3 3" xfId="17087" xr:uid="{3BBE1DC0-0417-4B35-8628-2A74C646FCB7}"/>
    <cellStyle name="%40 - Vurgu1 6 4 3 3 2" xfId="41318" xr:uid="{9E3F4BB1-1234-4650-951D-07235CE23D1F}"/>
    <cellStyle name="%40 - Vurgu1 6 4 3 4" xfId="20826" xr:uid="{02BB21DA-A2E1-4EC4-A8BE-32E32C46270A}"/>
    <cellStyle name="%40 - Vurgu1 6 4 3 4 2" xfId="45049" xr:uid="{64282A2F-2B47-42ED-8FA7-BDCA200DC1CD}"/>
    <cellStyle name="%40 - Vurgu1 6 4 3 5" xfId="26804" xr:uid="{D8F3950B-BA6F-47A6-B167-A6519422C386}"/>
    <cellStyle name="%40 - Vurgu1 6 4 3 5 2" xfId="50923" xr:uid="{FD5D57C3-0202-4BCC-B132-816DE07FA309}"/>
    <cellStyle name="%40 - Vurgu1 6 4 3 6" xfId="32185" xr:uid="{B40ECDF6-E602-4628-8DDE-BA7C1A106BC8}"/>
    <cellStyle name="%40 - Vurgu1 6 4 4" xfId="11985" xr:uid="{1910ED0A-3D2F-477C-8F58-554D24B917E5}"/>
    <cellStyle name="%40 - Vurgu1 6 4 4 2" xfId="25401" xr:uid="{F9075699-2E39-459E-9C3B-449F228596CC}"/>
    <cellStyle name="%40 - Vurgu1 6 4 4 2 2" xfId="49535" xr:uid="{84C4CDA1-946D-4B2B-BDDC-4835C966B478}"/>
    <cellStyle name="%40 - Vurgu1 6 4 4 3" xfId="36219" xr:uid="{7E40AFB3-9BF3-4B85-930C-51B4AC735DF7}"/>
    <cellStyle name="%40 - Vurgu1 6 4 5" xfId="15698" xr:uid="{6624C1B7-1442-496C-AE49-DBFC6D550D6C}"/>
    <cellStyle name="%40 - Vurgu1 6 4 5 2" xfId="39930" xr:uid="{6F962331-5229-4D11-BE6F-C5EC9AEAF36B}"/>
    <cellStyle name="%40 - Vurgu1 6 4 6" xfId="19435" xr:uid="{9E60453F-479F-4E13-85AF-AE9E4ECA39B2}"/>
    <cellStyle name="%40 - Vurgu1 6 4 6 2" xfId="43661" xr:uid="{5609BEFA-B040-477D-ABBA-0F5A04CD4049}"/>
    <cellStyle name="%40 - Vurgu1 6 4 7" xfId="22988" xr:uid="{8783A3E1-A841-4FF6-8DD7-A78491D49AAC}"/>
    <cellStyle name="%40 - Vurgu1 6 4 7 2" xfId="47190" xr:uid="{6973A413-9307-41E5-B97B-AB8163250CA8}"/>
    <cellStyle name="%40 - Vurgu1 6 4 8" xfId="29783" xr:uid="{F356F0B0-46D5-48FF-A754-3AC1803D6CC7}"/>
    <cellStyle name="%40 - Vurgu1 6 5" xfId="5816" xr:uid="{70137D5D-7958-4339-8BEB-41AB7E79FBD0}"/>
    <cellStyle name="%40 - Vurgu1 6 5 2" xfId="8544" xr:uid="{9F0EDFE4-8129-4672-99E0-A1ADE9FDEC15}"/>
    <cellStyle name="%40 - Vurgu1 6 5 2 2" xfId="14693" xr:uid="{E3A09E23-3EA4-48AA-87B8-668FF0632327}"/>
    <cellStyle name="%40 - Vurgu1 6 5 2 2 2" xfId="28125" xr:uid="{A4D74E15-551F-421A-ABC0-DABFD6E27E74}"/>
    <cellStyle name="%40 - Vurgu1 6 5 2 2 2 2" xfId="52242" xr:uid="{5EF7EE9B-98BA-414F-ABC3-5B53EEF07198}"/>
    <cellStyle name="%40 - Vurgu1 6 5 2 2 3" xfId="38926" xr:uid="{4735D5C7-59AF-4A8A-A5AE-8220AB7D8922}"/>
    <cellStyle name="%40 - Vurgu1 6 5 2 3" xfId="18406" xr:uid="{7C01676E-FC1F-4238-984E-6026451DEE46}"/>
    <cellStyle name="%40 - Vurgu1 6 5 2 3 2" xfId="42637" xr:uid="{6BD90D2E-2B38-4B1C-A142-226B769FF804}"/>
    <cellStyle name="%40 - Vurgu1 6 5 2 4" xfId="22145" xr:uid="{FB3ADBF6-56E1-41CE-BE39-A97139E10077}"/>
    <cellStyle name="%40 - Vurgu1 6 5 2 4 2" xfId="46368" xr:uid="{5CC55E71-84CA-43F1-8A46-C739FB46984F}"/>
    <cellStyle name="%40 - Vurgu1 6 5 2 5" xfId="24165" xr:uid="{9E7B6EC8-62C3-460F-AE74-C363E7B89936}"/>
    <cellStyle name="%40 - Vurgu1 6 5 2 5 2" xfId="48367" xr:uid="{DA2502DB-C4D4-42B7-8E4D-943EA6E24DFE}"/>
    <cellStyle name="%40 - Vurgu1 6 5 2 6" xfId="33360" xr:uid="{666FE14C-256A-4F49-A89D-42C4684C8D45}"/>
    <cellStyle name="%40 - Vurgu1 6 5 3" xfId="7396" xr:uid="{84914EC4-4BED-4A27-AAA7-EF33183D8EF6}"/>
    <cellStyle name="%40 - Vurgu1 6 5 3 2" xfId="13501" xr:uid="{276E6686-82F4-4764-BE68-F2D7DC13CA48}"/>
    <cellStyle name="%40 - Vurgu1 6 5 3 2 2" xfId="37734" xr:uid="{8A75AE70-CCE9-4FED-B22D-2F38FCB97C56}"/>
    <cellStyle name="%40 - Vurgu1 6 5 3 3" xfId="17214" xr:uid="{5D608B97-CF45-4162-9F92-91364D8443BA}"/>
    <cellStyle name="%40 - Vurgu1 6 5 3 3 2" xfId="41445" xr:uid="{1578BC33-6B96-448D-A1C9-D2F4C2A9CE4F}"/>
    <cellStyle name="%40 - Vurgu1 6 5 3 4" xfId="20953" xr:uid="{3E22CB1F-8239-45EB-A3DC-554D2790B903}"/>
    <cellStyle name="%40 - Vurgu1 6 5 3 4 2" xfId="45176" xr:uid="{E50D13A4-DC28-435F-87A0-38DAD357886E}"/>
    <cellStyle name="%40 - Vurgu1 6 5 3 5" xfId="26931" xr:uid="{6ADFA2E9-F379-4854-ABCD-24232888B933}"/>
    <cellStyle name="%40 - Vurgu1 6 5 3 5 2" xfId="51050" xr:uid="{F456E82A-543F-4FF2-A51F-73939455D75D}"/>
    <cellStyle name="%40 - Vurgu1 6 5 3 6" xfId="32312" xr:uid="{1679060A-EB82-4DA0-96F0-391B42E84A92}"/>
    <cellStyle name="%40 - Vurgu1 6 5 4" xfId="12112" xr:uid="{81286B4C-1D0B-499B-B6C1-6D71C2CAA25F}"/>
    <cellStyle name="%40 - Vurgu1 6 5 4 2" xfId="25528" xr:uid="{38CD5998-762F-436D-B3E0-2150097D8300}"/>
    <cellStyle name="%40 - Vurgu1 6 5 4 2 2" xfId="49662" xr:uid="{42380EF1-7597-4DAC-8397-DD99376AB1E6}"/>
    <cellStyle name="%40 - Vurgu1 6 5 4 3" xfId="36346" xr:uid="{48362A66-45FD-4524-A6CC-B60F2BCACB32}"/>
    <cellStyle name="%40 - Vurgu1 6 5 5" xfId="15825" xr:uid="{D978794F-D7F7-4678-B1B4-A1736411355B}"/>
    <cellStyle name="%40 - Vurgu1 6 5 5 2" xfId="40057" xr:uid="{D0ED7936-32D6-4468-AC0D-2343085D3C4F}"/>
    <cellStyle name="%40 - Vurgu1 6 5 6" xfId="19562" xr:uid="{9FE1CF22-02B3-4C48-A85A-74D2DE9F1BF2}"/>
    <cellStyle name="%40 - Vurgu1 6 5 6 2" xfId="43788" xr:uid="{F3BFB473-D670-433F-B7CA-449C71E47FB4}"/>
    <cellStyle name="%40 - Vurgu1 6 5 7" xfId="23115" xr:uid="{01D67755-6137-4615-9AF9-77914FDFFDB4}"/>
    <cellStyle name="%40 - Vurgu1 6 5 7 2" xfId="47317" xr:uid="{266E71AA-7085-4645-A9FF-4EF288F3B6FF}"/>
    <cellStyle name="%40 - Vurgu1 6 5 8" xfId="30822" xr:uid="{E6E4AFA7-EEAB-4EFC-9C26-B258E74C3C32}"/>
    <cellStyle name="%40 - Vurgu1 6 6" xfId="7823" xr:uid="{19187B52-6071-4E97-B586-0CF9E7EFA8EF}"/>
    <cellStyle name="%40 - Vurgu1 6 6 2" xfId="10023" xr:uid="{DCBE180D-2056-4410-B44E-C2C659847E3D}"/>
    <cellStyle name="%40 - Vurgu1 6 6 2 2" xfId="14015" xr:uid="{3AF7AF1E-8739-4371-A0C5-8D31C8D130AA}"/>
    <cellStyle name="%40 - Vurgu1 6 6 2 2 2" xfId="38248" xr:uid="{771A1F77-F19D-4BBA-B027-8131BC922CA8}"/>
    <cellStyle name="%40 - Vurgu1 6 6 2 3" xfId="17728" xr:uid="{E55B7409-EF58-4AAD-95CC-618F1626B2F2}"/>
    <cellStyle name="%40 - Vurgu1 6 6 2 3 2" xfId="41959" xr:uid="{79A2B49F-3DB0-4A67-8D67-46F650F060D2}"/>
    <cellStyle name="%40 - Vurgu1 6 6 2 4" xfId="21467" xr:uid="{B5E76CA6-4C14-4F5E-822B-5B58F9B8C012}"/>
    <cellStyle name="%40 - Vurgu1 6 6 2 4 2" xfId="45690" xr:uid="{7993075E-5CC7-4249-86F4-9556EF5BB6F2}"/>
    <cellStyle name="%40 - Vurgu1 6 6 2 5" xfId="27447" xr:uid="{E19CEDCF-CE0D-4380-B690-D02B7E54776B}"/>
    <cellStyle name="%40 - Vurgu1 6 6 2 5 2" xfId="51564" xr:uid="{0570C5FC-A565-414A-8A08-678B48154231}"/>
    <cellStyle name="%40 - Vurgu1 6 6 2 6" xfId="34617" xr:uid="{C193E203-E72E-48BE-AC13-206B4C2C98BA}"/>
    <cellStyle name="%40 - Vurgu1 6 6 3" xfId="9298" xr:uid="{BCA15760-FFE6-48EA-A167-809252579CD3}"/>
    <cellStyle name="%40 - Vurgu1 6 6 3 2" xfId="12833" xr:uid="{EB6F53E4-F9AD-4D2F-9B48-CEA3648F741F}"/>
    <cellStyle name="%40 - Vurgu1 6 6 3 2 2" xfId="37066" xr:uid="{70E0D89D-26FE-4AF3-AB6B-3240DC2885E0}"/>
    <cellStyle name="%40 - Vurgu1 6 6 3 3" xfId="16546" xr:uid="{57742F04-BE7D-44BA-82C5-7AC9F0D6C213}"/>
    <cellStyle name="%40 - Vurgu1 6 6 3 3 2" xfId="40777" xr:uid="{8A7A88F9-09A3-45A9-9CF3-8B038A5542CA}"/>
    <cellStyle name="%40 - Vurgu1 6 6 3 4" xfId="20285" xr:uid="{51CD433E-682F-40F1-A5CD-EFF3A4861A79}"/>
    <cellStyle name="%40 - Vurgu1 6 6 3 4 2" xfId="44508" xr:uid="{17353635-2935-43CF-B27F-56F03C1163E4}"/>
    <cellStyle name="%40 - Vurgu1 6 6 3 5" xfId="26262" xr:uid="{A8586801-CF7A-41C8-A7A2-ACBEF58966F1}"/>
    <cellStyle name="%40 - Vurgu1 6 6 3 5 2" xfId="50382" xr:uid="{CEE878E0-E556-4663-B021-10DFD480B2B6}"/>
    <cellStyle name="%40 - Vurgu1 6 6 3 6" xfId="33932" xr:uid="{7832152E-8F44-42E8-9B1F-0D5854B15828}"/>
    <cellStyle name="%40 - Vurgu1 6 6 4" xfId="11430" xr:uid="{A77927E4-466D-4850-B395-86CD72A98377}"/>
    <cellStyle name="%40 - Vurgu1 6 6 4 2" xfId="24849" xr:uid="{E3804C9B-B4B1-4225-9663-434F753F17D1}"/>
    <cellStyle name="%40 - Vurgu1 6 6 4 2 2" xfId="48983" xr:uid="{E90121FA-C813-4E68-8DFB-CC25B2EC8A2A}"/>
    <cellStyle name="%40 - Vurgu1 6 6 4 3" xfId="35664" xr:uid="{DE815F29-7D86-4060-BA7E-D406155D0875}"/>
    <cellStyle name="%40 - Vurgu1 6 6 5" xfId="15143" xr:uid="{8DBA5966-2228-4239-BB12-A3E5135000D1}"/>
    <cellStyle name="%40 - Vurgu1 6 6 5 2" xfId="39375" xr:uid="{B50886B5-8F61-4B12-B76A-6B0F8BC94FAB}"/>
    <cellStyle name="%40 - Vurgu1 6 6 6" xfId="18879" xr:uid="{39429265-B391-4711-B7BC-CA1857BB0CDD}"/>
    <cellStyle name="%40 - Vurgu1 6 6 6 2" xfId="43105" xr:uid="{EAB760A4-D1F6-415C-8A38-70424BE649ED}"/>
    <cellStyle name="%40 - Vurgu1 6 6 7" xfId="23486" xr:uid="{8962FAB3-5028-4F23-AD90-15C696291C60}"/>
    <cellStyle name="%40 - Vurgu1 6 6 7 2" xfId="47688" xr:uid="{AC703534-4D09-486B-9223-4D28E2600E0C}"/>
    <cellStyle name="%40 - Vurgu1 6 6 8" xfId="32682" xr:uid="{C1BEC7A2-5790-4366-BA81-B16C9005F199}"/>
    <cellStyle name="%40 - Vurgu1 6 7" xfId="7561" xr:uid="{34C1B468-A18A-4085-A0A3-601C03EE0DF2}"/>
    <cellStyle name="%40 - Vurgu1 6 7 2" xfId="12631" xr:uid="{78B2E1B4-7C50-4692-AB16-07ABECF2F7FF}"/>
    <cellStyle name="%40 - Vurgu1 6 7 2 2" xfId="26059" xr:uid="{EDDBB10F-9A34-46C8-B241-9298461B08D4}"/>
    <cellStyle name="%40 - Vurgu1 6 7 2 2 2" xfId="50180" xr:uid="{D98CF540-E338-4AAA-A027-C8DDD59507A9}"/>
    <cellStyle name="%40 - Vurgu1 6 7 2 3" xfId="36864" xr:uid="{037CBBC2-5956-4F3D-857E-6C83590C8EDB}"/>
    <cellStyle name="%40 - Vurgu1 6 7 3" xfId="16344" xr:uid="{3EAD7C7B-53E7-404B-A27E-53D8B3F6F60B}"/>
    <cellStyle name="%40 - Vurgu1 6 7 3 2" xfId="40575" xr:uid="{BD3C4E9D-C6D7-4F74-B5F5-6E1DF282F663}"/>
    <cellStyle name="%40 - Vurgu1 6 7 4" xfId="20083" xr:uid="{AF7DCFC4-6672-4166-B3F1-6064A547CE13}"/>
    <cellStyle name="%40 - Vurgu1 6 7 4 2" xfId="44306" xr:uid="{B001B465-F485-4B2E-A648-E8261FC09B22}"/>
    <cellStyle name="%40 - Vurgu1 6 7 5" xfId="23275" xr:uid="{D395AC9A-522B-498E-B5AE-C3BA0B1E3EBB}"/>
    <cellStyle name="%40 - Vurgu1 6 7 5 2" xfId="47477" xr:uid="{3C6ADD84-8038-4721-98DA-37DD61B68404}"/>
    <cellStyle name="%40 - Vurgu1 6 7 6" xfId="32472" xr:uid="{53C923E0-ADD6-4F10-B00F-0D2B12E10AF1}"/>
    <cellStyle name="%40 - Vurgu1 6 8" xfId="6626" xr:uid="{6BCE462B-08BF-467A-9043-DEECF8DA14B8}"/>
    <cellStyle name="%40 - Vurgu1 6 8 2" xfId="13808" xr:uid="{6675C120-2E12-4C4A-BB10-4BE1F70BB316}"/>
    <cellStyle name="%40 - Vurgu1 6 8 2 2" xfId="38041" xr:uid="{26F35A1E-C9F8-4988-A959-C37C9D12A113}"/>
    <cellStyle name="%40 - Vurgu1 6 8 3" xfId="17521" xr:uid="{23C31B16-D63D-4082-8DB9-DEFDA7319CF3}"/>
    <cellStyle name="%40 - Vurgu1 6 8 3 2" xfId="41752" xr:uid="{885A2E76-5B06-4135-9E40-94B7C1F78AB2}"/>
    <cellStyle name="%40 - Vurgu1 6 8 4" xfId="21260" xr:uid="{508FAC86-F380-4D7D-A256-079ABEE839BC}"/>
    <cellStyle name="%40 - Vurgu1 6 8 4 2" xfId="45483" xr:uid="{0346F72D-7555-4529-82D4-B54242DFAD62}"/>
    <cellStyle name="%40 - Vurgu1 6 8 5" xfId="27240" xr:uid="{9D4A9AC4-DCC0-490C-9BA6-A5DDE270ECBC}"/>
    <cellStyle name="%40 - Vurgu1 6 8 5 2" xfId="51357" xr:uid="{3986F2BE-38A8-4484-8BE2-8D4DFF2CC932}"/>
    <cellStyle name="%40 - Vurgu1 6 8 6" xfId="31630" xr:uid="{56C2AABD-69C5-4330-AEEC-FD96468EB1A9}"/>
    <cellStyle name="%40 - Vurgu1 6 9" xfId="8961" xr:uid="{3836A213-E9DA-449C-B6C6-C6891CC6ECA8}"/>
    <cellStyle name="%40 - Vurgu1 6 9 2" xfId="12353" xr:uid="{13195FC8-F1B5-4D21-B579-1389446A48F0}"/>
    <cellStyle name="%40 - Vurgu1 6 9 2 2" xfId="36587" xr:uid="{A1FA9A80-5C4C-428C-AD01-C967B864715B}"/>
    <cellStyle name="%40 - Vurgu1 6 9 3" xfId="16066" xr:uid="{3A5E041B-3739-4C55-AF3E-E8259DD503A9}"/>
    <cellStyle name="%40 - Vurgu1 6 9 3 2" xfId="40298" xr:uid="{45D2347A-48B6-43D4-B139-DE94BD7E3BED}"/>
    <cellStyle name="%40 - Vurgu1 6 9 4" xfId="19804" xr:uid="{8CD4464C-6936-4A22-BFFD-D25B0A14860D}"/>
    <cellStyle name="%40 - Vurgu1 6 9 4 2" xfId="44029" xr:uid="{0F487501-C18B-4E4E-AF93-E1463BAEF388}"/>
    <cellStyle name="%40 - Vurgu1 6 9 5" xfId="25779" xr:uid="{34532E6B-848F-4E9A-BFCD-615CFF3EA4A0}"/>
    <cellStyle name="%40 - Vurgu1 6 9 5 2" xfId="49903" xr:uid="{6883557B-55AC-4420-B331-53439EC96A39}"/>
    <cellStyle name="%40 - Vurgu1 6 9 6" xfId="33655" xr:uid="{9574F89B-258A-4269-BD6A-48BBA3BBA1E9}"/>
    <cellStyle name="%40 - Vurgu1 7" xfId="454" xr:uid="{00000000-0005-0000-0000-0000EF010000}"/>
    <cellStyle name="%40 - Vurgu1 7 10" xfId="22449" xr:uid="{11086171-55BF-4268-9A71-E3BC5CAFE4C1}"/>
    <cellStyle name="%40 - Vurgu1 7 10 2" xfId="46651" xr:uid="{396F7CFF-5579-4D4D-8760-5930C6AE894D}"/>
    <cellStyle name="%40 - Vurgu1 7 11" xfId="28631" xr:uid="{D5645005-DD19-4107-9B66-C7D85EE39DC8}"/>
    <cellStyle name="%40 - Vurgu1 7 2" xfId="455" xr:uid="{00000000-0005-0000-0000-0000F0010000}"/>
    <cellStyle name="%40 - Vurgu1 7 2 2" xfId="4171" xr:uid="{D3ACDACD-AE82-409C-8C26-EE79F4693848}"/>
    <cellStyle name="%40 - Vurgu1 7 2 2 2" xfId="10038" xr:uid="{506F3F5C-F56D-40A8-A0B6-E5961E3761BB}"/>
    <cellStyle name="%40 - Vurgu1 7 2 2 2 2" xfId="34632" xr:uid="{E99516C3-4AAD-446D-BC35-2E358E04BFE1}"/>
    <cellStyle name="%40 - Vurgu1 7 2 2 3" xfId="14031" xr:uid="{272B4948-AD53-4E74-B481-5D3927569883}"/>
    <cellStyle name="%40 - Vurgu1 7 2 2 3 2" xfId="38264" xr:uid="{74AAE526-0557-4704-BE14-54E5AD86F99A}"/>
    <cellStyle name="%40 - Vurgu1 7 2 2 4" xfId="17744" xr:uid="{76CAF0F0-4CE3-43A3-BCEE-66E77C0F7551}"/>
    <cellStyle name="%40 - Vurgu1 7 2 2 4 2" xfId="41975" xr:uid="{66B2DD40-AF57-4AE7-AF72-32D6B442FB9C}"/>
    <cellStyle name="%40 - Vurgu1 7 2 2 5" xfId="21483" xr:uid="{5407B8D8-7990-4E50-B5C9-2B9F1AE7364D}"/>
    <cellStyle name="%40 - Vurgu1 7 2 2 5 2" xfId="45706" xr:uid="{F1628CBF-A374-40FF-B13B-8DEE7F9D7E51}"/>
    <cellStyle name="%40 - Vurgu1 7 2 2 6" xfId="27463" xr:uid="{D91E8C71-84BF-4E36-B37C-D44F6D8A8C9C}"/>
    <cellStyle name="%40 - Vurgu1 7 2 2 6 2" xfId="51580" xr:uid="{B1AE73BA-C9E5-46E7-A687-7C25BBADD5CE}"/>
    <cellStyle name="%40 - Vurgu1 7 2 2 7" xfId="29787" xr:uid="{FA674327-9128-416D-86BF-B71FEF55EB5F}"/>
    <cellStyle name="%40 - Vurgu1 7 2 3" xfId="5820" xr:uid="{2192C6D7-0C8B-41BF-86C5-0CD146818CBF}"/>
    <cellStyle name="%40 - Vurgu1 7 2 3 2" xfId="9314" xr:uid="{103549C1-4DE6-42EC-9A98-1E7E6B80CC93}"/>
    <cellStyle name="%40 - Vurgu1 7 2 3 2 2" xfId="33946" xr:uid="{7351A9D3-CD2D-461A-848E-DF724ABC3E3C}"/>
    <cellStyle name="%40 - Vurgu1 7 2 3 3" xfId="12850" xr:uid="{C7339990-F556-4CFD-8B4E-FC5AA2634FB2}"/>
    <cellStyle name="%40 - Vurgu1 7 2 3 3 2" xfId="37083" xr:uid="{1C82D222-7F6E-419E-A90D-6763E2EF22E0}"/>
    <cellStyle name="%40 - Vurgu1 7 2 3 4" xfId="16563" xr:uid="{096AF525-F38C-4DA3-82A8-A1D4FFD1B0A8}"/>
    <cellStyle name="%40 - Vurgu1 7 2 3 4 2" xfId="40794" xr:uid="{3BEE3505-E98B-48B6-9E6F-3F7417872B09}"/>
    <cellStyle name="%40 - Vurgu1 7 2 3 5" xfId="20302" xr:uid="{02D298AE-6CD4-4309-A069-D99040AF054C}"/>
    <cellStyle name="%40 - Vurgu1 7 2 3 5 2" xfId="44525" xr:uid="{9BE282EF-A910-4B9D-899A-A4C83B02E597}"/>
    <cellStyle name="%40 - Vurgu1 7 2 3 6" xfId="26279" xr:uid="{7F534202-CA55-43C8-A24D-C8B53CF271BB}"/>
    <cellStyle name="%40 - Vurgu1 7 2 3 6 2" xfId="50399" xr:uid="{74A10148-E34C-4D84-ADC1-D76A386F75C1}"/>
    <cellStyle name="%40 - Vurgu1 7 2 3 7" xfId="30826" xr:uid="{37826587-4292-46C3-8633-6B9AA8169089}"/>
    <cellStyle name="%40 - Vurgu1 7 2 4" xfId="7844" xr:uid="{76D3026B-5A2E-4674-A511-4E12CB1C409D}"/>
    <cellStyle name="%40 - Vurgu1 7 2 4 2" xfId="24865" xr:uid="{F5F77E45-CEB1-49EB-B22E-A7843F9E63EB}"/>
    <cellStyle name="%40 - Vurgu1 7 2 4 2 2" xfId="48999" xr:uid="{70A544D5-8CA2-4B41-9AA6-37B239883A8D}"/>
    <cellStyle name="%40 - Vurgu1 7 2 4 3" xfId="32698" xr:uid="{460724FD-E961-4606-87E7-AC3E4C8C587D}"/>
    <cellStyle name="%40 - Vurgu1 7 2 5" xfId="11447" xr:uid="{5C0888E9-FF0A-491C-9005-4E7B9ACE05CA}"/>
    <cellStyle name="%40 - Vurgu1 7 2 5 2" xfId="35681" xr:uid="{EE55AED6-E3EE-4856-8B81-0AF9D5085FC1}"/>
    <cellStyle name="%40 - Vurgu1 7 2 6" xfId="15160" xr:uid="{7668A7F6-A027-48AB-AC51-22564FAE1197}"/>
    <cellStyle name="%40 - Vurgu1 7 2 6 2" xfId="39392" xr:uid="{2628B4AC-535E-424E-930B-61A40D23B0ED}"/>
    <cellStyle name="%40 - Vurgu1 7 2 7" xfId="18896" xr:uid="{F986D0BC-CFFE-4604-B74B-A902B60346C6}"/>
    <cellStyle name="%40 - Vurgu1 7 2 7 2" xfId="43122" xr:uid="{08019678-9DCC-41DA-A976-CE3A013577E3}"/>
    <cellStyle name="%40 - Vurgu1 7 2 8" xfId="23502" xr:uid="{4D3AE468-7A7C-4D4C-A5F2-C285C03CB2E6}"/>
    <cellStyle name="%40 - Vurgu1 7 2 8 2" xfId="47704" xr:uid="{F02D4EBB-D10D-4CDB-A086-32330B12B0DC}"/>
    <cellStyle name="%40 - Vurgu1 7 2 9" xfId="28632" xr:uid="{F6C154D2-C60C-4491-8478-F2F32C9E1CA9}"/>
    <cellStyle name="%40 - Vurgu1 7 3" xfId="4170" xr:uid="{E8A7DAE7-DF64-4BC0-94EE-4444FE92F52B}"/>
    <cellStyle name="%40 - Vurgu1 7 3 2" xfId="7578" xr:uid="{A9BF5B76-69B2-4E23-8AFD-0A607D4A51B8}"/>
    <cellStyle name="%40 - Vurgu1 7 3 2 2" xfId="26076" xr:uid="{C18117CE-401D-4305-BC01-35E282B011EC}"/>
    <cellStyle name="%40 - Vurgu1 7 3 2 2 2" xfId="50197" xr:uid="{35F82C97-11D5-4CD6-8543-45D2B329932A}"/>
    <cellStyle name="%40 - Vurgu1 7 3 2 3" xfId="32489" xr:uid="{6090ACB2-99A5-487F-970E-A2D94C8800D4}"/>
    <cellStyle name="%40 - Vurgu1 7 3 3" xfId="12648" xr:uid="{C53678CE-7D2C-4B8D-A5BB-345067F310AA}"/>
    <cellStyle name="%40 - Vurgu1 7 3 3 2" xfId="36881" xr:uid="{A6D71C15-6FC1-48DE-B4D3-5066D8A890DA}"/>
    <cellStyle name="%40 - Vurgu1 7 3 4" xfId="16361" xr:uid="{E04C42BB-5466-49D1-949D-16E6F0C0AF19}"/>
    <cellStyle name="%40 - Vurgu1 7 3 4 2" xfId="40592" xr:uid="{75E4C718-10BB-48D7-9E88-F19455DC067F}"/>
    <cellStyle name="%40 - Vurgu1 7 3 5" xfId="20100" xr:uid="{063F0A9F-59B0-4297-A265-CE733063FEDF}"/>
    <cellStyle name="%40 - Vurgu1 7 3 5 2" xfId="44323" xr:uid="{CA7E4B84-BDAF-496B-AB98-D0E6A344B0AE}"/>
    <cellStyle name="%40 - Vurgu1 7 3 6" xfId="23292" xr:uid="{218B3B15-ADF3-4FDA-AAB0-B4346BBFDDB4}"/>
    <cellStyle name="%40 - Vurgu1 7 3 6 2" xfId="47494" xr:uid="{F205A3C8-A18F-44B6-B7E8-83A4D254F90E}"/>
    <cellStyle name="%40 - Vurgu1 7 3 7" xfId="29786" xr:uid="{15F894F5-F4AE-42A0-B771-292615C9CF6F}"/>
    <cellStyle name="%40 - Vurgu1 7 4" xfId="5819" xr:uid="{C669F4B9-EAB0-4D86-A86F-EBFDF0FADEEC}"/>
    <cellStyle name="%40 - Vurgu1 7 4 2" xfId="9906" xr:uid="{64556105-64DC-4FCE-AF86-B0C1ACC26C91}"/>
    <cellStyle name="%40 - Vurgu1 7 4 2 2" xfId="34506" xr:uid="{EF259C1C-F383-4AE0-97A7-D45AB14FA333}"/>
    <cellStyle name="%40 - Vurgu1 7 4 3" xfId="13825" xr:uid="{6D263C4C-1260-49A6-A302-BF09C2A8568E}"/>
    <cellStyle name="%40 - Vurgu1 7 4 3 2" xfId="38058" xr:uid="{6D306BAE-A0E0-4CDD-A4C7-50DEF10B6E11}"/>
    <cellStyle name="%40 - Vurgu1 7 4 4" xfId="17538" xr:uid="{CBDE90B6-5D41-4CC9-9C0A-5F87BA5F1F59}"/>
    <cellStyle name="%40 - Vurgu1 7 4 4 2" xfId="41769" xr:uid="{178B7316-107B-470B-AF25-0512A5391B73}"/>
    <cellStyle name="%40 - Vurgu1 7 4 5" xfId="21277" xr:uid="{45768326-37B1-43A6-A225-9A0E69999355}"/>
    <cellStyle name="%40 - Vurgu1 7 4 5 2" xfId="45500" xr:uid="{2229C2CE-F93E-46B9-B620-47282C19DD89}"/>
    <cellStyle name="%40 - Vurgu1 7 4 6" xfId="27257" xr:uid="{3189F43A-7291-4207-9512-97F865E5FD6F}"/>
    <cellStyle name="%40 - Vurgu1 7 4 6 2" xfId="51374" xr:uid="{661C7C74-0B59-406F-BB48-64504136CDE4}"/>
    <cellStyle name="%40 - Vurgu1 7 4 7" xfId="30825" xr:uid="{5012B27C-E4F1-450E-8BB4-C17AF1D1C0F7}"/>
    <cellStyle name="%40 - Vurgu1 7 5" xfId="6678" xr:uid="{742D310D-9763-40D1-A5BF-7C2B7ADF95F7}"/>
    <cellStyle name="%40 - Vurgu1 7 5 2" xfId="12461" xr:uid="{327CF96F-DFDE-4D9D-9375-190F276F130E}"/>
    <cellStyle name="%40 - Vurgu1 7 5 2 2" xfId="36695" xr:uid="{FA4E1C82-D5AA-47FC-B245-F03C40E95E0B}"/>
    <cellStyle name="%40 - Vurgu1 7 5 3" xfId="16174" xr:uid="{A3CE45AD-DEB8-40F0-AF12-84C1A76E0F06}"/>
    <cellStyle name="%40 - Vurgu1 7 5 3 2" xfId="40406" xr:uid="{54CC3BC6-1E14-40FA-B3F0-844CB8F4A4B7}"/>
    <cellStyle name="%40 - Vurgu1 7 5 4" xfId="19912" xr:uid="{25409E7A-7077-4CF1-8AD4-83D22DB49C3F}"/>
    <cellStyle name="%40 - Vurgu1 7 5 4 2" xfId="44137" xr:uid="{EA0B7EFE-430F-4AE8-A0BD-A5CE2ACFA7AA}"/>
    <cellStyle name="%40 - Vurgu1 7 5 5" xfId="25887" xr:uid="{95FBD07D-7720-422B-B66E-57CF9EE0CDEE}"/>
    <cellStyle name="%40 - Vurgu1 7 5 5 2" xfId="50011" xr:uid="{0E51465C-D556-49C7-A99F-7B01B1C277D1}"/>
    <cellStyle name="%40 - Vurgu1 7 5 6" xfId="31647" xr:uid="{2BE8FBA6-90C5-4BA9-AC6C-B819C98280D5}"/>
    <cellStyle name="%40 - Vurgu1 7 6" xfId="10387" xr:uid="{3BFEAFC9-B31C-432A-A85C-D4047A298A07}"/>
    <cellStyle name="%40 - Vurgu1 7 6 2" xfId="24616" xr:uid="{020A5C7D-36E0-480A-88DA-C50EB708D0E6}"/>
    <cellStyle name="%40 - Vurgu1 7 6 2 2" xfId="48790" xr:uid="{09579A10-BF37-4A3B-B987-42FA0665B088}"/>
    <cellStyle name="%40 - Vurgu1 7 6 3" xfId="34948" xr:uid="{58F1B52B-A327-4900-B71D-166EBAF5D007}"/>
    <cellStyle name="%40 - Vurgu1 7 7" xfId="11235" xr:uid="{F2EEA079-4D50-41C4-BAE6-C50B5FADAA29}"/>
    <cellStyle name="%40 - Vurgu1 7 7 2" xfId="35469" xr:uid="{73895FD0-5E3A-4FC3-B7ED-5DAC2D280A19}"/>
    <cellStyle name="%40 - Vurgu1 7 8" xfId="14948" xr:uid="{2603850B-8ADC-47BE-B683-347BA20D2D50}"/>
    <cellStyle name="%40 - Vurgu1 7 8 2" xfId="39180" xr:uid="{BD3985C6-30ED-4E51-8E17-95D9A030BED5}"/>
    <cellStyle name="%40 - Vurgu1 7 9" xfId="18681" xr:uid="{4D73791A-6180-49CF-9359-D2288821B2D0}"/>
    <cellStyle name="%40 - Vurgu1 7 9 2" xfId="42907" xr:uid="{D8521778-CBE7-4950-9F5B-1A7D4365372E}"/>
    <cellStyle name="%40 - Vurgu1 8" xfId="456" xr:uid="{00000000-0005-0000-0000-0000F1010000}"/>
    <cellStyle name="%40 - Vurgu1 8 10" xfId="22463" xr:uid="{88617716-A782-4D67-9B68-EFEAD90CD154}"/>
    <cellStyle name="%40 - Vurgu1 8 10 2" xfId="46665" xr:uid="{AFA79372-4FA6-4DE5-A8C4-89DEDD28987B}"/>
    <cellStyle name="%40 - Vurgu1 8 11" xfId="28633" xr:uid="{0011A35C-D9F5-4731-BEBE-8BF4A34FE454}"/>
    <cellStyle name="%40 - Vurgu1 8 2" xfId="4172" xr:uid="{B0985D41-C713-47C6-AEB6-387C9CC56B65}"/>
    <cellStyle name="%40 - Vurgu1 8 2 2" xfId="7860" xr:uid="{F1ED9DE5-F50F-4E5D-B7AE-A992F1740EEF}"/>
    <cellStyle name="%40 - Vurgu1 8 2 2 2" xfId="14045" xr:uid="{6D4F7190-C425-4225-AA0D-82DFF50A28DA}"/>
    <cellStyle name="%40 - Vurgu1 8 2 2 2 2" xfId="38278" xr:uid="{7F25D5E8-423A-426C-BEFF-5167B065F2E5}"/>
    <cellStyle name="%40 - Vurgu1 8 2 2 3" xfId="17758" xr:uid="{DE10CB4B-3F33-4E0D-8E23-5B52C1BE46D2}"/>
    <cellStyle name="%40 - Vurgu1 8 2 2 3 2" xfId="41989" xr:uid="{CE30B01A-377E-4B36-9F63-E55B14D2C853}"/>
    <cellStyle name="%40 - Vurgu1 8 2 2 4" xfId="21497" xr:uid="{8B02C1EC-3975-4B56-AE18-B4F58E77F1F0}"/>
    <cellStyle name="%40 - Vurgu1 8 2 2 4 2" xfId="45720" xr:uid="{FB39F403-1BE3-48C6-A959-DA6E6ABEF652}"/>
    <cellStyle name="%40 - Vurgu1 8 2 2 5" xfId="27477" xr:uid="{1CC0B121-9E60-492F-9C6E-3CED8A6BCD1A}"/>
    <cellStyle name="%40 - Vurgu1 8 2 2 5 2" xfId="51594" xr:uid="{42F3335F-4491-48D1-950B-1B1F75798BA2}"/>
    <cellStyle name="%40 - Vurgu1 8 2 2 6" xfId="32712" xr:uid="{08F704E2-8F12-4166-93D2-28BDEE85922A}"/>
    <cellStyle name="%40 - Vurgu1 8 2 3" xfId="9326" xr:uid="{E16CE9E3-6826-42E1-9DBE-B95AF4204D31}"/>
    <cellStyle name="%40 - Vurgu1 8 2 3 2" xfId="12864" xr:uid="{022F6587-746D-4AD8-885D-1B1A0C4330E3}"/>
    <cellStyle name="%40 - Vurgu1 8 2 3 2 2" xfId="37097" xr:uid="{5F66A26F-E6DF-4F95-88C2-127FB7FB619E}"/>
    <cellStyle name="%40 - Vurgu1 8 2 3 3" xfId="16577" xr:uid="{A9CC6BFD-F46B-44A6-8831-590AD6372E93}"/>
    <cellStyle name="%40 - Vurgu1 8 2 3 3 2" xfId="40808" xr:uid="{081D1A30-D898-4A52-8824-0F3902C1095A}"/>
    <cellStyle name="%40 - Vurgu1 8 2 3 4" xfId="20316" xr:uid="{1F9A9A50-37A1-44FA-A12E-825929FD9F10}"/>
    <cellStyle name="%40 - Vurgu1 8 2 3 4 2" xfId="44539" xr:uid="{BFCEFAA9-0239-41A8-877A-BBE684810D9C}"/>
    <cellStyle name="%40 - Vurgu1 8 2 3 5" xfId="26293" xr:uid="{D670C8DD-621A-4BE4-9ECF-6132C6A2E537}"/>
    <cellStyle name="%40 - Vurgu1 8 2 3 5 2" xfId="50413" xr:uid="{3E4E9662-413E-497A-A71D-0F941BD7AC6D}"/>
    <cellStyle name="%40 - Vurgu1 8 2 3 6" xfId="33958" xr:uid="{00AF973F-861C-4ECA-8513-5FC6198CB390}"/>
    <cellStyle name="%40 - Vurgu1 8 2 4" xfId="11461" xr:uid="{3C06B068-1319-4A6A-984F-F3736660EEA3}"/>
    <cellStyle name="%40 - Vurgu1 8 2 4 2" xfId="24879" xr:uid="{6248DFB1-9CE9-4E4A-91AC-2BEC02595DA7}"/>
    <cellStyle name="%40 - Vurgu1 8 2 4 2 2" xfId="49013" xr:uid="{F4F1C09E-5E38-4B79-A7A8-4898F3672B9D}"/>
    <cellStyle name="%40 - Vurgu1 8 2 4 3" xfId="35695" xr:uid="{CB68EB78-5F82-400E-AC0B-D3C0CAC120A7}"/>
    <cellStyle name="%40 - Vurgu1 8 2 5" xfId="15174" xr:uid="{DA0068AE-DC67-4B36-9F0C-D29D2D45E222}"/>
    <cellStyle name="%40 - Vurgu1 8 2 5 2" xfId="39406" xr:uid="{95ADFFA0-F92F-4A5E-BEC5-961A8B7CB933}"/>
    <cellStyle name="%40 - Vurgu1 8 2 6" xfId="18910" xr:uid="{1B42038E-3387-41FF-8221-46A4BC7A338C}"/>
    <cellStyle name="%40 - Vurgu1 8 2 6 2" xfId="43136" xr:uid="{4B20239F-EC08-4E22-9D37-36CAD881D9E5}"/>
    <cellStyle name="%40 - Vurgu1 8 2 7" xfId="23516" xr:uid="{B747D3B9-FD08-4D28-9833-6D3CD1135AFD}"/>
    <cellStyle name="%40 - Vurgu1 8 2 7 2" xfId="47718" xr:uid="{C480030F-CA1E-4A34-BB57-440A4011DDAF}"/>
    <cellStyle name="%40 - Vurgu1 8 3" xfId="7597" xr:uid="{CFAA19D8-A9D1-49AD-99C1-75ACF4CF9286}"/>
    <cellStyle name="%40 - Vurgu1 8 3 2" xfId="12667" xr:uid="{61918AF9-3D07-4FCF-BC44-DB0D6CE3F815}"/>
    <cellStyle name="%40 - Vurgu1 8 3 2 2" xfId="26095" xr:uid="{343F28A5-1319-4932-8651-10558F921F72}"/>
    <cellStyle name="%40 - Vurgu1 8 3 2 2 2" xfId="50216" xr:uid="{A5236F37-68CC-418C-9E56-EE48CB96BD68}"/>
    <cellStyle name="%40 - Vurgu1 8 3 2 3" xfId="36900" xr:uid="{FFEF6C9C-BB4D-4E00-9FA9-425880A51715}"/>
    <cellStyle name="%40 - Vurgu1 8 3 3" xfId="16380" xr:uid="{34AD4603-E409-4C6B-B2D2-342C67C6E8C2}"/>
    <cellStyle name="%40 - Vurgu1 8 3 3 2" xfId="40611" xr:uid="{D3043320-F45B-44B2-A8EC-6646B8485E75}"/>
    <cellStyle name="%40 - Vurgu1 8 3 4" xfId="20119" xr:uid="{9EF70EE6-6365-4B60-BD54-646E611B070C}"/>
    <cellStyle name="%40 - Vurgu1 8 3 4 2" xfId="44342" xr:uid="{735039E1-D1F4-49BA-B1EA-CE006332FAAF}"/>
    <cellStyle name="%40 - Vurgu1 8 3 5" xfId="23311" xr:uid="{FF5DC913-F0F3-455C-8D7F-6D8A7047FC7E}"/>
    <cellStyle name="%40 - Vurgu1 8 3 5 2" xfId="47513" xr:uid="{629A6C1C-6D19-4199-AAEC-34D5229B9333}"/>
    <cellStyle name="%40 - Vurgu1 8 3 6" xfId="32508" xr:uid="{B3A80E41-0257-4D19-8FC5-83D30F9F3C4A}"/>
    <cellStyle name="%40 - Vurgu1 8 4" xfId="6694" xr:uid="{520FCCED-D911-4AF0-86C0-652D76403E69}"/>
    <cellStyle name="%40 - Vurgu1 8 4 2" xfId="13844" xr:uid="{7ABECF96-399B-4471-BE79-418DA022943A}"/>
    <cellStyle name="%40 - Vurgu1 8 4 2 2" xfId="38077" xr:uid="{B863BBB5-8508-4F60-BEA4-64E536255A2A}"/>
    <cellStyle name="%40 - Vurgu1 8 4 3" xfId="17557" xr:uid="{18660E43-4D88-4DC3-8ECF-DCEA40EF951B}"/>
    <cellStyle name="%40 - Vurgu1 8 4 3 2" xfId="41788" xr:uid="{ACC74F8D-1B7A-40F6-B7C0-2963761CB063}"/>
    <cellStyle name="%40 - Vurgu1 8 4 4" xfId="21296" xr:uid="{A33C4A59-0DCD-438F-8C90-BAB0B6D54485}"/>
    <cellStyle name="%40 - Vurgu1 8 4 4 2" xfId="45519" xr:uid="{F7C69D2E-FC55-4AB7-97F9-ADFB1A1215F2}"/>
    <cellStyle name="%40 - Vurgu1 8 4 5" xfId="27276" xr:uid="{CEF2F60D-9F30-4DC6-8197-94F0B353572C}"/>
    <cellStyle name="%40 - Vurgu1 8 4 5 2" xfId="51393" xr:uid="{8F270338-92F0-4E11-8719-37D2427708E9}"/>
    <cellStyle name="%40 - Vurgu1 8 4 6" xfId="31661" xr:uid="{8541DC2D-BE63-4659-9ABD-3BE9C0011A40}"/>
    <cellStyle name="%40 - Vurgu1 8 5" xfId="9068" xr:uid="{A2BF767A-E336-4343-9425-1951F4A11B5A}"/>
    <cellStyle name="%40 - Vurgu1 8 5 2" xfId="12480" xr:uid="{A4AA9D31-E23B-458A-BD28-B41B5B9F1782}"/>
    <cellStyle name="%40 - Vurgu1 8 5 2 2" xfId="36714" xr:uid="{CC46FB9D-B7F8-4F87-8D08-D2960BC0EA10}"/>
    <cellStyle name="%40 - Vurgu1 8 5 3" xfId="16193" xr:uid="{672622FF-AAD8-40D4-974D-1555C437F0DF}"/>
    <cellStyle name="%40 - Vurgu1 8 5 3 2" xfId="40425" xr:uid="{325AE1C9-D30C-4765-8328-96461805BED7}"/>
    <cellStyle name="%40 - Vurgu1 8 5 4" xfId="19931" xr:uid="{9AE553EF-0259-4033-8113-EC187A35F1CE}"/>
    <cellStyle name="%40 - Vurgu1 8 5 4 2" xfId="44156" xr:uid="{9F31CECF-8AE1-4B01-8A2C-ACA5C6DA65DF}"/>
    <cellStyle name="%40 - Vurgu1 8 5 5" xfId="25906" xr:uid="{3F31D5FE-6D3B-4B57-A6AA-DEC5E44E027B}"/>
    <cellStyle name="%40 - Vurgu1 8 5 5 2" xfId="50030" xr:uid="{A5C96660-AEE1-4B94-A441-1291D4FC8439}"/>
    <cellStyle name="%40 - Vurgu1 8 5 6" xfId="33761" xr:uid="{13707F69-576F-403B-B369-E89F4E051525}"/>
    <cellStyle name="%40 - Vurgu1 8 6" xfId="10388" xr:uid="{052149DB-0625-41BF-B0FC-07CD31B11EBD}"/>
    <cellStyle name="%40 - Vurgu1 8 6 2" xfId="24635" xr:uid="{06DC0A2E-1413-452A-839C-0B40BFF2FB9B}"/>
    <cellStyle name="%40 - Vurgu1 8 6 2 2" xfId="48809" xr:uid="{EFFDB0D4-56AE-4886-8609-B204D7F2E5E0}"/>
    <cellStyle name="%40 - Vurgu1 8 6 3" xfId="34949" xr:uid="{7FB94A2D-0B75-409C-8257-D781378449BA}"/>
    <cellStyle name="%40 - Vurgu1 8 7" xfId="11254" xr:uid="{7FF2A891-A8B4-4BF7-8A91-30A9411EFF9E}"/>
    <cellStyle name="%40 - Vurgu1 8 7 2" xfId="35488" xr:uid="{BE130383-AC13-477A-BAF9-4B13B52C5A26}"/>
    <cellStyle name="%40 - Vurgu1 8 8" xfId="14967" xr:uid="{093B3A83-B04D-41C5-A2DB-285025EB93EA}"/>
    <cellStyle name="%40 - Vurgu1 8 8 2" xfId="39199" xr:uid="{030FF979-CB0F-472D-A70C-144939C4DB26}"/>
    <cellStyle name="%40 - Vurgu1 8 9" xfId="18700" xr:uid="{61EAD7CB-43ED-40BF-BE89-6B82C7F03BE7}"/>
    <cellStyle name="%40 - Vurgu1 8 9 2" xfId="42926" xr:uid="{FE860197-7C32-44C0-B5F5-735C0F59A3CB}"/>
    <cellStyle name="%40 - Vurgu1 9" xfId="457" xr:uid="{00000000-0005-0000-0000-0000F2010000}"/>
    <cellStyle name="%40 - Vurgu1 9 10" xfId="28634" xr:uid="{B598E78E-A917-4663-B9D2-E50FF1F0022C}"/>
    <cellStyle name="%40 - Vurgu1 9 2" xfId="4173" xr:uid="{1B9ACECD-CF1C-41AD-A439-3C57BFC57857}"/>
    <cellStyle name="%40 - Vurgu1 9 2 2" xfId="7881" xr:uid="{A6BAA48F-695F-4D6A-AF80-21BAE7020983}"/>
    <cellStyle name="%40 - Vurgu1 9 2 2 2" xfId="14059" xr:uid="{F73EEAE4-F0F6-431D-8BFC-6C89922CA6ED}"/>
    <cellStyle name="%40 - Vurgu1 9 2 2 2 2" xfId="38292" xr:uid="{53B70FFD-159A-4DCC-B272-48BF459FDAAA}"/>
    <cellStyle name="%40 - Vurgu1 9 2 2 3" xfId="17772" xr:uid="{1FBCBE2E-2BC8-467F-BF31-92DE82421467}"/>
    <cellStyle name="%40 - Vurgu1 9 2 2 3 2" xfId="42003" xr:uid="{F25B1EE0-014A-4D20-B34F-DAFD0D830F8E}"/>
    <cellStyle name="%40 - Vurgu1 9 2 2 4" xfId="21511" xr:uid="{3985979F-AAB4-490F-AE2D-9A187A7BC07D}"/>
    <cellStyle name="%40 - Vurgu1 9 2 2 4 2" xfId="45734" xr:uid="{81109D8A-9601-4F81-9547-9BCEFFC6F03B}"/>
    <cellStyle name="%40 - Vurgu1 9 2 2 5" xfId="27491" xr:uid="{BF021172-76D3-48C3-A369-4A2DDFCF9C94}"/>
    <cellStyle name="%40 - Vurgu1 9 2 2 5 2" xfId="51608" xr:uid="{8430C770-D8CF-4D5C-BBB7-2724A49900E6}"/>
    <cellStyle name="%40 - Vurgu1 9 2 2 6" xfId="32726" xr:uid="{44945564-8063-4EBB-8EA2-9F3615B75C18}"/>
    <cellStyle name="%40 - Vurgu1 9 2 3" xfId="9343" xr:uid="{819BB7AC-DCD8-4D1F-B621-66B7A81AA4E5}"/>
    <cellStyle name="%40 - Vurgu1 9 2 3 2" xfId="12877" xr:uid="{9623E9BC-6FD1-4166-903C-76EB6000B940}"/>
    <cellStyle name="%40 - Vurgu1 9 2 3 2 2" xfId="37110" xr:uid="{B0222108-7881-4242-8262-16A1BBB0C61D}"/>
    <cellStyle name="%40 - Vurgu1 9 2 3 3" xfId="16590" xr:uid="{87D08588-5440-4621-AB61-334BE280DF90}"/>
    <cellStyle name="%40 - Vurgu1 9 2 3 3 2" xfId="40821" xr:uid="{87AEAF08-7E5E-4C55-961A-C5E5B2414413}"/>
    <cellStyle name="%40 - Vurgu1 9 2 3 4" xfId="20329" xr:uid="{224A4E6E-19B2-474A-B6A8-CC2376A8F0EF}"/>
    <cellStyle name="%40 - Vurgu1 9 2 3 4 2" xfId="44552" xr:uid="{A5F84B5F-9D57-4935-9A13-6CFB7489B1F3}"/>
    <cellStyle name="%40 - Vurgu1 9 2 3 5" xfId="26307" xr:uid="{07AB3250-A658-4EFF-9B49-5AE0B8FCCEB1}"/>
    <cellStyle name="%40 - Vurgu1 9 2 3 5 2" xfId="50426" xr:uid="{A377A995-34E3-4A10-A6B9-EFD1DE5F849D}"/>
    <cellStyle name="%40 - Vurgu1 9 2 3 6" xfId="33970" xr:uid="{A94549FF-D771-48E5-9CAF-0B7131D4EE75}"/>
    <cellStyle name="%40 - Vurgu1 9 2 4" xfId="11475" xr:uid="{9C3617F3-2234-4325-A821-BC82A9524E31}"/>
    <cellStyle name="%40 - Vurgu1 9 2 4 2" xfId="24894" xr:uid="{CC25A884-E6B0-45CC-9029-4A627B04C3B1}"/>
    <cellStyle name="%40 - Vurgu1 9 2 4 2 2" xfId="49028" xr:uid="{F5F2A1D5-069A-4258-81C9-BD5BC881E932}"/>
    <cellStyle name="%40 - Vurgu1 9 2 4 3" xfId="35709" xr:uid="{BE5D8DC9-9EEF-4385-BED1-77C9838D9DE8}"/>
    <cellStyle name="%40 - Vurgu1 9 2 5" xfId="15188" xr:uid="{A3618BE8-CA3F-4292-9A01-A609E0700CCF}"/>
    <cellStyle name="%40 - Vurgu1 9 2 5 2" xfId="39420" xr:uid="{B3DA7D70-7B87-4C61-BAA4-0AD57CB0D947}"/>
    <cellStyle name="%40 - Vurgu1 9 2 6" xfId="18925" xr:uid="{FBE2641A-8B95-49D2-822E-A7C31B3E199E}"/>
    <cellStyle name="%40 - Vurgu1 9 2 6 2" xfId="43151" xr:uid="{F565EC42-000A-4768-98D3-F96A7A5C726F}"/>
    <cellStyle name="%40 - Vurgu1 9 2 7" xfId="23531" xr:uid="{BB39C01D-AFB3-4768-971E-D256B66E23FA}"/>
    <cellStyle name="%40 - Vurgu1 9 2 7 2" xfId="47733" xr:uid="{4273968E-2E74-4B94-9602-A1819ECA98B9}"/>
    <cellStyle name="%40 - Vurgu1 9 2 8" xfId="29788" xr:uid="{2C56BB08-51EF-43C8-B254-329DA327CB65}"/>
    <cellStyle name="%40 - Vurgu1 9 3" xfId="5821" xr:uid="{98CCEA51-2930-4366-BDEC-E3BE4E7E4EAB}"/>
    <cellStyle name="%40 - Vurgu1 9 3 2" xfId="7617" xr:uid="{18F74564-4CC0-4343-A435-E34B302C208D}"/>
    <cellStyle name="%40 - Vurgu1 9 3 2 2" xfId="26115" xr:uid="{805EF02D-0A0D-48CD-A034-2ADE647A42BE}"/>
    <cellStyle name="%40 - Vurgu1 9 3 2 2 2" xfId="50236" xr:uid="{3C96B6C6-AEAA-4190-8E1F-D25A11763191}"/>
    <cellStyle name="%40 - Vurgu1 9 3 2 3" xfId="32528" xr:uid="{DE9E728F-9498-4A13-B41F-EE0CA9C2C29E}"/>
    <cellStyle name="%40 - Vurgu1 9 3 3" xfId="12687" xr:uid="{E2F20F9A-EA08-4E82-AF0E-DFFED7A4FE73}"/>
    <cellStyle name="%40 - Vurgu1 9 3 3 2" xfId="36920" xr:uid="{F6825F43-B2F8-4409-B121-51964908E9B4}"/>
    <cellStyle name="%40 - Vurgu1 9 3 4" xfId="16400" xr:uid="{719FC874-FF64-476F-A1C4-C3F895B5EA89}"/>
    <cellStyle name="%40 - Vurgu1 9 3 4 2" xfId="40631" xr:uid="{6784933D-E3F9-48BC-B67C-5A23E773D86D}"/>
    <cellStyle name="%40 - Vurgu1 9 3 5" xfId="20139" xr:uid="{9A78538C-B73E-4E40-85CD-C5E928A1D09E}"/>
    <cellStyle name="%40 - Vurgu1 9 3 5 2" xfId="44362" xr:uid="{F56BC2D6-E762-4E44-BC79-01144558F017}"/>
    <cellStyle name="%40 - Vurgu1 9 3 6" xfId="23331" xr:uid="{A988BE40-74A7-4483-B88B-3D850667CD68}"/>
    <cellStyle name="%40 - Vurgu1 9 3 6 2" xfId="47533" xr:uid="{D994267A-D880-459C-93F9-E7FBBCFEB39D}"/>
    <cellStyle name="%40 - Vurgu1 9 3 7" xfId="30827" xr:uid="{87889EFF-7B10-47A0-8657-6D15223AAF0A}"/>
    <cellStyle name="%40 - Vurgu1 9 4" xfId="6715" xr:uid="{408469EF-FCA0-4813-8577-62C26791E9FF}"/>
    <cellStyle name="%40 - Vurgu1 9 4 2" xfId="13864" xr:uid="{2A4BD18D-5852-4FF7-9501-A742CF674102}"/>
    <cellStyle name="%40 - Vurgu1 9 4 2 2" xfId="38097" xr:uid="{100C4C44-C3E9-474A-8CB1-C1023D347FA4}"/>
    <cellStyle name="%40 - Vurgu1 9 4 3" xfId="17577" xr:uid="{C9B4B839-1E10-404D-BD66-CE9F4C3F272B}"/>
    <cellStyle name="%40 - Vurgu1 9 4 3 2" xfId="41808" xr:uid="{A2D2263C-B004-4878-96F9-76CC3034D982}"/>
    <cellStyle name="%40 - Vurgu1 9 4 4" xfId="21316" xr:uid="{955F4267-4196-418A-B755-BFF1721C4274}"/>
    <cellStyle name="%40 - Vurgu1 9 4 4 2" xfId="45539" xr:uid="{874B0B51-551A-4383-9EA6-CA62BBF1B9F6}"/>
    <cellStyle name="%40 - Vurgu1 9 4 5" xfId="27296" xr:uid="{C94D6F59-B26B-44D8-B025-2CDEAC020BE5}"/>
    <cellStyle name="%40 - Vurgu1 9 4 5 2" xfId="51413" xr:uid="{253257E4-DF37-445A-A1DB-879B817B317E}"/>
    <cellStyle name="%40 - Vurgu1 9 4 6" xfId="31675" xr:uid="{D174B41A-4834-43B4-9046-17447118E7A5}"/>
    <cellStyle name="%40 - Vurgu1 9 5" xfId="9128" xr:uid="{F7296E01-63D7-47AC-9118-6CEDAF647529}"/>
    <cellStyle name="%40 - Vurgu1 9 5 2" xfId="12517" xr:uid="{514A498D-EA8D-49D0-ABF1-47909167AE60}"/>
    <cellStyle name="%40 - Vurgu1 9 5 2 2" xfId="36750" xr:uid="{8B5161D2-0A87-4E10-A41F-971978D1201D}"/>
    <cellStyle name="%40 - Vurgu1 9 5 3" xfId="16230" xr:uid="{3AB20D1E-1334-4CA5-AD3C-3D87D75A588D}"/>
    <cellStyle name="%40 - Vurgu1 9 5 3 2" xfId="40461" xr:uid="{9E1BF915-C284-4005-AF06-88CD16049BC6}"/>
    <cellStyle name="%40 - Vurgu1 9 5 4" xfId="19969" xr:uid="{97A89167-E9A9-4BAB-8F2B-D9272CC8DAF4}"/>
    <cellStyle name="%40 - Vurgu1 9 5 4 2" xfId="44192" xr:uid="{15F168F4-C305-4A8E-9DDB-82044065D39A}"/>
    <cellStyle name="%40 - Vurgu1 9 5 5" xfId="25945" xr:uid="{1D7F071A-ACFC-453E-82FB-D3992586DABC}"/>
    <cellStyle name="%40 - Vurgu1 9 5 5 2" xfId="50066" xr:uid="{F1ACECE6-3F0C-4F89-B0CB-2E4416B5F0B6}"/>
    <cellStyle name="%40 - Vurgu1 9 5 6" xfId="33793" xr:uid="{D584287A-4D82-4DC9-BB71-C5AE8BDDB3D9}"/>
    <cellStyle name="%40 - Vurgu1 9 6" xfId="11274" xr:uid="{271A3091-1C74-49B6-BBF6-6D641C33CBF6}"/>
    <cellStyle name="%40 - Vurgu1 9 6 2" xfId="24655" xr:uid="{ACD899B3-3742-4687-82DC-8AE555ECDB2B}"/>
    <cellStyle name="%40 - Vurgu1 9 6 2 2" xfId="48829" xr:uid="{251745C9-D875-461A-BBFB-73F042C9EFC8}"/>
    <cellStyle name="%40 - Vurgu1 9 6 3" xfId="35508" xr:uid="{B6E27503-0670-44DB-9EC5-96791D09760E}"/>
    <cellStyle name="%40 - Vurgu1 9 7" xfId="14987" xr:uid="{17BB939F-D828-488A-B0DE-F928C65F2C8E}"/>
    <cellStyle name="%40 - Vurgu1 9 7 2" xfId="39219" xr:uid="{822A8209-87FE-460B-A602-614948556AE8}"/>
    <cellStyle name="%40 - Vurgu1 9 8" xfId="18720" xr:uid="{180E0649-ED39-4BFE-AA14-50FE90A6EDF1}"/>
    <cellStyle name="%40 - Vurgu1 9 8 2" xfId="42946" xr:uid="{E46931A6-B479-411A-A681-65FF9CF16B4D}"/>
    <cellStyle name="%40 - Vurgu1 9 9" xfId="22478" xr:uid="{8E70AAA4-3A74-421F-B1BA-6320E8CE5F32}"/>
    <cellStyle name="%40 - Vurgu1 9 9 2" xfId="46680" xr:uid="{B7EF0C6C-D80F-4C61-BF38-EFAEF762DDA9}"/>
    <cellStyle name="%40 - Vurgu2" xfId="24699" builtinId="35" customBuiltin="1"/>
    <cellStyle name="%40 - Vurgu2 10" xfId="4174" xr:uid="{A83F6A8D-DED0-462C-8CC9-7893121F1997}"/>
    <cellStyle name="%40 - Vurgu2 10 2" xfId="7909" xr:uid="{2193A571-A646-4373-BC82-67DF3402C36B}"/>
    <cellStyle name="%40 - Vurgu2 10 2 2" xfId="10049" xr:uid="{D216DB47-0BBB-4180-AAF6-00C863492427}"/>
    <cellStyle name="%40 - Vurgu2 10 2 2 2" xfId="14081" xr:uid="{0B9612ED-D0C9-4317-B111-5F58292DCFB3}"/>
    <cellStyle name="%40 - Vurgu2 10 2 2 2 2" xfId="38314" xr:uid="{C5DE0E1E-AA94-4903-88A6-6F7F312964BA}"/>
    <cellStyle name="%40 - Vurgu2 10 2 2 3" xfId="17794" xr:uid="{81F9A747-C650-4711-9E40-9920FB36A813}"/>
    <cellStyle name="%40 - Vurgu2 10 2 2 3 2" xfId="42025" xr:uid="{6D653AA3-AFCC-4FA4-A1CD-9227F1EE3F56}"/>
    <cellStyle name="%40 - Vurgu2 10 2 2 4" xfId="21533" xr:uid="{87BDCD3A-F985-4249-8AB5-E113CD1D9194}"/>
    <cellStyle name="%40 - Vurgu2 10 2 2 4 2" xfId="45756" xr:uid="{DDFCCD93-5953-499D-8F0A-60AF69690C2E}"/>
    <cellStyle name="%40 - Vurgu2 10 2 2 5" xfId="27513" xr:uid="{38A42AAB-F24F-4655-8DA9-B8B83D8619A9}"/>
    <cellStyle name="%40 - Vurgu2 10 2 2 5 2" xfId="51630" xr:uid="{726C9AD6-0EF8-4C62-8DF3-F5AE172D7799}"/>
    <cellStyle name="%40 - Vurgu2 10 2 2 6" xfId="34643" xr:uid="{B6C551DA-5ED2-4251-9A9D-422F9B3A0228}"/>
    <cellStyle name="%40 - Vurgu2 10 2 3" xfId="9361" xr:uid="{6696E910-898E-404C-B7AE-62B6929AC5F2}"/>
    <cellStyle name="%40 - Vurgu2 10 2 3 2" xfId="12901" xr:uid="{9B45F39A-8E24-4F5B-A71F-C6501DA4074E}"/>
    <cellStyle name="%40 - Vurgu2 10 2 3 2 2" xfId="37134" xr:uid="{EDC67C6D-DDF9-4324-90D3-035A673ACF1B}"/>
    <cellStyle name="%40 - Vurgu2 10 2 3 3" xfId="16614" xr:uid="{1B931958-1A52-4FE6-852B-B7877FBB24C8}"/>
    <cellStyle name="%40 - Vurgu2 10 2 3 3 2" xfId="40845" xr:uid="{77E970BD-32C4-49CF-A4CD-842F5551DFA3}"/>
    <cellStyle name="%40 - Vurgu2 10 2 3 4" xfId="20353" xr:uid="{12373524-9C45-4738-A448-FB34F7AE5BF5}"/>
    <cellStyle name="%40 - Vurgu2 10 2 3 4 2" xfId="44576" xr:uid="{EAAAF536-794B-49FD-AB92-C33C8A2DD08F}"/>
    <cellStyle name="%40 - Vurgu2 10 2 3 5" xfId="26331" xr:uid="{EBEA7482-52A5-4931-8605-D2B904E07BB3}"/>
    <cellStyle name="%40 - Vurgu2 10 2 3 5 2" xfId="50450" xr:uid="{2F9A6C11-5918-4140-A050-7D89CFF46083}"/>
    <cellStyle name="%40 - Vurgu2 10 2 3 6" xfId="33987" xr:uid="{4170C554-AECB-4AAF-AE56-9CEF15B7DBBB}"/>
    <cellStyle name="%40 - Vurgu2 10 2 4" xfId="11500" xr:uid="{69AC3A60-72FB-443E-A014-8D34415BB86F}"/>
    <cellStyle name="%40 - Vurgu2 10 2 4 2" xfId="24916" xr:uid="{E0610A2F-997F-4F69-B018-DE0CBC38E8EA}"/>
    <cellStyle name="%40 - Vurgu2 10 2 4 2 2" xfId="49050" xr:uid="{5EB8B88A-1D83-4671-9F2E-1E9BAEB6ABB7}"/>
    <cellStyle name="%40 - Vurgu2 10 2 4 3" xfId="35734" xr:uid="{F58BAC29-D345-4636-869E-E9E1F665239A}"/>
    <cellStyle name="%40 - Vurgu2 10 2 5" xfId="15213" xr:uid="{0AEED835-E838-4A29-A9D6-DD82FED543D5}"/>
    <cellStyle name="%40 - Vurgu2 10 2 5 2" xfId="39445" xr:uid="{CD4B90A3-079D-454E-BAB9-3873288A5C05}"/>
    <cellStyle name="%40 - Vurgu2 10 2 6" xfId="18950" xr:uid="{B56FDC89-6916-446E-9F48-0CD594BFF700}"/>
    <cellStyle name="%40 - Vurgu2 10 2 6 2" xfId="43176" xr:uid="{6873F203-D0A6-47D0-9CF9-48CCB6D7979C}"/>
    <cellStyle name="%40 - Vurgu2 10 2 7" xfId="23553" xr:uid="{24479D24-1884-487E-96C7-98D3274453D8}"/>
    <cellStyle name="%40 - Vurgu2 10 2 7 2" xfId="47755" xr:uid="{5ED297D0-3047-46C0-B01A-6B4F5F06CC24}"/>
    <cellStyle name="%40 - Vurgu2 10 2 8" xfId="32748" xr:uid="{78FD92F7-D690-4C91-8C52-8368ECFFD3DF}"/>
    <cellStyle name="%40 - Vurgu2 10 3" xfId="7636" xr:uid="{1AC56929-DB26-45D4-BAD0-DC03BC096CB5}"/>
    <cellStyle name="%40 - Vurgu2 10 3 2" xfId="12706" xr:uid="{996CBAE1-C514-4DB4-BF86-772BB26CFA61}"/>
    <cellStyle name="%40 - Vurgu2 10 3 2 2" xfId="26134" xr:uid="{D38ADA90-3476-4C07-97DF-D5343001C9E8}"/>
    <cellStyle name="%40 - Vurgu2 10 3 2 2 2" xfId="50255" xr:uid="{37A79021-6D37-4B0F-9B67-C525515E5632}"/>
    <cellStyle name="%40 - Vurgu2 10 3 2 3" xfId="36939" xr:uid="{5D07D1A2-D52E-4669-9573-95D4D26E2D53}"/>
    <cellStyle name="%40 - Vurgu2 10 3 3" xfId="16419" xr:uid="{D672A692-E14D-4E3C-BA07-2AEB285BAC8B}"/>
    <cellStyle name="%40 - Vurgu2 10 3 3 2" xfId="40650" xr:uid="{95DAC7E0-F1EC-4F4F-870F-F1C6BAA28759}"/>
    <cellStyle name="%40 - Vurgu2 10 3 4" xfId="20158" xr:uid="{55BEDEBE-B03F-4A8F-B40A-7508C996E8B0}"/>
    <cellStyle name="%40 - Vurgu2 10 3 4 2" xfId="44381" xr:uid="{CFD106EE-4AB2-42C9-9F1E-329A4E3926EE}"/>
    <cellStyle name="%40 - Vurgu2 10 3 5" xfId="23350" xr:uid="{774BCDC1-EA43-42AB-99C9-2CDEB6FDFB74}"/>
    <cellStyle name="%40 - Vurgu2 10 3 5 2" xfId="47552" xr:uid="{9A440F6F-E65C-46F8-8F14-33F4FB844399}"/>
    <cellStyle name="%40 - Vurgu2 10 3 6" xfId="32547" xr:uid="{B7F558C6-14DC-48BB-8FBE-A93D9B470E3F}"/>
    <cellStyle name="%40 - Vurgu2 10 4" xfId="6762" xr:uid="{B3569151-A5A7-45C4-9A05-D13150D0DBD7}"/>
    <cellStyle name="%40 - Vurgu2 10 4 2" xfId="13883" xr:uid="{25BD7651-6D6E-4628-BAF6-9307FE09BDD4}"/>
    <cellStyle name="%40 - Vurgu2 10 4 2 2" xfId="38116" xr:uid="{A7FF6D1C-9A33-49A5-A679-47625D5EB412}"/>
    <cellStyle name="%40 - Vurgu2 10 4 3" xfId="17596" xr:uid="{F3246416-2A50-404F-8AD3-1C92CDFE9B5E}"/>
    <cellStyle name="%40 - Vurgu2 10 4 3 2" xfId="41827" xr:uid="{D3E19D68-48D6-4073-9A4B-FC84FE17CA8D}"/>
    <cellStyle name="%40 - Vurgu2 10 4 4" xfId="21335" xr:uid="{71BE905E-A684-4FA0-B787-F5679DACD0D3}"/>
    <cellStyle name="%40 - Vurgu2 10 4 4 2" xfId="45558" xr:uid="{E9BDB1DB-EF48-4E65-B429-A6151B3C047C}"/>
    <cellStyle name="%40 - Vurgu2 10 4 5" xfId="27315" xr:uid="{C50D7BA1-4B5F-4124-BF7F-2B81CB14F481}"/>
    <cellStyle name="%40 - Vurgu2 10 4 5 2" xfId="51432" xr:uid="{E2C6B857-E46E-40D2-9968-5B19F1541C61}"/>
    <cellStyle name="%40 - Vurgu2 10 4 6" xfId="31700" xr:uid="{BD108CC4-F53F-431A-A6AE-B35626EA0AD1}"/>
    <cellStyle name="%40 - Vurgu2 10 5" xfId="9144" xr:uid="{D10AFBA7-B5EF-4AAE-BFBC-7302AB7918DF}"/>
    <cellStyle name="%40 - Vurgu2 10 5 2" xfId="12534" xr:uid="{45DB1634-E286-4B3C-BA68-0C4E4F40E13F}"/>
    <cellStyle name="%40 - Vurgu2 10 5 2 2" xfId="36767" xr:uid="{51572299-65A7-4B84-92B3-87870C95A8BD}"/>
    <cellStyle name="%40 - Vurgu2 10 5 3" xfId="16247" xr:uid="{A6793D6C-9955-4E90-808A-F5CED938BA42}"/>
    <cellStyle name="%40 - Vurgu2 10 5 3 2" xfId="40478" xr:uid="{E55A8DD6-26EF-46DE-AA19-9E2F6B6ADA8D}"/>
    <cellStyle name="%40 - Vurgu2 10 5 4" xfId="19986" xr:uid="{BE34EF03-C1D7-4A2E-AABC-B8349F976BDF}"/>
    <cellStyle name="%40 - Vurgu2 10 5 4 2" xfId="44209" xr:uid="{3D75191F-646C-42A6-AF78-BF8B507F9FC8}"/>
    <cellStyle name="%40 - Vurgu2 10 5 5" xfId="25962" xr:uid="{8FB0258C-61EA-4E22-A57D-0BC627EE833A}"/>
    <cellStyle name="%40 - Vurgu2 10 5 5 2" xfId="50083" xr:uid="{9AD31A8D-16DF-476D-AC44-19817BB4BAF7}"/>
    <cellStyle name="%40 - Vurgu2 10 5 6" xfId="33809" xr:uid="{A328DE86-7E80-4A4C-B2A2-7DB5C3432FA6}"/>
    <cellStyle name="%40 - Vurgu2 10 6" xfId="11293" xr:uid="{0063B466-1D1B-4421-BE65-2915F7A79D98}"/>
    <cellStyle name="%40 - Vurgu2 10 6 2" xfId="24674" xr:uid="{2D2B4901-C1ED-4B39-A5B6-744DC3D3B963}"/>
    <cellStyle name="%40 - Vurgu2 10 6 2 2" xfId="48848" xr:uid="{D0D87FF2-9DA5-4AED-B99D-E1FAC094106F}"/>
    <cellStyle name="%40 - Vurgu2 10 6 3" xfId="35527" xr:uid="{40317B27-C9F3-4411-8667-11437E0416DA}"/>
    <cellStyle name="%40 - Vurgu2 10 7" xfId="15006" xr:uid="{68579418-9C6B-4FCC-84BE-22A0342B28F3}"/>
    <cellStyle name="%40 - Vurgu2 10 7 2" xfId="39238" xr:uid="{0B6770DE-3F1B-4B58-BD9D-36A7C7AB230E}"/>
    <cellStyle name="%40 - Vurgu2 10 8" xfId="18739" xr:uid="{5F4106C4-6C81-494A-A1D3-DDE92EA3E654}"/>
    <cellStyle name="%40 - Vurgu2 10 8 2" xfId="42965" xr:uid="{AFA22C7E-AB21-4F37-91EE-EADCC4596226}"/>
    <cellStyle name="%40 - Vurgu2 10 9" xfId="22503" xr:uid="{48BBBC2D-0989-4B12-AE35-6B7456D1D4AF}"/>
    <cellStyle name="%40 - Vurgu2 10 9 2" xfId="46705" xr:uid="{4D6C04B2-D9C2-4F23-953D-13143CFE01A1}"/>
    <cellStyle name="%40 - Vurgu2 11" xfId="4175" xr:uid="{36C67E5B-EDD6-476B-998A-5F88A250FA67}"/>
    <cellStyle name="%40 - Vurgu2 11 2" xfId="7976" xr:uid="{DE44BFC3-B262-40A6-A4AE-C28A75D76F7B}"/>
    <cellStyle name="%40 - Vurgu2 11 2 2" xfId="14145" xr:uid="{CE0969FD-C1F4-4F23-8B7D-408D4C33CFBB}"/>
    <cellStyle name="%40 - Vurgu2 11 2 2 2" xfId="27577" xr:uid="{10EADF22-9CBD-44F5-9A36-EE1DDD8D1CC0}"/>
    <cellStyle name="%40 - Vurgu2 11 2 2 2 2" xfId="51694" xr:uid="{D4D8B144-A15B-418B-B3E4-62ED2E8C4907}"/>
    <cellStyle name="%40 - Vurgu2 11 2 2 3" xfId="38378" xr:uid="{785E814C-D5BA-4DE8-A5CD-1CA15810FD3D}"/>
    <cellStyle name="%40 - Vurgu2 11 2 3" xfId="17858" xr:uid="{66707D86-C2C9-461F-9BE9-07072545F78A}"/>
    <cellStyle name="%40 - Vurgu2 11 2 3 2" xfId="42089" xr:uid="{EAF92839-CE78-4E38-9A8B-930BE43EDFB3}"/>
    <cellStyle name="%40 - Vurgu2 11 2 4" xfId="21597" xr:uid="{E43EEEE8-C727-429F-89D2-2D50F6B4F228}"/>
    <cellStyle name="%40 - Vurgu2 11 2 4 2" xfId="45820" xr:uid="{36D7C779-1568-46AD-87DC-940045C92BD2}"/>
    <cellStyle name="%40 - Vurgu2 11 2 5" xfId="23617" xr:uid="{43F5A82A-0118-4916-BEA3-889EAA49BD33}"/>
    <cellStyle name="%40 - Vurgu2 11 2 5 2" xfId="47819" xr:uid="{B8845457-812A-413A-95E0-D4471FBEB80F}"/>
    <cellStyle name="%40 - Vurgu2 11 2 6" xfId="32812" xr:uid="{C42A7379-240E-44B3-AE69-A7DBD2EC9676}"/>
    <cellStyle name="%40 - Vurgu2 11 3" xfId="6829" xr:uid="{D10E472E-2B77-4437-8005-5A4AFC89D70C}"/>
    <cellStyle name="%40 - Vurgu2 11 3 2" xfId="12553" xr:uid="{94150B15-A57F-4D9B-A294-D0F784341397}"/>
    <cellStyle name="%40 - Vurgu2 11 3 2 2" xfId="36786" xr:uid="{7BA099E5-5EA6-41BA-9BCE-719CD2383676}"/>
    <cellStyle name="%40 - Vurgu2 11 3 3" xfId="16266" xr:uid="{5AA7F8AF-2DCB-4337-97A3-002917094E0E}"/>
    <cellStyle name="%40 - Vurgu2 11 3 3 2" xfId="40497" xr:uid="{A4CA7A7E-A4B4-4E97-813F-3F0312178B75}"/>
    <cellStyle name="%40 - Vurgu2 11 3 4" xfId="20005" xr:uid="{C6863D73-05E5-4829-B82C-7E61FD1BBBAE}"/>
    <cellStyle name="%40 - Vurgu2 11 3 4 2" xfId="44228" xr:uid="{E2F9BCB6-EFE6-43E8-99DC-D711E00FD773}"/>
    <cellStyle name="%40 - Vurgu2 11 3 5" xfId="25981" xr:uid="{6B62A44B-CC0E-4A48-9419-F385F6E7C24A}"/>
    <cellStyle name="%40 - Vurgu2 11 3 5 2" xfId="50102" xr:uid="{5175ABA5-1A57-408B-86E5-E72FBBC10773}"/>
    <cellStyle name="%40 - Vurgu2 11 3 6" xfId="31764" xr:uid="{CDC10DAA-BBBD-4CB1-81A7-683A01F4E166}"/>
    <cellStyle name="%40 - Vurgu2 11 4" xfId="11564" xr:uid="{0794EF53-0427-4C87-AEBC-E633447219DA}"/>
    <cellStyle name="%40 - Vurgu2 11 4 2" xfId="24980" xr:uid="{147D70BF-8FF0-4BD5-A493-80C6DE107B6F}"/>
    <cellStyle name="%40 - Vurgu2 11 4 2 2" xfId="49114" xr:uid="{485B9E3C-5F69-4462-AF19-4431A7B3E18E}"/>
    <cellStyle name="%40 - Vurgu2 11 4 3" xfId="35798" xr:uid="{7FBF4DD2-EBB3-4B8D-A570-71D0D41A5FB6}"/>
    <cellStyle name="%40 - Vurgu2 11 5" xfId="15277" xr:uid="{B05933CD-B6FA-4F9A-8F41-3864C6646CA3}"/>
    <cellStyle name="%40 - Vurgu2 11 5 2" xfId="39509" xr:uid="{969E2680-A2B9-442D-A1D7-6F727D726A00}"/>
    <cellStyle name="%40 - Vurgu2 11 6" xfId="19014" xr:uid="{A69FDFA3-36DB-4183-8114-D647FB9FD20B}"/>
    <cellStyle name="%40 - Vurgu2 11 6 2" xfId="43240" xr:uid="{CB8B31DD-CA05-4D32-B398-C180379FFC04}"/>
    <cellStyle name="%40 - Vurgu2 11 7" xfId="22567" xr:uid="{347982A8-CC7A-4070-B1B0-FCCF2EFC9E4F}"/>
    <cellStyle name="%40 - Vurgu2 11 7 2" xfId="46769" xr:uid="{CB8B57DC-EF69-494F-A362-EEA5AD172147}"/>
    <cellStyle name="%40 - Vurgu2 12" xfId="4176" xr:uid="{3C39BE4A-72F8-4C54-BCDA-315EC1FD05FD}"/>
    <cellStyle name="%40 - Vurgu2 12 2" xfId="5822" xr:uid="{0D3B15A4-77D1-431B-8D11-AE778AAC445A}"/>
    <cellStyle name="%40 - Vurgu2 12 2 2" xfId="7992" xr:uid="{4C384508-9D0F-44E7-8FF9-CFFC61927702}"/>
    <cellStyle name="%40 - Vurgu2 12 2 2 2" xfId="27591" xr:uid="{CFD1CF25-862F-43D6-8A6B-01D59095383B}"/>
    <cellStyle name="%40 - Vurgu2 12 2 2 2 2" xfId="51708" xr:uid="{BAEF0927-2701-4470-ADBD-0DEF9EA1E5B6}"/>
    <cellStyle name="%40 - Vurgu2 12 2 2 3" xfId="32826" xr:uid="{645F0622-7585-4827-833A-90B9128EA63A}"/>
    <cellStyle name="%40 - Vurgu2 12 2 3" xfId="14159" xr:uid="{8B103E00-9F31-43BA-83FA-6350E2DF8D7D}"/>
    <cellStyle name="%40 - Vurgu2 12 2 3 2" xfId="38392" xr:uid="{220B3BCE-DD1E-4FA3-BDAB-BA99D97EC268}"/>
    <cellStyle name="%40 - Vurgu2 12 2 4" xfId="17872" xr:uid="{8E916FA5-0F98-4D11-8E8F-55A4FA412087}"/>
    <cellStyle name="%40 - Vurgu2 12 2 4 2" xfId="42103" xr:uid="{E0EA82C1-0A7B-46E0-8432-BD4F0C681856}"/>
    <cellStyle name="%40 - Vurgu2 12 2 5" xfId="21611" xr:uid="{7F645209-914B-4087-BB95-43966DC304F5}"/>
    <cellStyle name="%40 - Vurgu2 12 2 5 2" xfId="45834" xr:uid="{31B8E646-ECD2-4FF1-8024-5D7AB33790CA}"/>
    <cellStyle name="%40 - Vurgu2 12 2 6" xfId="23631" xr:uid="{64817C03-52DF-4422-8F09-50D19CB58E62}"/>
    <cellStyle name="%40 - Vurgu2 12 2 6 2" xfId="47833" xr:uid="{F66C2197-2E8D-4891-B758-9E3CC3F2A97A}"/>
    <cellStyle name="%40 - Vurgu2 12 2 7" xfId="30828" xr:uid="{166DC9DA-47C4-478A-9581-953495967829}"/>
    <cellStyle name="%40 - Vurgu2 12 3" xfId="6845" xr:uid="{BCCB70C8-9ED3-49BE-838D-8E128A8528F0}"/>
    <cellStyle name="%40 - Vurgu2 12 3 2" xfId="12967" xr:uid="{5F5FD804-245E-4198-A1E6-F9FA69E17C99}"/>
    <cellStyle name="%40 - Vurgu2 12 3 2 2" xfId="37200" xr:uid="{F32BC9C9-6BCE-44A4-88BA-3ACC1CF79433}"/>
    <cellStyle name="%40 - Vurgu2 12 3 3" xfId="16680" xr:uid="{D2D17F94-B165-4CA4-B2F3-938DB11F0347}"/>
    <cellStyle name="%40 - Vurgu2 12 3 3 2" xfId="40911" xr:uid="{0D474772-A0CE-469C-B6C7-CE6BB2E19032}"/>
    <cellStyle name="%40 - Vurgu2 12 3 4" xfId="20419" xr:uid="{5B5B3E0E-679D-491F-9827-0DFFA893FC9B}"/>
    <cellStyle name="%40 - Vurgu2 12 3 4 2" xfId="44642" xr:uid="{7BE9DCBB-C508-4795-83C2-8AB7B4B7F8D6}"/>
    <cellStyle name="%40 - Vurgu2 12 3 5" xfId="26397" xr:uid="{C37DABBE-4EF8-4AF8-9602-4CBB0FFEBB9C}"/>
    <cellStyle name="%40 - Vurgu2 12 3 5 2" xfId="50516" xr:uid="{0A142A2F-7E42-453A-87BB-1EBCBBF44F23}"/>
    <cellStyle name="%40 - Vurgu2 12 3 6" xfId="31778" xr:uid="{DAB36522-5142-44C9-88C5-D9B1C1CBB0E3}"/>
    <cellStyle name="%40 - Vurgu2 12 4" xfId="11578" xr:uid="{8DF1D18C-8D7C-4429-97E8-140816D3BC24}"/>
    <cellStyle name="%40 - Vurgu2 12 4 2" xfId="24994" xr:uid="{52529D2D-EBE9-4B33-9D46-6CF627A6FD43}"/>
    <cellStyle name="%40 - Vurgu2 12 4 2 2" xfId="49128" xr:uid="{AB1CF2CF-C04E-415D-AB08-B1EC8053AAE2}"/>
    <cellStyle name="%40 - Vurgu2 12 4 3" xfId="35812" xr:uid="{45E384FC-AF09-46F5-958C-3C159A981879}"/>
    <cellStyle name="%40 - Vurgu2 12 5" xfId="15291" xr:uid="{7A9D5D50-7A03-442B-A4D3-CA7664AB5497}"/>
    <cellStyle name="%40 - Vurgu2 12 5 2" xfId="39523" xr:uid="{E3CC134A-350F-429A-806A-42A1FE4EDA1A}"/>
    <cellStyle name="%40 - Vurgu2 12 6" xfId="19028" xr:uid="{BEF4C9B5-C645-46FE-A3E9-70AAA3679606}"/>
    <cellStyle name="%40 - Vurgu2 12 6 2" xfId="43254" xr:uid="{F15C5962-70B8-49F5-8C16-3A0BD694B1E7}"/>
    <cellStyle name="%40 - Vurgu2 12 7" xfId="22581" xr:uid="{22228B60-B3C1-4D54-B987-C18BCB1EB039}"/>
    <cellStyle name="%40 - Vurgu2 12 7 2" xfId="46783" xr:uid="{C09BD9C4-6056-4DC1-AFB9-5C142D5AF671}"/>
    <cellStyle name="%40 - Vurgu2 12 8" xfId="29789" xr:uid="{F93FA265-6152-4A29-A568-E4E3F1DA81ED}"/>
    <cellStyle name="%40 - Vurgu2 13" xfId="5389" xr:uid="{DC17679A-FB38-4B91-8EC3-A6EA70CE9FFD}"/>
    <cellStyle name="%40 - Vurgu2 13 2" xfId="8010" xr:uid="{1A494C19-B440-45F3-BADA-FD5999ED2FB1}"/>
    <cellStyle name="%40 - Vurgu2 13 2 2" xfId="14175" xr:uid="{F0A2A325-8AE0-4489-8FE9-47BD7674D844}"/>
    <cellStyle name="%40 - Vurgu2 13 2 2 2" xfId="27607" xr:uid="{805503D8-28FD-4C16-93CC-5C31E497FE39}"/>
    <cellStyle name="%40 - Vurgu2 13 2 2 2 2" xfId="51724" xr:uid="{EEA817A8-1430-4A84-9E0C-D4B53A322B6E}"/>
    <cellStyle name="%40 - Vurgu2 13 2 2 3" xfId="38408" xr:uid="{DE18E538-C466-4C6C-B438-57D47EBA456B}"/>
    <cellStyle name="%40 - Vurgu2 13 2 3" xfId="17888" xr:uid="{0946DE9D-3AE3-4FA9-8D9F-223D00B5B102}"/>
    <cellStyle name="%40 - Vurgu2 13 2 3 2" xfId="42119" xr:uid="{05875199-7414-45C2-9FFC-D670EE658435}"/>
    <cellStyle name="%40 - Vurgu2 13 2 4" xfId="21627" xr:uid="{87AD7A76-DC0A-4F42-BC87-41219A5F98E3}"/>
    <cellStyle name="%40 - Vurgu2 13 2 4 2" xfId="45850" xr:uid="{18A1B9C3-2388-4331-B23B-095F5B3032C6}"/>
    <cellStyle name="%40 - Vurgu2 13 2 5" xfId="23647" xr:uid="{EC975252-5195-4C42-BF62-26C70A71C572}"/>
    <cellStyle name="%40 - Vurgu2 13 2 5 2" xfId="47849" xr:uid="{0160E979-8E5B-4F5E-9B97-48A6552D29A1}"/>
    <cellStyle name="%40 - Vurgu2 13 2 6" xfId="32842" xr:uid="{29EC7126-1523-4EDF-A5F4-92E8C45CFB3F}"/>
    <cellStyle name="%40 - Vurgu2 13 3" xfId="6861" xr:uid="{34232F45-5741-40F3-9C36-5D13D52D067D}"/>
    <cellStyle name="%40 - Vurgu2 13 3 2" xfId="12983" xr:uid="{598530E3-CB25-448D-A64D-9F35BB8FF2E8}"/>
    <cellStyle name="%40 - Vurgu2 13 3 2 2" xfId="37216" xr:uid="{E998223A-E95E-40DD-AD37-8D8CBA8B4A3D}"/>
    <cellStyle name="%40 - Vurgu2 13 3 3" xfId="16696" xr:uid="{9A606444-FBF4-4F62-912B-DB3D4C69D4B9}"/>
    <cellStyle name="%40 - Vurgu2 13 3 3 2" xfId="40927" xr:uid="{FB702666-30E3-4205-8E96-0AAF47C3BD5E}"/>
    <cellStyle name="%40 - Vurgu2 13 3 4" xfId="20435" xr:uid="{B9E7B419-0BA1-4BEF-82EC-EC5FF0270DFA}"/>
    <cellStyle name="%40 - Vurgu2 13 3 4 2" xfId="44658" xr:uid="{C05C0629-759A-4658-9366-EFB90F75FC16}"/>
    <cellStyle name="%40 - Vurgu2 13 3 5" xfId="26413" xr:uid="{F7EA1FC0-6240-4E88-8AE9-D12E121E2A7F}"/>
    <cellStyle name="%40 - Vurgu2 13 3 5 2" xfId="50532" xr:uid="{9EF9E7E9-2563-4110-9901-9BE1ADF187F5}"/>
    <cellStyle name="%40 - Vurgu2 13 3 6" xfId="31794" xr:uid="{97A8DCD7-809F-4E85-A839-045755392218}"/>
    <cellStyle name="%40 - Vurgu2 13 4" xfId="11594" xr:uid="{219AE8FD-349B-49F6-9792-427CA4414C45}"/>
    <cellStyle name="%40 - Vurgu2 13 4 2" xfId="25010" xr:uid="{7FE9A0D3-8883-4BBA-9C1A-FE52E6E81254}"/>
    <cellStyle name="%40 - Vurgu2 13 4 2 2" xfId="49144" xr:uid="{72E66C4B-3062-4713-A55D-C40D55DC5F85}"/>
    <cellStyle name="%40 - Vurgu2 13 4 3" xfId="35828" xr:uid="{7192C796-5C14-405C-B81B-CCEB24C442F2}"/>
    <cellStyle name="%40 - Vurgu2 13 5" xfId="15307" xr:uid="{64EDCA27-5CE7-488E-8980-35CA095EA06F}"/>
    <cellStyle name="%40 - Vurgu2 13 5 2" xfId="39539" xr:uid="{11D47814-BAB9-45B9-A134-5C980754C3EE}"/>
    <cellStyle name="%40 - Vurgu2 13 6" xfId="19044" xr:uid="{7177D19D-1048-48A6-B22E-6ACD15F8A2B8}"/>
    <cellStyle name="%40 - Vurgu2 13 6 2" xfId="43270" xr:uid="{97F9C563-C03D-4BBF-80D3-306D4AE9D426}"/>
    <cellStyle name="%40 - Vurgu2 13 7" xfId="22597" xr:uid="{D9EA79F3-3485-49A8-BD64-E36F73C569FB}"/>
    <cellStyle name="%40 - Vurgu2 13 7 2" xfId="46799" xr:uid="{883A8642-4ED4-4888-B024-51F02EC6081E}"/>
    <cellStyle name="%40 - Vurgu2 13 8" xfId="30397" xr:uid="{1909D1E1-9B22-48B8-86BC-95E544A0EB2E}"/>
    <cellStyle name="%40 - Vurgu2 14" xfId="6405" xr:uid="{6D0A3CE3-62F4-4F85-9A19-5A975FDE8525}"/>
    <cellStyle name="%40 - Vurgu2 14 2" xfId="8028" xr:uid="{F8ECDC6D-A1F9-4450-B26D-5126CF32AF2F}"/>
    <cellStyle name="%40 - Vurgu2 14 2 2" xfId="14192" xr:uid="{79074B01-AD3A-4E77-A58F-76E39413B8E4}"/>
    <cellStyle name="%40 - Vurgu2 14 2 2 2" xfId="27624" xr:uid="{89CB9457-DCCF-4AEC-ADAF-34480D52DEFE}"/>
    <cellStyle name="%40 - Vurgu2 14 2 2 2 2" xfId="51741" xr:uid="{D534CA55-7BCD-437A-A8C7-F7581BF5B584}"/>
    <cellStyle name="%40 - Vurgu2 14 2 2 3" xfId="38425" xr:uid="{A1F0EBF9-5FBA-4A0F-8528-F41F5242A1A9}"/>
    <cellStyle name="%40 - Vurgu2 14 2 3" xfId="17905" xr:uid="{B84AD966-2D2C-491F-8E07-2B24474F6B7A}"/>
    <cellStyle name="%40 - Vurgu2 14 2 3 2" xfId="42136" xr:uid="{CEC69A0F-920B-4BFD-BCAC-C3210A9FC9AE}"/>
    <cellStyle name="%40 - Vurgu2 14 2 4" xfId="21644" xr:uid="{B5FB2F78-2BF0-4AD1-850F-C72814A8494B}"/>
    <cellStyle name="%40 - Vurgu2 14 2 4 2" xfId="45867" xr:uid="{33D99D5F-773A-4533-BF4C-3EDB70C286B9}"/>
    <cellStyle name="%40 - Vurgu2 14 2 5" xfId="23664" xr:uid="{03A6D186-054D-4094-B6D4-D4179C0AFE08}"/>
    <cellStyle name="%40 - Vurgu2 14 2 5 2" xfId="47866" xr:uid="{6558539F-266A-4C4D-81F2-E095E6B2C5B2}"/>
    <cellStyle name="%40 - Vurgu2 14 2 6" xfId="32859" xr:uid="{09868DBF-45C2-4922-9EFF-730209925605}"/>
    <cellStyle name="%40 - Vurgu2 14 3" xfId="6878" xr:uid="{45C3BC99-845B-4CBF-A015-C6EB2DF00BA3}"/>
    <cellStyle name="%40 - Vurgu2 14 3 2" xfId="13000" xr:uid="{0CBBCCCC-486F-491E-9E2D-4F83241461B6}"/>
    <cellStyle name="%40 - Vurgu2 14 3 2 2" xfId="37233" xr:uid="{BD71D0E4-8A3E-49A3-B0AC-FA05DD715693}"/>
    <cellStyle name="%40 - Vurgu2 14 3 3" xfId="16713" xr:uid="{8EB8401B-80F6-46C0-9EE3-2297724ED84B}"/>
    <cellStyle name="%40 - Vurgu2 14 3 3 2" xfId="40944" xr:uid="{2C924A82-2E51-4B13-8D2D-CD738E941B43}"/>
    <cellStyle name="%40 - Vurgu2 14 3 4" xfId="20452" xr:uid="{4662E8F7-B2B9-4355-94D3-350535E832FE}"/>
    <cellStyle name="%40 - Vurgu2 14 3 4 2" xfId="44675" xr:uid="{330909C7-A514-453F-B3B2-B6FAA238D8F6}"/>
    <cellStyle name="%40 - Vurgu2 14 3 5" xfId="26430" xr:uid="{95698C00-F4CC-4BC1-A164-999D0541B393}"/>
    <cellStyle name="%40 - Vurgu2 14 3 5 2" xfId="50549" xr:uid="{12A8FE13-BD79-4A10-B5A7-FA51F375A108}"/>
    <cellStyle name="%40 - Vurgu2 14 3 6" xfId="31811" xr:uid="{D7513B26-6968-4703-B486-EF3C781E121D}"/>
    <cellStyle name="%40 - Vurgu2 14 4" xfId="11611" xr:uid="{ED392B82-546C-4C0B-A044-77699D81800C}"/>
    <cellStyle name="%40 - Vurgu2 14 4 2" xfId="25027" xr:uid="{77AD9458-048B-41A3-93C3-AD2EC7DB3D5F}"/>
    <cellStyle name="%40 - Vurgu2 14 4 2 2" xfId="49161" xr:uid="{EEC310D8-989F-4FA2-9B10-CC707D8CCFFA}"/>
    <cellStyle name="%40 - Vurgu2 14 4 3" xfId="35845" xr:uid="{F2D76738-695B-405C-89B7-67F5A0214D6E}"/>
    <cellStyle name="%40 - Vurgu2 14 5" xfId="15324" xr:uid="{54D193BE-9A8A-4BA8-AC68-2F370D5E917D}"/>
    <cellStyle name="%40 - Vurgu2 14 5 2" xfId="39556" xr:uid="{8F47F80D-46DE-4098-B09C-1F0BDB9685D1}"/>
    <cellStyle name="%40 - Vurgu2 14 6" xfId="19061" xr:uid="{0ECEE00E-292A-40C9-9058-52F77A3A610F}"/>
    <cellStyle name="%40 - Vurgu2 14 6 2" xfId="43287" xr:uid="{F12ADBA7-1640-425B-9AA5-126E76FB2A06}"/>
    <cellStyle name="%40 - Vurgu2 14 7" xfId="22614" xr:uid="{7880367B-E201-4093-8B85-ACD6E923A6F2}"/>
    <cellStyle name="%40 - Vurgu2 14 7 2" xfId="46816" xr:uid="{6556BCD6-E831-49B1-A96E-CD482DDF2E3A}"/>
    <cellStyle name="%40 - Vurgu2 14 8" xfId="31410" xr:uid="{2B18E9D6-D41B-47FC-8A1E-3EB6F5AC9A26}"/>
    <cellStyle name="%40 - Vurgu2 15" xfId="6493" xr:uid="{D1434DFA-C87A-454E-8B46-ACE3D0032FC3}"/>
    <cellStyle name="%40 - Vurgu2 15 2" xfId="8044" xr:uid="{785F2455-3DA0-4D35-A091-174623C7EB2A}"/>
    <cellStyle name="%40 - Vurgu2 15 2 2" xfId="14205" xr:uid="{820F9740-FBA9-44AA-AE07-3AE3525339F6}"/>
    <cellStyle name="%40 - Vurgu2 15 2 2 2" xfId="27637" xr:uid="{41981278-492A-4423-A398-EA88E5FD6C90}"/>
    <cellStyle name="%40 - Vurgu2 15 2 2 2 2" xfId="51754" xr:uid="{CB93C037-8BD0-45D9-8506-A149BB170FAF}"/>
    <cellStyle name="%40 - Vurgu2 15 2 2 3" xfId="38438" xr:uid="{EDDD8BB8-BED0-4B77-A72A-7D42992740F8}"/>
    <cellStyle name="%40 - Vurgu2 15 2 3" xfId="17918" xr:uid="{18F7C468-BF5C-406C-B471-BE74FA87AFFD}"/>
    <cellStyle name="%40 - Vurgu2 15 2 3 2" xfId="42149" xr:uid="{C1A2FFF4-2B0A-4EA0-A757-CD6632DF1287}"/>
    <cellStyle name="%40 - Vurgu2 15 2 4" xfId="21657" xr:uid="{DAC0684B-1008-422C-B861-2D2FA475EA87}"/>
    <cellStyle name="%40 - Vurgu2 15 2 4 2" xfId="45880" xr:uid="{F8B87BC1-E701-4D30-8E36-A52D723059DB}"/>
    <cellStyle name="%40 - Vurgu2 15 2 5" xfId="23677" xr:uid="{8D0E2097-4424-40CF-B3C7-C287E1D5DE73}"/>
    <cellStyle name="%40 - Vurgu2 15 2 5 2" xfId="47879" xr:uid="{014AD841-AACF-4FE0-8040-5C29142997F5}"/>
    <cellStyle name="%40 - Vurgu2 15 2 6" xfId="32872" xr:uid="{F55FBFA1-55B0-4CCD-8BD5-C6019003ECC3}"/>
    <cellStyle name="%40 - Vurgu2 15 3" xfId="6891" xr:uid="{D599A1B9-2E5E-4129-AB25-A55DFBD2601C}"/>
    <cellStyle name="%40 - Vurgu2 15 3 2" xfId="13013" xr:uid="{ADE7EF68-F9A1-47A3-B8C1-E72DAAD24D8F}"/>
    <cellStyle name="%40 - Vurgu2 15 3 2 2" xfId="37246" xr:uid="{C9DA22B0-0344-46C4-A16B-9BD9AA7DBC1D}"/>
    <cellStyle name="%40 - Vurgu2 15 3 3" xfId="16726" xr:uid="{B2B869F9-B20F-4706-A018-021F1319DF24}"/>
    <cellStyle name="%40 - Vurgu2 15 3 3 2" xfId="40957" xr:uid="{B3DB718E-0333-49C6-AFA7-ADA74BE32F3F}"/>
    <cellStyle name="%40 - Vurgu2 15 3 4" xfId="20465" xr:uid="{3BF06E38-B2CF-41A3-9C7E-F0DD3BA93513}"/>
    <cellStyle name="%40 - Vurgu2 15 3 4 2" xfId="44688" xr:uid="{35ABC7FB-7E4B-4DE6-BA0B-3A8F41C6BE37}"/>
    <cellStyle name="%40 - Vurgu2 15 3 5" xfId="26443" xr:uid="{117C4492-074E-4435-B233-EF49A068A762}"/>
    <cellStyle name="%40 - Vurgu2 15 3 5 2" xfId="50562" xr:uid="{AB38B626-61A3-4072-B420-AD70E486C254}"/>
    <cellStyle name="%40 - Vurgu2 15 3 6" xfId="31824" xr:uid="{6962620E-A792-41F7-BCF7-1F10C29E3AEB}"/>
    <cellStyle name="%40 - Vurgu2 15 4" xfId="11624" xr:uid="{B79B7DD4-A643-4C99-97F8-C91C5853D52C}"/>
    <cellStyle name="%40 - Vurgu2 15 4 2" xfId="25040" xr:uid="{6AB341ED-46AA-421A-B69F-8F737D0274D3}"/>
    <cellStyle name="%40 - Vurgu2 15 4 2 2" xfId="49174" xr:uid="{3884661B-8430-440E-A49A-82D548659AB0}"/>
    <cellStyle name="%40 - Vurgu2 15 4 3" xfId="35858" xr:uid="{89AA4F0B-3164-402D-979B-404C741042E3}"/>
    <cellStyle name="%40 - Vurgu2 15 5" xfId="15337" xr:uid="{A07A188F-7EA5-4C84-BE27-8C58C6B48371}"/>
    <cellStyle name="%40 - Vurgu2 15 5 2" xfId="39569" xr:uid="{3D44FD27-ABB1-4A3A-9180-6B5C8F3E27EF}"/>
    <cellStyle name="%40 - Vurgu2 15 6" xfId="19074" xr:uid="{D6556CFA-0CDF-4FB6-A676-4D90D456BD68}"/>
    <cellStyle name="%40 - Vurgu2 15 6 2" xfId="43300" xr:uid="{D447A6F6-4F9C-4145-8B87-6CF2FB15D139}"/>
    <cellStyle name="%40 - Vurgu2 15 7" xfId="22627" xr:uid="{DEF7E0BE-B704-4499-9885-DB26F582B54E}"/>
    <cellStyle name="%40 - Vurgu2 15 7 2" xfId="46829" xr:uid="{5A1C708E-36C6-4806-8260-74139C454406}"/>
    <cellStyle name="%40 - Vurgu2 15 8" xfId="31498" xr:uid="{2517FC92-E9EA-46C3-A42E-9428A9B83ACD}"/>
    <cellStyle name="%40 - Vurgu2 16" xfId="7022" xr:uid="{21C98611-51E5-4B78-8FB4-2E88B86DFA14}"/>
    <cellStyle name="%40 - Vurgu2 16 2" xfId="8170" xr:uid="{E1DE60E4-720F-49F7-B8B3-0416FAFF553E}"/>
    <cellStyle name="%40 - Vurgu2 16 2 2" xfId="14328" xr:uid="{79C70D6B-F3DF-4249-82AA-DA63BDB8A2E8}"/>
    <cellStyle name="%40 - Vurgu2 16 2 2 2" xfId="27760" xr:uid="{5C93B001-8278-47E0-9AC0-5826905067DD}"/>
    <cellStyle name="%40 - Vurgu2 16 2 2 2 2" xfId="51877" xr:uid="{6CB4BBC0-43F5-4B91-947A-09FCA39535E3}"/>
    <cellStyle name="%40 - Vurgu2 16 2 2 3" xfId="38561" xr:uid="{0BDED39F-FCA7-4972-8E1A-6E0C98469568}"/>
    <cellStyle name="%40 - Vurgu2 16 2 3" xfId="18041" xr:uid="{30905C15-190D-41E9-9ABA-6532E93086B2}"/>
    <cellStyle name="%40 - Vurgu2 16 2 3 2" xfId="42272" xr:uid="{9E8B6E97-93D7-448C-B1A8-1CE25C8D3725}"/>
    <cellStyle name="%40 - Vurgu2 16 2 4" xfId="21780" xr:uid="{AA9FA898-86D2-49C2-B9E4-23DFF4A0490C}"/>
    <cellStyle name="%40 - Vurgu2 16 2 4 2" xfId="46003" xr:uid="{10378473-2FAE-4B4F-945D-1A7ED05071D6}"/>
    <cellStyle name="%40 - Vurgu2 16 2 5" xfId="23800" xr:uid="{CCBEF4F6-7AF4-4597-8ECE-EA3D47551DD7}"/>
    <cellStyle name="%40 - Vurgu2 16 2 5 2" xfId="48002" xr:uid="{D0BEE01D-049E-435F-B5E0-DAF6D854B120}"/>
    <cellStyle name="%40 - Vurgu2 16 2 6" xfId="32995" xr:uid="{9CD9DD87-053E-47A9-AAB3-7DF13E47AA80}"/>
    <cellStyle name="%40 - Vurgu2 16 3" xfId="9427" xr:uid="{4E558C2C-7DF3-4594-9735-CA70DB85FC69}"/>
    <cellStyle name="%40 - Vurgu2 16 3 2" xfId="13136" xr:uid="{960DBC26-D004-46A4-9858-559846FD262A}"/>
    <cellStyle name="%40 - Vurgu2 16 3 2 2" xfId="37369" xr:uid="{39AE03C7-C49E-4E37-AF6C-327E2E0698E9}"/>
    <cellStyle name="%40 - Vurgu2 16 3 3" xfId="16849" xr:uid="{E7012435-18B5-4829-99F3-B90C361CCAB0}"/>
    <cellStyle name="%40 - Vurgu2 16 3 3 2" xfId="41080" xr:uid="{9F042934-C801-40FA-8FD9-E6A9F302867E}"/>
    <cellStyle name="%40 - Vurgu2 16 3 4" xfId="20588" xr:uid="{C69C64FB-56A8-4B9A-A26A-DFBB535B4F32}"/>
    <cellStyle name="%40 - Vurgu2 16 3 4 2" xfId="44811" xr:uid="{A5336BBB-EE09-46AE-AF6B-27CF5FBC3B8F}"/>
    <cellStyle name="%40 - Vurgu2 16 3 5" xfId="26566" xr:uid="{D29EE765-7307-4208-A18C-BF085A7FEEC7}"/>
    <cellStyle name="%40 - Vurgu2 16 3 5 2" xfId="50685" xr:uid="{DD253620-077E-4DEF-904F-712BA3A5D1F6}"/>
    <cellStyle name="%40 - Vurgu2 16 3 6" xfId="34052" xr:uid="{AF4C75D0-EF28-479A-B101-22EB1944CB80}"/>
    <cellStyle name="%40 - Vurgu2 16 4" xfId="11747" xr:uid="{DF28C0F0-BC74-4189-9A82-4DDEE244847C}"/>
    <cellStyle name="%40 - Vurgu2 16 4 2" xfId="25163" xr:uid="{3C458B01-6AF1-4C5D-AB8D-05B2139A8EC4}"/>
    <cellStyle name="%40 - Vurgu2 16 4 2 2" xfId="49297" xr:uid="{F9515E18-D6D7-40D9-AC08-77AE5D22F056}"/>
    <cellStyle name="%40 - Vurgu2 16 4 3" xfId="35981" xr:uid="{BD7E4393-E71B-41F0-A140-8B9E842C003D}"/>
    <cellStyle name="%40 - Vurgu2 16 5" xfId="15460" xr:uid="{1FFD5E2F-852B-4916-8D6A-F5B5A0DA5432}"/>
    <cellStyle name="%40 - Vurgu2 16 5 2" xfId="39692" xr:uid="{DFF4C722-3A4B-4B7D-B8A0-EEBADEF76479}"/>
    <cellStyle name="%40 - Vurgu2 16 6" xfId="19197" xr:uid="{FC1A7235-0A25-442A-A8F3-B9FCF04A6F36}"/>
    <cellStyle name="%40 - Vurgu2 16 6 2" xfId="43423" xr:uid="{E7C0E141-65E4-425B-B9D0-2231923D1377}"/>
    <cellStyle name="%40 - Vurgu2 16 7" xfId="22750" xr:uid="{4E50857B-0EF7-4E3F-B96F-AA86B438009B}"/>
    <cellStyle name="%40 - Vurgu2 16 7 2" xfId="46952" xr:uid="{9BC9347E-C8EB-4B23-8A85-11840884C4D5}"/>
    <cellStyle name="%40 - Vurgu2 16 8" xfId="31947" xr:uid="{53F8188E-7F35-47D6-AA7F-66EA69B4460F}"/>
    <cellStyle name="%40 - Vurgu2 17" xfId="7151" xr:uid="{FFA25EDB-2F90-4729-B516-C9028ACC6A14}"/>
    <cellStyle name="%40 - Vurgu2 17 2" xfId="8299" xr:uid="{11BBD03E-1174-4900-9229-067D88921C0B}"/>
    <cellStyle name="%40 - Vurgu2 17 2 2" xfId="14455" xr:uid="{94631EB5-D9A8-41EA-897C-6A07A54B8FD7}"/>
    <cellStyle name="%40 - Vurgu2 17 2 2 2" xfId="27887" xr:uid="{DA526660-AFAE-473A-AB8F-B31FC8CC0AA8}"/>
    <cellStyle name="%40 - Vurgu2 17 2 2 2 2" xfId="52004" xr:uid="{C252A140-09A1-4CD0-AD44-37C30E38E46C}"/>
    <cellStyle name="%40 - Vurgu2 17 2 2 3" xfId="38688" xr:uid="{A1C62B99-4C1A-4F85-8219-25CCD8A30C51}"/>
    <cellStyle name="%40 - Vurgu2 17 2 3" xfId="18168" xr:uid="{4C04651D-E6DB-4309-8596-24C13D81EEB9}"/>
    <cellStyle name="%40 - Vurgu2 17 2 3 2" xfId="42399" xr:uid="{B2E747BD-94E1-413F-A309-F8E22D94DE8D}"/>
    <cellStyle name="%40 - Vurgu2 17 2 4" xfId="21907" xr:uid="{02ED773D-FC9C-4323-99D7-DA241BD4BA4D}"/>
    <cellStyle name="%40 - Vurgu2 17 2 4 2" xfId="46130" xr:uid="{9368B37B-F585-42BA-AD0B-EA1079D7A0E1}"/>
    <cellStyle name="%40 - Vurgu2 17 2 5" xfId="23927" xr:uid="{E000F04B-4362-45EE-B961-177808CD91FD}"/>
    <cellStyle name="%40 - Vurgu2 17 2 5 2" xfId="48129" xr:uid="{B0B86EA9-CE0B-4E88-8E1A-181F07505D5F}"/>
    <cellStyle name="%40 - Vurgu2 17 2 6" xfId="33122" xr:uid="{44F5CBC5-7526-410D-BCDB-4EA712001D4C}"/>
    <cellStyle name="%40 - Vurgu2 17 3" xfId="9502" xr:uid="{E77259A5-8467-49F4-8F32-0358169106C1}"/>
    <cellStyle name="%40 - Vurgu2 17 3 2" xfId="13263" xr:uid="{6B9149BF-6EE2-4026-A9E8-5B7C02B48D83}"/>
    <cellStyle name="%40 - Vurgu2 17 3 2 2" xfId="37496" xr:uid="{56759BD5-E022-4C1F-A28A-3FD8DE82727E}"/>
    <cellStyle name="%40 - Vurgu2 17 3 3" xfId="16976" xr:uid="{BD9EE5BF-D9DB-4DF0-AA56-645B7E4D073D}"/>
    <cellStyle name="%40 - Vurgu2 17 3 3 2" xfId="41207" xr:uid="{0C3A7BDA-F2D2-4B71-9482-F88CA85469C1}"/>
    <cellStyle name="%40 - Vurgu2 17 3 4" xfId="20715" xr:uid="{1B15C292-D319-4340-BF4E-F4D735DC712D}"/>
    <cellStyle name="%40 - Vurgu2 17 3 4 2" xfId="44938" xr:uid="{A9BBE18C-1956-4753-83FD-A7F0D45F2DBB}"/>
    <cellStyle name="%40 - Vurgu2 17 3 5" xfId="26693" xr:uid="{732CB78B-19DD-4483-A217-412D68E153AE}"/>
    <cellStyle name="%40 - Vurgu2 17 3 5 2" xfId="50812" xr:uid="{EC3CD6D1-D18C-4D91-9887-13334D80B56F}"/>
    <cellStyle name="%40 - Vurgu2 17 3 6" xfId="34127" xr:uid="{9D7657B3-ACA0-43E1-B286-E256BA21B869}"/>
    <cellStyle name="%40 - Vurgu2 17 4" xfId="11874" xr:uid="{6F0CA855-6A1B-4A47-A822-C133BA6149A7}"/>
    <cellStyle name="%40 - Vurgu2 17 4 2" xfId="25290" xr:uid="{ABE33C5D-7A44-4DBD-9ED2-2C45371EEEB5}"/>
    <cellStyle name="%40 - Vurgu2 17 4 2 2" xfId="49424" xr:uid="{6AB6C524-922B-4FB1-90E5-668F0975B5B7}"/>
    <cellStyle name="%40 - Vurgu2 17 4 3" xfId="36108" xr:uid="{38145DA0-45A6-4964-A2B5-A4F3608CD7DF}"/>
    <cellStyle name="%40 - Vurgu2 17 5" xfId="15587" xr:uid="{85E25DDC-206D-4917-89DC-F97447C52CE0}"/>
    <cellStyle name="%40 - Vurgu2 17 5 2" xfId="39819" xr:uid="{FBCFF554-8D34-4826-8F3C-69A162D5DD0D}"/>
    <cellStyle name="%40 - Vurgu2 17 6" xfId="19324" xr:uid="{C43F0F55-D7C7-4FDE-B17C-AA3B8CB5F666}"/>
    <cellStyle name="%40 - Vurgu2 17 6 2" xfId="43550" xr:uid="{2821128A-D9DC-4E83-85B4-CCA4DFEDF401}"/>
    <cellStyle name="%40 - Vurgu2 17 7" xfId="22877" xr:uid="{1C6D11B4-629F-469C-A437-6C4E4A8366FC}"/>
    <cellStyle name="%40 - Vurgu2 17 7 2" xfId="47079" xr:uid="{B026F53B-8495-43C2-9BAC-46F8197DDBD1}"/>
    <cellStyle name="%40 - Vurgu2 17 8" xfId="32074" xr:uid="{C616C232-A275-4D10-845E-1D8B1DA458E2}"/>
    <cellStyle name="%40 - Vurgu2 18" xfId="7285" xr:uid="{2F4A661E-75C8-4195-86AE-F9A564DC33B8}"/>
    <cellStyle name="%40 - Vurgu2 18 2" xfId="8433" xr:uid="{C04A53FD-4CE4-4AE3-BC0F-7986C450831C}"/>
    <cellStyle name="%40 - Vurgu2 18 2 2" xfId="14582" xr:uid="{E7D9ED6A-DB45-4643-9B38-C985028B112E}"/>
    <cellStyle name="%40 - Vurgu2 18 2 2 2" xfId="28014" xr:uid="{DA9E1F91-64B8-445C-83F5-32027A4B7EAF}"/>
    <cellStyle name="%40 - Vurgu2 18 2 2 2 2" xfId="52131" xr:uid="{8FE3CAE3-4F2B-454B-91CC-46584BD3291D}"/>
    <cellStyle name="%40 - Vurgu2 18 2 2 3" xfId="38815" xr:uid="{2AAEED90-28CA-497E-B06F-385672E0B901}"/>
    <cellStyle name="%40 - Vurgu2 18 2 3" xfId="18295" xr:uid="{2FE9DAB3-577F-4ABE-B32A-15896DC6F8A0}"/>
    <cellStyle name="%40 - Vurgu2 18 2 3 2" xfId="42526" xr:uid="{18B7A200-175D-4EDA-B1E0-9C7ECB834D66}"/>
    <cellStyle name="%40 - Vurgu2 18 2 4" xfId="22034" xr:uid="{0966EE59-24F1-4C82-9EE8-A69999BDF080}"/>
    <cellStyle name="%40 - Vurgu2 18 2 4 2" xfId="46257" xr:uid="{074ADD3D-14B4-4001-A99C-B88057DFFDE5}"/>
    <cellStyle name="%40 - Vurgu2 18 2 5" xfId="24054" xr:uid="{747361F3-4668-42C2-A091-89D1FDF97A48}"/>
    <cellStyle name="%40 - Vurgu2 18 2 5 2" xfId="48256" xr:uid="{931C965B-FD3A-4BBB-AF65-FCC084D1FF0A}"/>
    <cellStyle name="%40 - Vurgu2 18 2 6" xfId="33249" xr:uid="{BFFFF888-1575-4AF5-A173-FFE0CAA75376}"/>
    <cellStyle name="%40 - Vurgu2 18 3" xfId="9579" xr:uid="{C9907871-0A77-4B5F-A71F-258F55C0D5D8}"/>
    <cellStyle name="%40 - Vurgu2 18 3 2" xfId="13390" xr:uid="{9D40F202-FD12-4267-9F38-9078BC202B87}"/>
    <cellStyle name="%40 - Vurgu2 18 3 2 2" xfId="37623" xr:uid="{D31D71B9-02D6-45E6-8676-19FD5304317E}"/>
    <cellStyle name="%40 - Vurgu2 18 3 3" xfId="17103" xr:uid="{B5CF18FA-6E97-446A-8E11-B9EA1E4BA936}"/>
    <cellStyle name="%40 - Vurgu2 18 3 3 2" xfId="41334" xr:uid="{B3070E91-57BA-4936-B0E7-CA9980819A5B}"/>
    <cellStyle name="%40 - Vurgu2 18 3 4" xfId="20842" xr:uid="{C916ED4B-F9B9-421E-B61F-5827450E7667}"/>
    <cellStyle name="%40 - Vurgu2 18 3 4 2" xfId="45065" xr:uid="{EE9E6B94-0F04-4EF3-BBF4-B6C54CF57B80}"/>
    <cellStyle name="%40 - Vurgu2 18 3 5" xfId="26820" xr:uid="{91902A54-796F-4E20-B804-E15085C11D91}"/>
    <cellStyle name="%40 - Vurgu2 18 3 5 2" xfId="50939" xr:uid="{05B89E6E-2397-454F-A94B-D9B22AF89D86}"/>
    <cellStyle name="%40 - Vurgu2 18 3 6" xfId="34204" xr:uid="{2A5D9828-0E9B-480A-B048-F0966A8EB54C}"/>
    <cellStyle name="%40 - Vurgu2 18 4" xfId="12001" xr:uid="{A17D2BBF-3D3B-4811-8331-32BCE0407E8A}"/>
    <cellStyle name="%40 - Vurgu2 18 4 2" xfId="25417" xr:uid="{3053BE0A-D46B-4FD3-A968-88D29EFA5871}"/>
    <cellStyle name="%40 - Vurgu2 18 4 2 2" xfId="49551" xr:uid="{1CC42952-87B0-4F72-A8C6-C65ADD4EDF1B}"/>
    <cellStyle name="%40 - Vurgu2 18 4 3" xfId="36235" xr:uid="{5B1009AD-0453-4A4F-B82D-E22F5137E7E5}"/>
    <cellStyle name="%40 - Vurgu2 18 5" xfId="15714" xr:uid="{3C405A1E-296E-4DB5-9975-E5ECBEC422F1}"/>
    <cellStyle name="%40 - Vurgu2 18 5 2" xfId="39946" xr:uid="{9F9FE9DF-AB25-4BCA-8615-91F5DC115261}"/>
    <cellStyle name="%40 - Vurgu2 18 6" xfId="19451" xr:uid="{945D88F5-7C2B-467D-916A-44EE5B689144}"/>
    <cellStyle name="%40 - Vurgu2 18 6 2" xfId="43677" xr:uid="{5143EDAF-542A-47D1-9D1B-BECAB35EEB68}"/>
    <cellStyle name="%40 - Vurgu2 18 7" xfId="23004" xr:uid="{AB28268E-B9BD-43CC-B18A-1BF782EED91F}"/>
    <cellStyle name="%40 - Vurgu2 18 7 2" xfId="47206" xr:uid="{185DFB24-129A-4214-B562-DAE2F006356E}"/>
    <cellStyle name="%40 - Vurgu2 18 8" xfId="32201" xr:uid="{8F525247-9E55-4199-86EE-67EA3F665D30}"/>
    <cellStyle name="%40 - Vurgu2 19" xfId="7416" xr:uid="{A86645C7-6FC0-4F86-B598-F9990CD27564}"/>
    <cellStyle name="%40 - Vurgu2 19 2" xfId="8562" xr:uid="{7333B185-0629-4A61-BD1C-C8137964F06B}"/>
    <cellStyle name="%40 - Vurgu2 19 2 2" xfId="14711" xr:uid="{4F39A945-01D3-4DF1-9970-BD729ECC0D39}"/>
    <cellStyle name="%40 - Vurgu2 19 2 2 2" xfId="28143" xr:uid="{A2DC6668-86E0-49DF-B782-C6F9D7994480}"/>
    <cellStyle name="%40 - Vurgu2 19 2 2 2 2" xfId="52260" xr:uid="{7BC13A2C-2101-467B-88D9-9555C836961E}"/>
    <cellStyle name="%40 - Vurgu2 19 2 2 3" xfId="38944" xr:uid="{D8678559-EFD0-46B8-BA23-61FE8730C2D4}"/>
    <cellStyle name="%40 - Vurgu2 19 2 3" xfId="18424" xr:uid="{048EB200-B8FD-4FA0-A9FF-60BD2E64723E}"/>
    <cellStyle name="%40 - Vurgu2 19 2 3 2" xfId="42655" xr:uid="{8EB60B90-020A-4613-9036-7A131303F6BD}"/>
    <cellStyle name="%40 - Vurgu2 19 2 4" xfId="22163" xr:uid="{17C0542F-E594-4C24-9290-828D1325D77A}"/>
    <cellStyle name="%40 - Vurgu2 19 2 4 2" xfId="46386" xr:uid="{7BAF4BB3-FB51-47BD-BD00-606A540735FB}"/>
    <cellStyle name="%40 - Vurgu2 19 2 5" xfId="24183" xr:uid="{84294E25-3A44-4944-91D4-3F871E5D3574}"/>
    <cellStyle name="%40 - Vurgu2 19 2 5 2" xfId="48385" xr:uid="{BBE976AD-0814-424F-9159-B88106E2A86B}"/>
    <cellStyle name="%40 - Vurgu2 19 2 6" xfId="33378" xr:uid="{4B0ACC53-784C-426E-82FA-84B983995E00}"/>
    <cellStyle name="%40 - Vurgu2 19 3" xfId="9661" xr:uid="{30705012-5E7B-494A-BBFB-26C096515660}"/>
    <cellStyle name="%40 - Vurgu2 19 3 2" xfId="13519" xr:uid="{80D1B4C1-A09D-43ED-8E53-4760F6CC8BF7}"/>
    <cellStyle name="%40 - Vurgu2 19 3 2 2" xfId="37752" xr:uid="{D8E888F8-076F-46A0-8903-39E622E1F3A0}"/>
    <cellStyle name="%40 - Vurgu2 19 3 3" xfId="17232" xr:uid="{5B54B03F-E3A3-496A-942E-63230B0F6F11}"/>
    <cellStyle name="%40 - Vurgu2 19 3 3 2" xfId="41463" xr:uid="{76B77099-EA59-4BB4-ADA3-D20513C06574}"/>
    <cellStyle name="%40 - Vurgu2 19 3 4" xfId="20971" xr:uid="{CAA17141-AEBB-4895-ACAC-84174EA158AD}"/>
    <cellStyle name="%40 - Vurgu2 19 3 4 2" xfId="45194" xr:uid="{F94BDB44-551F-44C0-8478-C872C773C801}"/>
    <cellStyle name="%40 - Vurgu2 19 3 5" xfId="26949" xr:uid="{768A845E-805C-4A56-90F3-10AB9ECBE897}"/>
    <cellStyle name="%40 - Vurgu2 19 3 5 2" xfId="51068" xr:uid="{EE888205-F142-4A97-83B0-65568450E712}"/>
    <cellStyle name="%40 - Vurgu2 19 3 6" xfId="34286" xr:uid="{ACB66E7B-9F55-4EEB-93D0-9042DE788EA4}"/>
    <cellStyle name="%40 - Vurgu2 19 4" xfId="12130" xr:uid="{392AFDCB-6F55-4B68-A647-50EE5D05694A}"/>
    <cellStyle name="%40 - Vurgu2 19 4 2" xfId="25546" xr:uid="{AF00FF17-D23B-492D-A967-D2524A8BD119}"/>
    <cellStyle name="%40 - Vurgu2 19 4 2 2" xfId="49680" xr:uid="{A4247DDA-597F-4734-A10D-830C4EC6ED5B}"/>
    <cellStyle name="%40 - Vurgu2 19 4 3" xfId="36364" xr:uid="{F0BD9BD7-AF4D-44BE-A9A2-B459301EB20C}"/>
    <cellStyle name="%40 - Vurgu2 19 5" xfId="15843" xr:uid="{66ECE420-3B1D-485F-A96A-881BF21304C5}"/>
    <cellStyle name="%40 - Vurgu2 19 5 2" xfId="40075" xr:uid="{4C59DFF5-F24B-4869-ADA1-FEB16E6915EF}"/>
    <cellStyle name="%40 - Vurgu2 19 6" xfId="19580" xr:uid="{7BD38F2A-FFA8-468C-A840-9EA344C8DB27}"/>
    <cellStyle name="%40 - Vurgu2 19 6 2" xfId="43806" xr:uid="{0C5799E9-B8C3-4B25-9278-C96980C60918}"/>
    <cellStyle name="%40 - Vurgu2 19 7" xfId="23133" xr:uid="{AAAD720F-2F4B-44D9-92A1-738C4E3A74DA}"/>
    <cellStyle name="%40 - Vurgu2 19 7 2" xfId="47335" xr:uid="{7130E74E-6CDB-4BCA-916B-A92FEDB85AB6}"/>
    <cellStyle name="%40 - Vurgu2 19 8" xfId="32330" xr:uid="{F516686F-A33B-4C54-87C2-E45475B66C4C}"/>
    <cellStyle name="%40 - Vurgu2 2" xfId="458" xr:uid="{00000000-0005-0000-0000-0000F4010000}"/>
    <cellStyle name="%40 - Vurgu2 2 10" xfId="5823" xr:uid="{3B5D39C1-4623-4FA5-B2B8-B545AD67D735}"/>
    <cellStyle name="%40 - Vurgu2 2 10 2" xfId="7718" xr:uid="{4831C81D-221C-42DB-A391-1F1F2B9A129D}"/>
    <cellStyle name="%40 - Vurgu2 2 10 2 2" xfId="13930" xr:uid="{99B425D3-36EB-4BC2-99CB-CB1D9415BCCB}"/>
    <cellStyle name="%40 - Vurgu2 2 10 2 2 2" xfId="38163" xr:uid="{252ACA19-145E-4255-BCC5-2426D98C3477}"/>
    <cellStyle name="%40 - Vurgu2 2 10 2 3" xfId="17643" xr:uid="{9F0240E7-1CC0-4883-AB4B-2926BF1B239E}"/>
    <cellStyle name="%40 - Vurgu2 2 10 2 3 2" xfId="41874" xr:uid="{23D51709-08D5-4432-979B-E43D2988960F}"/>
    <cellStyle name="%40 - Vurgu2 2 10 2 4" xfId="21382" xr:uid="{41F56A54-988D-4E44-BB64-2458BB62BBCA}"/>
    <cellStyle name="%40 - Vurgu2 2 10 2 4 2" xfId="45605" xr:uid="{9C1B68A0-1149-4AA7-ACC7-E7824C33E97D}"/>
    <cellStyle name="%40 - Vurgu2 2 10 2 5" xfId="27362" xr:uid="{8F72FBFF-E026-4C74-AAED-F0B1440BBF95}"/>
    <cellStyle name="%40 - Vurgu2 2 10 2 5 2" xfId="51479" xr:uid="{1C2E48FE-781C-4B96-A264-DE22D8521805}"/>
    <cellStyle name="%40 - Vurgu2 2 10 2 6" xfId="32597" xr:uid="{18167AA6-9378-48B8-A8BB-43E62CBA7F64}"/>
    <cellStyle name="%40 - Vurgu2 2 10 3" xfId="9237" xr:uid="{49FA092F-1AFA-48D0-9D6B-E84F3345F78E}"/>
    <cellStyle name="%40 - Vurgu2 2 10 3 2" xfId="12757" xr:uid="{4924AB3B-FE93-486B-8835-51030BBEE266}"/>
    <cellStyle name="%40 - Vurgu2 2 10 3 2 2" xfId="36990" xr:uid="{D0339F3E-2E1A-4EC9-9450-8B58EA27EF2F}"/>
    <cellStyle name="%40 - Vurgu2 2 10 3 3" xfId="16470" xr:uid="{E34C67A4-B926-4BED-9AB3-1F8CE2AE18CB}"/>
    <cellStyle name="%40 - Vurgu2 2 10 3 3 2" xfId="40701" xr:uid="{716DC41D-A382-4CFB-91A2-871D6B0A8975}"/>
    <cellStyle name="%40 - Vurgu2 2 10 3 4" xfId="20209" xr:uid="{81D8F41C-B696-4D61-B780-DF4CE11DED53}"/>
    <cellStyle name="%40 - Vurgu2 2 10 3 4 2" xfId="44432" xr:uid="{6FC03CA7-8302-41B8-917A-590EB308CD0A}"/>
    <cellStyle name="%40 - Vurgu2 2 10 3 5" xfId="26186" xr:uid="{FE5BB727-6A20-4170-AB05-98019F23782A}"/>
    <cellStyle name="%40 - Vurgu2 2 10 3 5 2" xfId="50306" xr:uid="{252D5F6E-2DD7-4A23-9904-1B020E4AC176}"/>
    <cellStyle name="%40 - Vurgu2 2 10 3 6" xfId="33876" xr:uid="{5CE0E6B8-AEFE-4411-9C7F-344905296FC0}"/>
    <cellStyle name="%40 - Vurgu2 2 10 4" xfId="11344" xr:uid="{6F1A1C5B-1878-4107-A82D-E7F62E85A8AC}"/>
    <cellStyle name="%40 - Vurgu2 2 10 4 2" xfId="24763" xr:uid="{4B16659E-2FA6-415F-A8DF-3160B5C3AD7D}"/>
    <cellStyle name="%40 - Vurgu2 2 10 4 2 2" xfId="48897" xr:uid="{5CF40D73-C1A1-4927-8E28-81DFDA3FC352}"/>
    <cellStyle name="%40 - Vurgu2 2 10 4 3" xfId="35578" xr:uid="{A49BB298-4E74-4350-8B33-AFD03E87AF75}"/>
    <cellStyle name="%40 - Vurgu2 2 10 5" xfId="15057" xr:uid="{50F648AD-A170-4626-8A91-940264727F75}"/>
    <cellStyle name="%40 - Vurgu2 2 10 5 2" xfId="39289" xr:uid="{729CAAD7-FF80-44A5-B6B7-3D2BAB3BCD61}"/>
    <cellStyle name="%40 - Vurgu2 2 10 6" xfId="18792" xr:uid="{C31B008D-7B3D-4CB8-858F-9DF7B0AEF366}"/>
    <cellStyle name="%40 - Vurgu2 2 10 6 2" xfId="43018" xr:uid="{1DCBEEED-742D-4DDF-B0B8-85300C066A05}"/>
    <cellStyle name="%40 - Vurgu2 2 10 7" xfId="23401" xr:uid="{2C93A40B-B3C0-4B2A-9D57-3F82FC331296}"/>
    <cellStyle name="%40 - Vurgu2 2 10 7 2" xfId="47603" xr:uid="{8C26B30F-8A72-4A4F-8E0B-91E18231D1CB}"/>
    <cellStyle name="%40 - Vurgu2 2 10 8" xfId="30829" xr:uid="{A67ABA88-7369-4769-92CF-632441F6D061}"/>
    <cellStyle name="%40 - Vurgu2 2 11" xfId="6421" xr:uid="{5DF9CE78-DDFE-4BDD-A072-AB725D579034}"/>
    <cellStyle name="%40 - Vurgu2 2 11 2" xfId="7488" xr:uid="{53FC5913-F533-4FBD-BB77-D8273F3B156D}"/>
    <cellStyle name="%40 - Vurgu2 2 11 2 2" xfId="25655" xr:uid="{C72078C1-F04E-41DF-9AF0-977CEC04A7DB}"/>
    <cellStyle name="%40 - Vurgu2 2 11 2 2 2" xfId="49784" xr:uid="{C8471C3C-D3FB-4643-94AB-525A7A11A2AE}"/>
    <cellStyle name="%40 - Vurgu2 2 11 2 3" xfId="32399" xr:uid="{4E36F4FE-218C-4866-9D1A-F4F769DED5F1}"/>
    <cellStyle name="%40 - Vurgu2 2 11 3" xfId="12234" xr:uid="{8396CBB4-751F-4137-A8B6-6AF3018A8D1F}"/>
    <cellStyle name="%40 - Vurgu2 2 11 3 2" xfId="36468" xr:uid="{8482C80F-EE47-4659-855C-936C2F4A65CD}"/>
    <cellStyle name="%40 - Vurgu2 2 11 4" xfId="15947" xr:uid="{F8268697-872B-4D55-8EC3-991D812561E4}"/>
    <cellStyle name="%40 - Vurgu2 2 11 4 2" xfId="40179" xr:uid="{C679505E-F9C5-4460-84A9-ADE9327BA2C6}"/>
    <cellStyle name="%40 - Vurgu2 2 11 5" xfId="19684" xr:uid="{BD1F8901-08F6-458D-8224-277E80D94653}"/>
    <cellStyle name="%40 - Vurgu2 2 11 5 2" xfId="43910" xr:uid="{B1DCA223-C0A2-4E1E-86E0-E0B27E1DE184}"/>
    <cellStyle name="%40 - Vurgu2 2 11 6" xfId="23202" xr:uid="{37ED1014-8EFA-4425-9D37-8244646F81EA}"/>
    <cellStyle name="%40 - Vurgu2 2 11 6 2" xfId="47404" xr:uid="{606FEB1F-DC2C-46EC-B637-38D4A4BB2973}"/>
    <cellStyle name="%40 - Vurgu2 2 11 7" xfId="31426" xr:uid="{6FC1A279-27CB-450F-AB73-BFA72D95DC99}"/>
    <cellStyle name="%40 - Vurgu2 2 12" xfId="8643" xr:uid="{71A9692B-DD71-4EBE-BE73-5ECBFFB2F73F}"/>
    <cellStyle name="%40 - Vurgu2 2 12 2" xfId="13735" xr:uid="{3DE2F69F-AE73-49B2-B510-DAE350EAB4CE}"/>
    <cellStyle name="%40 - Vurgu2 2 12 2 2" xfId="27167" xr:uid="{7CD778CC-E34B-4092-94C3-2508237347DA}"/>
    <cellStyle name="%40 - Vurgu2 2 12 2 2 2" xfId="51284" xr:uid="{64D05C1F-D8BC-45A7-ACE0-509E96559201}"/>
    <cellStyle name="%40 - Vurgu2 2 12 2 3" xfId="37968" xr:uid="{BCA8E538-B76B-4D79-9D04-F7A0BD724A8E}"/>
    <cellStyle name="%40 - Vurgu2 2 12 3" xfId="17448" xr:uid="{991B5EB7-4C58-4BDA-A845-824026F0ECED}"/>
    <cellStyle name="%40 - Vurgu2 2 12 3 2" xfId="41679" xr:uid="{BBA12F70-86AE-4C83-80DC-24AF67FFEFAD}"/>
    <cellStyle name="%40 - Vurgu2 2 12 4" xfId="21187" xr:uid="{7854D506-7E95-443D-985D-A8AB96F601CB}"/>
    <cellStyle name="%40 - Vurgu2 2 12 4 2" xfId="45410" xr:uid="{45DEC96F-780B-4793-95D0-1B571DF8567B}"/>
    <cellStyle name="%40 - Vurgu2 2 12 5" xfId="24258" xr:uid="{9FDB7C19-38EF-4DE8-94C3-A8363E8111ED}"/>
    <cellStyle name="%40 - Vurgu2 2 12 5 2" xfId="48460" xr:uid="{B4CFB482-8D94-483D-8508-916599E505E2}"/>
    <cellStyle name="%40 - Vurgu2 2 12 6" xfId="33453" xr:uid="{CDAB3D95-09FC-469C-A90E-6382F9B3F35A}"/>
    <cellStyle name="%40 - Vurgu2 2 13" xfId="6540" xr:uid="{C79539F5-F690-4E15-BF2E-BC7A1E0B5EC9}"/>
    <cellStyle name="%40 - Vurgu2 2 13 2" xfId="24408" xr:uid="{7374754D-E3A8-4845-AAAF-B93B0D95B82B}"/>
    <cellStyle name="%40 - Vurgu2 2 13 2 2" xfId="48599" xr:uid="{7BFCBB5F-D5C5-4F0E-BAD1-163855FE0364}"/>
    <cellStyle name="%40 - Vurgu2 2 13 3" xfId="31544" xr:uid="{99A163E1-1EE6-46AA-8DEB-2EA6E7FDF4C2}"/>
    <cellStyle name="%40 - Vurgu2 2 14" xfId="10389" xr:uid="{536BA05D-76A9-4FF3-B5CD-1F7E56077CC4}"/>
    <cellStyle name="%40 - Vurgu2 2 14 2" xfId="24526" xr:uid="{F3C88481-DE95-4188-8122-3A03DCB921DD}"/>
    <cellStyle name="%40 - Vurgu2 2 14 2 2" xfId="48700" xr:uid="{A6DADFD5-61FD-4F83-9C0A-01725EFC4FB2}"/>
    <cellStyle name="%40 - Vurgu2 2 14 3" xfId="34950" xr:uid="{D4116A41-8BD7-4F22-B56B-690B067E4E63}"/>
    <cellStyle name="%40 - Vurgu2 2 15" xfId="11145" xr:uid="{6109DE83-19C9-4598-AC31-48DC42B36179}"/>
    <cellStyle name="%40 - Vurgu2 2 15 2" xfId="35379" xr:uid="{5839E31C-39CA-45C9-8C75-9E5E0042C4B6}"/>
    <cellStyle name="%40 - Vurgu2 2 16" xfId="14858" xr:uid="{0BAFC657-0D16-4142-ACA9-B878663FA922}"/>
    <cellStyle name="%40 - Vurgu2 2 16 2" xfId="39090" xr:uid="{E5EE585E-F852-42D1-89F2-38E606896121}"/>
    <cellStyle name="%40 - Vurgu2 2 17" xfId="18591" xr:uid="{1EAECFB5-3B2B-4A22-86C8-8C2DAFE0F12E}"/>
    <cellStyle name="%40 - Vurgu2 2 17 2" xfId="42817" xr:uid="{BB37D575-9938-467A-AEA2-FB7B641EC43F}"/>
    <cellStyle name="%40 - Vurgu2 2 18" xfId="22345" xr:uid="{D3FF6DB8-DE97-4CD0-9794-DDC6DA92F8D8}"/>
    <cellStyle name="%40 - Vurgu2 2 18 2" xfId="46547" xr:uid="{F656BCEB-6CEC-476E-B39D-369CBCA4A191}"/>
    <cellStyle name="%40 - Vurgu2 2 19" xfId="28635" xr:uid="{2B66A532-211C-429A-A838-5B02790B943F}"/>
    <cellStyle name="%40 - Vurgu2 2 2" xfId="459" xr:uid="{00000000-0005-0000-0000-0000F5010000}"/>
    <cellStyle name="%40 - Vurgu2 2 2 10" xfId="11379" xr:uid="{7055C12C-5E8F-419B-8CF4-2F1138FAEE62}"/>
    <cellStyle name="%40 - Vurgu2 2 2 10 2" xfId="35613" xr:uid="{7D8AD933-6FE4-4E5B-92EC-FB45C25FD631}"/>
    <cellStyle name="%40 - Vurgu2 2 2 11" xfId="15092" xr:uid="{318B73AA-02FA-451D-9D01-7D8D69F2D040}"/>
    <cellStyle name="%40 - Vurgu2 2 2 11 2" xfId="39324" xr:uid="{6A350237-4E1A-4A84-9976-96E50A4F6C0C}"/>
    <cellStyle name="%40 - Vurgu2 2 2 12" xfId="18828" xr:uid="{1072E024-827B-4A99-8542-A44A2E159C55}"/>
    <cellStyle name="%40 - Vurgu2 2 2 12 2" xfId="43054" xr:uid="{D16B4AB3-22A6-4C72-92C8-5728106A1A17}"/>
    <cellStyle name="%40 - Vurgu2 2 2 13" xfId="22381" xr:uid="{3347B0C1-F901-44BB-873B-540C41ADBCB3}"/>
    <cellStyle name="%40 - Vurgu2 2 2 13 2" xfId="46583" xr:uid="{2CEC0C26-7A42-4FD7-84C4-52358088C668}"/>
    <cellStyle name="%40 - Vurgu2 2 2 14" xfId="28636" xr:uid="{083F35BE-AC6E-4888-9014-0CA506DE5CEC}"/>
    <cellStyle name="%40 - Vurgu2 2 2 2" xfId="460" xr:uid="{00000000-0005-0000-0000-0000F6010000}"/>
    <cellStyle name="%40 - Vurgu2 2 2 2 10" xfId="23435" xr:uid="{AA003A0B-C1F8-4A48-9198-52B6B8913DDD}"/>
    <cellStyle name="%40 - Vurgu2 2 2 2 10 2" xfId="47637" xr:uid="{E79BB751-6B3D-4AFA-960E-92234DC257D3}"/>
    <cellStyle name="%40 - Vurgu2 2 2 2 11" xfId="28637" xr:uid="{1B9BFF09-120B-4187-A16A-68167C0AA798}"/>
    <cellStyle name="%40 - Vurgu2 2 2 2 2" xfId="461" xr:uid="{00000000-0005-0000-0000-0000F7010000}"/>
    <cellStyle name="%40 - Vurgu2 2 2 2 2 2" xfId="4180" xr:uid="{0029191F-2908-45E8-AD9F-14127AEFB527}"/>
    <cellStyle name="%40 - Vurgu2 2 2 2 2 2 2" xfId="29793" xr:uid="{27CE1C8C-9D8C-42DB-8C6A-FF52F58161D3}"/>
    <cellStyle name="%40 - Vurgu2 2 2 2 2 3" xfId="5826" xr:uid="{F3B75B81-8F10-4048-94B8-0D0C686DC555}"/>
    <cellStyle name="%40 - Vurgu2 2 2 2 2 3 2" xfId="30832" xr:uid="{8332813B-6A2E-400C-9C15-18AC1FE4D197}"/>
    <cellStyle name="%40 - Vurgu2 2 2 2 2 4" xfId="25688" xr:uid="{38F23473-0F97-49D3-8B8F-7D31ACBD4365}"/>
    <cellStyle name="%40 - Vurgu2 2 2 2 2 4 2" xfId="49816" xr:uid="{9E9ECF52-1123-41DA-8CD2-47C4E1C5ED78}"/>
    <cellStyle name="%40 - Vurgu2 2 2 2 2 5" xfId="28638" xr:uid="{AA75F902-CB8E-4FAD-9E5C-2842B47EE9F8}"/>
    <cellStyle name="%40 - Vurgu2 2 2 2 3" xfId="4179" xr:uid="{C380DF4D-EAD8-4D61-89AA-EDB12126A164}"/>
    <cellStyle name="%40 - Vurgu2 2 2 2 3 2" xfId="29792" xr:uid="{2AE1CBAC-2567-4395-84E1-E97D68BDECE2}"/>
    <cellStyle name="%40 - Vurgu2 2 2 2 4" xfId="5825" xr:uid="{42B174D5-4FA0-4A65-922A-438F2571D81D}"/>
    <cellStyle name="%40 - Vurgu2 2 2 2 4 2" xfId="30831" xr:uid="{C60ED475-267D-42D4-9130-A8EB737D9F88}"/>
    <cellStyle name="%40 - Vurgu2 2 2 2 5" xfId="7762" xr:uid="{57BA4BF6-9D0F-4178-9072-0286926AEAC7}"/>
    <cellStyle name="%40 - Vurgu2 2 2 2 5 2" xfId="32631" xr:uid="{326771D7-AB3C-454E-9A19-08A0A0F0474D}"/>
    <cellStyle name="%40 - Vurgu2 2 2 2 6" xfId="10390" xr:uid="{F67B6F7C-5A23-406A-849A-DD7CEC763953}"/>
    <cellStyle name="%40 - Vurgu2 2 2 2 6 2" xfId="34951" xr:uid="{A94EFBD0-C7A2-468B-A9B4-805FD7811951}"/>
    <cellStyle name="%40 - Vurgu2 2 2 2 7" xfId="12266" xr:uid="{D54AFBD5-3DFB-4F51-A591-66424E86C227}"/>
    <cellStyle name="%40 - Vurgu2 2 2 2 7 2" xfId="36500" xr:uid="{AB0FEDE6-A7C4-4940-8A1F-A47F8C776D29}"/>
    <cellStyle name="%40 - Vurgu2 2 2 2 8" xfId="15979" xr:uid="{36634DD2-5254-45E2-84F1-05F7B5B1E7D1}"/>
    <cellStyle name="%40 - Vurgu2 2 2 2 8 2" xfId="40211" xr:uid="{614198BB-E02C-4F4D-BAB5-92DD57C97C13}"/>
    <cellStyle name="%40 - Vurgu2 2 2 2 9" xfId="19717" xr:uid="{F36B68F3-3BCD-43E8-BCB2-9FA5BC56C61A}"/>
    <cellStyle name="%40 - Vurgu2 2 2 2 9 2" xfId="43942" xr:uid="{6323A5E6-FA09-421E-96D3-E7BB150282B4}"/>
    <cellStyle name="%40 - Vurgu2 2 2 3" xfId="462" xr:uid="{00000000-0005-0000-0000-0000F8010000}"/>
    <cellStyle name="%40 - Vurgu2 2 2 3 2" xfId="9989" xr:uid="{DB208090-58F9-4D85-9D19-E790F6C24DE1}"/>
    <cellStyle name="%40 - Vurgu2 2 2 3 2 2" xfId="34583" xr:uid="{378B1198-D1CB-4964-B175-C8A1CCDE2613}"/>
    <cellStyle name="%40 - Vurgu2 2 2 3 3" xfId="13964" xr:uid="{51688EA4-EC32-4E5C-8AB7-04C4FDF2B27A}"/>
    <cellStyle name="%40 - Vurgu2 2 2 3 3 2" xfId="38197" xr:uid="{359A6A30-8901-48FA-A6F0-403C3AE2AF3C}"/>
    <cellStyle name="%40 - Vurgu2 2 2 3 4" xfId="17677" xr:uid="{2DB4ED07-7FCA-48BF-9F2E-BD2E2AED9974}"/>
    <cellStyle name="%40 - Vurgu2 2 2 3 4 2" xfId="41908" xr:uid="{5961709B-924E-4385-8B4B-E9264B5D4307}"/>
    <cellStyle name="%40 - Vurgu2 2 2 3 5" xfId="21416" xr:uid="{876DB2D8-BF66-4AAB-8FA6-BB06278EBB46}"/>
    <cellStyle name="%40 - Vurgu2 2 2 3 5 2" xfId="45639" xr:uid="{7854DCED-1B93-4BC7-A50F-E57C45ED0841}"/>
    <cellStyle name="%40 - Vurgu2 2 2 3 6" xfId="27396" xr:uid="{1D1C6692-9DE0-4738-A1F6-3DE820224616}"/>
    <cellStyle name="%40 - Vurgu2 2 2 3 6 2" xfId="51513" xr:uid="{36F6AE1A-98F9-449D-A6F1-A85CE88719D5}"/>
    <cellStyle name="%40 - Vurgu2 2 2 4" xfId="463" xr:uid="{00000000-0005-0000-0000-0000F9010000}"/>
    <cellStyle name="%40 - Vurgu2 2 2 4 2" xfId="4181" xr:uid="{719CB5EB-89EF-4C65-B35D-61180C43BF8B}"/>
    <cellStyle name="%40 - Vurgu2 2 2 4 2 2" xfId="29794" xr:uid="{ED5A55F9-87EE-40D3-838C-52EA6B22E08B}"/>
    <cellStyle name="%40 - Vurgu2 2 2 4 3" xfId="5827" xr:uid="{E572EE0D-CEEA-48E3-881B-146CF0285DA7}"/>
    <cellStyle name="%40 - Vurgu2 2 2 4 3 2" xfId="30833" xr:uid="{12864F24-C537-432E-8772-0DF0BB2C5504}"/>
    <cellStyle name="%40 - Vurgu2 2 2 4 4" xfId="24798" xr:uid="{B720BD1E-41B3-47FF-B8DA-59277D1BD218}"/>
    <cellStyle name="%40 - Vurgu2 2 2 4 4 2" xfId="48932" xr:uid="{EEF59836-BF72-459E-BF5A-C2DEA03734F2}"/>
    <cellStyle name="%40 - Vurgu2 2 2 4 5" xfId="28639" xr:uid="{4051D320-E242-4A93-866F-3B6B6CFA6F0F}"/>
    <cellStyle name="%40 - Vurgu2 2 2 5" xfId="3572" xr:uid="{00000000-0005-0000-0000-0000FA010000}"/>
    <cellStyle name="%40 - Vurgu2 2 2 5 2" xfId="29341" xr:uid="{4D65F39B-BEBA-4863-9D65-3C063070AE4A}"/>
    <cellStyle name="%40 - Vurgu2 2 2 6" xfId="4178" xr:uid="{83205799-C610-4D3D-AA8B-449083EF08B6}"/>
    <cellStyle name="%40 - Vurgu2 2 2 6 2" xfId="29791" xr:uid="{F693CC14-3871-42B7-BD40-548588000CC7}"/>
    <cellStyle name="%40 - Vurgu2 2 2 7" xfId="5824" xr:uid="{2A6AD695-BAB9-4264-AE58-6158B63257AC}"/>
    <cellStyle name="%40 - Vurgu2 2 2 7 2" xfId="30830" xr:uid="{080CB95A-EA09-4CB0-ABE5-3BE8ECA4B443}"/>
    <cellStyle name="%40 - Vurgu2 2 2 8" xfId="6453" xr:uid="{296F9AD1-D972-4016-B361-E74A8E427FE6}"/>
    <cellStyle name="%40 - Vurgu2 2 2 8 2" xfId="31458" xr:uid="{69B5E839-A844-4DB3-A66F-86B981F6ED70}"/>
    <cellStyle name="%40 - Vurgu2 2 2 9" xfId="6575" xr:uid="{95B1EAB2-A9EA-4DF1-BEAB-81A878C94C91}"/>
    <cellStyle name="%40 - Vurgu2 2 2 9 2" xfId="31579" xr:uid="{D1B86C1A-9DE2-4E40-8832-1433196422CD}"/>
    <cellStyle name="%40 - Vurgu2 2 3" xfId="464" xr:uid="{00000000-0005-0000-0000-0000FB010000}"/>
    <cellStyle name="%40 - Vurgu2 2 3 10" xfId="28640" xr:uid="{70E9D895-94E7-479E-ACA8-BE0A6192BBDB}"/>
    <cellStyle name="%40 - Vurgu2 2 3 2" xfId="465" xr:uid="{00000000-0005-0000-0000-0000FC010000}"/>
    <cellStyle name="%40 - Vurgu2 2 3 2 2" xfId="4183" xr:uid="{F8AAC889-A1B3-4302-8808-2BDE0D54E18B}"/>
    <cellStyle name="%40 - Vurgu2 2 3 2 2 2" xfId="26245" xr:uid="{1F77CE1A-DF2C-4560-9AC5-215F9B70D638}"/>
    <cellStyle name="%40 - Vurgu2 2 3 2 2 2 2" xfId="50365" xr:uid="{C755B313-0485-4389-827E-BE074AA9143F}"/>
    <cellStyle name="%40 - Vurgu2 2 3 2 2 3" xfId="29795" xr:uid="{E2558F69-DB1B-4D47-BF2F-E989E74F7B21}"/>
    <cellStyle name="%40 - Vurgu2 2 3 2 3" xfId="5828" xr:uid="{B775A71D-8A06-4A88-8829-E596B9A797C4}"/>
    <cellStyle name="%40 - Vurgu2 2 3 2 3 2" xfId="30834" xr:uid="{A277710D-55A8-4FBC-B28E-CD05C3271B96}"/>
    <cellStyle name="%40 - Vurgu2 2 3 2 4" xfId="7802" xr:uid="{7C1DD7CE-8E05-4855-B4AE-6798A0F3F1FB}"/>
    <cellStyle name="%40 - Vurgu2 2 3 2 4 2" xfId="32665" xr:uid="{8E0BCFEF-D50C-467A-B4D2-A6DF5A6D69D1}"/>
    <cellStyle name="%40 - Vurgu2 2 3 2 5" xfId="12816" xr:uid="{14C44001-4DC0-4304-8EB1-A8B4199C92B0}"/>
    <cellStyle name="%40 - Vurgu2 2 3 2 5 2" xfId="37049" xr:uid="{EC48C97B-D02B-4639-9EBF-0F782968FE3D}"/>
    <cellStyle name="%40 - Vurgu2 2 3 2 6" xfId="16529" xr:uid="{DF6C87F6-7F9A-4469-A85B-C866CD9A2FD7}"/>
    <cellStyle name="%40 - Vurgu2 2 3 2 6 2" xfId="40760" xr:uid="{D33A9C03-0924-486A-9CA0-75637560B280}"/>
    <cellStyle name="%40 - Vurgu2 2 3 2 7" xfId="20268" xr:uid="{26A31C7B-B156-4F0C-BF9E-BD375B193A39}"/>
    <cellStyle name="%40 - Vurgu2 2 3 2 7 2" xfId="44491" xr:uid="{2D53387F-D55E-4B92-B58B-D4BFE08DF274}"/>
    <cellStyle name="%40 - Vurgu2 2 3 2 8" xfId="23469" xr:uid="{4131E63A-9C15-43EB-B497-5EBBE945C658}"/>
    <cellStyle name="%40 - Vurgu2 2 3 2 8 2" xfId="47671" xr:uid="{2AB82A0F-B06E-4C1E-87EB-6F18FAE1879C}"/>
    <cellStyle name="%40 - Vurgu2 2 3 2 9" xfId="28641" xr:uid="{3B24EA2E-D30E-4E8E-BB3C-ADAC8C9752BC}"/>
    <cellStyle name="%40 - Vurgu2 2 3 3" xfId="4182" xr:uid="{34841734-BA6E-4AF5-BAF1-6F8496EFA93F}"/>
    <cellStyle name="%40 - Vurgu2 2 3 3 2" xfId="10016" xr:uid="{5802870B-101F-4121-8A8C-E01CFA789160}"/>
    <cellStyle name="%40 - Vurgu2 2 3 3 2 2" xfId="34610" xr:uid="{D72AA657-1944-493B-8974-A5B53898365A}"/>
    <cellStyle name="%40 - Vurgu2 2 3 3 3" xfId="13998" xr:uid="{D1E6B06E-978E-413B-99FA-F2376BD5803D}"/>
    <cellStyle name="%40 - Vurgu2 2 3 3 3 2" xfId="38231" xr:uid="{652EEE2C-35AC-49BC-89A6-A8579151B79F}"/>
    <cellStyle name="%40 - Vurgu2 2 3 3 4" xfId="17711" xr:uid="{F2957D59-ADE2-42BB-BE6D-8DB9C39B2FCE}"/>
    <cellStyle name="%40 - Vurgu2 2 3 3 4 2" xfId="41942" xr:uid="{5815DF5E-D42E-479C-9982-EE8026DF7547}"/>
    <cellStyle name="%40 - Vurgu2 2 3 3 5" xfId="21450" xr:uid="{B74F046B-5777-4A10-9CE5-54BA7F58B7AD}"/>
    <cellStyle name="%40 - Vurgu2 2 3 3 5 2" xfId="45673" xr:uid="{59547FE1-7765-4D53-A8F8-A34A4DB8C064}"/>
    <cellStyle name="%40 - Vurgu2 2 3 3 6" xfId="27430" xr:uid="{37665121-D0B9-498E-8F7D-7621A5BD7511}"/>
    <cellStyle name="%40 - Vurgu2 2 3 3 6 2" xfId="51547" xr:uid="{E3DFFC4C-779B-4038-B6CA-650C6B053B86}"/>
    <cellStyle name="%40 - Vurgu2 2 3 4" xfId="6609" xr:uid="{A6E863ED-4D8C-4887-A8ED-8EED2B122A8E}"/>
    <cellStyle name="%40 - Vurgu2 2 3 4 2" xfId="12389" xr:uid="{1C56A38A-8D87-4D03-A69A-BFFCB43372BA}"/>
    <cellStyle name="%40 - Vurgu2 2 3 4 2 2" xfId="36623" xr:uid="{2E9D7297-7F2F-4165-B947-3E88E680981B}"/>
    <cellStyle name="%40 - Vurgu2 2 3 4 3" xfId="16102" xr:uid="{6C0BD882-D091-49E3-ABC3-6D8DEB7E90BD}"/>
    <cellStyle name="%40 - Vurgu2 2 3 4 3 2" xfId="40334" xr:uid="{19B35FFC-46FD-4F64-8F07-04383C1E2F84}"/>
    <cellStyle name="%40 - Vurgu2 2 3 4 4" xfId="19840" xr:uid="{1A2D04A6-13C4-4653-AA50-793714DB6BDE}"/>
    <cellStyle name="%40 - Vurgu2 2 3 4 4 2" xfId="44065" xr:uid="{6A3F1738-0E18-4C50-A40A-A8E917DAE7B4}"/>
    <cellStyle name="%40 - Vurgu2 2 3 4 5" xfId="25815" xr:uid="{F19B2291-1B9E-4B87-9A05-F3CC8768FCA3}"/>
    <cellStyle name="%40 - Vurgu2 2 3 4 5 2" xfId="49939" xr:uid="{B9B97523-FD78-400E-B14D-91600B416F22}"/>
    <cellStyle name="%40 - Vurgu2 2 3 4 6" xfId="31613" xr:uid="{78BA5909-8DBB-47E7-8E46-32885129F89B}"/>
    <cellStyle name="%40 - Vurgu2 2 3 5" xfId="10391" xr:uid="{6D52EEE2-DB34-48A7-869B-9B1177B1EF16}"/>
    <cellStyle name="%40 - Vurgu2 2 3 5 2" xfId="24832" xr:uid="{090C5B70-5481-4113-8BB7-C649822D8648}"/>
    <cellStyle name="%40 - Vurgu2 2 3 5 2 2" xfId="48966" xr:uid="{ED22CEFC-5F46-4B4E-894A-5CB452DB350B}"/>
    <cellStyle name="%40 - Vurgu2 2 3 5 3" xfId="34952" xr:uid="{9DF68781-7063-4EE4-BBB1-F21EC350AF94}"/>
    <cellStyle name="%40 - Vurgu2 2 3 6" xfId="11413" xr:uid="{6647240A-71C5-4F5D-9936-A10E96B33D34}"/>
    <cellStyle name="%40 - Vurgu2 2 3 6 2" xfId="35647" xr:uid="{173EAA51-C6EE-48F8-801B-E059D9C50A4E}"/>
    <cellStyle name="%40 - Vurgu2 2 3 7" xfId="15126" xr:uid="{C328B36A-F67A-4410-93E0-3925443E3F39}"/>
    <cellStyle name="%40 - Vurgu2 2 3 7 2" xfId="39358" xr:uid="{C928D67D-8082-4FD9-A305-9DB59C842CB4}"/>
    <cellStyle name="%40 - Vurgu2 2 3 8" xfId="18862" xr:uid="{35CE5BF7-36C0-45F6-B35C-4C51FAC7C63D}"/>
    <cellStyle name="%40 - Vurgu2 2 3 8 2" xfId="43088" xr:uid="{8D1EDA93-903B-4DF6-AE19-B76F040BA1E9}"/>
    <cellStyle name="%40 - Vurgu2 2 3 9" xfId="22415" xr:uid="{DF1E1617-EC6D-48B9-BAD3-2E5E9FC96CE1}"/>
    <cellStyle name="%40 - Vurgu2 2 3 9 2" xfId="46617" xr:uid="{422ED6F7-ABE5-401C-AE51-A3EEA57BFD67}"/>
    <cellStyle name="%40 - Vurgu2 2 4" xfId="466" xr:uid="{00000000-0005-0000-0000-0000FD010000}"/>
    <cellStyle name="%40 - Vurgu2 2 4 2" xfId="4184" xr:uid="{BA5361D8-FA73-4123-96D3-7D820E2E45BB}"/>
    <cellStyle name="%40 - Vurgu2 2 4 2 2" xfId="29796" xr:uid="{CB3A7354-8863-47DB-95B4-47C17D2A3913}"/>
    <cellStyle name="%40 - Vurgu2 2 4 3" xfId="5829" xr:uid="{54804CEE-9311-494A-A68C-CB5D755D17F7}"/>
    <cellStyle name="%40 - Vurgu2 2 4 3 2" xfId="30835" xr:uid="{E06C2692-E5AA-448C-A2CE-593300ABB2CA}"/>
    <cellStyle name="%40 - Vurgu2 2 5" xfId="467" xr:uid="{00000000-0005-0000-0000-0000FE010000}"/>
    <cellStyle name="%40 - Vurgu2 2 5 2" xfId="4185" xr:uid="{454D7571-A5F8-4C72-92D4-6DCB4601ED6B}"/>
    <cellStyle name="%40 - Vurgu2 2 5 2 2" xfId="7944" xr:uid="{00E6DF0B-B13B-4353-B9B8-6C9394E6BFCB}"/>
    <cellStyle name="%40 - Vurgu2 2 5 2 2 2" xfId="27547" xr:uid="{63BA5551-63CF-46FB-95D7-DFB84170907A}"/>
    <cellStyle name="%40 - Vurgu2 2 5 2 2 2 2" xfId="51664" xr:uid="{F21D0299-5233-4E17-8A38-B351F62A09CD}"/>
    <cellStyle name="%40 - Vurgu2 2 5 2 2 3" xfId="32782" xr:uid="{C4911764-E9FE-4F28-BE2B-03A5CFB40C20}"/>
    <cellStyle name="%40 - Vurgu2 2 5 2 3" xfId="14115" xr:uid="{C658A42E-2274-4FF7-BFD1-813936A9E643}"/>
    <cellStyle name="%40 - Vurgu2 2 5 2 3 2" xfId="38348" xr:uid="{11F03D80-8E2C-40DB-AB87-50A980DAA5E8}"/>
    <cellStyle name="%40 - Vurgu2 2 5 2 4" xfId="17828" xr:uid="{2D716432-0632-4B2E-85D7-0BDE56143388}"/>
    <cellStyle name="%40 - Vurgu2 2 5 2 4 2" xfId="42059" xr:uid="{37ADF348-183A-45E5-91DC-5A440F2C9105}"/>
    <cellStyle name="%40 - Vurgu2 2 5 2 5" xfId="21567" xr:uid="{57B7A92F-F849-4AE1-BAF3-F6B7E898E735}"/>
    <cellStyle name="%40 - Vurgu2 2 5 2 5 2" xfId="45790" xr:uid="{FCA7FD03-5203-47C2-97BF-7221E6D011D5}"/>
    <cellStyle name="%40 - Vurgu2 2 5 2 6" xfId="23587" xr:uid="{3C37EA82-1CC0-4093-B316-69C528D68802}"/>
    <cellStyle name="%40 - Vurgu2 2 5 2 6 2" xfId="47789" xr:uid="{299EC91A-60AA-46B2-9256-28052F1DB2C9}"/>
    <cellStyle name="%40 - Vurgu2 2 5 2 7" xfId="29797" xr:uid="{FDC1EB03-036E-434E-B9EA-1AF4D404DC5F}"/>
    <cellStyle name="%40 - Vurgu2 2 5 3" xfId="5830" xr:uid="{7DBB8ED4-F862-4F1B-ABA5-40890CB1263A}"/>
    <cellStyle name="%40 - Vurgu2 2 5 3 2" xfId="9374" xr:uid="{26BC3575-7A40-4269-BC3D-964A948B12E2}"/>
    <cellStyle name="%40 - Vurgu2 2 5 3 2 2" xfId="34000" xr:uid="{3FE2691B-04C2-47C3-8F25-16C482CA1328}"/>
    <cellStyle name="%40 - Vurgu2 2 5 3 3" xfId="12935" xr:uid="{E3A68AD0-0BC3-4088-91D3-7E37173C456A}"/>
    <cellStyle name="%40 - Vurgu2 2 5 3 3 2" xfId="37168" xr:uid="{8965C511-03CC-498E-959B-35BFD85E3630}"/>
    <cellStyle name="%40 - Vurgu2 2 5 3 4" xfId="16648" xr:uid="{6F70D986-3B26-46FD-94BA-78087F35A7F5}"/>
    <cellStyle name="%40 - Vurgu2 2 5 3 4 2" xfId="40879" xr:uid="{97AFA941-2C97-48AC-BCDF-49A3A4C4B9DB}"/>
    <cellStyle name="%40 - Vurgu2 2 5 3 5" xfId="20387" xr:uid="{CB9A2837-6EFC-4F92-9EDF-C813D16BAB0E}"/>
    <cellStyle name="%40 - Vurgu2 2 5 3 5 2" xfId="44610" xr:uid="{0F92F269-9B14-4266-95A9-F8124CCB3A88}"/>
    <cellStyle name="%40 - Vurgu2 2 5 3 6" xfId="26365" xr:uid="{0332D6AC-48A2-4E99-9400-9C4E73A21671}"/>
    <cellStyle name="%40 - Vurgu2 2 5 3 6 2" xfId="50484" xr:uid="{C79B398F-22BE-44E6-803D-12F2A9241924}"/>
    <cellStyle name="%40 - Vurgu2 2 5 3 7" xfId="30836" xr:uid="{43618FAC-5DFF-4A83-A64D-125506522A8C}"/>
    <cellStyle name="%40 - Vurgu2 2 5 4" xfId="6797" xr:uid="{F2FC28D4-698E-4018-A0BB-0759FFA9B710}"/>
    <cellStyle name="%40 - Vurgu2 2 5 4 2" xfId="24950" xr:uid="{F97FA223-3E24-44B5-8BB0-E51ABA2CD055}"/>
    <cellStyle name="%40 - Vurgu2 2 5 4 2 2" xfId="49084" xr:uid="{61FC9E7D-2E9B-42ED-8A3E-51F54C4E80B1}"/>
    <cellStyle name="%40 - Vurgu2 2 5 4 3" xfId="31734" xr:uid="{23706738-2207-4395-81DC-3A50F4807FB3}"/>
    <cellStyle name="%40 - Vurgu2 2 5 5" xfId="11534" xr:uid="{C64AFBE8-54FA-4A12-B578-032C4AABEE57}"/>
    <cellStyle name="%40 - Vurgu2 2 5 5 2" xfId="35768" xr:uid="{FFA17441-AD5B-496C-81F9-A6EEDD4412FA}"/>
    <cellStyle name="%40 - Vurgu2 2 5 6" xfId="15247" xr:uid="{AEDC9A19-C4F5-4604-A90C-B34C5C234994}"/>
    <cellStyle name="%40 - Vurgu2 2 5 6 2" xfId="39479" xr:uid="{96D7CC39-6AFE-4C6F-AA68-CD204D71731C}"/>
    <cellStyle name="%40 - Vurgu2 2 5 7" xfId="18984" xr:uid="{0050573C-4BBA-4539-A063-C6F830676F4E}"/>
    <cellStyle name="%40 - Vurgu2 2 5 7 2" xfId="43210" xr:uid="{A838D9C0-012C-4674-AABE-FC05F3F57952}"/>
    <cellStyle name="%40 - Vurgu2 2 5 8" xfId="22537" xr:uid="{75CF41EE-CAD4-4A6E-9AC3-9F32FECD94E2}"/>
    <cellStyle name="%40 - Vurgu2 2 5 8 2" xfId="46739" xr:uid="{00864F3E-655E-4EB6-883A-4D6203698716}"/>
    <cellStyle name="%40 - Vurgu2 2 6" xfId="468" xr:uid="{00000000-0005-0000-0000-0000FF010000}"/>
    <cellStyle name="%40 - Vurgu2 2 6 2" xfId="4186" xr:uid="{79BABF94-6713-4FE3-90BE-5F0E58D4B555}"/>
    <cellStyle name="%40 - Vurgu2 2 6 2 2" xfId="8078" xr:uid="{E1F40C00-8D9E-4587-BA4B-AE1F013DDA73}"/>
    <cellStyle name="%40 - Vurgu2 2 6 2 2 2" xfId="27671" xr:uid="{7379F303-F945-4676-8EB6-A7283B2918C7}"/>
    <cellStyle name="%40 - Vurgu2 2 6 2 2 2 2" xfId="51788" xr:uid="{7A8A09ED-61B4-470D-9C2E-92D184C05A76}"/>
    <cellStyle name="%40 - Vurgu2 2 6 2 2 3" xfId="32906" xr:uid="{BF725531-0471-49D9-B499-4BB825F3C92F}"/>
    <cellStyle name="%40 - Vurgu2 2 6 2 3" xfId="14239" xr:uid="{60BBD7CA-8ABE-43F2-B7B4-32E479FACFEB}"/>
    <cellStyle name="%40 - Vurgu2 2 6 2 3 2" xfId="38472" xr:uid="{99F3CDD7-D71F-4CBD-91C7-1D8F640830EE}"/>
    <cellStyle name="%40 - Vurgu2 2 6 2 4" xfId="17952" xr:uid="{523B7B76-554C-45BC-B7E8-616C9F3B1C64}"/>
    <cellStyle name="%40 - Vurgu2 2 6 2 4 2" xfId="42183" xr:uid="{6C2C17C5-829E-4F2D-BF60-08F6BAA6CF67}"/>
    <cellStyle name="%40 - Vurgu2 2 6 2 5" xfId="21691" xr:uid="{BC006E5B-1E1F-408C-BB16-C398126E74FF}"/>
    <cellStyle name="%40 - Vurgu2 2 6 2 5 2" xfId="45914" xr:uid="{F4831903-DF41-41A8-892A-0026BDAE66FF}"/>
    <cellStyle name="%40 - Vurgu2 2 6 2 6" xfId="23711" xr:uid="{B0F421B4-417B-4216-84A8-9CDE48E0C6F4}"/>
    <cellStyle name="%40 - Vurgu2 2 6 2 6 2" xfId="47913" xr:uid="{E346FD43-2867-4820-8E2E-C5A72FF9741C}"/>
    <cellStyle name="%40 - Vurgu2 2 6 2 7" xfId="29798" xr:uid="{DBD06818-CF5F-4AA3-940B-1CB50F2B72F5}"/>
    <cellStyle name="%40 - Vurgu2 2 6 3" xfId="5831" xr:uid="{42373C64-6934-4614-BD14-A16C11B1E7B3}"/>
    <cellStyle name="%40 - Vurgu2 2 6 3 2" xfId="9394" xr:uid="{EF9A2ECE-67DE-49F6-9B4A-5E5331221A6D}"/>
    <cellStyle name="%40 - Vurgu2 2 6 3 2 2" xfId="34020" xr:uid="{2E293B3E-B6FB-4CAC-A2FF-BB7F78052225}"/>
    <cellStyle name="%40 - Vurgu2 2 6 3 3" xfId="13047" xr:uid="{5FF95E2E-3966-4697-9AF2-DF51F537519E}"/>
    <cellStyle name="%40 - Vurgu2 2 6 3 3 2" xfId="37280" xr:uid="{0A372F80-572E-4CDA-AEA2-177CC36EC718}"/>
    <cellStyle name="%40 - Vurgu2 2 6 3 4" xfId="16760" xr:uid="{FD0714EA-B57F-4E81-95AE-749E763E7A79}"/>
    <cellStyle name="%40 - Vurgu2 2 6 3 4 2" xfId="40991" xr:uid="{E013EBE1-4D76-4F0C-AB4B-2A58C64A49C2}"/>
    <cellStyle name="%40 - Vurgu2 2 6 3 5" xfId="20499" xr:uid="{439888F8-8DE5-441F-A578-1D41CC59EB53}"/>
    <cellStyle name="%40 - Vurgu2 2 6 3 5 2" xfId="44722" xr:uid="{E341F1F9-01F7-442F-AB20-16B0BEACB433}"/>
    <cellStyle name="%40 - Vurgu2 2 6 3 6" xfId="26477" xr:uid="{177AD3C5-A7B2-451C-AC2A-4BFB5FB4F64C}"/>
    <cellStyle name="%40 - Vurgu2 2 6 3 6 2" xfId="50596" xr:uid="{40DC7C02-0D45-4824-A6E1-74C74AC8334E}"/>
    <cellStyle name="%40 - Vurgu2 2 6 3 7" xfId="30837" xr:uid="{B088F143-EC0F-43E1-90CB-6E5B835D2492}"/>
    <cellStyle name="%40 - Vurgu2 2 6 4" xfId="6925" xr:uid="{C997D46E-EA28-453A-A7EC-373E31EA5494}"/>
    <cellStyle name="%40 - Vurgu2 2 6 4 2" xfId="25074" xr:uid="{F25FADE5-FB3F-4A79-B319-7C43E13C5383}"/>
    <cellStyle name="%40 - Vurgu2 2 6 4 2 2" xfId="49208" xr:uid="{72086D4E-3CB0-492D-A312-7017AC25513B}"/>
    <cellStyle name="%40 - Vurgu2 2 6 4 3" xfId="31858" xr:uid="{F56836E2-6BB0-477E-B887-9D5BA9D8BA0B}"/>
    <cellStyle name="%40 - Vurgu2 2 6 5" xfId="11658" xr:uid="{0225409B-B351-4722-B00A-2CC11FC1D329}"/>
    <cellStyle name="%40 - Vurgu2 2 6 5 2" xfId="35892" xr:uid="{556EE670-A6DB-43AF-926A-CB3157C0186E}"/>
    <cellStyle name="%40 - Vurgu2 2 6 6" xfId="15371" xr:uid="{05CCB524-9D35-4815-B154-627F58A5C161}"/>
    <cellStyle name="%40 - Vurgu2 2 6 6 2" xfId="39603" xr:uid="{8FF9DB5A-97F8-4A89-9F97-057DE6EA560C}"/>
    <cellStyle name="%40 - Vurgu2 2 6 7" xfId="19108" xr:uid="{82494F47-9A42-4D3A-A732-AA8143C87C13}"/>
    <cellStyle name="%40 - Vurgu2 2 6 7 2" xfId="43334" xr:uid="{B7AF1E52-C63F-4957-A3F0-0B20EF8E193F}"/>
    <cellStyle name="%40 - Vurgu2 2 6 8" xfId="22661" xr:uid="{7806C68E-07F4-4A51-BBD6-B14590BC0810}"/>
    <cellStyle name="%40 - Vurgu2 2 6 8 2" xfId="46863" xr:uid="{D89D2B1D-38AD-421B-B390-3ECF5449038D}"/>
    <cellStyle name="%40 - Vurgu2 2 6 9" xfId="28642" xr:uid="{E2269DBB-D828-4CD7-9D59-A1AD211722F2}"/>
    <cellStyle name="%40 - Vurgu2 2 7" xfId="3162" xr:uid="{00000000-0005-0000-0000-000000020000}"/>
    <cellStyle name="%40 - Vurgu2 2 7 2" xfId="8209" xr:uid="{57F62900-AD27-43A1-B3A3-F52E8E37400E}"/>
    <cellStyle name="%40 - Vurgu2 2 7 2 2" xfId="14366" xr:uid="{9D25DCCF-6D2D-4F78-957D-B1744D120D73}"/>
    <cellStyle name="%40 - Vurgu2 2 7 2 2 2" xfId="27798" xr:uid="{8553EA33-5D16-493B-BFDB-BBF84542F565}"/>
    <cellStyle name="%40 - Vurgu2 2 7 2 2 2 2" xfId="51915" xr:uid="{01B533C1-DD15-438D-ADCF-2CE4858F84F5}"/>
    <cellStyle name="%40 - Vurgu2 2 7 2 2 3" xfId="38599" xr:uid="{81835E9F-DE8F-446F-868D-1D905209B631}"/>
    <cellStyle name="%40 - Vurgu2 2 7 2 3" xfId="18079" xr:uid="{462604BF-8E85-4D9E-A3A0-3DECF497F109}"/>
    <cellStyle name="%40 - Vurgu2 2 7 2 3 2" xfId="42310" xr:uid="{E818ABEA-B1FE-4951-96EE-CF121E9D70CA}"/>
    <cellStyle name="%40 - Vurgu2 2 7 2 4" xfId="21818" xr:uid="{D7E49B7E-9064-4A65-9520-C216BBA21529}"/>
    <cellStyle name="%40 - Vurgu2 2 7 2 4 2" xfId="46041" xr:uid="{37F6D4FE-9D79-477C-A9EA-B77153B556E5}"/>
    <cellStyle name="%40 - Vurgu2 2 7 2 5" xfId="23838" xr:uid="{21151162-25E7-4A9C-83D9-36AAAC0D9913}"/>
    <cellStyle name="%40 - Vurgu2 2 7 2 5 2" xfId="48040" xr:uid="{D2328DDD-A887-414C-8FB8-135EE7B48AA8}"/>
    <cellStyle name="%40 - Vurgu2 2 7 2 6" xfId="33033" xr:uid="{826898D4-CEC3-4379-8185-6EBE4C45D336}"/>
    <cellStyle name="%40 - Vurgu2 2 7 3" xfId="7061" xr:uid="{76EC5C6B-392B-4416-B0E0-4166899476D4}"/>
    <cellStyle name="%40 - Vurgu2 2 7 3 2" xfId="13174" xr:uid="{8CB2B45F-8E37-4A41-8CCA-04FD2EDD0232}"/>
    <cellStyle name="%40 - Vurgu2 2 7 3 2 2" xfId="37407" xr:uid="{E7085A19-866E-4B37-BE8A-A24AAE856EA6}"/>
    <cellStyle name="%40 - Vurgu2 2 7 3 3" xfId="16887" xr:uid="{30938EE2-15DD-4630-A9DD-0EE456A1202A}"/>
    <cellStyle name="%40 - Vurgu2 2 7 3 3 2" xfId="41118" xr:uid="{2DBD839C-E16E-4747-85DB-8335EA199B61}"/>
    <cellStyle name="%40 - Vurgu2 2 7 3 4" xfId="20626" xr:uid="{5591754B-F983-4A70-8D4C-CF0BD0C3778F}"/>
    <cellStyle name="%40 - Vurgu2 2 7 3 4 2" xfId="44849" xr:uid="{B716D8B8-0A0C-4A5D-858B-62FAE38F85BD}"/>
    <cellStyle name="%40 - Vurgu2 2 7 3 5" xfId="26604" xr:uid="{CD65094E-01CC-4261-B726-1678C6CBD88B}"/>
    <cellStyle name="%40 - Vurgu2 2 7 3 5 2" xfId="50723" xr:uid="{C2197B82-C771-4ED9-9868-A9423ED3AFFA}"/>
    <cellStyle name="%40 - Vurgu2 2 7 3 6" xfId="31985" xr:uid="{6CE13A8D-7536-4054-828E-54193190FADD}"/>
    <cellStyle name="%40 - Vurgu2 2 7 4" xfId="11785" xr:uid="{140CAB35-72C1-46B1-AFAA-D7F9ECC3187B}"/>
    <cellStyle name="%40 - Vurgu2 2 7 4 2" xfId="25201" xr:uid="{FFA336E4-5DFF-457A-A977-83AD6A217BB9}"/>
    <cellStyle name="%40 - Vurgu2 2 7 4 2 2" xfId="49335" xr:uid="{FD9988C5-CAB7-4995-BFD3-19B464364CCC}"/>
    <cellStyle name="%40 - Vurgu2 2 7 4 3" xfId="36019" xr:uid="{4B730D39-7B14-474A-A3F9-60363EC8BF00}"/>
    <cellStyle name="%40 - Vurgu2 2 7 5" xfId="15498" xr:uid="{A7C1910E-E7C0-4A1C-9F67-8B0336FBC479}"/>
    <cellStyle name="%40 - Vurgu2 2 7 5 2" xfId="39730" xr:uid="{180B871B-4C6C-4E03-B289-8E500F32EE82}"/>
    <cellStyle name="%40 - Vurgu2 2 7 6" xfId="19235" xr:uid="{726CF135-F1EC-430C-8D38-5DB1A290665B}"/>
    <cellStyle name="%40 - Vurgu2 2 7 6 2" xfId="43461" xr:uid="{96CFD640-FDB1-44D8-A8CA-D5CE94861490}"/>
    <cellStyle name="%40 - Vurgu2 2 7 7" xfId="22788" xr:uid="{B32669CC-4FAB-4CC9-9BF2-168C1F5A09D5}"/>
    <cellStyle name="%40 - Vurgu2 2 7 7 2" xfId="46990" xr:uid="{EA59ABB6-87C4-4D30-B36F-77A5B2C9F7E5}"/>
    <cellStyle name="%40 - Vurgu2 2 7 8" xfId="29204" xr:uid="{4E44688D-D1D7-4176-BA57-93AE4D73ABB5}"/>
    <cellStyle name="%40 - Vurgu2 2 8" xfId="3537" xr:uid="{00000000-0005-0000-0000-000001020000}"/>
    <cellStyle name="%40 - Vurgu2 2 8 2" xfId="8339" xr:uid="{2EEF6FEB-118C-4586-AAE2-472FF9249159}"/>
    <cellStyle name="%40 - Vurgu2 2 8 2 2" xfId="14493" xr:uid="{63425D13-DA65-4580-ABED-6C3EE107FCE6}"/>
    <cellStyle name="%40 - Vurgu2 2 8 2 2 2" xfId="27925" xr:uid="{8238B696-3B6C-4454-AED7-F20342AC1239}"/>
    <cellStyle name="%40 - Vurgu2 2 8 2 2 2 2" xfId="52042" xr:uid="{03F6FD7D-29CE-4A5D-BB4E-A154ABF9F39E}"/>
    <cellStyle name="%40 - Vurgu2 2 8 2 2 3" xfId="38726" xr:uid="{63ECD54C-1DE2-48E4-B437-B9EB387DBA83}"/>
    <cellStyle name="%40 - Vurgu2 2 8 2 3" xfId="18206" xr:uid="{87B08A55-CC0B-4D79-8C32-67346512811C}"/>
    <cellStyle name="%40 - Vurgu2 2 8 2 3 2" xfId="42437" xr:uid="{A0DD0920-05ED-4A6F-B775-82A3371A4E4A}"/>
    <cellStyle name="%40 - Vurgu2 2 8 2 4" xfId="21945" xr:uid="{22BC8158-CD72-47E2-84F4-D2CAE288C623}"/>
    <cellStyle name="%40 - Vurgu2 2 8 2 4 2" xfId="46168" xr:uid="{5484379B-4FD7-4F05-BF4A-FAA4273C3C18}"/>
    <cellStyle name="%40 - Vurgu2 2 8 2 5" xfId="23965" xr:uid="{132DF277-D1DD-4C2B-81DB-9B828BD661D6}"/>
    <cellStyle name="%40 - Vurgu2 2 8 2 5 2" xfId="48167" xr:uid="{C9507B8B-9FB2-42EA-85D0-7414B60BB025}"/>
    <cellStyle name="%40 - Vurgu2 2 8 2 6" xfId="33160" xr:uid="{071E11AB-D9E1-4B24-B7E2-1364B8D12CCC}"/>
    <cellStyle name="%40 - Vurgu2 2 8 3" xfId="7189" xr:uid="{E9BC902C-D8DC-42D8-BDA8-CB3CDE0B1A8F}"/>
    <cellStyle name="%40 - Vurgu2 2 8 3 2" xfId="13301" xr:uid="{653CC869-6AB5-451C-A1C9-234C11342EEF}"/>
    <cellStyle name="%40 - Vurgu2 2 8 3 2 2" xfId="37534" xr:uid="{0021F3C9-E640-455C-87F0-A612D5E4BFC2}"/>
    <cellStyle name="%40 - Vurgu2 2 8 3 3" xfId="17014" xr:uid="{BC9B76F1-B037-4C57-B415-E3BA2B03C224}"/>
    <cellStyle name="%40 - Vurgu2 2 8 3 3 2" xfId="41245" xr:uid="{6FB2E678-4CAA-41CC-8B4B-D1D8FC64706B}"/>
    <cellStyle name="%40 - Vurgu2 2 8 3 4" xfId="20753" xr:uid="{CE0D9941-8738-4579-B735-37EC8FAEBC3B}"/>
    <cellStyle name="%40 - Vurgu2 2 8 3 4 2" xfId="44976" xr:uid="{198F682A-6D5B-4669-99F3-6BFD49748E18}"/>
    <cellStyle name="%40 - Vurgu2 2 8 3 5" xfId="26731" xr:uid="{C1C0F7B8-A4A5-4249-B0A0-445E6992B2D9}"/>
    <cellStyle name="%40 - Vurgu2 2 8 3 5 2" xfId="50850" xr:uid="{EB7FE546-43C6-4F88-98CE-EA23271151BC}"/>
    <cellStyle name="%40 - Vurgu2 2 8 3 6" xfId="32112" xr:uid="{AA5D7308-4092-44D8-8655-534EDDA1F56C}"/>
    <cellStyle name="%40 - Vurgu2 2 8 4" xfId="11912" xr:uid="{F7C8E29A-062E-4A79-ACDC-27C93559DEE7}"/>
    <cellStyle name="%40 - Vurgu2 2 8 4 2" xfId="25328" xr:uid="{A506DCA7-F8DC-45D5-924B-85BC78999B69}"/>
    <cellStyle name="%40 - Vurgu2 2 8 4 2 2" xfId="49462" xr:uid="{0A08BFB6-97EF-4D7C-A20B-1BA2B6A6860E}"/>
    <cellStyle name="%40 - Vurgu2 2 8 4 3" xfId="36146" xr:uid="{230948F1-8C7A-4926-B2C6-1D3344B3988D}"/>
    <cellStyle name="%40 - Vurgu2 2 8 5" xfId="15625" xr:uid="{59DB7BFD-944F-4350-9A2D-30E860FE3368}"/>
    <cellStyle name="%40 - Vurgu2 2 8 5 2" xfId="39857" xr:uid="{A232C00C-06AF-4FC6-B87A-67AFAC1EEA8F}"/>
    <cellStyle name="%40 - Vurgu2 2 8 6" xfId="19362" xr:uid="{8398D514-7133-464A-904B-8692C2E69A84}"/>
    <cellStyle name="%40 - Vurgu2 2 8 6 2" xfId="43588" xr:uid="{AA9A50A2-7C2F-49AA-B446-3E223D80E992}"/>
    <cellStyle name="%40 - Vurgu2 2 8 7" xfId="22915" xr:uid="{A35C59F8-9C76-4DAD-9462-3CA7FFE0B3D6}"/>
    <cellStyle name="%40 - Vurgu2 2 8 7 2" xfId="47117" xr:uid="{CB8101E2-3C84-414E-BC64-346AB40AF67E}"/>
    <cellStyle name="%40 - Vurgu2 2 8 8" xfId="29309" xr:uid="{80FCE931-B944-408C-BA4A-EA43AD77FAAC}"/>
    <cellStyle name="%40 - Vurgu2 2 9" xfId="4177" xr:uid="{EBFCC203-8299-4F38-A13D-77BD3AE61474}"/>
    <cellStyle name="%40 - Vurgu2 2 9 2" xfId="8471" xr:uid="{42334DB6-5C10-4BCA-B419-E8BCF67A2D9B}"/>
    <cellStyle name="%40 - Vurgu2 2 9 2 2" xfId="14620" xr:uid="{2E723426-ABD4-45DB-A527-E30903596253}"/>
    <cellStyle name="%40 - Vurgu2 2 9 2 2 2" xfId="28052" xr:uid="{1402B175-F5AB-4515-A671-8973432647C2}"/>
    <cellStyle name="%40 - Vurgu2 2 9 2 2 2 2" xfId="52169" xr:uid="{C542E746-30AA-4AE8-9C35-BD789B197732}"/>
    <cellStyle name="%40 - Vurgu2 2 9 2 2 3" xfId="38853" xr:uid="{3BA2D710-9B27-4B7F-8ED0-71CD8505E81D}"/>
    <cellStyle name="%40 - Vurgu2 2 9 2 3" xfId="18333" xr:uid="{6825B32F-A2AB-457E-AFF3-0E9720D3A6F0}"/>
    <cellStyle name="%40 - Vurgu2 2 9 2 3 2" xfId="42564" xr:uid="{1BBA920D-21AA-42F4-B3D8-0181D6AE07E4}"/>
    <cellStyle name="%40 - Vurgu2 2 9 2 4" xfId="22072" xr:uid="{86C21317-9EE6-444C-964B-350DDC225709}"/>
    <cellStyle name="%40 - Vurgu2 2 9 2 4 2" xfId="46295" xr:uid="{D6A1BDF8-D2BB-42CC-855E-A24AFD40F785}"/>
    <cellStyle name="%40 - Vurgu2 2 9 2 5" xfId="24092" xr:uid="{82CE19B6-0E40-4F37-BD1D-87F34B835D37}"/>
    <cellStyle name="%40 - Vurgu2 2 9 2 5 2" xfId="48294" xr:uid="{5A4D4E0A-E57A-44E0-B494-58905D6DDB3F}"/>
    <cellStyle name="%40 - Vurgu2 2 9 2 6" xfId="33287" xr:uid="{CFDA1F25-9BB9-4373-9F90-ED99E7281A2B}"/>
    <cellStyle name="%40 - Vurgu2 2 9 3" xfId="7323" xr:uid="{AFC9388C-4C55-4D78-8D07-B5942BBE1209}"/>
    <cellStyle name="%40 - Vurgu2 2 9 3 2" xfId="13428" xr:uid="{A28BD31A-E08C-41A2-AA0F-97A88DD99074}"/>
    <cellStyle name="%40 - Vurgu2 2 9 3 2 2" xfId="37661" xr:uid="{06FE53F8-29F7-4837-8DC9-EDC69B55218C}"/>
    <cellStyle name="%40 - Vurgu2 2 9 3 3" xfId="17141" xr:uid="{F776E4C1-13A0-4C84-BECC-8D4098B39A9D}"/>
    <cellStyle name="%40 - Vurgu2 2 9 3 3 2" xfId="41372" xr:uid="{D3FD1A28-C95B-4919-B219-D5907496C7FC}"/>
    <cellStyle name="%40 - Vurgu2 2 9 3 4" xfId="20880" xr:uid="{0BDB6E4E-19CF-4CFB-B628-B463535ECEF4}"/>
    <cellStyle name="%40 - Vurgu2 2 9 3 4 2" xfId="45103" xr:uid="{E4061E35-675C-4D79-963C-D6CA735228FB}"/>
    <cellStyle name="%40 - Vurgu2 2 9 3 5" xfId="26858" xr:uid="{7F2E04FC-64BF-4B8A-BE36-F7903359443E}"/>
    <cellStyle name="%40 - Vurgu2 2 9 3 5 2" xfId="50977" xr:uid="{FFD2522E-1742-4379-BC73-D92B6AC9AEED}"/>
    <cellStyle name="%40 - Vurgu2 2 9 3 6" xfId="32239" xr:uid="{EBD06271-6A9B-496D-AB3B-349E40A8801B}"/>
    <cellStyle name="%40 - Vurgu2 2 9 4" xfId="12039" xr:uid="{94321B9D-5623-4F32-ADBA-010682BA50CA}"/>
    <cellStyle name="%40 - Vurgu2 2 9 4 2" xfId="25455" xr:uid="{E1D49BBC-3978-457A-BB1F-444BDCE5DD4F}"/>
    <cellStyle name="%40 - Vurgu2 2 9 4 2 2" xfId="49589" xr:uid="{70F69FC7-C915-4436-B303-679FA18EFED6}"/>
    <cellStyle name="%40 - Vurgu2 2 9 4 3" xfId="36273" xr:uid="{1138FA3D-7D2F-4A08-8DCA-AA8BD4858F9B}"/>
    <cellStyle name="%40 - Vurgu2 2 9 5" xfId="15752" xr:uid="{2108AC60-29BD-40DC-A474-E330717F2DDF}"/>
    <cellStyle name="%40 - Vurgu2 2 9 5 2" xfId="39984" xr:uid="{E7FF287D-22B3-46AB-9AA8-BDCCC22F5AF9}"/>
    <cellStyle name="%40 - Vurgu2 2 9 6" xfId="19489" xr:uid="{2949ADB4-1A51-4141-84F0-5813D62BCBAD}"/>
    <cellStyle name="%40 - Vurgu2 2 9 6 2" xfId="43715" xr:uid="{97F76907-A0C2-4B1C-8C6D-A7756FB536CE}"/>
    <cellStyle name="%40 - Vurgu2 2 9 7" xfId="23042" xr:uid="{493773B3-8409-4CBC-BE6C-CFE9C779A07B}"/>
    <cellStyle name="%40 - Vurgu2 2 9 7 2" xfId="47244" xr:uid="{573BD783-4330-4410-9070-CAB0EC5951A3}"/>
    <cellStyle name="%40 - Vurgu2 2 9 8" xfId="29790" xr:uid="{7BD619F0-492E-45F0-908A-AE9FE1B9D8B4}"/>
    <cellStyle name="%40 - Vurgu2 20" xfId="7433" xr:uid="{A80D82DE-E6EC-407D-8444-FAF869CB56FD}"/>
    <cellStyle name="%40 - Vurgu2 20 2" xfId="8578" xr:uid="{46B658C3-4233-4E74-B1BC-CEBDCCA8EC57}"/>
    <cellStyle name="%40 - Vurgu2 20 2 2" xfId="14727" xr:uid="{00DA4A1D-F7B5-4532-A8A7-6D05899A8577}"/>
    <cellStyle name="%40 - Vurgu2 20 2 2 2" xfId="28159" xr:uid="{EA48AAE5-50D2-4400-955B-D9C963A1110A}"/>
    <cellStyle name="%40 - Vurgu2 20 2 2 2 2" xfId="52276" xr:uid="{B65DCC89-0DBB-4331-A577-1F0CFCB95547}"/>
    <cellStyle name="%40 - Vurgu2 20 2 2 3" xfId="38960" xr:uid="{B0503E3C-A84E-4C91-AE44-88742E190FBB}"/>
    <cellStyle name="%40 - Vurgu2 20 2 3" xfId="18440" xr:uid="{E037EF56-2EEF-4383-8BCB-C71FAEE132F0}"/>
    <cellStyle name="%40 - Vurgu2 20 2 3 2" xfId="42671" xr:uid="{10A03E66-61A9-4B0E-B723-DBD679F40A48}"/>
    <cellStyle name="%40 - Vurgu2 20 2 4" xfId="22179" xr:uid="{4A6A6A6E-5AC5-4D85-8164-0E7435B5B9F3}"/>
    <cellStyle name="%40 - Vurgu2 20 2 4 2" xfId="46402" xr:uid="{6D6DAFFA-7AF6-44AE-972D-3EE543E40EBA}"/>
    <cellStyle name="%40 - Vurgu2 20 2 5" xfId="24199" xr:uid="{875F2C76-29F6-40E8-AA57-58C799A1F2F6}"/>
    <cellStyle name="%40 - Vurgu2 20 2 5 2" xfId="48401" xr:uid="{02E6EF44-E95B-4AA3-B882-A45A645BC1D8}"/>
    <cellStyle name="%40 - Vurgu2 20 2 6" xfId="33394" xr:uid="{F932F2E9-5060-44B6-9107-0F13577EAF9D}"/>
    <cellStyle name="%40 - Vurgu2 20 3" xfId="9674" xr:uid="{7C01069B-F398-4057-99D3-078DACEF2552}"/>
    <cellStyle name="%40 - Vurgu2 20 3 2" xfId="13535" xr:uid="{B0D0413A-7FA1-4C20-BB58-A82D4131BFD1}"/>
    <cellStyle name="%40 - Vurgu2 20 3 2 2" xfId="37768" xr:uid="{7C28DDF0-56B9-4FCC-8A68-DEF29DD9019A}"/>
    <cellStyle name="%40 - Vurgu2 20 3 3" xfId="17248" xr:uid="{9C338470-C4D2-4EAE-81FD-ACC0157B2E71}"/>
    <cellStyle name="%40 - Vurgu2 20 3 3 2" xfId="41479" xr:uid="{BE030954-7B29-4DEF-AC75-2827E68B1FDC}"/>
    <cellStyle name="%40 - Vurgu2 20 3 4" xfId="20987" xr:uid="{0AAB7852-FD4B-4119-A1B1-00955FB0551A}"/>
    <cellStyle name="%40 - Vurgu2 20 3 4 2" xfId="45210" xr:uid="{B7F78446-B98B-4001-A1A3-F4B626D723BF}"/>
    <cellStyle name="%40 - Vurgu2 20 3 5" xfId="26965" xr:uid="{C5CA6D0B-8821-4AC9-8B1B-D039A2E3AB81}"/>
    <cellStyle name="%40 - Vurgu2 20 3 5 2" xfId="51084" xr:uid="{897C5F90-D5F9-4A5D-A125-990CD69DA394}"/>
    <cellStyle name="%40 - Vurgu2 20 3 6" xfId="34299" xr:uid="{ACFC67AB-0632-43A0-A567-E731A8D4910A}"/>
    <cellStyle name="%40 - Vurgu2 20 4" xfId="12146" xr:uid="{4CF4C26C-AD40-4049-BE3D-63F8584147D2}"/>
    <cellStyle name="%40 - Vurgu2 20 4 2" xfId="25562" xr:uid="{B1EA5D05-ADED-4320-9DE0-62FCD4E5BBBE}"/>
    <cellStyle name="%40 - Vurgu2 20 4 2 2" xfId="49696" xr:uid="{62CE6580-EA7A-45E5-9CBE-F72D6AA60405}"/>
    <cellStyle name="%40 - Vurgu2 20 4 3" xfId="36380" xr:uid="{2F8ADB7A-6F9A-4FF7-979A-9D1E8C403C27}"/>
    <cellStyle name="%40 - Vurgu2 20 5" xfId="15859" xr:uid="{72793111-6ECC-411F-AE81-CA4B97FDEF77}"/>
    <cellStyle name="%40 - Vurgu2 20 5 2" xfId="40091" xr:uid="{A715095E-0C57-4029-8642-8D0559420267}"/>
    <cellStyle name="%40 - Vurgu2 20 6" xfId="19596" xr:uid="{31B84D38-775E-4999-82B2-E369937B5FBA}"/>
    <cellStyle name="%40 - Vurgu2 20 6 2" xfId="43822" xr:uid="{B64BC24D-4124-48E7-830E-1AF4C2B31B39}"/>
    <cellStyle name="%40 - Vurgu2 20 7" xfId="23149" xr:uid="{1EA1459B-270A-4B92-A534-3F35835D1DCA}"/>
    <cellStyle name="%40 - Vurgu2 20 7 2" xfId="47351" xr:uid="{588D041C-7980-49BD-B6F9-5F4AA940A9AD}"/>
    <cellStyle name="%40 - Vurgu2 20 8" xfId="32346" xr:uid="{63C0F424-950F-4946-BC86-7B30815FEDE7}"/>
    <cellStyle name="%40 - Vurgu2 21" xfId="7691" xr:uid="{D3823F7F-9D2E-4184-AB95-5D692F6A74F7}"/>
    <cellStyle name="%40 - Vurgu2 21 2" xfId="9947" xr:uid="{105CB778-139A-49EB-A1AA-D0014BEA0319}"/>
    <cellStyle name="%40 - Vurgu2 21 2 2" xfId="13907" xr:uid="{C1A61335-0925-4CF1-958E-FDAEC74E94C5}"/>
    <cellStyle name="%40 - Vurgu2 21 2 2 2" xfId="38140" xr:uid="{CF4E654A-5439-4D0B-A035-AB2FD6E6896D}"/>
    <cellStyle name="%40 - Vurgu2 21 2 3" xfId="17620" xr:uid="{7D82E17B-045A-47A3-ABBB-276FCD3003B3}"/>
    <cellStyle name="%40 - Vurgu2 21 2 3 2" xfId="41851" xr:uid="{FF15BE47-9612-41C0-A69C-FD9B6AF2AA77}"/>
    <cellStyle name="%40 - Vurgu2 21 2 4" xfId="21359" xr:uid="{2267645A-F92B-44BF-B633-D4AB62528A7B}"/>
    <cellStyle name="%40 - Vurgu2 21 2 4 2" xfId="45582" xr:uid="{74960D29-8C9B-4295-828F-7CF80B473FDA}"/>
    <cellStyle name="%40 - Vurgu2 21 2 5" xfId="27339" xr:uid="{B32B3FDA-62CB-4653-87BD-1870B160A30F}"/>
    <cellStyle name="%40 - Vurgu2 21 2 5 2" xfId="51456" xr:uid="{49176AFF-DA90-4EC8-9D29-874B4149DB8A}"/>
    <cellStyle name="%40 - Vurgu2 21 2 6" xfId="34541" xr:uid="{6E6F2B4F-A5C3-4801-B09A-F33D79291752}"/>
    <cellStyle name="%40 - Vurgu2 21 3" xfId="9216" xr:uid="{B3A8638E-6F3F-49AC-BD32-8E249F82B72B}"/>
    <cellStyle name="%40 - Vurgu2 21 3 2" xfId="12734" xr:uid="{1FD73563-1CFC-4602-B80F-3781DD3E79B5}"/>
    <cellStyle name="%40 - Vurgu2 21 3 2 2" xfId="36967" xr:uid="{35BC331B-DDCA-4751-A98A-922CE0020BA0}"/>
    <cellStyle name="%40 - Vurgu2 21 3 3" xfId="16447" xr:uid="{F8610838-7511-480C-B163-C2D7F824684A}"/>
    <cellStyle name="%40 - Vurgu2 21 3 3 2" xfId="40678" xr:uid="{3491AB8F-CE67-44D8-B31C-22D27DA1DB20}"/>
    <cellStyle name="%40 - Vurgu2 21 3 4" xfId="20186" xr:uid="{A51025D0-CD2C-47DA-990B-049F8084E558}"/>
    <cellStyle name="%40 - Vurgu2 21 3 4 2" xfId="44409" xr:uid="{6CA08447-CD64-4E10-8818-A93DF8E2B8E5}"/>
    <cellStyle name="%40 - Vurgu2 21 3 5" xfId="26163" xr:uid="{82A155F6-2CFD-4275-8C64-F8444DA91331}"/>
    <cellStyle name="%40 - Vurgu2 21 3 5 2" xfId="50283" xr:uid="{06917B0A-D901-4B65-B71C-80F3F6FAFC26}"/>
    <cellStyle name="%40 - Vurgu2 21 3 6" xfId="33855" xr:uid="{6274B54F-B575-499A-A361-B3981EFB0ED4}"/>
    <cellStyle name="%40 - Vurgu2 21 4" xfId="11321" xr:uid="{870680AD-19A4-495E-A7CA-C8C6FE32AABB}"/>
    <cellStyle name="%40 - Vurgu2 21 4 2" xfId="24740" xr:uid="{2FDB2969-80BF-4B26-8F17-66ED3AE91E73}"/>
    <cellStyle name="%40 - Vurgu2 21 4 2 2" xfId="48874" xr:uid="{778420FD-5850-430C-8AC3-90391405079E}"/>
    <cellStyle name="%40 - Vurgu2 21 4 3" xfId="35555" xr:uid="{A5DB638C-9563-40A6-B2C0-E63187E29B51}"/>
    <cellStyle name="%40 - Vurgu2 21 5" xfId="15034" xr:uid="{6F32A923-DFB5-4345-913A-A5CE4FD1D70F}"/>
    <cellStyle name="%40 - Vurgu2 21 5 2" xfId="39266" xr:uid="{34BC9C36-250A-4243-89CC-9D5698816806}"/>
    <cellStyle name="%40 - Vurgu2 21 6" xfId="18769" xr:uid="{B47CDCCF-2254-4070-98B2-11C4774562E2}"/>
    <cellStyle name="%40 - Vurgu2 21 6 2" xfId="42995" xr:uid="{C7785132-DD6A-45C8-BCCF-9981C5D63AA2}"/>
    <cellStyle name="%40 - Vurgu2 21 7" xfId="23378" xr:uid="{60179F54-9CDA-4922-ACDE-A75ED2938023}"/>
    <cellStyle name="%40 - Vurgu2 21 7 2" xfId="47580" xr:uid="{F0277472-6316-4B25-ABCC-39AAB244766B}"/>
    <cellStyle name="%40 - Vurgu2 21 8" xfId="32574" xr:uid="{A03C062F-BE1C-4F4F-A278-D02E75E869E4}"/>
    <cellStyle name="%40 - Vurgu2 22" xfId="7454" xr:uid="{7CCFC3F6-4D6B-44CB-A191-2B5A77BBEE59}"/>
    <cellStyle name="%40 - Vurgu2 22 2" xfId="10104" xr:uid="{5A84A2A0-B6C2-4850-9860-B9C3A0D0D8E9}"/>
    <cellStyle name="%40 - Vurgu2 22 2 2" xfId="14748" xr:uid="{F3B29C23-B8E4-4777-87C4-C7FA6904AACE}"/>
    <cellStyle name="%40 - Vurgu2 22 2 2 2" xfId="38981" xr:uid="{4537A091-05E4-4F26-A9FD-FE2563595269}"/>
    <cellStyle name="%40 - Vurgu2 22 2 3" xfId="18461" xr:uid="{8BC616E8-E686-4566-BE6D-DC524F31B11B}"/>
    <cellStyle name="%40 - Vurgu2 22 2 3 2" xfId="42692" xr:uid="{C2238D3E-6364-47DB-B1EF-8807E2E688D0}"/>
    <cellStyle name="%40 - Vurgu2 22 2 4" xfId="22200" xr:uid="{DA0560B5-7F28-477E-9ADC-77B5888C7E76}"/>
    <cellStyle name="%40 - Vurgu2 22 2 4 2" xfId="46423" xr:uid="{2E92CD1C-AF60-443C-80EE-3EA778B1D4DB}"/>
    <cellStyle name="%40 - Vurgu2 22 2 5" xfId="28180" xr:uid="{DA5DAC90-0C1C-4B7F-A199-7596C3CF43DA}"/>
    <cellStyle name="%40 - Vurgu2 22 2 5 2" xfId="52297" xr:uid="{8D94D1C7-ADBE-4478-B421-AD59A566FFD7}"/>
    <cellStyle name="%40 - Vurgu2 22 2 6" xfId="34698" xr:uid="{E18B4C61-A4BA-4262-B599-6907AF492B10}"/>
    <cellStyle name="%40 - Vurgu2 22 3" xfId="9691" xr:uid="{B27B5AC8-C481-4461-8AE6-0FEB9EDF58ED}"/>
    <cellStyle name="%40 - Vurgu2 22 3 2" xfId="13554" xr:uid="{FBDA9854-C08B-4D09-8E8E-9DEA2D22EE43}"/>
    <cellStyle name="%40 - Vurgu2 22 3 2 2" xfId="37787" xr:uid="{701D137E-0F1D-4B40-9DCF-585B81CE83A7}"/>
    <cellStyle name="%40 - Vurgu2 22 3 3" xfId="17267" xr:uid="{F1BD63CC-778D-4757-AC8B-F1CF5FBEE44D}"/>
    <cellStyle name="%40 - Vurgu2 22 3 3 2" xfId="41498" xr:uid="{7CD927E5-FCDE-4E31-A245-CF4203894937}"/>
    <cellStyle name="%40 - Vurgu2 22 3 4" xfId="21006" xr:uid="{96B64260-A26A-4B2D-B4B0-6ED5C97C0E32}"/>
    <cellStyle name="%40 - Vurgu2 22 3 4 2" xfId="45229" xr:uid="{74924EB7-9564-47CA-9B4A-2C30A15B7490}"/>
    <cellStyle name="%40 - Vurgu2 22 3 5" xfId="26984" xr:uid="{46E7CC47-9F79-4064-8ECD-353F319E317C}"/>
    <cellStyle name="%40 - Vurgu2 22 3 5 2" xfId="51103" xr:uid="{EEC12D69-D12B-48FB-9242-BF74F0B7C5DF}"/>
    <cellStyle name="%40 - Vurgu2 22 3 6" xfId="34315" xr:uid="{88B11C53-A668-43DC-9B48-42F8C201E6FE}"/>
    <cellStyle name="%40 - Vurgu2 22 4" xfId="12167" xr:uid="{57C4EA15-F30E-4028-A5AA-7D320D8EFE33}"/>
    <cellStyle name="%40 - Vurgu2 22 4 2" xfId="25583" xr:uid="{9393D0D2-87E6-4406-B603-44C9F2CAB2FD}"/>
    <cellStyle name="%40 - Vurgu2 22 4 2 2" xfId="49717" xr:uid="{7A75F8CD-832E-49E6-92DE-992BAB0C0022}"/>
    <cellStyle name="%40 - Vurgu2 22 4 3" xfId="36401" xr:uid="{41166F64-4AD5-4E8F-AD6B-339FFD8B4F12}"/>
    <cellStyle name="%40 - Vurgu2 22 5" xfId="15880" xr:uid="{D25B2354-99DF-4D9F-A0F7-800C4E60F718}"/>
    <cellStyle name="%40 - Vurgu2 22 5 2" xfId="40112" xr:uid="{C5AD465C-487C-43FB-913C-9C55D25B4BB1}"/>
    <cellStyle name="%40 - Vurgu2 22 6" xfId="19617" xr:uid="{D5E3D1A0-D4B5-4CB9-962B-F464B4CE216F}"/>
    <cellStyle name="%40 - Vurgu2 22 6 2" xfId="43843" xr:uid="{0B10B2DE-E54B-4D4C-9F92-0590BD8DF527}"/>
    <cellStyle name="%40 - Vurgu2 22 7" xfId="23168" xr:uid="{AF43DA63-1512-4E9A-A836-399A2ACBE42D}"/>
    <cellStyle name="%40 - Vurgu2 22 7 2" xfId="47370" xr:uid="{EDF4FB1B-9210-4F1B-8865-CAE56BED66FD}"/>
    <cellStyle name="%40 - Vurgu2 22 8" xfId="32365" xr:uid="{9CE52282-416E-4CFA-8C2B-09BAE4FFC020}"/>
    <cellStyle name="%40 - Vurgu2 23" xfId="8597" xr:uid="{D61C8D27-F85D-4F0F-8F58-8D290ED04CA2}"/>
    <cellStyle name="%40 - Vurgu2 23 2" xfId="10121" xr:uid="{20AB68BC-279B-4C23-8EA9-0AE8CCFEA906}"/>
    <cellStyle name="%40 - Vurgu2 23 2 2" xfId="14765" xr:uid="{9DF5ECA2-B830-443F-B059-6907F2F0EF61}"/>
    <cellStyle name="%40 - Vurgu2 23 2 2 2" xfId="38998" xr:uid="{2DC32852-6FDF-4D62-B459-8F2717C5B105}"/>
    <cellStyle name="%40 - Vurgu2 23 2 3" xfId="18478" xr:uid="{313C8CAD-A383-4405-8135-26FEEACA1895}"/>
    <cellStyle name="%40 - Vurgu2 23 2 3 2" xfId="42709" xr:uid="{2DD3E4C2-C2CD-45B4-BE00-7D7203109822}"/>
    <cellStyle name="%40 - Vurgu2 23 2 4" xfId="22217" xr:uid="{A4D881CB-C0A5-45D7-B4A4-80DA1EF3FC29}"/>
    <cellStyle name="%40 - Vurgu2 23 2 4 2" xfId="46440" xr:uid="{9A4788A7-45BB-45A0-892B-C68373FD358D}"/>
    <cellStyle name="%40 - Vurgu2 23 2 5" xfId="28197" xr:uid="{9DBA3639-B1B1-4578-8A61-ED120FD10570}"/>
    <cellStyle name="%40 - Vurgu2 23 2 5 2" xfId="52314" xr:uid="{8C938B68-D77E-4702-8DD3-7904C19D05C7}"/>
    <cellStyle name="%40 - Vurgu2 23 2 6" xfId="34715" xr:uid="{14E39C2E-2C33-4416-99FB-BBDB1B9300CA}"/>
    <cellStyle name="%40 - Vurgu2 23 3" xfId="9706" xr:uid="{8A81A9E1-6451-4988-A9A7-6A47495AAE75}"/>
    <cellStyle name="%40 - Vurgu2 23 3 2" xfId="13570" xr:uid="{0698D515-6296-4D4A-ACB8-2FD7B606D3C4}"/>
    <cellStyle name="%40 - Vurgu2 23 3 2 2" xfId="37803" xr:uid="{A06EB52B-9D13-45D5-A72D-8948DF8ABF7F}"/>
    <cellStyle name="%40 - Vurgu2 23 3 3" xfId="17283" xr:uid="{69ADED62-E7CC-4FD4-982D-16D596CF70D1}"/>
    <cellStyle name="%40 - Vurgu2 23 3 3 2" xfId="41514" xr:uid="{F36EEAC2-9D0D-4329-AB11-97AF78988C09}"/>
    <cellStyle name="%40 - Vurgu2 23 3 4" xfId="21022" xr:uid="{8797B6A6-3C84-4D76-9236-30B96D531B32}"/>
    <cellStyle name="%40 - Vurgu2 23 3 4 2" xfId="45245" xr:uid="{F94AC222-7695-4BEF-911F-4B2080FC5C0D}"/>
    <cellStyle name="%40 - Vurgu2 23 3 5" xfId="27000" xr:uid="{D35521A3-4F4F-44BB-BD5B-C62B1D3FBADC}"/>
    <cellStyle name="%40 - Vurgu2 23 3 5 2" xfId="51119" xr:uid="{0BF51E98-70EA-4C22-9E49-598D5AAF8BF0}"/>
    <cellStyle name="%40 - Vurgu2 23 3 6" xfId="34330" xr:uid="{2CF07878-3C65-4827-9E6D-52AA04D8CF8A}"/>
    <cellStyle name="%40 - Vurgu2 23 4" xfId="12184" xr:uid="{791B35EA-3B32-4400-B0E9-495047AB1966}"/>
    <cellStyle name="%40 - Vurgu2 23 4 2" xfId="25600" xr:uid="{C3A397AA-F7A2-4E22-9C5C-32B19B40AD82}"/>
    <cellStyle name="%40 - Vurgu2 23 4 2 2" xfId="49734" xr:uid="{08E3175A-E4D3-4E32-A6DC-849A0740A5D8}"/>
    <cellStyle name="%40 - Vurgu2 23 4 3" xfId="36418" xr:uid="{14AE0520-C1B6-4400-A098-20AA10B2F73F}"/>
    <cellStyle name="%40 - Vurgu2 23 5" xfId="15897" xr:uid="{A886608F-EEEF-48ED-826D-E291AA80789A}"/>
    <cellStyle name="%40 - Vurgu2 23 5 2" xfId="40129" xr:uid="{154626E0-773A-44C1-ACF8-D161A2694981}"/>
    <cellStyle name="%40 - Vurgu2 23 6" xfId="19634" xr:uid="{363EC5D2-5969-4F8F-B49A-A7304BCADD02}"/>
    <cellStyle name="%40 - Vurgu2 23 6 2" xfId="43860" xr:uid="{643D768F-8436-47CC-AE0D-5EDEB2BE73F6}"/>
    <cellStyle name="%40 - Vurgu2 23 7" xfId="24217" xr:uid="{499A5305-4F0E-469E-B0CE-6373D141D15A}"/>
    <cellStyle name="%40 - Vurgu2 23 7 2" xfId="48419" xr:uid="{839A0F02-DF08-434F-B5DA-A7D673DF25B2}"/>
    <cellStyle name="%40 - Vurgu2 23 8" xfId="33412" xr:uid="{ED99B332-89DA-4B1A-8F85-DF38FA51E64B}"/>
    <cellStyle name="%40 - Vurgu2 24" xfId="8618" xr:uid="{154689FB-8224-4344-9091-4A294FB235F2}"/>
    <cellStyle name="%40 - Vurgu2 24 2" xfId="10137" xr:uid="{C940477F-E021-40F1-A830-383172188226}"/>
    <cellStyle name="%40 - Vurgu2 24 2 2" xfId="14781" xr:uid="{48162637-B94D-4BAE-A924-C2E02FC64221}"/>
    <cellStyle name="%40 - Vurgu2 24 2 2 2" xfId="39014" xr:uid="{D8E9CA8C-ADCC-4A19-8433-ACA979503EA5}"/>
    <cellStyle name="%40 - Vurgu2 24 2 3" xfId="18494" xr:uid="{19C4466B-0EF6-4AE3-9829-4F7C75682488}"/>
    <cellStyle name="%40 - Vurgu2 24 2 3 2" xfId="42725" xr:uid="{5B7F7819-6AF0-4BC6-9C5D-EBBEEDD4D08F}"/>
    <cellStyle name="%40 - Vurgu2 24 2 4" xfId="22233" xr:uid="{8F06C0DC-0969-4771-AAF8-E35572740056}"/>
    <cellStyle name="%40 - Vurgu2 24 2 4 2" xfId="46456" xr:uid="{BE356738-8F95-417E-BB0A-E934650ACA04}"/>
    <cellStyle name="%40 - Vurgu2 24 2 5" xfId="28213" xr:uid="{EE3D82C6-7290-4E67-A4D1-C30E656EE8A5}"/>
    <cellStyle name="%40 - Vurgu2 24 2 5 2" xfId="52330" xr:uid="{2801126D-DA0F-4830-ACC4-0CC1629091F7}"/>
    <cellStyle name="%40 - Vurgu2 24 2 6" xfId="34731" xr:uid="{338DADC2-F1D0-4813-98F5-BFC4A895FE6D}"/>
    <cellStyle name="%40 - Vurgu2 24 3" xfId="9724" xr:uid="{8E80EF12-D79C-4B51-8BB9-EB51BCB69476}"/>
    <cellStyle name="%40 - Vurgu2 24 3 2" xfId="13589" xr:uid="{66DCAF7C-271D-4CD8-AFD0-8CA7F3616A01}"/>
    <cellStyle name="%40 - Vurgu2 24 3 2 2" xfId="37822" xr:uid="{CF8D7C68-3587-40B5-BDC0-54056F037086}"/>
    <cellStyle name="%40 - Vurgu2 24 3 3" xfId="17302" xr:uid="{51531B08-88C8-4350-A31E-D69A47BC84DC}"/>
    <cellStyle name="%40 - Vurgu2 24 3 3 2" xfId="41533" xr:uid="{4C73DC77-7225-49FD-9EE1-8722CC19B632}"/>
    <cellStyle name="%40 - Vurgu2 24 3 4" xfId="21041" xr:uid="{A00481D3-3DE8-4857-814A-69DFD2AD4078}"/>
    <cellStyle name="%40 - Vurgu2 24 3 4 2" xfId="45264" xr:uid="{1F846E0A-03B9-412A-B116-DE57EA92BFAC}"/>
    <cellStyle name="%40 - Vurgu2 24 3 5" xfId="27019" xr:uid="{F6CCBF7F-3C08-41E7-B681-22A397BA817B}"/>
    <cellStyle name="%40 - Vurgu2 24 3 5 2" xfId="51138" xr:uid="{CAF5F275-2244-4897-BF2C-86D57283A4D6}"/>
    <cellStyle name="%40 - Vurgu2 24 3 6" xfId="34348" xr:uid="{0BBA07E3-1185-4BB2-A155-74DBDC7EFA8B}"/>
    <cellStyle name="%40 - Vurgu2 24 4" xfId="12200" xr:uid="{097EE888-824E-437B-8FA2-4E62CE9A773F}"/>
    <cellStyle name="%40 - Vurgu2 24 4 2" xfId="25616" xr:uid="{DA52D6F0-9F19-4C7F-84FD-9365F558EE31}"/>
    <cellStyle name="%40 - Vurgu2 24 4 2 2" xfId="49750" xr:uid="{BFAF9B98-218B-4F81-81CE-AA2A6F8D4C8C}"/>
    <cellStyle name="%40 - Vurgu2 24 4 3" xfId="36434" xr:uid="{EA050A25-3730-4297-8596-94C1542BA50A}"/>
    <cellStyle name="%40 - Vurgu2 24 5" xfId="15913" xr:uid="{20C17620-06BF-4A7D-98B1-282CF5B82B88}"/>
    <cellStyle name="%40 - Vurgu2 24 5 2" xfId="40145" xr:uid="{34319605-04FC-4C87-A45B-28F0B94004DE}"/>
    <cellStyle name="%40 - Vurgu2 24 6" xfId="19650" xr:uid="{17296AF6-44AE-4197-91F1-5A80FC427243}"/>
    <cellStyle name="%40 - Vurgu2 24 6 2" xfId="43876" xr:uid="{B1D5FD45-96FA-4F44-9141-823177C03EF7}"/>
    <cellStyle name="%40 - Vurgu2 24 7" xfId="24233" xr:uid="{B7E98708-BA01-4535-B417-417EDA8DF4FE}"/>
    <cellStyle name="%40 - Vurgu2 24 7 2" xfId="48435" xr:uid="{72763500-6487-4A27-B982-351F49461687}"/>
    <cellStyle name="%40 - Vurgu2 24 8" xfId="33428" xr:uid="{79C1C1A5-B2CA-4BCE-AC44-B9966350F172}"/>
    <cellStyle name="%40 - Vurgu2 25" xfId="8676" xr:uid="{43371B52-9B14-4738-9A50-8C29B03259D4}"/>
    <cellStyle name="%40 - Vurgu2 25 2" xfId="12218" xr:uid="{44279165-709E-4EC4-99FE-6100497ACF8E}"/>
    <cellStyle name="%40 - Vurgu2 25 2 2" xfId="25638" xr:uid="{0BEC7717-5D80-4E85-BE0B-F6BE2C06BB34}"/>
    <cellStyle name="%40 - Vurgu2 25 2 2 2" xfId="49768" xr:uid="{FE0F663C-FED1-470F-8749-1344641DA44D}"/>
    <cellStyle name="%40 - Vurgu2 25 2 3" xfId="36452" xr:uid="{12E2C0C0-6D5E-4073-98CC-932D272C005B}"/>
    <cellStyle name="%40 - Vurgu2 25 3" xfId="15931" xr:uid="{39A4E20C-857D-456D-89E7-2310C1C39979}"/>
    <cellStyle name="%40 - Vurgu2 25 3 2" xfId="40163" xr:uid="{3EEF49F9-9212-46B2-8145-01DC48ED4B7A}"/>
    <cellStyle name="%40 - Vurgu2 25 4" xfId="19668" xr:uid="{F43D7605-A9BF-4C13-B31B-D5CB24DADBE3}"/>
    <cellStyle name="%40 - Vurgu2 25 4 2" xfId="43894" xr:uid="{F2AC0C19-FF88-470C-B466-BB67FF04BF5A}"/>
    <cellStyle name="%40 - Vurgu2 25 5" xfId="24270" xr:uid="{1A535916-711F-4FB9-AD8C-FC7D69B4375E}"/>
    <cellStyle name="%40 - Vurgu2 25 5 2" xfId="48472" xr:uid="{9AC48E4F-8E38-4C78-84B2-4E4F12507569}"/>
    <cellStyle name="%40 - Vurgu2 25 6" xfId="33465" xr:uid="{EEE5C07D-B6CE-4C18-8E77-34BE60BAD752}"/>
    <cellStyle name="%40 - Vurgu2 26" xfId="8699" xr:uid="{05D4EFFD-6107-4EBD-B8B5-D27E8A8D4DBC}"/>
    <cellStyle name="%40 - Vurgu2 26 2" xfId="13685" xr:uid="{1A0EA935-3103-40CC-9048-47C04E8EB109}"/>
    <cellStyle name="%40 - Vurgu2 26 2 2" xfId="27116" xr:uid="{0C014361-2CA8-487C-9ED8-EE4330364A73}"/>
    <cellStyle name="%40 - Vurgu2 26 2 2 2" xfId="51234" xr:uid="{FD4F8C68-D183-477D-BFF5-83B220D2C5E1}"/>
    <cellStyle name="%40 - Vurgu2 26 2 3" xfId="37918" xr:uid="{7796A7A7-277E-41BC-8F96-0BEFBBB691DD}"/>
    <cellStyle name="%40 - Vurgu2 26 3" xfId="17398" xr:uid="{A9490B1E-B9D0-434C-ACAB-ECCE1B179FF9}"/>
    <cellStyle name="%40 - Vurgu2 26 3 2" xfId="41629" xr:uid="{612FF2EB-C1A5-4AC5-90E9-30842263A664}"/>
    <cellStyle name="%40 - Vurgu2 26 4" xfId="21137" xr:uid="{4D20FF48-424F-426A-9A84-1A4EAB977014}"/>
    <cellStyle name="%40 - Vurgu2 26 4 2" xfId="45360" xr:uid="{9432AFCF-F1BB-45DD-8048-08C10BA4FD4A}"/>
    <cellStyle name="%40 - Vurgu2 26 5" xfId="24288" xr:uid="{2CFEAB02-41FC-4797-9949-3A536C5D5935}"/>
    <cellStyle name="%40 - Vurgu2 26 5 2" xfId="48490" xr:uid="{D8EB3FAE-F1E3-4E83-8DAF-845242A72F56}"/>
    <cellStyle name="%40 - Vurgu2 26 6" xfId="33483" xr:uid="{F1C75C77-23E4-4D8C-9AA7-79DE2DBC3AC3}"/>
    <cellStyle name="%40 - Vurgu2 27" xfId="8718" xr:uid="{775A6B3A-3C7C-46C3-9BB7-00F3857104A6}"/>
    <cellStyle name="%40 - Vurgu2 27 2" xfId="13701" xr:uid="{0DA1CF5A-6637-42CF-87CC-482F59AA0E51}"/>
    <cellStyle name="%40 - Vurgu2 27 2 2" xfId="27133" xr:uid="{4412DB5F-13F4-4325-A56A-AB76F8DC8B82}"/>
    <cellStyle name="%40 - Vurgu2 27 2 2 2" xfId="51250" xr:uid="{A097A115-EB5F-40AD-BECD-59F4D896B88F}"/>
    <cellStyle name="%40 - Vurgu2 27 2 3" xfId="37934" xr:uid="{13EBB5A0-6593-4A7C-95F1-EA79E763C7CE}"/>
    <cellStyle name="%40 - Vurgu2 27 3" xfId="17414" xr:uid="{B6BED60E-F1D8-4B59-A60B-AC6ED1471382}"/>
    <cellStyle name="%40 - Vurgu2 27 3 2" xfId="41645" xr:uid="{D7EF9861-C3D0-4F7C-8459-61A5571CFDBB}"/>
    <cellStyle name="%40 - Vurgu2 27 4" xfId="21153" xr:uid="{4D8D7830-52D8-45BF-906B-60D7745D99C1}"/>
    <cellStyle name="%40 - Vurgu2 27 4 2" xfId="45376" xr:uid="{F76936B3-D7D2-4D12-A32B-6F00A2013530}"/>
    <cellStyle name="%40 - Vurgu2 27 5" xfId="24306" xr:uid="{28AA3598-8859-40DD-A9B7-A15572AAE648}"/>
    <cellStyle name="%40 - Vurgu2 27 5 2" xfId="48508" xr:uid="{3CB8373C-8CD0-49E2-A677-133B5AA44CF2}"/>
    <cellStyle name="%40 - Vurgu2 27 6" xfId="33501" xr:uid="{4F408155-FDEF-43A3-BFCA-FA7E12816A66}"/>
    <cellStyle name="%40 - Vurgu2 28" xfId="8737" xr:uid="{75A9D7AD-A487-424B-B979-5A11F7BAB8C9}"/>
    <cellStyle name="%40 - Vurgu2 28 2" xfId="14796" xr:uid="{672516A0-1D1D-4B0F-8F2D-C6E07693A024}"/>
    <cellStyle name="%40 - Vurgu2 28 2 2" xfId="28236" xr:uid="{C7B67F7D-91F2-410B-8789-6A141D349567}"/>
    <cellStyle name="%40 - Vurgu2 28 2 2 2" xfId="52345" xr:uid="{6DF25F45-12F4-4005-AE94-6D336218BFBA}"/>
    <cellStyle name="%40 - Vurgu2 28 2 3" xfId="39029" xr:uid="{DFD3C9F5-1368-4917-AD38-9DA68FDCB3FF}"/>
    <cellStyle name="%40 - Vurgu2 28 3" xfId="18509" xr:uid="{A78E9551-A0F5-4532-8098-914B33E643A8}"/>
    <cellStyle name="%40 - Vurgu2 28 3 2" xfId="42740" xr:uid="{8228B22A-7504-4E09-9E38-C9436338011E}"/>
    <cellStyle name="%40 - Vurgu2 28 4" xfId="22248" xr:uid="{3194D8E2-D826-4C2B-9BDA-4321DE42E161}"/>
    <cellStyle name="%40 - Vurgu2 28 4 2" xfId="46471" xr:uid="{B41BC0BC-55D6-401E-91D1-8CA56F37E34C}"/>
    <cellStyle name="%40 - Vurgu2 28 5" xfId="24324" xr:uid="{FCA2F29A-EB81-4A68-A020-EA761B3A5970}"/>
    <cellStyle name="%40 - Vurgu2 28 5 2" xfId="48526" xr:uid="{B4AF1D3F-80F8-4FEF-993F-6ADDDC14FE28}"/>
    <cellStyle name="%40 - Vurgu2 28 6" xfId="33519" xr:uid="{3494CF69-74C3-4B9A-9F30-35EA9F4178FC}"/>
    <cellStyle name="%40 - Vurgu2 29" xfId="8758" xr:uid="{19708C36-BD17-4161-94D4-E442CE60A459}"/>
    <cellStyle name="%40 - Vurgu2 29 2" xfId="18526" xr:uid="{E0E06017-F5DD-4447-ACAA-0CA1620CDEF4}"/>
    <cellStyle name="%40 - Vurgu2 29 2 2" xfId="42756" xr:uid="{25FBF571-CD92-4E85-9CF2-68A0AE56B14C}"/>
    <cellStyle name="%40 - Vurgu2 29 3" xfId="22264" xr:uid="{5AB29AFD-7E28-4D43-AB09-65A788B1E97A}"/>
    <cellStyle name="%40 - Vurgu2 29 3 2" xfId="46487" xr:uid="{2EA0C559-C86D-4BAC-B01D-6A5D4999AD43}"/>
    <cellStyle name="%40 - Vurgu2 29 4" xfId="24342" xr:uid="{A8DD602B-F9D1-4F7D-8223-6A041EDE0973}"/>
    <cellStyle name="%40 - Vurgu2 29 4 2" xfId="48544" xr:uid="{4FB54B5E-EC13-4E2B-8F09-F76FD621A590}"/>
    <cellStyle name="%40 - Vurgu2 29 5" xfId="33537" xr:uid="{04BF69FF-EAE9-4111-B474-7E040BFA582C}"/>
    <cellStyle name="%40 - Vurgu2 3" xfId="469" xr:uid="{00000000-0005-0000-0000-000002020000}"/>
    <cellStyle name="%40 - Vurgu2 3 10" xfId="10392" xr:uid="{A442F978-5661-4308-908D-D8A29E897D9F}"/>
    <cellStyle name="%40 - Vurgu2 3 10 2" xfId="24542" xr:uid="{4461B69C-C5FB-412F-9038-EBFACDD7B95A}"/>
    <cellStyle name="%40 - Vurgu2 3 10 2 2" xfId="48716" xr:uid="{E96DA7C3-84EF-4EA3-B035-36DE9145D4F3}"/>
    <cellStyle name="%40 - Vurgu2 3 10 3" xfId="34953" xr:uid="{C79E6560-6F41-4031-9C24-506DA5401B4C}"/>
    <cellStyle name="%40 - Vurgu2 3 11" xfId="11161" xr:uid="{5C707A36-9DA6-478B-8331-2B31A2CF7EA2}"/>
    <cellStyle name="%40 - Vurgu2 3 11 2" xfId="35395" xr:uid="{C4A782F4-C8F2-437E-ACF2-CB84704ECB04}"/>
    <cellStyle name="%40 - Vurgu2 3 12" xfId="14874" xr:uid="{342C7449-7A94-48F7-B2B2-1C344DD1E227}"/>
    <cellStyle name="%40 - Vurgu2 3 12 2" xfId="39106" xr:uid="{CC09F40B-AF97-4E25-8021-BA20181D1FF2}"/>
    <cellStyle name="%40 - Vurgu2 3 13" xfId="18607" xr:uid="{99314E4E-368E-4E33-8E96-D871A03463A8}"/>
    <cellStyle name="%40 - Vurgu2 3 13 2" xfId="42833" xr:uid="{C5C67F8F-B110-42E1-B35F-4A3F7672676C}"/>
    <cellStyle name="%40 - Vurgu2 3 14" xfId="22360" xr:uid="{123A7C90-3D72-408A-BA3D-9F120E328627}"/>
    <cellStyle name="%40 - Vurgu2 3 14 2" xfId="46562" xr:uid="{C42EB0AC-9AD3-427B-AD83-79CE33342300}"/>
    <cellStyle name="%40 - Vurgu2 3 15" xfId="28643" xr:uid="{3F05D249-64C0-475E-B235-52BEF2129666}"/>
    <cellStyle name="%40 - Vurgu2 3 2" xfId="470" xr:uid="{00000000-0005-0000-0000-000003020000}"/>
    <cellStyle name="%40 - Vurgu2 3 2 2" xfId="4188" xr:uid="{D107D3AA-E9EB-4A68-A13E-609A839868C5}"/>
    <cellStyle name="%40 - Vurgu2 3 2 2 2" xfId="7960" xr:uid="{285DD5F7-59A5-4B58-B8C0-B81CEEDC85D6}"/>
    <cellStyle name="%40 - Vurgu2 3 2 2 2 2" xfId="26381" xr:uid="{0F65AB36-3646-4EEF-943C-81C5EB90886B}"/>
    <cellStyle name="%40 - Vurgu2 3 2 2 2 2 2" xfId="50500" xr:uid="{1DCA6478-C797-400E-996E-4E79212ACECE}"/>
    <cellStyle name="%40 - Vurgu2 3 2 2 2 3" xfId="32798" xr:uid="{A3C0A972-EE97-4907-B423-4890D884E3C7}"/>
    <cellStyle name="%40 - Vurgu2 3 2 2 3" xfId="12951" xr:uid="{520155BD-7C8B-417E-AF38-D3C3AC26F60A}"/>
    <cellStyle name="%40 - Vurgu2 3 2 2 3 2" xfId="37184" xr:uid="{5CE48CC0-00C1-4EFA-B563-E87B111140EB}"/>
    <cellStyle name="%40 - Vurgu2 3 2 2 4" xfId="16664" xr:uid="{5483C539-FC9A-4CF6-80D0-3E6295648A35}"/>
    <cellStyle name="%40 - Vurgu2 3 2 2 4 2" xfId="40895" xr:uid="{56500001-F306-48E7-BA71-55273CD8200A}"/>
    <cellStyle name="%40 - Vurgu2 3 2 2 5" xfId="20403" xr:uid="{6FDC55D6-3ADE-458D-9B49-4CB6E070B071}"/>
    <cellStyle name="%40 - Vurgu2 3 2 2 5 2" xfId="44626" xr:uid="{28FB0B1C-D993-4DCC-9CF6-4D13567BE6E4}"/>
    <cellStyle name="%40 - Vurgu2 3 2 2 6" xfId="23603" xr:uid="{B5A7F205-26A0-4DE2-B2AA-FB4A9A59D2CE}"/>
    <cellStyle name="%40 - Vurgu2 3 2 2 6 2" xfId="47805" xr:uid="{8BBBB5A8-12BC-4555-A51C-4C76B8FF9F2A}"/>
    <cellStyle name="%40 - Vurgu2 3 2 2 7" xfId="29800" xr:uid="{A222E0E6-15E3-4F6F-95E8-F4952C49384E}"/>
    <cellStyle name="%40 - Vurgu2 3 2 3" xfId="5833" xr:uid="{B4D749B1-2CE1-41AC-8BE2-5E89ADE58BC3}"/>
    <cellStyle name="%40 - Vurgu2 3 2 3 2" xfId="10056" xr:uid="{0B25F489-3086-4860-9EC5-BDAEF17486CE}"/>
    <cellStyle name="%40 - Vurgu2 3 2 3 2 2" xfId="34650" xr:uid="{9F77762A-E30A-44F6-8183-394E9B829ACB}"/>
    <cellStyle name="%40 - Vurgu2 3 2 3 3" xfId="14131" xr:uid="{063FDD29-611F-4C26-B401-2AF44B86816D}"/>
    <cellStyle name="%40 - Vurgu2 3 2 3 3 2" xfId="38364" xr:uid="{C99EC28F-2064-4C69-8E1E-50AD99DFDA05}"/>
    <cellStyle name="%40 - Vurgu2 3 2 3 4" xfId="17844" xr:uid="{A5B1E1A4-F646-4BF3-8B3F-C6AA28D3475B}"/>
    <cellStyle name="%40 - Vurgu2 3 2 3 4 2" xfId="42075" xr:uid="{13EE0DE7-F3E7-4283-8BB9-5F77F4F50353}"/>
    <cellStyle name="%40 - Vurgu2 3 2 3 5" xfId="21583" xr:uid="{17B0367C-AA39-4CEC-87E8-BB5DB0B92B0B}"/>
    <cellStyle name="%40 - Vurgu2 3 2 3 5 2" xfId="45806" xr:uid="{6CF36B35-49BA-4F84-B343-B2948953D99D}"/>
    <cellStyle name="%40 - Vurgu2 3 2 3 6" xfId="27563" xr:uid="{F35C7AB6-2CB1-47E3-B6DE-D63D54D6C3D4}"/>
    <cellStyle name="%40 - Vurgu2 3 2 3 6 2" xfId="51680" xr:uid="{D1DDAA16-D252-4F1F-8BE8-81355355D68C}"/>
    <cellStyle name="%40 - Vurgu2 3 2 3 7" xfId="30839" xr:uid="{34A67A21-BD6D-45F6-94D7-CC899182673D}"/>
    <cellStyle name="%40 - Vurgu2 3 2 4" xfId="6813" xr:uid="{34F12234-2A59-4DB5-93A4-6FDBB639233C}"/>
    <cellStyle name="%40 - Vurgu2 3 2 4 2" xfId="12405" xr:uid="{955C1692-61AA-4AD3-9731-86B90E7CC705}"/>
    <cellStyle name="%40 - Vurgu2 3 2 4 2 2" xfId="36639" xr:uid="{52C7B268-E2DD-439B-ACED-B00A578FD60A}"/>
    <cellStyle name="%40 - Vurgu2 3 2 4 3" xfId="16118" xr:uid="{2AA9B8DB-27E9-482E-90BF-ED609757B4BB}"/>
    <cellStyle name="%40 - Vurgu2 3 2 4 3 2" xfId="40350" xr:uid="{CD0D086B-CFD1-4DDF-9795-DA0312E12607}"/>
    <cellStyle name="%40 - Vurgu2 3 2 4 4" xfId="19856" xr:uid="{A1FBCD4A-094A-4E23-95D5-00EA064D0C24}"/>
    <cellStyle name="%40 - Vurgu2 3 2 4 4 2" xfId="44081" xr:uid="{DCE045B6-22FA-42FD-BE13-DC3FA7CBBF9F}"/>
    <cellStyle name="%40 - Vurgu2 3 2 4 5" xfId="25831" xr:uid="{C256D1C9-0A00-4B84-A47C-B1EEE6F60649}"/>
    <cellStyle name="%40 - Vurgu2 3 2 4 5 2" xfId="49955" xr:uid="{95BFAAA7-A0D6-47D4-AB59-876C83572B14}"/>
    <cellStyle name="%40 - Vurgu2 3 2 4 6" xfId="31750" xr:uid="{7F221296-F04E-4B90-9E94-264B5E80910A}"/>
    <cellStyle name="%40 - Vurgu2 3 2 5" xfId="11550" xr:uid="{FA84DA72-B062-40EB-A2B2-78EF10C85F8B}"/>
    <cellStyle name="%40 - Vurgu2 3 2 5 2" xfId="24966" xr:uid="{1E466EA6-0425-40AD-ACD9-A2612CE1B7C5}"/>
    <cellStyle name="%40 - Vurgu2 3 2 5 2 2" xfId="49100" xr:uid="{9663B150-E51B-49FE-A5B7-212C7639C506}"/>
    <cellStyle name="%40 - Vurgu2 3 2 5 3" xfId="35784" xr:uid="{F7F2D1CC-009C-4C23-8930-CA7BCBC1ABC5}"/>
    <cellStyle name="%40 - Vurgu2 3 2 6" xfId="15263" xr:uid="{3B089693-EBBE-49A1-8BCD-FC34959A367B}"/>
    <cellStyle name="%40 - Vurgu2 3 2 6 2" xfId="39495" xr:uid="{5A0AAF4C-366A-4A74-BCDE-0438087CA15B}"/>
    <cellStyle name="%40 - Vurgu2 3 2 7" xfId="19000" xr:uid="{43E0942E-DF36-4A8A-8ECA-1BBB58A5DE98}"/>
    <cellStyle name="%40 - Vurgu2 3 2 7 2" xfId="43226" xr:uid="{62A37CAA-E437-4FFC-86AE-8A91EC36C648}"/>
    <cellStyle name="%40 - Vurgu2 3 2 8" xfId="22553" xr:uid="{0FD7DA1F-2737-4254-8B3E-8F9920215BB1}"/>
    <cellStyle name="%40 - Vurgu2 3 2 8 2" xfId="46755" xr:uid="{19252D49-F937-4ACC-AB1D-D01E6851492A}"/>
    <cellStyle name="%40 - Vurgu2 3 2 9" xfId="28644" xr:uid="{799BEA7D-199B-4E1D-A4AD-C86468E65B85}"/>
    <cellStyle name="%40 - Vurgu2 3 3" xfId="3550" xr:uid="{00000000-0005-0000-0000-000004020000}"/>
    <cellStyle name="%40 - Vurgu2 3 3 2" xfId="8094" xr:uid="{7B9A73BF-30BE-4811-AFD4-E108304654B4}"/>
    <cellStyle name="%40 - Vurgu2 3 3 2 2" xfId="14255" xr:uid="{78A9FD10-A8A1-488B-A2BE-1DF6837C16D0}"/>
    <cellStyle name="%40 - Vurgu2 3 3 2 2 2" xfId="27687" xr:uid="{A1E65D97-A37C-4B9B-BFCA-92A0DD714717}"/>
    <cellStyle name="%40 - Vurgu2 3 3 2 2 2 2" xfId="51804" xr:uid="{1F5E546E-C328-4B66-915C-629B68ADFA8F}"/>
    <cellStyle name="%40 - Vurgu2 3 3 2 2 3" xfId="38488" xr:uid="{CFB80DE3-A807-4000-92C8-AD2C43366581}"/>
    <cellStyle name="%40 - Vurgu2 3 3 2 3" xfId="17968" xr:uid="{ED13C5B6-DBF2-44AC-B074-A5271617BD4B}"/>
    <cellStyle name="%40 - Vurgu2 3 3 2 3 2" xfId="42199" xr:uid="{A2F58A70-71CD-4399-AE0B-5D1DE57CB10A}"/>
    <cellStyle name="%40 - Vurgu2 3 3 2 4" xfId="21707" xr:uid="{BED62A26-421C-48B0-A187-F45FBD0A9FCF}"/>
    <cellStyle name="%40 - Vurgu2 3 3 2 4 2" xfId="45930" xr:uid="{967F8C14-30C5-4E61-AD7E-00F56D0FD49D}"/>
    <cellStyle name="%40 - Vurgu2 3 3 2 5" xfId="23727" xr:uid="{F19F3BA4-B7E8-447D-A757-1B52962FC369}"/>
    <cellStyle name="%40 - Vurgu2 3 3 2 5 2" xfId="47929" xr:uid="{55E69E2B-B4CD-4358-B539-B6D8432BD0BF}"/>
    <cellStyle name="%40 - Vurgu2 3 3 2 6" xfId="32922" xr:uid="{D5F32804-35E4-4EBF-9F8A-DAA7648891A7}"/>
    <cellStyle name="%40 - Vurgu2 3 3 3" xfId="6941" xr:uid="{89D0E065-90E5-4D85-ADB3-CDEE36890B2F}"/>
    <cellStyle name="%40 - Vurgu2 3 3 3 2" xfId="13063" xr:uid="{7B3AFC47-D805-4B11-ACA9-B5B9789C24BC}"/>
    <cellStyle name="%40 - Vurgu2 3 3 3 2 2" xfId="37296" xr:uid="{383F570C-EB8F-474D-93D2-A309D94D07CC}"/>
    <cellStyle name="%40 - Vurgu2 3 3 3 3" xfId="16776" xr:uid="{18C84288-AD6A-4E85-90E4-399E68210123}"/>
    <cellStyle name="%40 - Vurgu2 3 3 3 3 2" xfId="41007" xr:uid="{58AE4FE7-1C74-4960-A05E-C8B5B7D7D3E2}"/>
    <cellStyle name="%40 - Vurgu2 3 3 3 4" xfId="20515" xr:uid="{76966629-2624-48FC-B643-8D49CBBCF072}"/>
    <cellStyle name="%40 - Vurgu2 3 3 3 4 2" xfId="44738" xr:uid="{D30FBE37-4901-4C6C-871E-F067E0959820}"/>
    <cellStyle name="%40 - Vurgu2 3 3 3 5" xfId="26493" xr:uid="{A6BCA0EA-AE96-482E-B8F0-335D349C9D4C}"/>
    <cellStyle name="%40 - Vurgu2 3 3 3 5 2" xfId="50612" xr:uid="{EE707EC2-AD93-4C4A-943C-F1FF7BAB067E}"/>
    <cellStyle name="%40 - Vurgu2 3 3 3 6" xfId="31874" xr:uid="{718CD6A0-476B-4042-BFA4-0FA4384F8201}"/>
    <cellStyle name="%40 - Vurgu2 3 3 4" xfId="11674" xr:uid="{2E6DD394-2159-4447-A7AE-F92F77002551}"/>
    <cellStyle name="%40 - Vurgu2 3 3 4 2" xfId="25090" xr:uid="{426DFD6D-B5F1-4E46-BD2B-F75BC1BE4652}"/>
    <cellStyle name="%40 - Vurgu2 3 3 4 2 2" xfId="49224" xr:uid="{8B10CF69-FD58-4EA7-BE88-56D9A4DF843A}"/>
    <cellStyle name="%40 - Vurgu2 3 3 4 3" xfId="35908" xr:uid="{64795B63-8F0B-4103-A174-B692DE9F81D2}"/>
    <cellStyle name="%40 - Vurgu2 3 3 5" xfId="15387" xr:uid="{9142ADA5-5FDE-4567-A02E-1358F501DC74}"/>
    <cellStyle name="%40 - Vurgu2 3 3 5 2" xfId="39619" xr:uid="{F506D2AF-123B-42AB-B453-8E6C33431E9D}"/>
    <cellStyle name="%40 - Vurgu2 3 3 6" xfId="19124" xr:uid="{391EF4D4-9781-48EE-9A37-AA85AC672A4C}"/>
    <cellStyle name="%40 - Vurgu2 3 3 6 2" xfId="43350" xr:uid="{56FCB6A9-8803-420B-BE31-F5681084514B}"/>
    <cellStyle name="%40 - Vurgu2 3 3 7" xfId="22677" xr:uid="{959BADCB-1F35-4E5C-AB05-73D91AE8943F}"/>
    <cellStyle name="%40 - Vurgu2 3 3 7 2" xfId="46879" xr:uid="{0EAAC703-A421-4020-BDFC-17ADE562FBB1}"/>
    <cellStyle name="%40 - Vurgu2 3 3 8" xfId="29322" xr:uid="{6E971E8E-237E-44A8-9FE7-CF222476FAAE}"/>
    <cellStyle name="%40 - Vurgu2 3 4" xfId="4187" xr:uid="{417A5E4B-7BAB-42D4-9DEC-FCC2316CA25D}"/>
    <cellStyle name="%40 - Vurgu2 3 4 2" xfId="8225" xr:uid="{F8D35688-CB77-4998-BEEA-D7800A0887D5}"/>
    <cellStyle name="%40 - Vurgu2 3 4 2 2" xfId="14382" xr:uid="{A5EA2329-CEAF-4A95-B1B5-2BF8EC646BEF}"/>
    <cellStyle name="%40 - Vurgu2 3 4 2 2 2" xfId="27814" xr:uid="{DC5DAD4C-1B2D-42A0-8DF8-3A4E56EA5C39}"/>
    <cellStyle name="%40 - Vurgu2 3 4 2 2 2 2" xfId="51931" xr:uid="{D4CF545A-CA35-41DC-89C3-05BA05325785}"/>
    <cellStyle name="%40 - Vurgu2 3 4 2 2 3" xfId="38615" xr:uid="{097533C2-878E-4BF7-826E-AA68D5581199}"/>
    <cellStyle name="%40 - Vurgu2 3 4 2 3" xfId="18095" xr:uid="{62F14329-B1D1-407D-BC5F-7956D306402E}"/>
    <cellStyle name="%40 - Vurgu2 3 4 2 3 2" xfId="42326" xr:uid="{7BEA12F2-0DFD-4B56-9BAE-7947540D307E}"/>
    <cellStyle name="%40 - Vurgu2 3 4 2 4" xfId="21834" xr:uid="{22D92132-B7E7-47E8-A8E4-C22D894A1D0D}"/>
    <cellStyle name="%40 - Vurgu2 3 4 2 4 2" xfId="46057" xr:uid="{7E9C6E32-0058-48C6-A392-74E956682FF0}"/>
    <cellStyle name="%40 - Vurgu2 3 4 2 5" xfId="23854" xr:uid="{202A7050-FE12-4C73-B497-518F611C3886}"/>
    <cellStyle name="%40 - Vurgu2 3 4 2 5 2" xfId="48056" xr:uid="{C636F545-DE7F-42EC-B2D5-723684D27F81}"/>
    <cellStyle name="%40 - Vurgu2 3 4 2 6" xfId="33049" xr:uid="{B7AC67BE-12CD-4540-B2FF-0E8EDAC169F2}"/>
    <cellStyle name="%40 - Vurgu2 3 4 3" xfId="7077" xr:uid="{0341866F-932F-4057-BEB5-AC6455D0CE37}"/>
    <cellStyle name="%40 - Vurgu2 3 4 3 2" xfId="13190" xr:uid="{352937EB-3695-4149-BEEB-253237E4C9F9}"/>
    <cellStyle name="%40 - Vurgu2 3 4 3 2 2" xfId="37423" xr:uid="{4618F9D9-35EA-4F2F-BDA2-988AAF9ED8EE}"/>
    <cellStyle name="%40 - Vurgu2 3 4 3 3" xfId="16903" xr:uid="{CA1F81A0-1907-49EC-BCDE-56B0ABE57BBF}"/>
    <cellStyle name="%40 - Vurgu2 3 4 3 3 2" xfId="41134" xr:uid="{F3783D71-FA02-4615-B528-0F5A74007A0C}"/>
    <cellStyle name="%40 - Vurgu2 3 4 3 4" xfId="20642" xr:uid="{766FF7F0-034D-4969-9388-DAB36F43C5D5}"/>
    <cellStyle name="%40 - Vurgu2 3 4 3 4 2" xfId="44865" xr:uid="{9840AD6C-508F-419D-925A-354F02145D49}"/>
    <cellStyle name="%40 - Vurgu2 3 4 3 5" xfId="26620" xr:uid="{ABB7E56E-D19A-4227-8137-65197483B01A}"/>
    <cellStyle name="%40 - Vurgu2 3 4 3 5 2" xfId="50739" xr:uid="{8BB08325-3A26-4E99-B83F-C99873AADCAC}"/>
    <cellStyle name="%40 - Vurgu2 3 4 3 6" xfId="32001" xr:uid="{42C1ECF8-728A-44F0-B410-69B8711558B3}"/>
    <cellStyle name="%40 - Vurgu2 3 4 4" xfId="11801" xr:uid="{498DFBE8-B579-4791-9E00-D1637C0F2CEE}"/>
    <cellStyle name="%40 - Vurgu2 3 4 4 2" xfId="25217" xr:uid="{4CDAB9AA-93D3-4366-8276-19D3C2FC6250}"/>
    <cellStyle name="%40 - Vurgu2 3 4 4 2 2" xfId="49351" xr:uid="{BD460965-93C3-4878-9EA2-3A38C522BFE0}"/>
    <cellStyle name="%40 - Vurgu2 3 4 4 3" xfId="36035" xr:uid="{3314177D-4E48-458A-B8A1-7E29FF1A7AA2}"/>
    <cellStyle name="%40 - Vurgu2 3 4 5" xfId="15514" xr:uid="{1DFCBD44-7387-45CA-BAC5-680CD45E1CF9}"/>
    <cellStyle name="%40 - Vurgu2 3 4 5 2" xfId="39746" xr:uid="{A2C29CB7-4231-4332-858D-226D0D169855}"/>
    <cellStyle name="%40 - Vurgu2 3 4 6" xfId="19251" xr:uid="{89AAEC42-3BE2-49D5-B92D-DB2D05805440}"/>
    <cellStyle name="%40 - Vurgu2 3 4 6 2" xfId="43477" xr:uid="{640C03A0-90AA-4C08-A565-8F22E63DCD15}"/>
    <cellStyle name="%40 - Vurgu2 3 4 7" xfId="22804" xr:uid="{1B11FFF2-D402-4BDE-89BF-02A28B564249}"/>
    <cellStyle name="%40 - Vurgu2 3 4 7 2" xfId="47006" xr:uid="{855673F6-2644-4F42-9D94-6B07FAC1834B}"/>
    <cellStyle name="%40 - Vurgu2 3 4 8" xfId="29799" xr:uid="{DBD1A180-58E9-4C7D-88B8-F5A69DB8E3BF}"/>
    <cellStyle name="%40 - Vurgu2 3 5" xfId="5832" xr:uid="{78C8AFD0-F4CF-4123-B759-B2DD7564DA7C}"/>
    <cellStyle name="%40 - Vurgu2 3 5 2" xfId="8355" xr:uid="{BEF33C4C-2766-4709-926C-07C394EFFF72}"/>
    <cellStyle name="%40 - Vurgu2 3 5 2 2" xfId="14509" xr:uid="{38816B2E-CF8A-44B1-872C-3655E7C4B439}"/>
    <cellStyle name="%40 - Vurgu2 3 5 2 2 2" xfId="27941" xr:uid="{83EB27C2-7FA6-4B2C-8639-23F797CD46D2}"/>
    <cellStyle name="%40 - Vurgu2 3 5 2 2 2 2" xfId="52058" xr:uid="{4A6AD7B3-C656-4085-8096-CCDBEF169BFC}"/>
    <cellStyle name="%40 - Vurgu2 3 5 2 2 3" xfId="38742" xr:uid="{94C549C7-5E93-4A88-AFE0-607147E6F663}"/>
    <cellStyle name="%40 - Vurgu2 3 5 2 3" xfId="18222" xr:uid="{DD217AD5-96D0-46FC-8608-1477A039EB53}"/>
    <cellStyle name="%40 - Vurgu2 3 5 2 3 2" xfId="42453" xr:uid="{72C67DC5-203B-4D7D-B594-F9AC1B6E6949}"/>
    <cellStyle name="%40 - Vurgu2 3 5 2 4" xfId="21961" xr:uid="{8D8F1612-02B8-405D-834A-FB960B890573}"/>
    <cellStyle name="%40 - Vurgu2 3 5 2 4 2" xfId="46184" xr:uid="{83D8B26E-91F9-4248-A092-B3CC2FE0918C}"/>
    <cellStyle name="%40 - Vurgu2 3 5 2 5" xfId="23981" xr:uid="{0753DDA4-3063-4FE3-B391-B7CC3D0D681E}"/>
    <cellStyle name="%40 - Vurgu2 3 5 2 5 2" xfId="48183" xr:uid="{57B274A2-64EA-4B73-94BE-EFB04B5C1A2F}"/>
    <cellStyle name="%40 - Vurgu2 3 5 2 6" xfId="33176" xr:uid="{373E3D86-CBB3-49E0-BD25-9F4F535DC224}"/>
    <cellStyle name="%40 - Vurgu2 3 5 3" xfId="7205" xr:uid="{AFDB4CCC-CED0-497A-ADC8-4206F69AB7B6}"/>
    <cellStyle name="%40 - Vurgu2 3 5 3 2" xfId="13317" xr:uid="{0409B15A-75A3-4404-8A5D-CEA9F73B7484}"/>
    <cellStyle name="%40 - Vurgu2 3 5 3 2 2" xfId="37550" xr:uid="{4BFF5776-8759-4A5B-B4E2-0960D852D8EC}"/>
    <cellStyle name="%40 - Vurgu2 3 5 3 3" xfId="17030" xr:uid="{6CA739D4-540A-476C-AC01-A5D4AB547C67}"/>
    <cellStyle name="%40 - Vurgu2 3 5 3 3 2" xfId="41261" xr:uid="{85D517B4-CC57-4668-AA05-B6F872116F1B}"/>
    <cellStyle name="%40 - Vurgu2 3 5 3 4" xfId="20769" xr:uid="{90E9FDF0-90D5-494D-9059-2E12A2471EF0}"/>
    <cellStyle name="%40 - Vurgu2 3 5 3 4 2" xfId="44992" xr:uid="{85D328D9-4C81-4236-A62D-2BBF92C48066}"/>
    <cellStyle name="%40 - Vurgu2 3 5 3 5" xfId="26747" xr:uid="{81E38531-88ED-4A32-866D-CC49D491138C}"/>
    <cellStyle name="%40 - Vurgu2 3 5 3 5 2" xfId="50866" xr:uid="{418614CE-C8DB-4C70-A85A-940AAFF995DE}"/>
    <cellStyle name="%40 - Vurgu2 3 5 3 6" xfId="32128" xr:uid="{9C5D7C9F-8D72-49E5-B225-8AF56AD9B5C5}"/>
    <cellStyle name="%40 - Vurgu2 3 5 4" xfId="11928" xr:uid="{81B120D8-2042-45A8-A3AB-11ADED6CF261}"/>
    <cellStyle name="%40 - Vurgu2 3 5 4 2" xfId="25344" xr:uid="{DD3FEFFE-E435-4B9E-9F4C-B6D1FB3291E4}"/>
    <cellStyle name="%40 - Vurgu2 3 5 4 2 2" xfId="49478" xr:uid="{41A431D8-ABD6-4B8B-802A-183AA00746B3}"/>
    <cellStyle name="%40 - Vurgu2 3 5 4 3" xfId="36162" xr:uid="{0D2FF1FD-72ED-4DB4-93AD-3188BE2B0ADF}"/>
    <cellStyle name="%40 - Vurgu2 3 5 5" xfId="15641" xr:uid="{CBD108F0-83B5-441A-A3D9-C8D05184D5B3}"/>
    <cellStyle name="%40 - Vurgu2 3 5 5 2" xfId="39873" xr:uid="{DAF1CDC4-9227-46E3-98A0-E1D22CDB0158}"/>
    <cellStyle name="%40 - Vurgu2 3 5 6" xfId="19378" xr:uid="{D362F343-8341-472A-A840-35443BBD71FF}"/>
    <cellStyle name="%40 - Vurgu2 3 5 6 2" xfId="43604" xr:uid="{5D494CD8-22E9-4FE3-8E94-87C69D20B199}"/>
    <cellStyle name="%40 - Vurgu2 3 5 7" xfId="22931" xr:uid="{3361D407-416E-45D1-BFF4-59D71D199016}"/>
    <cellStyle name="%40 - Vurgu2 3 5 7 2" xfId="47133" xr:uid="{8375FCE5-873F-486D-91E5-85D79B7FF7BC}"/>
    <cellStyle name="%40 - Vurgu2 3 5 8" xfId="30838" xr:uid="{DECA7580-B519-458F-9083-906F2411B035}"/>
    <cellStyle name="%40 - Vurgu2 3 6" xfId="6434" xr:uid="{B66A9B29-B7EC-4A65-B95E-5B84148A34E7}"/>
    <cellStyle name="%40 - Vurgu2 3 6 2" xfId="8487" xr:uid="{96FAFA62-B239-4072-AD67-49CF4BC434F4}"/>
    <cellStyle name="%40 - Vurgu2 3 6 2 2" xfId="14636" xr:uid="{9EA586C1-8958-40C3-A8EA-FE88DC4B0C22}"/>
    <cellStyle name="%40 - Vurgu2 3 6 2 2 2" xfId="28068" xr:uid="{51F89C0D-7C4E-4D03-840A-8870BB122E53}"/>
    <cellStyle name="%40 - Vurgu2 3 6 2 2 2 2" xfId="52185" xr:uid="{ECC7F7AC-9A9F-4BB5-87F6-2837E236ACBB}"/>
    <cellStyle name="%40 - Vurgu2 3 6 2 2 3" xfId="38869" xr:uid="{92B10501-8DA2-4CBA-9901-1468CF4A1AC4}"/>
    <cellStyle name="%40 - Vurgu2 3 6 2 3" xfId="18349" xr:uid="{8A12F204-6A37-4925-A0E8-625BCAF123B4}"/>
    <cellStyle name="%40 - Vurgu2 3 6 2 3 2" xfId="42580" xr:uid="{FCCF0331-762F-478A-921B-AE39C8CB461E}"/>
    <cellStyle name="%40 - Vurgu2 3 6 2 4" xfId="22088" xr:uid="{C9B24AA4-20CF-4B47-9FB8-677D08EABA50}"/>
    <cellStyle name="%40 - Vurgu2 3 6 2 4 2" xfId="46311" xr:uid="{7650B0EA-893A-4B6C-96A7-F12D2B4D3ED9}"/>
    <cellStyle name="%40 - Vurgu2 3 6 2 5" xfId="24108" xr:uid="{654C1C7F-8D7D-4553-8321-D98182ADC0EC}"/>
    <cellStyle name="%40 - Vurgu2 3 6 2 5 2" xfId="48310" xr:uid="{942EB557-529D-444E-8BC0-99FCDFB0394D}"/>
    <cellStyle name="%40 - Vurgu2 3 6 2 6" xfId="33303" xr:uid="{672BFAE6-6CD5-44C7-9C41-982D2C44D0CC}"/>
    <cellStyle name="%40 - Vurgu2 3 6 3" xfId="7339" xr:uid="{EABFD5D3-8ECF-4E42-9355-39794574DFCD}"/>
    <cellStyle name="%40 - Vurgu2 3 6 3 2" xfId="13444" xr:uid="{44EFA5E1-7D4A-4B97-B5AE-D42A8E583748}"/>
    <cellStyle name="%40 - Vurgu2 3 6 3 2 2" xfId="37677" xr:uid="{5DA0221D-76D7-40D1-BD94-99F7663C6091}"/>
    <cellStyle name="%40 - Vurgu2 3 6 3 3" xfId="17157" xr:uid="{3D64F7C4-4A70-418D-BD5B-B75A82A13918}"/>
    <cellStyle name="%40 - Vurgu2 3 6 3 3 2" xfId="41388" xr:uid="{07FCCB14-B298-4970-9B0E-A11D7008F0E9}"/>
    <cellStyle name="%40 - Vurgu2 3 6 3 4" xfId="20896" xr:uid="{9DE73952-8AE2-401F-A134-06B26584DF85}"/>
    <cellStyle name="%40 - Vurgu2 3 6 3 4 2" xfId="45119" xr:uid="{3CBBB9DA-115D-46D8-A15D-FEBDA09D6021}"/>
    <cellStyle name="%40 - Vurgu2 3 6 3 5" xfId="26874" xr:uid="{C4087A34-62F4-41DA-B500-E08991674353}"/>
    <cellStyle name="%40 - Vurgu2 3 6 3 5 2" xfId="50993" xr:uid="{07CE177F-17D8-4636-9376-3E12040DA12C}"/>
    <cellStyle name="%40 - Vurgu2 3 6 3 6" xfId="32255" xr:uid="{8C574471-E27F-4747-B1D3-313F061D7311}"/>
    <cellStyle name="%40 - Vurgu2 3 6 4" xfId="12055" xr:uid="{D2B66FE3-532E-4B9B-AAF5-1B69ABC7CC77}"/>
    <cellStyle name="%40 - Vurgu2 3 6 4 2" xfId="25471" xr:uid="{9BA062C1-165D-4FC5-9A70-A7533A255B65}"/>
    <cellStyle name="%40 - Vurgu2 3 6 4 2 2" xfId="49605" xr:uid="{76A262FA-411A-4E4F-A1AC-F48A6C8E0AFB}"/>
    <cellStyle name="%40 - Vurgu2 3 6 4 3" xfId="36289" xr:uid="{AB07E532-1012-44E1-9C6A-6C73E37B27D4}"/>
    <cellStyle name="%40 - Vurgu2 3 6 5" xfId="15768" xr:uid="{1C9A8F7D-E268-44FF-89E0-6F9B9412A94B}"/>
    <cellStyle name="%40 - Vurgu2 3 6 5 2" xfId="40000" xr:uid="{EAA50FA7-3D47-4D3D-974B-6C145BE6C9AE}"/>
    <cellStyle name="%40 - Vurgu2 3 6 6" xfId="19505" xr:uid="{730DD5EC-B656-481A-B905-A2FC80415F67}"/>
    <cellStyle name="%40 - Vurgu2 3 6 6 2" xfId="43731" xr:uid="{8BF66895-768F-4621-8FFE-32CA2AA8B4B6}"/>
    <cellStyle name="%40 - Vurgu2 3 6 7" xfId="23058" xr:uid="{7386A911-7600-4DF9-8B93-D5B749F3372D}"/>
    <cellStyle name="%40 - Vurgu2 3 6 7 2" xfId="47260" xr:uid="{9E32CA37-6C99-45BE-B0BC-DE912D6F3720}"/>
    <cellStyle name="%40 - Vurgu2 3 6 8" xfId="31439" xr:uid="{311B23BC-F878-4F22-8624-9411DA92A166}"/>
    <cellStyle name="%40 - Vurgu2 3 7" xfId="7735" xr:uid="{2C8EAFCF-DB6C-4160-BB4F-A25B808A923E}"/>
    <cellStyle name="%40 - Vurgu2 3 7 2" xfId="9971" xr:uid="{50D60977-8758-406E-913A-C75ED68C4990}"/>
    <cellStyle name="%40 - Vurgu2 3 7 2 2" xfId="13944" xr:uid="{704716D3-1775-4D44-BFC2-A127A84DE809}"/>
    <cellStyle name="%40 - Vurgu2 3 7 2 2 2" xfId="38177" xr:uid="{AF343A2C-0785-410A-8B1B-68397DA5FC37}"/>
    <cellStyle name="%40 - Vurgu2 3 7 2 3" xfId="17657" xr:uid="{0E86B3FD-0D50-4667-BAB0-7F84969BA0AF}"/>
    <cellStyle name="%40 - Vurgu2 3 7 2 3 2" xfId="41888" xr:uid="{6729A706-5A45-4908-A95D-9BFA9544B289}"/>
    <cellStyle name="%40 - Vurgu2 3 7 2 4" xfId="21396" xr:uid="{B212D81B-60FB-4BBB-A04B-DED0A8BCBBF3}"/>
    <cellStyle name="%40 - Vurgu2 3 7 2 4 2" xfId="45619" xr:uid="{18191208-D18C-413E-9B4C-903A8712A234}"/>
    <cellStyle name="%40 - Vurgu2 3 7 2 5" xfId="27376" xr:uid="{208949B9-1F7C-40DB-9059-D660D96CCAAC}"/>
    <cellStyle name="%40 - Vurgu2 3 7 2 5 2" xfId="51493" xr:uid="{16882D9D-BE3B-4A9B-8C1E-019CA153EC08}"/>
    <cellStyle name="%40 - Vurgu2 3 7 2 6" xfId="34565" xr:uid="{8389C40B-EC7A-4C1B-A09E-0DB1C5855624}"/>
    <cellStyle name="%40 - Vurgu2 3 7 3" xfId="9252" xr:uid="{4832D67A-3E1A-478E-92BE-776E9C265FE2}"/>
    <cellStyle name="%40 - Vurgu2 3 7 3 2" xfId="12772" xr:uid="{30686646-510A-4D34-939E-FB39C236D82B}"/>
    <cellStyle name="%40 - Vurgu2 3 7 3 2 2" xfId="37005" xr:uid="{9646CB8F-2DF9-48B5-B1E1-ED4ACB750409}"/>
    <cellStyle name="%40 - Vurgu2 3 7 3 3" xfId="16485" xr:uid="{B82B0303-CF53-4948-97E4-E47BCF2F7F39}"/>
    <cellStyle name="%40 - Vurgu2 3 7 3 3 2" xfId="40716" xr:uid="{6E82E20C-38B3-49CD-8CA4-C2FA3734B4E7}"/>
    <cellStyle name="%40 - Vurgu2 3 7 3 4" xfId="20224" xr:uid="{B69BE539-EA33-47ED-92B1-78BD92966F35}"/>
    <cellStyle name="%40 - Vurgu2 3 7 3 4 2" xfId="44447" xr:uid="{81A6F432-81E6-4D66-803E-DA2AB8B13F10}"/>
    <cellStyle name="%40 - Vurgu2 3 7 3 5" xfId="26201" xr:uid="{81B5FA71-441E-4CB6-8F6C-1AAE702FEFC6}"/>
    <cellStyle name="%40 - Vurgu2 3 7 3 5 2" xfId="50321" xr:uid="{9CEA8EAB-BF2C-4AAA-B61C-0828C7B62D81}"/>
    <cellStyle name="%40 - Vurgu2 3 7 3 6" xfId="33891" xr:uid="{6197C991-5F93-40C4-B549-28DBBC7381D3}"/>
    <cellStyle name="%40 - Vurgu2 3 7 4" xfId="11359" xr:uid="{C9A9AF6F-59AC-46CC-84CE-4BFACDC7C57F}"/>
    <cellStyle name="%40 - Vurgu2 3 7 4 2" xfId="24777" xr:uid="{E8743C04-0598-40CF-8B7C-BAA1D2ED5291}"/>
    <cellStyle name="%40 - Vurgu2 3 7 4 2 2" xfId="48911" xr:uid="{88A3A09D-748C-4B5D-8012-92CAB8D63578}"/>
    <cellStyle name="%40 - Vurgu2 3 7 4 3" xfId="35593" xr:uid="{05D45709-88E9-4AE6-8D8E-2ABDDD0CD22B}"/>
    <cellStyle name="%40 - Vurgu2 3 7 5" xfId="15072" xr:uid="{C5137905-991A-462C-9DA5-AC95A1533F7C}"/>
    <cellStyle name="%40 - Vurgu2 3 7 5 2" xfId="39304" xr:uid="{3486393A-3891-4CCE-893D-F1FC2FC82EE8}"/>
    <cellStyle name="%40 - Vurgu2 3 7 6" xfId="18807" xr:uid="{8F022664-FF9D-40C2-9AC6-ACFFEC28F06A}"/>
    <cellStyle name="%40 - Vurgu2 3 7 6 2" xfId="43033" xr:uid="{427001FC-BBDF-4F4F-9063-71D1E67C0C99}"/>
    <cellStyle name="%40 - Vurgu2 3 7 7" xfId="23415" xr:uid="{54D754BE-B7BD-454F-8C1E-9D443E6CF284}"/>
    <cellStyle name="%40 - Vurgu2 3 7 7 2" xfId="47617" xr:uid="{45311FF3-07E4-456F-9284-D3296DD733BA}"/>
    <cellStyle name="%40 - Vurgu2 3 7 8" xfId="32611" xr:uid="{52055D65-F58D-400C-B55E-D2BC58C901BE}"/>
    <cellStyle name="%40 - Vurgu2 3 8" xfId="7504" xr:uid="{5BAC5016-80A8-4D91-B4C4-D005E4C09588}"/>
    <cellStyle name="%40 - Vurgu2 3 8 2" xfId="12247" xr:uid="{6D43BFFF-1DF1-4D39-9B3C-6654B04C41B4}"/>
    <cellStyle name="%40 - Vurgu2 3 8 2 2" xfId="25668" xr:uid="{3CF7B5CF-932A-43D1-B470-EAE3E817893F}"/>
    <cellStyle name="%40 - Vurgu2 3 8 2 2 2" xfId="49797" xr:uid="{5AC9BE6F-2454-4FB5-A23A-716ACFD1BE7B}"/>
    <cellStyle name="%40 - Vurgu2 3 8 2 3" xfId="36481" xr:uid="{1DAAE056-F7B3-4B16-95B4-212B8F9E79E3}"/>
    <cellStyle name="%40 - Vurgu2 3 8 3" xfId="15960" xr:uid="{B65C4A37-5588-42E2-A820-AAA821BC605A}"/>
    <cellStyle name="%40 - Vurgu2 3 8 3 2" xfId="40192" xr:uid="{B9D993AF-D672-44F6-9FE9-9DEE43853120}"/>
    <cellStyle name="%40 - Vurgu2 3 8 4" xfId="19697" xr:uid="{637F6BEB-B39F-4F31-A771-5C9A6BB56C63}"/>
    <cellStyle name="%40 - Vurgu2 3 8 4 2" xfId="43923" xr:uid="{A261ACCB-41A5-41B6-BC51-785B8FD58E0D}"/>
    <cellStyle name="%40 - Vurgu2 3 8 5" xfId="23218" xr:uid="{FF90D654-7011-487C-929C-CF644DC72689}"/>
    <cellStyle name="%40 - Vurgu2 3 8 5 2" xfId="47420" xr:uid="{EA2B6199-C1F4-4D1A-8E27-411AC632577C}"/>
    <cellStyle name="%40 - Vurgu2 3 8 6" xfId="32415" xr:uid="{E4197073-3814-4BE1-8795-39481A4866CF}"/>
    <cellStyle name="%40 - Vurgu2 3 9" xfId="6555" xr:uid="{6722A118-DDA6-4ACD-A750-012C202C44FA}"/>
    <cellStyle name="%40 - Vurgu2 3 9 2" xfId="13751" xr:uid="{2A98FD86-B954-4A14-A007-DC7D863CEC5D}"/>
    <cellStyle name="%40 - Vurgu2 3 9 2 2" xfId="37984" xr:uid="{B893B4DE-514B-4BE4-847E-F57A825B5413}"/>
    <cellStyle name="%40 - Vurgu2 3 9 3" xfId="17464" xr:uid="{BBBD54F9-8F83-4119-A612-044B65E59AF1}"/>
    <cellStyle name="%40 - Vurgu2 3 9 3 2" xfId="41695" xr:uid="{8AFFC38B-6862-478A-A00D-EAAE87C644E7}"/>
    <cellStyle name="%40 - Vurgu2 3 9 4" xfId="21203" xr:uid="{4A999842-1349-4105-983A-2BA9128D1BA3}"/>
    <cellStyle name="%40 - Vurgu2 3 9 4 2" xfId="45426" xr:uid="{AC3610B7-F0DC-416E-90CB-5914124ADC02}"/>
    <cellStyle name="%40 - Vurgu2 3 9 5" xfId="27183" xr:uid="{20D8D74E-1821-4E84-A4C4-3CE190A56A0E}"/>
    <cellStyle name="%40 - Vurgu2 3 9 5 2" xfId="51300" xr:uid="{FEB69F40-276C-4DA6-BB24-67089A8E033B}"/>
    <cellStyle name="%40 - Vurgu2 3 9 6" xfId="31559" xr:uid="{1D6CA3AB-47DE-416D-9448-378544DAEAF7}"/>
    <cellStyle name="%40 - Vurgu2 30" xfId="8782" xr:uid="{E0C524AE-0515-4B6E-A217-BEFBAB5A480D}"/>
    <cellStyle name="%40 - Vurgu2 30 2" xfId="24363" xr:uid="{069D3282-00FF-4C1F-B12C-E193C09795FF}"/>
    <cellStyle name="%40 - Vurgu2 30 2 2" xfId="48565" xr:uid="{2B6DB757-181D-417E-87E9-C7E9C5FA22DD}"/>
    <cellStyle name="%40 - Vurgu2 30 3" xfId="33558" xr:uid="{EB1A8516-7F87-41D4-9211-945A8A8BD867}"/>
    <cellStyle name="%40 - Vurgu2 31" xfId="6517" xr:uid="{027C5B19-31BC-4523-A907-9345C26B1D16}"/>
    <cellStyle name="%40 - Vurgu2 31 2" xfId="24433" xr:uid="{78FFE98C-E2C8-45CD-95F9-AE32D7D23143}"/>
    <cellStyle name="%40 - Vurgu2 31 2 2" xfId="48617" xr:uid="{CA2C37AE-8093-4A33-961B-F29B9BE0020A}"/>
    <cellStyle name="%40 - Vurgu2 31 3" xfId="31521" xr:uid="{646B5FFB-FC81-4E97-8A19-839BDAA03598}"/>
    <cellStyle name="%40 - Vurgu2 32" xfId="11076" xr:uid="{BDC928D0-A362-46F0-A291-D444FD831993}"/>
    <cellStyle name="%40 - Vurgu2 32 2" xfId="24456" xr:uid="{7EBEB17D-A03F-4B0C-A3FF-B69179665A00}"/>
    <cellStyle name="%40 - Vurgu2 32 2 2" xfId="48633" xr:uid="{B0F1E9A9-1186-464C-8209-FE7C9E02E186}"/>
    <cellStyle name="%40 - Vurgu2 32 3" xfId="35317" xr:uid="{DE53870F-89FD-45AA-8E86-0B464D918D90}"/>
    <cellStyle name="%40 - Vurgu2 33" xfId="11111" xr:uid="{6C6ADF2A-82A3-4ABF-B0CF-49BBDCF6367C}"/>
    <cellStyle name="%40 - Vurgu2 33 2" xfId="24474" xr:uid="{484CD4BD-6B0D-4D0C-B2EF-16F0BB6E2BC6}"/>
    <cellStyle name="%40 - Vurgu2 33 2 2" xfId="48649" xr:uid="{02FB54CB-A228-484D-A1E3-C9A4536EC400}"/>
    <cellStyle name="%40 - Vurgu2 33 3" xfId="35345" xr:uid="{05AB3729-3C04-44F3-AA8B-26CD4E07F185}"/>
    <cellStyle name="%40 - Vurgu2 34" xfId="14824" xr:uid="{89EC9443-83A4-48A5-A3F9-085BD901B2FC}"/>
    <cellStyle name="%40 - Vurgu2 34 2" xfId="24492" xr:uid="{9874CBB2-D8C7-46D8-AC9D-1F4ECC96CA54}"/>
    <cellStyle name="%40 - Vurgu2 34 2 2" xfId="48666" xr:uid="{9A52A395-B2D8-4B3A-8667-1C7AA62A9F5A}"/>
    <cellStyle name="%40 - Vurgu2 34 3" xfId="39056" xr:uid="{231831D1-44CA-4602-BFE2-4853ED4437DA}"/>
    <cellStyle name="%40 - Vurgu2 35" xfId="18557" xr:uid="{43157658-DC0F-4D26-9245-B0572629B9D7}"/>
    <cellStyle name="%40 - Vurgu2 35 2" xfId="42783" xr:uid="{C2246988-B530-4676-AACF-907B06E787A5}"/>
    <cellStyle name="%40 - Vurgu2 36" xfId="22291" xr:uid="{2A7EDBA9-BAAE-4946-BE87-FC4572D201A7}"/>
    <cellStyle name="%40 - Vurgu2 36 2" xfId="46509" xr:uid="{2B31D821-0E50-4A17-A5C8-7A1D68369D86}"/>
    <cellStyle name="%40 - Vurgu2 37" xfId="52374" xr:uid="{EE3203CE-66C4-4E6C-BF02-6C5026E67677}"/>
    <cellStyle name="%40 - Vurgu2 4" xfId="471" xr:uid="{00000000-0005-0000-0000-000005020000}"/>
    <cellStyle name="%40 - Vurgu2 4 10" xfId="11175" xr:uid="{BA1B152D-5DB3-45A4-B084-52A07EE710F0}"/>
    <cellStyle name="%40 - Vurgu2 4 10 2" xfId="35409" xr:uid="{20071BB7-C9EA-495A-B78C-A1FA75AB1AF6}"/>
    <cellStyle name="%40 - Vurgu2 4 11" xfId="14888" xr:uid="{C1B5E2B0-290B-4DFD-BC17-103FE1B14AF7}"/>
    <cellStyle name="%40 - Vurgu2 4 11 2" xfId="39120" xr:uid="{47EF2F8A-7E42-40E5-B78F-BB3899D79732}"/>
    <cellStyle name="%40 - Vurgu2 4 12" xfId="18621" xr:uid="{89974291-007F-4C25-BF30-1F93083DAC58}"/>
    <cellStyle name="%40 - Vurgu2 4 12 2" xfId="42847" xr:uid="{3B4D3C82-C6A7-48EC-9ACB-453E79B3C69D}"/>
    <cellStyle name="%40 - Vurgu2 4 13" xfId="22388" xr:uid="{0D2958EA-44E9-42D9-9AD8-AEA21B48B67F}"/>
    <cellStyle name="%40 - Vurgu2 4 13 2" xfId="46590" xr:uid="{0B1A98F4-2396-44DB-B979-7613EAD1F54B}"/>
    <cellStyle name="%40 - Vurgu2 4 14" xfId="28645" xr:uid="{2757A343-2D63-43BB-ABFB-EDC3714250FD}"/>
    <cellStyle name="%40 - Vurgu2 4 2" xfId="472" xr:uid="{00000000-0005-0000-0000-000006020000}"/>
    <cellStyle name="%40 - Vurgu2 4 2 2" xfId="4190" xr:uid="{73EF77B4-3D9D-47CF-8E57-4FE1BE0A4EFA}"/>
    <cellStyle name="%40 - Vurgu2 4 2 2 2" xfId="8108" xr:uid="{4510D2F6-4727-46C1-8BFC-054CBEE991BE}"/>
    <cellStyle name="%40 - Vurgu2 4 2 2 2 2" xfId="26507" xr:uid="{A6852477-76A7-4A64-B5F3-EB788093E633}"/>
    <cellStyle name="%40 - Vurgu2 4 2 2 2 2 2" xfId="50626" xr:uid="{10B91DCD-41AA-4FA2-9AF6-015F78C90EB5}"/>
    <cellStyle name="%40 - Vurgu2 4 2 2 2 3" xfId="32936" xr:uid="{E9411A60-5A59-4445-9C1E-5F35EBB4B722}"/>
    <cellStyle name="%40 - Vurgu2 4 2 2 3" xfId="13077" xr:uid="{E6E1EA75-6009-41E2-B1DA-E813E14CFC6C}"/>
    <cellStyle name="%40 - Vurgu2 4 2 2 3 2" xfId="37310" xr:uid="{1493CEEA-AB9C-4730-814A-0CCBB16593AA}"/>
    <cellStyle name="%40 - Vurgu2 4 2 2 4" xfId="16790" xr:uid="{4F844F09-A1B3-4470-9D4E-91DAE14F41CA}"/>
    <cellStyle name="%40 - Vurgu2 4 2 2 4 2" xfId="41021" xr:uid="{F965F896-775E-4077-9DDD-7FB5EF2EADC7}"/>
    <cellStyle name="%40 - Vurgu2 4 2 2 5" xfId="20529" xr:uid="{D0E2FEB1-C6F8-4F5D-A500-BB499D3DAEBC}"/>
    <cellStyle name="%40 - Vurgu2 4 2 2 5 2" xfId="44752" xr:uid="{E42690E4-B309-4CF6-8203-224DD24412A5}"/>
    <cellStyle name="%40 - Vurgu2 4 2 2 6" xfId="23741" xr:uid="{ADBF38A4-BFAB-41FF-8744-FABE25282BEE}"/>
    <cellStyle name="%40 - Vurgu2 4 2 2 6 2" xfId="47943" xr:uid="{858079F5-2845-466D-BFCE-154655828213}"/>
    <cellStyle name="%40 - Vurgu2 4 2 2 7" xfId="29802" xr:uid="{2A3C232D-5F3F-4754-BE3E-F126215CC7AA}"/>
    <cellStyle name="%40 - Vurgu2 4 2 3" xfId="5835" xr:uid="{C9D06081-0FDA-4338-8C69-ED5A78E205EA}"/>
    <cellStyle name="%40 - Vurgu2 4 2 3 2" xfId="10072" xr:uid="{82C7F10A-5A07-4D81-9F69-F47A61C4D9FC}"/>
    <cellStyle name="%40 - Vurgu2 4 2 3 2 2" xfId="34666" xr:uid="{A188BE9F-9AAD-42C8-9241-27CBFA7C8CAB}"/>
    <cellStyle name="%40 - Vurgu2 4 2 3 3" xfId="14269" xr:uid="{B33C2615-5BD0-451D-8A65-382F805060B2}"/>
    <cellStyle name="%40 - Vurgu2 4 2 3 3 2" xfId="38502" xr:uid="{0B14556A-76FB-46C7-8E8A-6F966C919AB3}"/>
    <cellStyle name="%40 - Vurgu2 4 2 3 4" xfId="17982" xr:uid="{AF71E7FD-05C7-4C5E-A76A-EDB6228398C5}"/>
    <cellStyle name="%40 - Vurgu2 4 2 3 4 2" xfId="42213" xr:uid="{0E391F80-6782-4FF5-AD62-F0005CBF606E}"/>
    <cellStyle name="%40 - Vurgu2 4 2 3 5" xfId="21721" xr:uid="{D29AF526-8DEC-40F2-8347-3A0F678AC698}"/>
    <cellStyle name="%40 - Vurgu2 4 2 3 5 2" xfId="45944" xr:uid="{02BC09D7-921F-4BCA-9D2E-6DF072C01B2A}"/>
    <cellStyle name="%40 - Vurgu2 4 2 3 6" xfId="27701" xr:uid="{5AD9B878-AC42-44D4-9E0D-DE06CAD2BEE4}"/>
    <cellStyle name="%40 - Vurgu2 4 2 3 6 2" xfId="51818" xr:uid="{212B286D-4E94-4EF2-A528-94E42026956A}"/>
    <cellStyle name="%40 - Vurgu2 4 2 3 7" xfId="30841" xr:uid="{60740396-9EF7-4B20-A21A-C13097B8EF88}"/>
    <cellStyle name="%40 - Vurgu2 4 2 4" xfId="6956" xr:uid="{FF2746C3-8BCB-44B3-AADF-15229FE3EA90}"/>
    <cellStyle name="%40 - Vurgu2 4 2 4 2" xfId="12419" xr:uid="{A5442F64-5801-4485-AE5B-4925E247B4A5}"/>
    <cellStyle name="%40 - Vurgu2 4 2 4 2 2" xfId="36653" xr:uid="{7FE3768B-3A28-43EF-918D-13DB634FF461}"/>
    <cellStyle name="%40 - Vurgu2 4 2 4 3" xfId="16132" xr:uid="{729D339A-2B9A-40CF-BEBC-7216A4247DCB}"/>
    <cellStyle name="%40 - Vurgu2 4 2 4 3 2" xfId="40364" xr:uid="{18651D48-C800-4B4D-B5A5-BD4C1610F5B1}"/>
    <cellStyle name="%40 - Vurgu2 4 2 4 4" xfId="19870" xr:uid="{FB2AC25E-53EB-4BD5-85D8-2A6745C1BA0F}"/>
    <cellStyle name="%40 - Vurgu2 4 2 4 4 2" xfId="44095" xr:uid="{81893172-D9D7-4986-8B24-6851355E9869}"/>
    <cellStyle name="%40 - Vurgu2 4 2 4 5" xfId="25845" xr:uid="{79F5EF78-D98B-4C59-86B3-434610200318}"/>
    <cellStyle name="%40 - Vurgu2 4 2 4 5 2" xfId="49969" xr:uid="{9606A29F-99E2-46A6-A046-60FC585B6FD3}"/>
    <cellStyle name="%40 - Vurgu2 4 2 4 6" xfId="31888" xr:uid="{E43E69E2-6A7D-4963-9818-5F5C039A4CE1}"/>
    <cellStyle name="%40 - Vurgu2 4 2 5" xfId="11688" xr:uid="{A83651DD-59CD-4A2A-BB6D-21BDEB5D9F0A}"/>
    <cellStyle name="%40 - Vurgu2 4 2 5 2" xfId="25104" xr:uid="{4EEBEA7A-F056-4BA3-B14B-D82AA2E85133}"/>
    <cellStyle name="%40 - Vurgu2 4 2 5 2 2" xfId="49238" xr:uid="{E9334E08-C141-492C-9725-83ED7D2E9563}"/>
    <cellStyle name="%40 - Vurgu2 4 2 5 3" xfId="35922" xr:uid="{6C0075A8-8C56-41DC-BDEF-0C17F907CFB9}"/>
    <cellStyle name="%40 - Vurgu2 4 2 6" xfId="15401" xr:uid="{648EC066-6782-4308-AE81-C9200A313A7C}"/>
    <cellStyle name="%40 - Vurgu2 4 2 6 2" xfId="39633" xr:uid="{91916F7A-2F2A-4460-B86B-BDAC3866B556}"/>
    <cellStyle name="%40 - Vurgu2 4 2 7" xfId="19138" xr:uid="{A11A29C9-5A7C-4B04-8C3C-A6B23771BF96}"/>
    <cellStyle name="%40 - Vurgu2 4 2 7 2" xfId="43364" xr:uid="{7F2FBCFA-78D7-4DDE-A07E-520885691F84}"/>
    <cellStyle name="%40 - Vurgu2 4 2 8" xfId="22691" xr:uid="{30FEAA80-0F0D-46A7-BD91-98E08DFFBE76}"/>
    <cellStyle name="%40 - Vurgu2 4 2 8 2" xfId="46893" xr:uid="{373FB947-6B59-4AD3-8CA5-2CDF7573F076}"/>
    <cellStyle name="%40 - Vurgu2 4 2 9" xfId="28646" xr:uid="{A50012B3-4283-447F-B959-B83CCA8314E3}"/>
    <cellStyle name="%40 - Vurgu2 4 3" xfId="3592" xr:uid="{00000000-0005-0000-0000-000007020000}"/>
    <cellStyle name="%40 - Vurgu2 4 3 2" xfId="8239" xr:uid="{7F2AEE7E-8618-45B1-9485-4BF9DEDC9172}"/>
    <cellStyle name="%40 - Vurgu2 4 3 2 2" xfId="14396" xr:uid="{8B46D93E-8892-4CCD-82B3-FD077D978D26}"/>
    <cellStyle name="%40 - Vurgu2 4 3 2 2 2" xfId="27828" xr:uid="{CE751901-0C8D-43AC-8DC8-FC08CAB90009}"/>
    <cellStyle name="%40 - Vurgu2 4 3 2 2 2 2" xfId="51945" xr:uid="{AAC5D043-8C79-4BA1-9164-F978451F50F2}"/>
    <cellStyle name="%40 - Vurgu2 4 3 2 2 3" xfId="38629" xr:uid="{19F6C342-3776-4BDD-BD1C-9D8ECEA92ED0}"/>
    <cellStyle name="%40 - Vurgu2 4 3 2 3" xfId="18109" xr:uid="{EBAED860-628A-4608-86DD-63740178A392}"/>
    <cellStyle name="%40 - Vurgu2 4 3 2 3 2" xfId="42340" xr:uid="{60675160-66F6-4FE3-B94A-57B563F380B4}"/>
    <cellStyle name="%40 - Vurgu2 4 3 2 4" xfId="21848" xr:uid="{CB016BE3-7F8C-49AF-B0D0-D705AB2642E8}"/>
    <cellStyle name="%40 - Vurgu2 4 3 2 4 2" xfId="46071" xr:uid="{FBF1B82E-AF4C-4B05-831B-C87E2FB4AF22}"/>
    <cellStyle name="%40 - Vurgu2 4 3 2 5" xfId="23868" xr:uid="{DE7F55C7-C3A8-4354-8570-D5441157DFBF}"/>
    <cellStyle name="%40 - Vurgu2 4 3 2 5 2" xfId="48070" xr:uid="{D2310BC7-1AC3-47A3-AD5A-0318944CBAA5}"/>
    <cellStyle name="%40 - Vurgu2 4 3 2 6" xfId="33063" xr:uid="{E5A0E320-DB86-41E9-9BF3-A7E64BDC23A4}"/>
    <cellStyle name="%40 - Vurgu2 4 3 3" xfId="7091" xr:uid="{E525D5AE-9719-492A-8CD7-44C8BFE7171C}"/>
    <cellStyle name="%40 - Vurgu2 4 3 3 2" xfId="13204" xr:uid="{9E777449-6ACA-4B71-923D-173E3609FE5B}"/>
    <cellStyle name="%40 - Vurgu2 4 3 3 2 2" xfId="37437" xr:uid="{6BA5D958-B55D-46E0-9267-980ACD9D2D0A}"/>
    <cellStyle name="%40 - Vurgu2 4 3 3 3" xfId="16917" xr:uid="{EDD0218D-6246-41CD-8278-E8F26DD792BE}"/>
    <cellStyle name="%40 - Vurgu2 4 3 3 3 2" xfId="41148" xr:uid="{1095AD66-5121-4254-B489-231A3EF0F3BA}"/>
    <cellStyle name="%40 - Vurgu2 4 3 3 4" xfId="20656" xr:uid="{5EA7236C-C8EB-4E3D-BCC2-A6FE3C324D69}"/>
    <cellStyle name="%40 - Vurgu2 4 3 3 4 2" xfId="44879" xr:uid="{A3B4547D-1DF4-401E-B205-1093839355BD}"/>
    <cellStyle name="%40 - Vurgu2 4 3 3 5" xfId="26634" xr:uid="{11079A20-C8EC-488D-AD3E-424A73ECAD5F}"/>
    <cellStyle name="%40 - Vurgu2 4 3 3 5 2" xfId="50753" xr:uid="{C3F28C51-41FA-480A-8507-554A1733A5AC}"/>
    <cellStyle name="%40 - Vurgu2 4 3 3 6" xfId="32015" xr:uid="{087B11A5-3D1B-443E-92E7-344415AF61F1}"/>
    <cellStyle name="%40 - Vurgu2 4 3 4" xfId="11815" xr:uid="{6BE2E5D0-0DA0-4EAB-BD34-6D8CCEEA9DB6}"/>
    <cellStyle name="%40 - Vurgu2 4 3 4 2" xfId="25231" xr:uid="{75A7624C-270D-49A9-9641-F6AE8C937D29}"/>
    <cellStyle name="%40 - Vurgu2 4 3 4 2 2" xfId="49365" xr:uid="{61C65DE3-65C6-4F9D-A4F1-A7204A192DC8}"/>
    <cellStyle name="%40 - Vurgu2 4 3 4 3" xfId="36049" xr:uid="{8875ABFE-229D-49F2-A4F6-975A6280AC69}"/>
    <cellStyle name="%40 - Vurgu2 4 3 5" xfId="15528" xr:uid="{60343183-3998-44CC-B32D-29977A723A72}"/>
    <cellStyle name="%40 - Vurgu2 4 3 5 2" xfId="39760" xr:uid="{2A5E3352-72D9-4BC2-893C-CCB6CF8FF98B}"/>
    <cellStyle name="%40 - Vurgu2 4 3 6" xfId="19265" xr:uid="{962AEA70-BA75-4D99-AF39-EF5CFF8F393F}"/>
    <cellStyle name="%40 - Vurgu2 4 3 6 2" xfId="43491" xr:uid="{FEA52484-C116-4304-BD8A-23A18A1C24FE}"/>
    <cellStyle name="%40 - Vurgu2 4 3 7" xfId="22818" xr:uid="{C4D5C388-E447-4863-85BD-34FC6254CCB3}"/>
    <cellStyle name="%40 - Vurgu2 4 3 7 2" xfId="47020" xr:uid="{78AEDCC3-6687-493A-A388-CF6FAAC0DBDB}"/>
    <cellStyle name="%40 - Vurgu2 4 3 8" xfId="29361" xr:uid="{6BE4D4F2-5204-4B9D-973F-10A574112C53}"/>
    <cellStyle name="%40 - Vurgu2 4 4" xfId="4189" xr:uid="{A1CD9522-9B03-4E09-9784-93358E891BA8}"/>
    <cellStyle name="%40 - Vurgu2 4 4 2" xfId="8369" xr:uid="{9D40E6AE-9504-4C24-9621-C8963410DE40}"/>
    <cellStyle name="%40 - Vurgu2 4 4 2 2" xfId="14523" xr:uid="{409B1939-1B4F-4B9C-82D2-23249E856600}"/>
    <cellStyle name="%40 - Vurgu2 4 4 2 2 2" xfId="27955" xr:uid="{C167DF5B-8DE1-45C8-BABB-C196385D31B9}"/>
    <cellStyle name="%40 - Vurgu2 4 4 2 2 2 2" xfId="52072" xr:uid="{652DE152-DCCF-411A-822A-DAE508CAB5EC}"/>
    <cellStyle name="%40 - Vurgu2 4 4 2 2 3" xfId="38756" xr:uid="{B30125C5-7DFF-4AFF-BD78-2B5E4AC67CFD}"/>
    <cellStyle name="%40 - Vurgu2 4 4 2 3" xfId="18236" xr:uid="{8ED20A7F-6A38-4010-913C-E75D82C1D678}"/>
    <cellStyle name="%40 - Vurgu2 4 4 2 3 2" xfId="42467" xr:uid="{A5D5564A-F8D8-4EF5-9B11-08DF85B4EDD3}"/>
    <cellStyle name="%40 - Vurgu2 4 4 2 4" xfId="21975" xr:uid="{01E11194-5D55-4882-AE08-B3C27AED3460}"/>
    <cellStyle name="%40 - Vurgu2 4 4 2 4 2" xfId="46198" xr:uid="{A06F7CCE-E090-40D8-B434-4A6DF750C9CE}"/>
    <cellStyle name="%40 - Vurgu2 4 4 2 5" xfId="23995" xr:uid="{59D94D08-4146-4797-AD31-56F9FA621CA0}"/>
    <cellStyle name="%40 - Vurgu2 4 4 2 5 2" xfId="48197" xr:uid="{B7DAC999-0A1D-4685-A12C-B9EBB5C83088}"/>
    <cellStyle name="%40 - Vurgu2 4 4 2 6" xfId="33190" xr:uid="{7D324F57-70AB-429D-9A3E-7A20BAC1DA9F}"/>
    <cellStyle name="%40 - Vurgu2 4 4 3" xfId="7219" xr:uid="{8628F3B3-5E7A-4581-898D-1C9A7EAE4723}"/>
    <cellStyle name="%40 - Vurgu2 4 4 3 2" xfId="13331" xr:uid="{A998E912-8BEC-46C6-9D46-1AD64798998D}"/>
    <cellStyle name="%40 - Vurgu2 4 4 3 2 2" xfId="37564" xr:uid="{07257BFD-E937-4BE5-AB58-E2B7DF1367F0}"/>
    <cellStyle name="%40 - Vurgu2 4 4 3 3" xfId="17044" xr:uid="{D947DD09-BA38-45ED-96EE-ABF6F70F9E8F}"/>
    <cellStyle name="%40 - Vurgu2 4 4 3 3 2" xfId="41275" xr:uid="{BEE42C50-CB83-4927-B293-B90A551CC8D3}"/>
    <cellStyle name="%40 - Vurgu2 4 4 3 4" xfId="20783" xr:uid="{606B7DA6-87ED-4609-A2A2-258867E42FF6}"/>
    <cellStyle name="%40 - Vurgu2 4 4 3 4 2" xfId="45006" xr:uid="{C0EFAD17-B5D3-4E72-9FB2-A9D993EFBC0D}"/>
    <cellStyle name="%40 - Vurgu2 4 4 3 5" xfId="26761" xr:uid="{6BAAE63D-429E-4F45-88FF-10D76757D4FD}"/>
    <cellStyle name="%40 - Vurgu2 4 4 3 5 2" xfId="50880" xr:uid="{1DE0E485-CBD5-4C10-ADB1-4F98DE978421}"/>
    <cellStyle name="%40 - Vurgu2 4 4 3 6" xfId="32142" xr:uid="{F381C2A3-7AEA-4684-98C2-A876A778F3B0}"/>
    <cellStyle name="%40 - Vurgu2 4 4 4" xfId="11942" xr:uid="{0E12BA09-2C29-4DB3-AEC5-A32D3280AA81}"/>
    <cellStyle name="%40 - Vurgu2 4 4 4 2" xfId="25358" xr:uid="{6699C050-E7A0-446F-B5A6-1A6A5D623EBA}"/>
    <cellStyle name="%40 - Vurgu2 4 4 4 2 2" xfId="49492" xr:uid="{96533F3A-D564-48EC-B341-E183EF799758}"/>
    <cellStyle name="%40 - Vurgu2 4 4 4 3" xfId="36176" xr:uid="{3A086B7D-8E5E-4E57-BEB5-90EF47B5C542}"/>
    <cellStyle name="%40 - Vurgu2 4 4 5" xfId="15655" xr:uid="{5C4709AA-C577-4E1D-B22F-EEC67FC71235}"/>
    <cellStyle name="%40 - Vurgu2 4 4 5 2" xfId="39887" xr:uid="{57AE387D-8889-4AF1-B20D-F22A12BF485A}"/>
    <cellStyle name="%40 - Vurgu2 4 4 6" xfId="19392" xr:uid="{20A2F417-A4BF-4F85-B5BF-0CBA4AA361A6}"/>
    <cellStyle name="%40 - Vurgu2 4 4 6 2" xfId="43618" xr:uid="{3AA0540D-02BB-4D68-97F2-1A5C2B146027}"/>
    <cellStyle name="%40 - Vurgu2 4 4 7" xfId="22945" xr:uid="{79DBD8E0-4538-4965-99DE-2FFDB39E346E}"/>
    <cellStyle name="%40 - Vurgu2 4 4 7 2" xfId="47147" xr:uid="{E7FB75C8-46CA-4959-9416-9EC4FFF8ED18}"/>
    <cellStyle name="%40 - Vurgu2 4 4 8" xfId="29801" xr:uid="{F8015756-AC5A-4A24-AC74-54BBE826FBBE}"/>
    <cellStyle name="%40 - Vurgu2 4 5" xfId="5834" xr:uid="{6A825000-431E-4227-A566-BCF4884EDE7C}"/>
    <cellStyle name="%40 - Vurgu2 4 5 2" xfId="8501" xr:uid="{ACDFF5D8-F0B8-499F-BB31-950773F02BC5}"/>
    <cellStyle name="%40 - Vurgu2 4 5 2 2" xfId="14650" xr:uid="{1F1F5374-B3AA-4541-9D35-CBA0AACAC38C}"/>
    <cellStyle name="%40 - Vurgu2 4 5 2 2 2" xfId="28082" xr:uid="{2D979AF7-792C-4020-8D38-8D0EE3CBE530}"/>
    <cellStyle name="%40 - Vurgu2 4 5 2 2 2 2" xfId="52199" xr:uid="{6212CF97-74A7-4FBC-9ADA-98E49454112B}"/>
    <cellStyle name="%40 - Vurgu2 4 5 2 2 3" xfId="38883" xr:uid="{4D211A88-A004-41D6-A7D6-589FECBF3B7D}"/>
    <cellStyle name="%40 - Vurgu2 4 5 2 3" xfId="18363" xr:uid="{402B58A2-F86E-47E9-8BAC-345319041544}"/>
    <cellStyle name="%40 - Vurgu2 4 5 2 3 2" xfId="42594" xr:uid="{21CD6AA1-6FD8-4744-9599-F32D650DAF9B}"/>
    <cellStyle name="%40 - Vurgu2 4 5 2 4" xfId="22102" xr:uid="{6F52942B-3CAD-413D-9625-7886F5B8F29E}"/>
    <cellStyle name="%40 - Vurgu2 4 5 2 4 2" xfId="46325" xr:uid="{60B1AC1F-9A02-4F1F-8D43-0887479CCD01}"/>
    <cellStyle name="%40 - Vurgu2 4 5 2 5" xfId="24122" xr:uid="{ACA5CAF4-9A03-48F8-B562-A7C5260AE4FC}"/>
    <cellStyle name="%40 - Vurgu2 4 5 2 5 2" xfId="48324" xr:uid="{4AD1799B-9A22-4474-95FE-77AA09890A10}"/>
    <cellStyle name="%40 - Vurgu2 4 5 2 6" xfId="33317" xr:uid="{E6328F39-0274-4420-8D8D-57114E721442}"/>
    <cellStyle name="%40 - Vurgu2 4 5 3" xfId="7353" xr:uid="{071DAD3F-A31C-41A7-BDE6-50197DB59917}"/>
    <cellStyle name="%40 - Vurgu2 4 5 3 2" xfId="13458" xr:uid="{77E35221-75E4-4304-836D-DFAF84784C65}"/>
    <cellStyle name="%40 - Vurgu2 4 5 3 2 2" xfId="37691" xr:uid="{5C2CF4D2-0403-49E5-A4FE-5E3CB32414FA}"/>
    <cellStyle name="%40 - Vurgu2 4 5 3 3" xfId="17171" xr:uid="{A5EEE7C1-2304-498C-9B70-F3A6E72D488B}"/>
    <cellStyle name="%40 - Vurgu2 4 5 3 3 2" xfId="41402" xr:uid="{A3DDC7E5-87F0-41EE-8973-8D373784E94D}"/>
    <cellStyle name="%40 - Vurgu2 4 5 3 4" xfId="20910" xr:uid="{DED38335-4C51-42F7-B396-4F7FD0F7FE23}"/>
    <cellStyle name="%40 - Vurgu2 4 5 3 4 2" xfId="45133" xr:uid="{C355721B-3E7B-4F11-9015-F8874E62BD24}"/>
    <cellStyle name="%40 - Vurgu2 4 5 3 5" xfId="26888" xr:uid="{2B6EEAC6-0809-40ED-98D6-93F4ECC55317}"/>
    <cellStyle name="%40 - Vurgu2 4 5 3 5 2" xfId="51007" xr:uid="{17A6C2B6-2256-4E34-B482-893D797E9088}"/>
    <cellStyle name="%40 - Vurgu2 4 5 3 6" xfId="32269" xr:uid="{4D7693D4-C043-428F-AC27-38CB74E68AF4}"/>
    <cellStyle name="%40 - Vurgu2 4 5 4" xfId="12069" xr:uid="{2FC1285E-7338-4BFD-A5B4-D65A8EB4C8DF}"/>
    <cellStyle name="%40 - Vurgu2 4 5 4 2" xfId="25485" xr:uid="{B4FF3D6B-9EC6-436F-AEB4-F6B591FB466A}"/>
    <cellStyle name="%40 - Vurgu2 4 5 4 2 2" xfId="49619" xr:uid="{6EC5D26D-B5E2-4CD5-8BA2-53D32E00E46A}"/>
    <cellStyle name="%40 - Vurgu2 4 5 4 3" xfId="36303" xr:uid="{B0647A3D-1F90-49F2-9CE9-571C578BAA71}"/>
    <cellStyle name="%40 - Vurgu2 4 5 5" xfId="15782" xr:uid="{BC3A7940-B045-411E-8F0B-5FFF970E1AF3}"/>
    <cellStyle name="%40 - Vurgu2 4 5 5 2" xfId="40014" xr:uid="{7DCDF1B7-2EFD-4BEA-A5C2-458322C12E75}"/>
    <cellStyle name="%40 - Vurgu2 4 5 6" xfId="19519" xr:uid="{B7CE9518-E93E-4B4B-80C2-578EEFCAB4B4}"/>
    <cellStyle name="%40 - Vurgu2 4 5 6 2" xfId="43745" xr:uid="{6493DCD2-C59B-4D73-8DD6-B62BD71D9AD4}"/>
    <cellStyle name="%40 - Vurgu2 4 5 7" xfId="23072" xr:uid="{EDEF699D-0E21-431B-8968-55DC4BBD612B}"/>
    <cellStyle name="%40 - Vurgu2 4 5 7 2" xfId="47274" xr:uid="{FA84CD7E-533F-4E4E-8BAE-45F1211F4AC1}"/>
    <cellStyle name="%40 - Vurgu2 4 5 8" xfId="30840" xr:uid="{22B94E05-EBF3-43E6-A73D-56CCED8F0E96}"/>
    <cellStyle name="%40 - Vurgu2 4 6" xfId="6473" xr:uid="{79F2569F-EBCE-4731-8BC7-C6370C1A665B}"/>
    <cellStyle name="%40 - Vurgu2 4 6 2" xfId="7771" xr:uid="{621147A3-C5C6-45D9-8606-FA920D506DE6}"/>
    <cellStyle name="%40 - Vurgu2 4 6 2 2" xfId="13971" xr:uid="{E6AB265B-B806-4C09-ADAA-53903032724D}"/>
    <cellStyle name="%40 - Vurgu2 4 6 2 2 2" xfId="38204" xr:uid="{2B90B081-4D9E-4092-BF68-DBA09DA5AEC6}"/>
    <cellStyle name="%40 - Vurgu2 4 6 2 3" xfId="17684" xr:uid="{44A9E3AC-7B72-4CCA-8334-71E88002FF19}"/>
    <cellStyle name="%40 - Vurgu2 4 6 2 3 2" xfId="41915" xr:uid="{AADF9461-2EFF-4D4F-AD80-80F054ADD671}"/>
    <cellStyle name="%40 - Vurgu2 4 6 2 4" xfId="21423" xr:uid="{64DE98E7-D922-4954-9E46-A1F2A8BC952E}"/>
    <cellStyle name="%40 - Vurgu2 4 6 2 4 2" xfId="45646" xr:uid="{2AB08775-57F6-4A2D-8E15-88DAF56D1B14}"/>
    <cellStyle name="%40 - Vurgu2 4 6 2 5" xfId="27403" xr:uid="{53379507-C97D-4EC2-B195-3F3FF94C1F42}"/>
    <cellStyle name="%40 - Vurgu2 4 6 2 5 2" xfId="51520" xr:uid="{36B9F8AA-788D-474A-9A1B-4C5F3B06E905}"/>
    <cellStyle name="%40 - Vurgu2 4 6 2 6" xfId="32638" xr:uid="{43387E77-5FFC-4780-A513-DA76580C8E3C}"/>
    <cellStyle name="%40 - Vurgu2 4 6 3" xfId="9270" xr:uid="{1AF9E142-6BB7-4007-814F-BA831502172C}"/>
    <cellStyle name="%40 - Vurgu2 4 6 3 2" xfId="12789" xr:uid="{CA394CCB-603A-4B31-9CDE-67B17C7E9A06}"/>
    <cellStyle name="%40 - Vurgu2 4 6 3 2 2" xfId="37022" xr:uid="{B3BF4D44-29AC-4835-B3BC-01FD4E4FEA12}"/>
    <cellStyle name="%40 - Vurgu2 4 6 3 3" xfId="16502" xr:uid="{1D3D2A6F-CC93-4951-AA5A-DBDE87B7F08D}"/>
    <cellStyle name="%40 - Vurgu2 4 6 3 3 2" xfId="40733" xr:uid="{7156C148-1A46-4A43-A274-31A1E675D1A6}"/>
    <cellStyle name="%40 - Vurgu2 4 6 3 4" xfId="20241" xr:uid="{68E2BEB1-54EF-41C3-B260-B26978D9CF59}"/>
    <cellStyle name="%40 - Vurgu2 4 6 3 4 2" xfId="44464" xr:uid="{5636DDD0-9CC0-4E61-AF4B-B0A5B9EE84F7}"/>
    <cellStyle name="%40 - Vurgu2 4 6 3 5" xfId="26218" xr:uid="{DE8A8FA7-94A9-4C9C-BDEA-E2AB9D1ED914}"/>
    <cellStyle name="%40 - Vurgu2 4 6 3 5 2" xfId="50338" xr:uid="{B0BD7461-1A2F-40FF-858F-A9F352656085}"/>
    <cellStyle name="%40 - Vurgu2 4 6 3 6" xfId="33904" xr:uid="{7050FB36-5DDA-47B2-9425-9E0730A93633}"/>
    <cellStyle name="%40 - Vurgu2 4 6 4" xfId="11386" xr:uid="{4C6206F4-48D8-4A08-948F-C9CF5EF44699}"/>
    <cellStyle name="%40 - Vurgu2 4 6 4 2" xfId="24805" xr:uid="{C59303F2-7C8D-4998-9104-440EF37D3C9F}"/>
    <cellStyle name="%40 - Vurgu2 4 6 4 2 2" xfId="48939" xr:uid="{73EA0394-042D-475C-88AD-46376188D258}"/>
    <cellStyle name="%40 - Vurgu2 4 6 4 3" xfId="35620" xr:uid="{2BAF1CF5-A048-496D-A5EB-73B393452F4A}"/>
    <cellStyle name="%40 - Vurgu2 4 6 5" xfId="15099" xr:uid="{6D3052CF-FFFE-4FA6-90DC-221A7511421C}"/>
    <cellStyle name="%40 - Vurgu2 4 6 5 2" xfId="39331" xr:uid="{1B1B3C63-8409-424C-90FB-5CCF2BC89741}"/>
    <cellStyle name="%40 - Vurgu2 4 6 6" xfId="18835" xr:uid="{8671EE7B-C4E3-4D12-9448-80BB7B870BD0}"/>
    <cellStyle name="%40 - Vurgu2 4 6 6 2" xfId="43061" xr:uid="{23608655-948C-4ECA-88FB-40B0EBC8721D}"/>
    <cellStyle name="%40 - Vurgu2 4 6 7" xfId="23442" xr:uid="{C0C3BD8F-D3EB-4DD4-B0E7-D92D243386AD}"/>
    <cellStyle name="%40 - Vurgu2 4 6 7 2" xfId="47644" xr:uid="{7DFF320C-164D-40A5-83B9-E992A04E06C1}"/>
    <cellStyle name="%40 - Vurgu2 4 6 8" xfId="31478" xr:uid="{AA483607-B192-4D8D-BAC3-EBCC53EC90FF}"/>
    <cellStyle name="%40 - Vurgu2 4 7" xfId="7518" xr:uid="{0C5DE1CB-7EAE-4328-B47C-68B253BE03FA}"/>
    <cellStyle name="%40 - Vurgu2 4 7 2" xfId="12286" xr:uid="{99EB87C4-7618-4544-877E-1C294E86DDBC}"/>
    <cellStyle name="%40 - Vurgu2 4 7 2 2" xfId="25708" xr:uid="{CDB47F70-926D-47F1-8597-196778113776}"/>
    <cellStyle name="%40 - Vurgu2 4 7 2 2 2" xfId="49836" xr:uid="{5C6BC7D5-F743-4697-BDA1-DB6981356E5D}"/>
    <cellStyle name="%40 - Vurgu2 4 7 2 3" xfId="36520" xr:uid="{6FB5B923-52B5-4D8B-A76D-846E579A832B}"/>
    <cellStyle name="%40 - Vurgu2 4 7 3" xfId="15999" xr:uid="{94028CD6-E3E7-40AC-A916-64ADB7D2A202}"/>
    <cellStyle name="%40 - Vurgu2 4 7 3 2" xfId="40231" xr:uid="{569F57C3-9F2D-4F6F-99E6-634B2B99EEA8}"/>
    <cellStyle name="%40 - Vurgu2 4 7 4" xfId="19737" xr:uid="{D50778BB-7A58-4B92-8FAB-F92EC999C309}"/>
    <cellStyle name="%40 - Vurgu2 4 7 4 2" xfId="43962" xr:uid="{5638AEBF-A356-4A8C-976A-371393C76FAD}"/>
    <cellStyle name="%40 - Vurgu2 4 7 5" xfId="23232" xr:uid="{F77A3B29-596E-439C-A876-7D1F61B2C9BC}"/>
    <cellStyle name="%40 - Vurgu2 4 7 5 2" xfId="47434" xr:uid="{CA1EDA33-45C4-4866-B960-AE9CEA555A59}"/>
    <cellStyle name="%40 - Vurgu2 4 7 6" xfId="32429" xr:uid="{F77975A9-BB9A-4C9B-817D-6404FB3AC519}"/>
    <cellStyle name="%40 - Vurgu2 4 8" xfId="6582" xr:uid="{D9012E8C-9F2B-4DBB-B24C-89EB14D3B6A3}"/>
    <cellStyle name="%40 - Vurgu2 4 8 2" xfId="13765" xr:uid="{15D09F92-B673-4506-9883-97E41F049BDC}"/>
    <cellStyle name="%40 - Vurgu2 4 8 2 2" xfId="37998" xr:uid="{DC19A51B-87C8-425A-87B1-C09CBA7EA2FF}"/>
    <cellStyle name="%40 - Vurgu2 4 8 3" xfId="17478" xr:uid="{E959072E-E4B8-427F-B858-BEB6CD3C1D27}"/>
    <cellStyle name="%40 - Vurgu2 4 8 3 2" xfId="41709" xr:uid="{09CE5704-9035-41A6-919A-A833BEA523FA}"/>
    <cellStyle name="%40 - Vurgu2 4 8 4" xfId="21217" xr:uid="{9CAB6511-3977-4491-B0C2-EBEA301B8495}"/>
    <cellStyle name="%40 - Vurgu2 4 8 4 2" xfId="45440" xr:uid="{9C0DC677-5834-4BC2-B64B-0B0BB804F333}"/>
    <cellStyle name="%40 - Vurgu2 4 8 5" xfId="27197" xr:uid="{89ED6D9D-103C-4D12-883E-1BA47E87C36D}"/>
    <cellStyle name="%40 - Vurgu2 4 8 5 2" xfId="51314" xr:uid="{1FEE339A-363B-4F46-BD68-AB42B8207632}"/>
    <cellStyle name="%40 - Vurgu2 4 8 6" xfId="31586" xr:uid="{6FD83E0B-FAE4-487E-85E7-A9E198FC12E5}"/>
    <cellStyle name="%40 - Vurgu2 4 9" xfId="10393" xr:uid="{2CDB2EE1-7519-4FB3-BEE0-03E19679E4EE}"/>
    <cellStyle name="%40 - Vurgu2 4 9 2" xfId="24556" xr:uid="{A2EE3859-3A99-4543-AFFD-E629BD3F1485}"/>
    <cellStyle name="%40 - Vurgu2 4 9 2 2" xfId="48730" xr:uid="{3A6E5776-CC9F-4E96-97F2-B646EC37B572}"/>
    <cellStyle name="%40 - Vurgu2 4 9 3" xfId="34954" xr:uid="{73390BD0-0881-4C15-B8B9-E842CD0D9DC3}"/>
    <cellStyle name="%40 - Vurgu2 5" xfId="473" xr:uid="{00000000-0005-0000-0000-000008020000}"/>
    <cellStyle name="%40 - Vurgu2 5 10" xfId="10394" xr:uid="{765D6B03-B1A7-4C18-B853-2E7D9150A93E}"/>
    <cellStyle name="%40 - Vurgu2 5 10 2" xfId="24573" xr:uid="{8AE3A95D-E8CC-41E5-A3ED-856980ABB18B}"/>
    <cellStyle name="%40 - Vurgu2 5 10 2 2" xfId="48747" xr:uid="{E435FF30-BD51-4B18-A57C-9ABC0C2BFF45}"/>
    <cellStyle name="%40 - Vurgu2 5 10 3" xfId="34955" xr:uid="{83185AC2-016E-4C24-B88C-E4A0E12EBD9C}"/>
    <cellStyle name="%40 - Vurgu2 5 11" xfId="11192" xr:uid="{83C2AD54-E577-4918-9877-B1730C908E35}"/>
    <cellStyle name="%40 - Vurgu2 5 11 2" xfId="35426" xr:uid="{BD6A8E6A-BCE0-4365-A038-2FF86C97FECB}"/>
    <cellStyle name="%40 - Vurgu2 5 12" xfId="14905" xr:uid="{891D64D4-256D-4011-A9B3-9976C47B025C}"/>
    <cellStyle name="%40 - Vurgu2 5 12 2" xfId="39137" xr:uid="{57C032A1-1484-41AF-8365-359C06763482}"/>
    <cellStyle name="%40 - Vurgu2 5 13" xfId="18638" xr:uid="{2B61A835-F22E-4B44-936B-60C2287F237F}"/>
    <cellStyle name="%40 - Vurgu2 5 13 2" xfId="42864" xr:uid="{0C2F35E4-8110-4927-9668-B0F205E4F019}"/>
    <cellStyle name="%40 - Vurgu2 5 14" xfId="22420" xr:uid="{A0324721-4701-4C63-A01A-0E4546FD9E28}"/>
    <cellStyle name="%40 - Vurgu2 5 14 2" xfId="46622" xr:uid="{3DE82106-73C3-4062-962A-97DDB76A7418}"/>
    <cellStyle name="%40 - Vurgu2 5 15" xfId="28647" xr:uid="{F476A39C-FC97-4353-9E16-9E38BBE5DBA5}"/>
    <cellStyle name="%40 - Vurgu2 5 2" xfId="474" xr:uid="{00000000-0005-0000-0000-000009020000}"/>
    <cellStyle name="%40 - Vurgu2 5 2 2" xfId="4192" xr:uid="{C4E23219-EC15-4847-923C-CEFA90AA60DA}"/>
    <cellStyle name="%40 - Vurgu2 5 2 2 2" xfId="8125" xr:uid="{4B4A666D-F669-4E0F-90FC-1931AD170372}"/>
    <cellStyle name="%40 - Vurgu2 5 2 2 2 2" xfId="26524" xr:uid="{AE92AA71-39E8-43EC-B017-E6EBEE66B97D}"/>
    <cellStyle name="%40 - Vurgu2 5 2 2 2 2 2" xfId="50643" xr:uid="{124F57C3-C1E8-431D-92BA-A3BF300E777A}"/>
    <cellStyle name="%40 - Vurgu2 5 2 2 2 3" xfId="32953" xr:uid="{B4265877-52B9-4EFC-B2D5-95F98116A92F}"/>
    <cellStyle name="%40 - Vurgu2 5 2 2 3" xfId="13094" xr:uid="{B3C972CD-85B0-4DA0-A985-FF2A76857224}"/>
    <cellStyle name="%40 - Vurgu2 5 2 2 3 2" xfId="37327" xr:uid="{9FE84CBD-4028-4F6A-B8AC-C3E23815E839}"/>
    <cellStyle name="%40 - Vurgu2 5 2 2 4" xfId="16807" xr:uid="{97FA3D0C-CAC0-4CBA-A426-6E0663810679}"/>
    <cellStyle name="%40 - Vurgu2 5 2 2 4 2" xfId="41038" xr:uid="{FE1A10A3-E708-4E29-BE49-7D8FD3F7F9BE}"/>
    <cellStyle name="%40 - Vurgu2 5 2 2 5" xfId="20546" xr:uid="{B63DCE81-6C11-4161-BA10-02B2A05923D0}"/>
    <cellStyle name="%40 - Vurgu2 5 2 2 5 2" xfId="44769" xr:uid="{C84E1692-2F40-4914-8B0F-A0A18E499D7E}"/>
    <cellStyle name="%40 - Vurgu2 5 2 2 6" xfId="23758" xr:uid="{B838F4FF-0002-47EA-A210-81707792C1B5}"/>
    <cellStyle name="%40 - Vurgu2 5 2 2 6 2" xfId="47960" xr:uid="{1AD80807-CC70-4167-B602-5A52B7268A2F}"/>
    <cellStyle name="%40 - Vurgu2 5 2 2 7" xfId="29803" xr:uid="{EA7707CC-7974-4670-A645-4B56827ED96C}"/>
    <cellStyle name="%40 - Vurgu2 5 2 3" xfId="5836" xr:uid="{D85AB485-24B8-4875-9740-9F2E74B16319}"/>
    <cellStyle name="%40 - Vurgu2 5 2 3 2" xfId="10085" xr:uid="{19EB645A-187B-4508-857E-11753DB8768D}"/>
    <cellStyle name="%40 - Vurgu2 5 2 3 2 2" xfId="34679" xr:uid="{AF7917BE-C0E8-4676-A9BD-2E4F0C3C38E8}"/>
    <cellStyle name="%40 - Vurgu2 5 2 3 3" xfId="14286" xr:uid="{B8CAAA09-FB3B-45E9-8C21-984142B78F5A}"/>
    <cellStyle name="%40 - Vurgu2 5 2 3 3 2" xfId="38519" xr:uid="{BE633230-6FA9-4EE8-B30E-A7CE2C79FBCC}"/>
    <cellStyle name="%40 - Vurgu2 5 2 3 4" xfId="17999" xr:uid="{FFEF570A-DD20-4F8B-8FDF-CC396A820911}"/>
    <cellStyle name="%40 - Vurgu2 5 2 3 4 2" xfId="42230" xr:uid="{9EFDAB9B-6919-424E-906F-B4FBD72D183E}"/>
    <cellStyle name="%40 - Vurgu2 5 2 3 5" xfId="21738" xr:uid="{D09A5C6C-371C-4DFB-9AD2-0246C7429355}"/>
    <cellStyle name="%40 - Vurgu2 5 2 3 5 2" xfId="45961" xr:uid="{56CE0367-17BB-4F4E-8479-7C321CC4E960}"/>
    <cellStyle name="%40 - Vurgu2 5 2 3 6" xfId="27718" xr:uid="{2AA82884-B41B-4146-B0A7-4C101E88A609}"/>
    <cellStyle name="%40 - Vurgu2 5 2 3 6 2" xfId="51835" xr:uid="{D35905A1-9D85-438E-833D-741A6275E192}"/>
    <cellStyle name="%40 - Vurgu2 5 2 3 7" xfId="30842" xr:uid="{682C8EDA-E95D-4B73-BEDE-BCE8D2571332}"/>
    <cellStyle name="%40 - Vurgu2 5 2 4" xfId="6973" xr:uid="{0623CFAD-E40A-44C4-9CBA-10DC68F16527}"/>
    <cellStyle name="%40 - Vurgu2 5 2 4 2" xfId="12435" xr:uid="{0424F430-CEB2-440F-A963-BD4672369676}"/>
    <cellStyle name="%40 - Vurgu2 5 2 4 2 2" xfId="36669" xr:uid="{F1FF8C27-DC51-4700-8F18-7D677BF1380B}"/>
    <cellStyle name="%40 - Vurgu2 5 2 4 3" xfId="16148" xr:uid="{A71E5B29-C7EC-4E0F-964C-E48EE66C97AD}"/>
    <cellStyle name="%40 - Vurgu2 5 2 4 3 2" xfId="40380" xr:uid="{BBED3B87-5D56-4075-BFD2-AF3AB68FF5AC}"/>
    <cellStyle name="%40 - Vurgu2 5 2 4 4" xfId="19886" xr:uid="{2898D53D-B9E8-41E6-ABD3-BDA0536EC053}"/>
    <cellStyle name="%40 - Vurgu2 5 2 4 4 2" xfId="44111" xr:uid="{B710033C-874A-43D6-A0D5-4148E08E2C2D}"/>
    <cellStyle name="%40 - Vurgu2 5 2 4 5" xfId="25861" xr:uid="{F8C8BBB8-B45A-45B8-A290-80F7693515F7}"/>
    <cellStyle name="%40 - Vurgu2 5 2 4 5 2" xfId="49985" xr:uid="{02AAA645-5C27-4386-9DF6-7C9F94552FF3}"/>
    <cellStyle name="%40 - Vurgu2 5 2 4 6" xfId="31905" xr:uid="{0A78DCF8-64E3-4AF2-89C8-2F36A64BEEDD}"/>
    <cellStyle name="%40 - Vurgu2 5 2 5" xfId="11705" xr:uid="{1E252BE2-5B8B-490B-964C-BAE33D283A97}"/>
    <cellStyle name="%40 - Vurgu2 5 2 5 2" xfId="25121" xr:uid="{53B69BCE-CEC5-47C4-A1D7-8432620DF8D4}"/>
    <cellStyle name="%40 - Vurgu2 5 2 5 2 2" xfId="49255" xr:uid="{0768A11E-C82D-4FCA-BF13-50CD566E5302}"/>
    <cellStyle name="%40 - Vurgu2 5 2 5 3" xfId="35939" xr:uid="{2B18BBCF-8398-4586-8368-4A018471C81F}"/>
    <cellStyle name="%40 - Vurgu2 5 2 6" xfId="15418" xr:uid="{DFB2DDAA-3C5E-4C4B-9C4A-35570DE73771}"/>
    <cellStyle name="%40 - Vurgu2 5 2 6 2" xfId="39650" xr:uid="{14E04DED-684D-4FDB-B2C3-7537E487C746}"/>
    <cellStyle name="%40 - Vurgu2 5 2 7" xfId="19155" xr:uid="{A4D470FB-756A-443B-A600-B4CC7B300C82}"/>
    <cellStyle name="%40 - Vurgu2 5 2 7 2" xfId="43381" xr:uid="{C1FAD290-989E-4D12-A3C2-7D0994628C33}"/>
    <cellStyle name="%40 - Vurgu2 5 2 8" xfId="22708" xr:uid="{60CE11B9-9206-4231-9FDD-4741FF5A0074}"/>
    <cellStyle name="%40 - Vurgu2 5 2 8 2" xfId="46910" xr:uid="{31FCFF6E-8229-4EB2-A7B3-AC1764336B90}"/>
    <cellStyle name="%40 - Vurgu2 5 2 9" xfId="28648" xr:uid="{986EC2E4-0417-458A-81EF-436F603E961A}"/>
    <cellStyle name="%40 - Vurgu2 5 3" xfId="4191" xr:uid="{A56EDB81-8D85-4565-BBD1-28FF15266155}"/>
    <cellStyle name="%40 - Vurgu2 5 3 2" xfId="8256" xr:uid="{0FAA0C38-9466-43A3-A43A-15DCA0B27A5F}"/>
    <cellStyle name="%40 - Vurgu2 5 3 2 2" xfId="14413" xr:uid="{01FB82B5-9A91-41DD-A7AD-BDC5590A42D6}"/>
    <cellStyle name="%40 - Vurgu2 5 3 2 2 2" xfId="27845" xr:uid="{15E69E16-F7D6-49A4-B4CC-7F5DB8713844}"/>
    <cellStyle name="%40 - Vurgu2 5 3 2 2 2 2" xfId="51962" xr:uid="{4A7D2695-5678-40C7-B7AE-71967B9531A0}"/>
    <cellStyle name="%40 - Vurgu2 5 3 2 2 3" xfId="38646" xr:uid="{19DF6D19-773A-4758-B164-95705EAD8062}"/>
    <cellStyle name="%40 - Vurgu2 5 3 2 3" xfId="18126" xr:uid="{BEDA241A-8F48-414D-8261-125711851E28}"/>
    <cellStyle name="%40 - Vurgu2 5 3 2 3 2" xfId="42357" xr:uid="{F5E54AE9-F56C-454C-B5A9-714254078C65}"/>
    <cellStyle name="%40 - Vurgu2 5 3 2 4" xfId="21865" xr:uid="{9A324ECD-332F-4055-ABA8-7956C5ED136F}"/>
    <cellStyle name="%40 - Vurgu2 5 3 2 4 2" xfId="46088" xr:uid="{F233EF0B-FF75-4D9C-9449-8BF5777E1DED}"/>
    <cellStyle name="%40 - Vurgu2 5 3 2 5" xfId="23885" xr:uid="{0B0D45D8-D296-458B-B599-A11CF6087107}"/>
    <cellStyle name="%40 - Vurgu2 5 3 2 5 2" xfId="48087" xr:uid="{D7BF5CDF-E0A4-4946-A407-744C63864544}"/>
    <cellStyle name="%40 - Vurgu2 5 3 2 6" xfId="33080" xr:uid="{348E6616-38C3-4697-BD8B-1CC89580E2A7}"/>
    <cellStyle name="%40 - Vurgu2 5 3 3" xfId="7108" xr:uid="{D885CA65-99D3-41B8-BF7B-11993D344F35}"/>
    <cellStyle name="%40 - Vurgu2 5 3 3 2" xfId="13221" xr:uid="{FD03867A-3164-4D91-A6CE-6A7FBAF66F90}"/>
    <cellStyle name="%40 - Vurgu2 5 3 3 2 2" xfId="37454" xr:uid="{CA21840C-CD68-4E70-AD98-801B9BD7A8B9}"/>
    <cellStyle name="%40 - Vurgu2 5 3 3 3" xfId="16934" xr:uid="{8B187141-F616-42F9-93CD-6B08CDF873DD}"/>
    <cellStyle name="%40 - Vurgu2 5 3 3 3 2" xfId="41165" xr:uid="{17CE8034-0873-4747-A411-5B31799C6CC6}"/>
    <cellStyle name="%40 - Vurgu2 5 3 3 4" xfId="20673" xr:uid="{6801467A-2794-4E56-8C21-C708CEA075C9}"/>
    <cellStyle name="%40 - Vurgu2 5 3 3 4 2" xfId="44896" xr:uid="{552EB4B9-F487-497B-9526-73AAB85D6F9E}"/>
    <cellStyle name="%40 - Vurgu2 5 3 3 5" xfId="26651" xr:uid="{FD198D9D-9F41-4C58-8D26-2A59022B5183}"/>
    <cellStyle name="%40 - Vurgu2 5 3 3 5 2" xfId="50770" xr:uid="{874A81AC-EB21-4419-98C9-F6B8CED19C53}"/>
    <cellStyle name="%40 - Vurgu2 5 3 3 6" xfId="32032" xr:uid="{7AFAAF3C-40BC-475A-876B-F663513A97DE}"/>
    <cellStyle name="%40 - Vurgu2 5 3 4" xfId="11832" xr:uid="{7D47245C-00A9-40CF-B764-0982F69DF4EC}"/>
    <cellStyle name="%40 - Vurgu2 5 3 4 2" xfId="25248" xr:uid="{687FCDD9-6421-4C63-B13D-F5BAE3934555}"/>
    <cellStyle name="%40 - Vurgu2 5 3 4 2 2" xfId="49382" xr:uid="{D49889DA-A8CE-4C74-9959-4B1A5031968D}"/>
    <cellStyle name="%40 - Vurgu2 5 3 4 3" xfId="36066" xr:uid="{D29FECCF-76E4-4B94-B680-9B08F483EC93}"/>
    <cellStyle name="%40 - Vurgu2 5 3 5" xfId="15545" xr:uid="{D534928D-8B76-4D8F-BC0D-E26FF5B60030}"/>
    <cellStyle name="%40 - Vurgu2 5 3 5 2" xfId="39777" xr:uid="{D002FF3B-AFAD-4207-9D2E-8CCFFAB9368B}"/>
    <cellStyle name="%40 - Vurgu2 5 3 6" xfId="19282" xr:uid="{FCEC30A3-4068-4813-B573-867B4965B29C}"/>
    <cellStyle name="%40 - Vurgu2 5 3 6 2" xfId="43508" xr:uid="{FF734846-2E2D-4976-9B08-B54A0E532E01}"/>
    <cellStyle name="%40 - Vurgu2 5 3 7" xfId="22835" xr:uid="{AB3B3093-A572-472B-9958-16F2A6C2202B}"/>
    <cellStyle name="%40 - Vurgu2 5 3 7 2" xfId="47037" xr:uid="{F22ED506-7136-4B8C-A1EE-E4828E6CC437}"/>
    <cellStyle name="%40 - Vurgu2 5 4" xfId="7236" xr:uid="{A5C71460-1172-4E0D-82B6-BE45FC3AD7DE}"/>
    <cellStyle name="%40 - Vurgu2 5 4 2" xfId="8386" xr:uid="{67A016DC-8F72-417C-A5E2-0E413237C882}"/>
    <cellStyle name="%40 - Vurgu2 5 4 2 2" xfId="14540" xr:uid="{EB0EBFCB-3FA5-4086-9D27-4070077AD94D}"/>
    <cellStyle name="%40 - Vurgu2 5 4 2 2 2" xfId="27972" xr:uid="{25DA5A85-585A-41A3-BE3E-E10092602967}"/>
    <cellStyle name="%40 - Vurgu2 5 4 2 2 2 2" xfId="52089" xr:uid="{FAECAA34-FBD8-4ADE-AA9A-C517EC489D28}"/>
    <cellStyle name="%40 - Vurgu2 5 4 2 2 3" xfId="38773" xr:uid="{26D7DE2B-EEED-4602-9951-56BA89BEBDBF}"/>
    <cellStyle name="%40 - Vurgu2 5 4 2 3" xfId="18253" xr:uid="{5EDCA083-FBCA-4DB8-ACBD-64E12AF8989C}"/>
    <cellStyle name="%40 - Vurgu2 5 4 2 3 2" xfId="42484" xr:uid="{A4EAE7F6-E655-4ECF-877D-571F9F54F1BD}"/>
    <cellStyle name="%40 - Vurgu2 5 4 2 4" xfId="21992" xr:uid="{D8E49108-E05B-459A-86E1-5DA67E5AE940}"/>
    <cellStyle name="%40 - Vurgu2 5 4 2 4 2" xfId="46215" xr:uid="{BA22454B-1920-4B1F-B049-BDA75672968D}"/>
    <cellStyle name="%40 - Vurgu2 5 4 2 5" xfId="24012" xr:uid="{641AB5F5-75C2-4060-858F-7753F91DBBDC}"/>
    <cellStyle name="%40 - Vurgu2 5 4 2 5 2" xfId="48214" xr:uid="{00E5CEF7-0816-43EE-A6F9-527547F93F1D}"/>
    <cellStyle name="%40 - Vurgu2 5 4 2 6" xfId="33207" xr:uid="{D46FA6D3-1946-4804-A7A4-F6C5EDEE5572}"/>
    <cellStyle name="%40 - Vurgu2 5 4 3" xfId="9553" xr:uid="{DEE430A7-BF54-40B9-A841-597D896734A0}"/>
    <cellStyle name="%40 - Vurgu2 5 4 3 2" xfId="13348" xr:uid="{82DC2027-DF2F-4B2A-932B-6349F3FE7358}"/>
    <cellStyle name="%40 - Vurgu2 5 4 3 2 2" xfId="37581" xr:uid="{132CB1AF-CA3F-438D-B9F2-0BE9F649809A}"/>
    <cellStyle name="%40 - Vurgu2 5 4 3 3" xfId="17061" xr:uid="{94059487-71B3-4EF7-B05F-56F88E02401A}"/>
    <cellStyle name="%40 - Vurgu2 5 4 3 3 2" xfId="41292" xr:uid="{ED33B17D-0212-461C-AE25-F52D701F73B0}"/>
    <cellStyle name="%40 - Vurgu2 5 4 3 4" xfId="20800" xr:uid="{56DD26D0-2065-4A69-BBC8-53BBAE49079C}"/>
    <cellStyle name="%40 - Vurgu2 5 4 3 4 2" xfId="45023" xr:uid="{037FA890-17EC-4466-B116-97E0FD30E0AC}"/>
    <cellStyle name="%40 - Vurgu2 5 4 3 5" xfId="26778" xr:uid="{03AEC3EB-91F2-46EB-9C77-99E82F697292}"/>
    <cellStyle name="%40 - Vurgu2 5 4 3 5 2" xfId="50897" xr:uid="{258F8BA3-A75A-4907-BD16-216F42DCA4FC}"/>
    <cellStyle name="%40 - Vurgu2 5 4 3 6" xfId="34178" xr:uid="{95264730-1431-4305-AB94-8725A8416B07}"/>
    <cellStyle name="%40 - Vurgu2 5 4 4" xfId="11959" xr:uid="{CD828BF6-2259-4ECC-94A7-4303702D439D}"/>
    <cellStyle name="%40 - Vurgu2 5 4 4 2" xfId="25375" xr:uid="{20CE1C7B-6C76-4B04-8CB3-C30ABCE33219}"/>
    <cellStyle name="%40 - Vurgu2 5 4 4 2 2" xfId="49509" xr:uid="{5EDA28B4-82CA-4F79-82E5-5CAA0BE7B573}"/>
    <cellStyle name="%40 - Vurgu2 5 4 4 3" xfId="36193" xr:uid="{E32AF57A-2A57-4975-A437-DCB6C15768C7}"/>
    <cellStyle name="%40 - Vurgu2 5 4 5" xfId="15672" xr:uid="{2DBDB254-755A-4AFC-89B0-8B1D3CB3CB56}"/>
    <cellStyle name="%40 - Vurgu2 5 4 5 2" xfId="39904" xr:uid="{7AAC7C85-D496-4AEE-96CF-0CE1EF273F30}"/>
    <cellStyle name="%40 - Vurgu2 5 4 6" xfId="19409" xr:uid="{EB2494A7-BFA5-4C5F-89EA-9E8A6E3B32E6}"/>
    <cellStyle name="%40 - Vurgu2 5 4 6 2" xfId="43635" xr:uid="{41D215C8-2D5B-4AED-8E83-DD4C78BEC554}"/>
    <cellStyle name="%40 - Vurgu2 5 4 7" xfId="22962" xr:uid="{F430456D-6789-4C69-AA05-A05EEEE60826}"/>
    <cellStyle name="%40 - Vurgu2 5 4 7 2" xfId="47164" xr:uid="{2FCB115D-7CBB-49C3-B4EE-3DD2FD0B89B3}"/>
    <cellStyle name="%40 - Vurgu2 5 4 8" xfId="32159" xr:uid="{54696058-C520-4F7B-AB89-E955CAAE97C3}"/>
    <cellStyle name="%40 - Vurgu2 5 5" xfId="7370" xr:uid="{65321B6A-4D39-466B-93D9-02561E4A7550}"/>
    <cellStyle name="%40 - Vurgu2 5 5 2" xfId="8518" xr:uid="{4559A47E-3F4F-4357-B37E-598F646B8ED3}"/>
    <cellStyle name="%40 - Vurgu2 5 5 2 2" xfId="14667" xr:uid="{3A00359C-9E60-45E0-9D79-6A77C9EEE5CB}"/>
    <cellStyle name="%40 - Vurgu2 5 5 2 2 2" xfId="28099" xr:uid="{A9556974-DFFB-440C-B6CC-56FC5F2DBF33}"/>
    <cellStyle name="%40 - Vurgu2 5 5 2 2 2 2" xfId="52216" xr:uid="{B377A94B-9568-4293-8526-C2F8CB6F612C}"/>
    <cellStyle name="%40 - Vurgu2 5 5 2 2 3" xfId="38900" xr:uid="{B943BA40-8AAF-4B19-A082-14326CA1C8A9}"/>
    <cellStyle name="%40 - Vurgu2 5 5 2 3" xfId="18380" xr:uid="{163A6884-2740-4851-B0EB-9129F39B0A42}"/>
    <cellStyle name="%40 - Vurgu2 5 5 2 3 2" xfId="42611" xr:uid="{AAFF0722-DA1D-433C-A5D1-E083FC2A2AA1}"/>
    <cellStyle name="%40 - Vurgu2 5 5 2 4" xfId="22119" xr:uid="{FFC8DDCE-2D4C-48D7-A3DB-D119695488BA}"/>
    <cellStyle name="%40 - Vurgu2 5 5 2 4 2" xfId="46342" xr:uid="{43598AC1-D8A2-4746-BE2F-287DEAFE5667}"/>
    <cellStyle name="%40 - Vurgu2 5 5 2 5" xfId="24139" xr:uid="{7CA39ADA-A58E-4644-9396-74B02459C723}"/>
    <cellStyle name="%40 - Vurgu2 5 5 2 5 2" xfId="48341" xr:uid="{6F2D07F2-F7B7-458C-8D63-807CED73F566}"/>
    <cellStyle name="%40 - Vurgu2 5 5 2 6" xfId="33334" xr:uid="{47039F4F-C695-48EB-82B3-0CC70F2B9CC2}"/>
    <cellStyle name="%40 - Vurgu2 5 5 3" xfId="9633" xr:uid="{EF5F7D0D-D10D-496B-B0D6-6D08E28EA696}"/>
    <cellStyle name="%40 - Vurgu2 5 5 3 2" xfId="13475" xr:uid="{D3383F01-775F-4C22-B467-4A7723F1E3EB}"/>
    <cellStyle name="%40 - Vurgu2 5 5 3 2 2" xfId="37708" xr:uid="{CD302466-949C-4AEE-9797-18FFBBF0FD42}"/>
    <cellStyle name="%40 - Vurgu2 5 5 3 3" xfId="17188" xr:uid="{E7453FE1-A9F6-48DD-B152-329DF3DADFA7}"/>
    <cellStyle name="%40 - Vurgu2 5 5 3 3 2" xfId="41419" xr:uid="{2979AC20-146E-4FE7-8CFE-7613B7CA1F0A}"/>
    <cellStyle name="%40 - Vurgu2 5 5 3 4" xfId="20927" xr:uid="{36787CEE-6CE3-4C58-A84F-22D2550FC1CD}"/>
    <cellStyle name="%40 - Vurgu2 5 5 3 4 2" xfId="45150" xr:uid="{46E6D7BD-0293-4D05-90E5-F7001F48C778}"/>
    <cellStyle name="%40 - Vurgu2 5 5 3 5" xfId="26905" xr:uid="{63CFF584-DD09-43BE-9AB6-939A870BFFC9}"/>
    <cellStyle name="%40 - Vurgu2 5 5 3 5 2" xfId="51024" xr:uid="{386800C9-FA78-47A0-AA26-AB57769713D7}"/>
    <cellStyle name="%40 - Vurgu2 5 5 3 6" xfId="34258" xr:uid="{1BB562F0-657F-4649-9778-3BBD6DD695DA}"/>
    <cellStyle name="%40 - Vurgu2 5 5 4" xfId="12086" xr:uid="{D473A022-2E2C-4386-AAE8-36B41420DFDA}"/>
    <cellStyle name="%40 - Vurgu2 5 5 4 2" xfId="25502" xr:uid="{4FCF3A14-F555-4B21-B446-F2D2422887CF}"/>
    <cellStyle name="%40 - Vurgu2 5 5 4 2 2" xfId="49636" xr:uid="{150C5632-B092-414B-A3FD-A28F81323AB7}"/>
    <cellStyle name="%40 - Vurgu2 5 5 4 3" xfId="36320" xr:uid="{1E0AF449-A8EE-4163-8C09-82BDDDD26162}"/>
    <cellStyle name="%40 - Vurgu2 5 5 5" xfId="15799" xr:uid="{4991A81D-1D01-4D14-8C7E-8C6A9ABE7235}"/>
    <cellStyle name="%40 - Vurgu2 5 5 5 2" xfId="40031" xr:uid="{7CB33ABD-1B5D-4CE4-AC37-4F760CBBF4E9}"/>
    <cellStyle name="%40 - Vurgu2 5 5 6" xfId="19536" xr:uid="{7704F5B3-3903-41F9-88BF-7B43A7A27F79}"/>
    <cellStyle name="%40 - Vurgu2 5 5 6 2" xfId="43762" xr:uid="{A8E4EFDA-8675-4CB2-8390-6C2AE673F3A4}"/>
    <cellStyle name="%40 - Vurgu2 5 5 7" xfId="23089" xr:uid="{BD10C613-7774-46CA-B005-C50DC1B7A4D7}"/>
    <cellStyle name="%40 - Vurgu2 5 5 7 2" xfId="47291" xr:uid="{010564CE-0BB1-445E-8F5D-23181302BC19}"/>
    <cellStyle name="%40 - Vurgu2 5 5 8" xfId="32286" xr:uid="{A2FD86B9-49BF-406B-98A9-294AD35048AE}"/>
    <cellStyle name="%40 - Vurgu2 5 6" xfId="7809" xr:uid="{A51BCE36-4709-4446-A18C-ABEA80FB215A}"/>
    <cellStyle name="%40 - Vurgu2 5 6 2" xfId="10018" xr:uid="{F94AFDBF-616B-4632-8C02-AA3A9FF038DF}"/>
    <cellStyle name="%40 - Vurgu2 5 6 2 2" xfId="14003" xr:uid="{EFC54815-5189-43E8-A978-B51953717D60}"/>
    <cellStyle name="%40 - Vurgu2 5 6 2 2 2" xfId="38236" xr:uid="{DBCB3DC7-E23F-4D0D-A50F-CBAF79F10753}"/>
    <cellStyle name="%40 - Vurgu2 5 6 2 3" xfId="17716" xr:uid="{9E1CB32F-0101-418C-A616-16AB114D32F6}"/>
    <cellStyle name="%40 - Vurgu2 5 6 2 3 2" xfId="41947" xr:uid="{5C8B8424-240E-4755-8013-B5BF2C476418}"/>
    <cellStyle name="%40 - Vurgu2 5 6 2 4" xfId="21455" xr:uid="{F14490BD-E8C2-479E-8BBB-989A371915C5}"/>
    <cellStyle name="%40 - Vurgu2 5 6 2 4 2" xfId="45678" xr:uid="{EFD9E882-489E-4E72-9080-31C2C7223079}"/>
    <cellStyle name="%40 - Vurgu2 5 6 2 5" xfId="27435" xr:uid="{24A51F95-F56C-460E-B560-7C89DEC77969}"/>
    <cellStyle name="%40 - Vurgu2 5 6 2 5 2" xfId="51552" xr:uid="{4B91E4D1-137D-459A-BDEA-1AAA2E5E2D78}"/>
    <cellStyle name="%40 - Vurgu2 5 6 2 6" xfId="34612" xr:uid="{78060B49-9A72-4A68-8E14-464950EC2B05}"/>
    <cellStyle name="%40 - Vurgu2 5 6 3" xfId="9288" xr:uid="{ADB8C255-D123-468E-83CC-192120A48D59}"/>
    <cellStyle name="%40 - Vurgu2 5 6 3 2" xfId="12821" xr:uid="{FE34E46B-67BA-4435-997A-749519181566}"/>
    <cellStyle name="%40 - Vurgu2 5 6 3 2 2" xfId="37054" xr:uid="{84164EAB-C18B-49F8-972D-E505A81796CE}"/>
    <cellStyle name="%40 - Vurgu2 5 6 3 3" xfId="16534" xr:uid="{3C07954F-9E8F-425C-8446-F3AC8B16C638}"/>
    <cellStyle name="%40 - Vurgu2 5 6 3 3 2" xfId="40765" xr:uid="{2DC4E883-6652-454F-AF54-21F2F2846BFC}"/>
    <cellStyle name="%40 - Vurgu2 5 6 3 4" xfId="20273" xr:uid="{B4962E5F-BA98-4E9A-90C6-887730AD4160}"/>
    <cellStyle name="%40 - Vurgu2 5 6 3 4 2" xfId="44496" xr:uid="{848702E6-61DB-4647-8F6C-A56C4A038BE5}"/>
    <cellStyle name="%40 - Vurgu2 5 6 3 5" xfId="26250" xr:uid="{CB41E9B6-A1E9-45A7-8F80-A382198D1918}"/>
    <cellStyle name="%40 - Vurgu2 5 6 3 5 2" xfId="50370" xr:uid="{76012C7F-EEF2-44E0-86D1-B69DE521DD3D}"/>
    <cellStyle name="%40 - Vurgu2 5 6 3 6" xfId="33922" xr:uid="{099BF557-E7D4-4646-B219-9C9BB91E1BD1}"/>
    <cellStyle name="%40 - Vurgu2 5 6 4" xfId="11418" xr:uid="{794F74D5-ADA9-4FC9-9A61-46A0A32072AD}"/>
    <cellStyle name="%40 - Vurgu2 5 6 4 2" xfId="24837" xr:uid="{DE921C1F-9E94-4282-83EA-3083D0905F30}"/>
    <cellStyle name="%40 - Vurgu2 5 6 4 2 2" xfId="48971" xr:uid="{40D28E8C-5B79-4587-86FD-F7CDF6C2287D}"/>
    <cellStyle name="%40 - Vurgu2 5 6 4 3" xfId="35652" xr:uid="{6FF38D23-4397-487D-B20E-227F4E52B1FC}"/>
    <cellStyle name="%40 - Vurgu2 5 6 5" xfId="15131" xr:uid="{DD227425-03A2-4BF1-AB54-DE12B6570465}"/>
    <cellStyle name="%40 - Vurgu2 5 6 5 2" xfId="39363" xr:uid="{8F3BB08E-FF77-42CE-BF1D-CD59CCDF2E2D}"/>
    <cellStyle name="%40 - Vurgu2 5 6 6" xfId="18867" xr:uid="{EA7E2066-E48B-4909-A1A4-84649F9A31F5}"/>
    <cellStyle name="%40 - Vurgu2 5 6 6 2" xfId="43093" xr:uid="{74AAE5D9-58F0-4357-984E-7F2ADFA1BD61}"/>
    <cellStyle name="%40 - Vurgu2 5 6 7" xfId="23474" xr:uid="{278711F3-23FF-4E4A-BA0C-ED4BD82282D6}"/>
    <cellStyle name="%40 - Vurgu2 5 6 7 2" xfId="47676" xr:uid="{489AFF3A-CA5D-474C-BFDF-E6EBF0E59CD7}"/>
    <cellStyle name="%40 - Vurgu2 5 6 8" xfId="32670" xr:uid="{C950B1BC-E2D5-4982-A19F-E6093DCEA4BE}"/>
    <cellStyle name="%40 - Vurgu2 5 7" xfId="7535" xr:uid="{6EBAB187-03C3-48D8-89E6-80E24CF85B4B}"/>
    <cellStyle name="%40 - Vurgu2 5 7 2" xfId="12604" xr:uid="{F51498F9-058F-4A2E-9150-3E916B5CD85E}"/>
    <cellStyle name="%40 - Vurgu2 5 7 2 2" xfId="26032" xr:uid="{E8FFCB05-7C8D-4CC5-A33A-1918DDAB3177}"/>
    <cellStyle name="%40 - Vurgu2 5 7 2 2 2" xfId="50153" xr:uid="{D11797F5-AB43-4698-A08A-B7859B446EA6}"/>
    <cellStyle name="%40 - Vurgu2 5 7 2 3" xfId="36837" xr:uid="{768C42E1-A24E-4FB4-95B6-6347A80244B1}"/>
    <cellStyle name="%40 - Vurgu2 5 7 3" xfId="16317" xr:uid="{F199899B-B6E9-4E9B-A5C0-417DD6B4B199}"/>
    <cellStyle name="%40 - Vurgu2 5 7 3 2" xfId="40548" xr:uid="{3847A603-050D-4133-9933-DFC42F8AE4E1}"/>
    <cellStyle name="%40 - Vurgu2 5 7 4" xfId="20056" xr:uid="{C856FC0C-E148-4B3E-9B2B-C0B7E3E81F82}"/>
    <cellStyle name="%40 - Vurgu2 5 7 4 2" xfId="44279" xr:uid="{4D79E910-4CB4-4219-8FDB-2EF55B0229B1}"/>
    <cellStyle name="%40 - Vurgu2 5 7 5" xfId="23249" xr:uid="{55159F64-F009-4CA2-80D4-95593398A083}"/>
    <cellStyle name="%40 - Vurgu2 5 7 5 2" xfId="47451" xr:uid="{F0CB649E-87BF-4DDE-90F2-DDD6B22B1B15}"/>
    <cellStyle name="%40 - Vurgu2 5 7 6" xfId="32446" xr:uid="{AF4EA6D5-85AB-4A10-A275-9D4D5CA5265C}"/>
    <cellStyle name="%40 - Vurgu2 5 8" xfId="6614" xr:uid="{C2ED718A-E319-424A-92A4-1A5D1817E0CF}"/>
    <cellStyle name="%40 - Vurgu2 5 8 2" xfId="13782" xr:uid="{06000044-67F4-4D8C-A962-8F67271C2439}"/>
    <cellStyle name="%40 - Vurgu2 5 8 2 2" xfId="38015" xr:uid="{1DF118EA-B535-4959-BAC1-90FDFA154B6E}"/>
    <cellStyle name="%40 - Vurgu2 5 8 3" xfId="17495" xr:uid="{C034FD8B-6632-426A-8DFC-4E0F9D4BFF89}"/>
    <cellStyle name="%40 - Vurgu2 5 8 3 2" xfId="41726" xr:uid="{4CABC2F3-CCC8-47A7-82B7-F4CE442A94EE}"/>
    <cellStyle name="%40 - Vurgu2 5 8 4" xfId="21234" xr:uid="{A092EFFC-66AC-472E-94C0-B62004B33A3A}"/>
    <cellStyle name="%40 - Vurgu2 5 8 4 2" xfId="45457" xr:uid="{66BDB566-04A2-4BCC-BB06-72968428DF5A}"/>
    <cellStyle name="%40 - Vurgu2 5 8 5" xfId="27214" xr:uid="{596EBF8B-974A-43F8-B4B8-E8DDBBC028C0}"/>
    <cellStyle name="%40 - Vurgu2 5 8 5 2" xfId="51331" xr:uid="{02F2680D-F33D-430C-8EB0-1F0F83354913}"/>
    <cellStyle name="%40 - Vurgu2 5 8 6" xfId="31618" xr:uid="{B03D2BB0-8D9E-4A87-AF92-383687E70AE3}"/>
    <cellStyle name="%40 - Vurgu2 5 9" xfId="8921" xr:uid="{BCC60AE1-1205-40D8-9714-FBE5623D9203}"/>
    <cellStyle name="%40 - Vurgu2 5 9 2" xfId="12332" xr:uid="{EB8737D0-6138-4B26-AD37-4E8945FBE964}"/>
    <cellStyle name="%40 - Vurgu2 5 9 2 2" xfId="36566" xr:uid="{E1DB6CF5-2043-4FFE-97CA-E837008CF0BA}"/>
    <cellStyle name="%40 - Vurgu2 5 9 3" xfId="16045" xr:uid="{F063A909-70CE-4F65-B00C-C65110E9B920}"/>
    <cellStyle name="%40 - Vurgu2 5 9 3 2" xfId="40277" xr:uid="{B2059BFE-1FC5-42F7-A64E-6CB19F64D0F6}"/>
    <cellStyle name="%40 - Vurgu2 5 9 4" xfId="19783" xr:uid="{E05FF87C-13EC-411C-9214-14B0FD0982FE}"/>
    <cellStyle name="%40 - Vurgu2 5 9 4 2" xfId="44008" xr:uid="{DEF6B053-9CEB-4FC4-BB4E-18D2D5C03981}"/>
    <cellStyle name="%40 - Vurgu2 5 9 5" xfId="25758" xr:uid="{83B34884-9E3C-4733-B7EA-134D5DE32E05}"/>
    <cellStyle name="%40 - Vurgu2 5 9 5 2" xfId="49882" xr:uid="{00C15692-1D79-4165-8355-BA2C8A2D8DE4}"/>
    <cellStyle name="%40 - Vurgu2 5 9 6" xfId="33634" xr:uid="{D38C48E9-F67F-44D2-B2DA-018CC11ACBE0}"/>
    <cellStyle name="%40 - Vurgu2 6" xfId="475" xr:uid="{00000000-0005-0000-0000-00000A020000}"/>
    <cellStyle name="%40 - Vurgu2 6 10" xfId="10395" xr:uid="{41F06138-EB9E-4F63-B762-642C73BF4037}"/>
    <cellStyle name="%40 - Vurgu2 6 10 2" xfId="24601" xr:uid="{1F896109-C60E-4787-90E6-921D58459C07}"/>
    <cellStyle name="%40 - Vurgu2 6 10 2 2" xfId="48775" xr:uid="{F80CD644-FFAC-4F6A-971A-0D96D7F8E6DB}"/>
    <cellStyle name="%40 - Vurgu2 6 10 3" xfId="34956" xr:uid="{3E31024B-E37D-46B8-AA04-D3583C4D51FF}"/>
    <cellStyle name="%40 - Vurgu2 6 11" xfId="11220" xr:uid="{1F0ECA0E-E451-4BF0-B83A-9F1E1B5C86CF}"/>
    <cellStyle name="%40 - Vurgu2 6 11 2" xfId="35454" xr:uid="{253F36E4-E74A-489C-8CDF-7BDC0FA1FF64}"/>
    <cellStyle name="%40 - Vurgu2 6 12" xfId="14933" xr:uid="{0DCA9009-DF6A-4374-81BF-5F92830CB9E6}"/>
    <cellStyle name="%40 - Vurgu2 6 12 2" xfId="39165" xr:uid="{80E32575-AC79-425F-A01F-869054613119}"/>
    <cellStyle name="%40 - Vurgu2 6 13" xfId="18666" xr:uid="{CEE358E2-9429-49BA-BB9C-D43DDBCE1F9F}"/>
    <cellStyle name="%40 - Vurgu2 6 13 2" xfId="42892" xr:uid="{513CE60C-E166-448C-A773-AE366D0B64AA}"/>
    <cellStyle name="%40 - Vurgu2 6 14" xfId="22434" xr:uid="{CFC25419-97D0-4506-A337-179122694C0D}"/>
    <cellStyle name="%40 - Vurgu2 6 14 2" xfId="46636" xr:uid="{67DB9528-4391-4968-8C70-B8EFF2178F86}"/>
    <cellStyle name="%40 - Vurgu2 6 15" xfId="28649" xr:uid="{2EB719CD-DFB8-48CB-8438-C62F4550616C}"/>
    <cellStyle name="%40 - Vurgu2 6 2" xfId="476" xr:uid="{00000000-0005-0000-0000-00000B020000}"/>
    <cellStyle name="%40 - Vurgu2 6 2 2" xfId="4194" xr:uid="{2C374B61-2407-40BF-98B6-6A2E2FA32DA7}"/>
    <cellStyle name="%40 - Vurgu2 6 2 2 2" xfId="8153" xr:uid="{AFD9FEA8-B6D6-476A-96B5-CCE9025CF269}"/>
    <cellStyle name="%40 - Vurgu2 6 2 2 2 2" xfId="27746" xr:uid="{DB161EE6-40E3-4FD2-8313-3D46B258B515}"/>
    <cellStyle name="%40 - Vurgu2 6 2 2 2 2 2" xfId="51863" xr:uid="{1EE49130-09E9-44A6-80F6-C8998357D328}"/>
    <cellStyle name="%40 - Vurgu2 6 2 2 2 3" xfId="32981" xr:uid="{EC5C1DB3-5EEE-4F8B-A49F-08E0F0341BBD}"/>
    <cellStyle name="%40 - Vurgu2 6 2 2 3" xfId="14314" xr:uid="{3CA5657A-96CD-48A9-9561-83A39B5CBB8A}"/>
    <cellStyle name="%40 - Vurgu2 6 2 2 3 2" xfId="38547" xr:uid="{54FED6E1-5AC6-4C17-8F4A-B875CEF615D8}"/>
    <cellStyle name="%40 - Vurgu2 6 2 2 4" xfId="18027" xr:uid="{1503C70D-DE10-412A-9B08-6A2F915FB5E2}"/>
    <cellStyle name="%40 - Vurgu2 6 2 2 4 2" xfId="42258" xr:uid="{D15CB8AD-6D18-4AD9-BF72-DB1E5267DED1}"/>
    <cellStyle name="%40 - Vurgu2 6 2 2 5" xfId="21766" xr:uid="{29CEB29D-B527-489E-909E-63555C834FE9}"/>
    <cellStyle name="%40 - Vurgu2 6 2 2 5 2" xfId="45989" xr:uid="{486F10BA-81D2-4BEA-9648-BE98A42F940F}"/>
    <cellStyle name="%40 - Vurgu2 6 2 2 6" xfId="23786" xr:uid="{7475F1C0-118E-493A-9F2E-726E8F76D54E}"/>
    <cellStyle name="%40 - Vurgu2 6 2 2 6 2" xfId="47988" xr:uid="{8C487674-FE09-4D13-94A0-8B392B5ACB1D}"/>
    <cellStyle name="%40 - Vurgu2 6 2 2 7" xfId="29805" xr:uid="{6B209644-7E82-4500-A9E2-38D894FA6B02}"/>
    <cellStyle name="%40 - Vurgu2 6 2 3" xfId="5838" xr:uid="{C8663689-C8ED-4A74-8DBE-DF94EDD5671D}"/>
    <cellStyle name="%40 - Vurgu2 6 2 3 2" xfId="9418" xr:uid="{64216230-2D3F-4558-9949-20ED00EDEF53}"/>
    <cellStyle name="%40 - Vurgu2 6 2 3 2 2" xfId="34043" xr:uid="{E217475E-BBDF-4067-A336-73720602341C}"/>
    <cellStyle name="%40 - Vurgu2 6 2 3 3" xfId="13122" xr:uid="{F66463E6-6595-4987-A0AB-B9934DD402B9}"/>
    <cellStyle name="%40 - Vurgu2 6 2 3 3 2" xfId="37355" xr:uid="{A5936FAF-5CEB-4CD9-8452-EAE8B899C166}"/>
    <cellStyle name="%40 - Vurgu2 6 2 3 4" xfId="16835" xr:uid="{7DCB5167-2E1A-4054-A47D-E34EC478A491}"/>
    <cellStyle name="%40 - Vurgu2 6 2 3 4 2" xfId="41066" xr:uid="{CC05CF67-EAC0-4F9D-A5E1-C49216564C07}"/>
    <cellStyle name="%40 - Vurgu2 6 2 3 5" xfId="20574" xr:uid="{7AA423CC-BD21-4CCD-A988-196EF1BD72AC}"/>
    <cellStyle name="%40 - Vurgu2 6 2 3 5 2" xfId="44797" xr:uid="{0AD1FC9C-911D-4B97-B5A1-2FA5E926E3D5}"/>
    <cellStyle name="%40 - Vurgu2 6 2 3 6" xfId="26552" xr:uid="{446CE1BF-F832-47FD-B370-46FC4D07FDF3}"/>
    <cellStyle name="%40 - Vurgu2 6 2 3 6 2" xfId="50671" xr:uid="{EE359405-878E-4657-9A8B-5498378678C0}"/>
    <cellStyle name="%40 - Vurgu2 6 2 3 7" xfId="30844" xr:uid="{58A724CB-54C8-4591-8C0D-5F6023303394}"/>
    <cellStyle name="%40 - Vurgu2 6 2 4" xfId="7006" xr:uid="{379A3E83-162E-47BB-8D62-4F6B34874535}"/>
    <cellStyle name="%40 - Vurgu2 6 2 4 2" xfId="25149" xr:uid="{0152F5B1-A19A-4CAF-B6F5-7A2D91185EA6}"/>
    <cellStyle name="%40 - Vurgu2 6 2 4 2 2" xfId="49283" xr:uid="{38567AFA-7113-44C4-8AC7-461308D37068}"/>
    <cellStyle name="%40 - Vurgu2 6 2 4 3" xfId="31933" xr:uid="{0391EF43-63EC-40E9-97E9-9325C184BA44}"/>
    <cellStyle name="%40 - Vurgu2 6 2 5" xfId="11733" xr:uid="{06D4EA10-B093-4154-B072-9B6C493DB597}"/>
    <cellStyle name="%40 - Vurgu2 6 2 5 2" xfId="35967" xr:uid="{56C0013A-B639-4498-936C-D57733E3BC24}"/>
    <cellStyle name="%40 - Vurgu2 6 2 6" xfId="15446" xr:uid="{07625661-054B-4836-BE62-665EB4C4DFBF}"/>
    <cellStyle name="%40 - Vurgu2 6 2 6 2" xfId="39678" xr:uid="{73C427F2-3F31-4C97-AD79-E0B5B6BF004B}"/>
    <cellStyle name="%40 - Vurgu2 6 2 7" xfId="19183" xr:uid="{C78429DD-4571-4A28-B80E-CEC6AF3EE51A}"/>
    <cellStyle name="%40 - Vurgu2 6 2 7 2" xfId="43409" xr:uid="{4034F390-19EF-450A-A8BE-97E1E4DFA0B3}"/>
    <cellStyle name="%40 - Vurgu2 6 2 8" xfId="22736" xr:uid="{6826FEF6-3D98-4B0E-97C0-695C5D199B03}"/>
    <cellStyle name="%40 - Vurgu2 6 2 8 2" xfId="46938" xr:uid="{194FA6C6-33BF-4481-BDB4-9E4A52B6831A}"/>
    <cellStyle name="%40 - Vurgu2 6 2 9" xfId="28650" xr:uid="{438767B4-1FC7-4C37-B427-6805A2FF0A4D}"/>
    <cellStyle name="%40 - Vurgu2 6 3" xfId="4193" xr:uid="{AB145FDA-BA11-4F89-A60A-B75F9343A970}"/>
    <cellStyle name="%40 - Vurgu2 6 3 2" xfId="8284" xr:uid="{7B6B326E-59D1-4067-834A-93E0318EDE84}"/>
    <cellStyle name="%40 - Vurgu2 6 3 2 2" xfId="14441" xr:uid="{62D63D77-8D7B-4541-B1BE-AE18E56BE302}"/>
    <cellStyle name="%40 - Vurgu2 6 3 2 2 2" xfId="27873" xr:uid="{79AFDFD6-BD4D-4752-8A3D-DD6E90E9DD84}"/>
    <cellStyle name="%40 - Vurgu2 6 3 2 2 2 2" xfId="51990" xr:uid="{B98ACE89-8D78-49E7-BAB1-C33BBA350214}"/>
    <cellStyle name="%40 - Vurgu2 6 3 2 2 3" xfId="38674" xr:uid="{6E88B0F6-2BF7-4A73-9200-F492DA072DA5}"/>
    <cellStyle name="%40 - Vurgu2 6 3 2 3" xfId="18154" xr:uid="{6B129BE8-F5E9-4C0C-A626-732125DA5502}"/>
    <cellStyle name="%40 - Vurgu2 6 3 2 3 2" xfId="42385" xr:uid="{D8A4680C-CCF1-46E9-AB6A-FC4C67425CDD}"/>
    <cellStyle name="%40 - Vurgu2 6 3 2 4" xfId="21893" xr:uid="{0631268A-0BED-4390-80BA-BBD200BD4519}"/>
    <cellStyle name="%40 - Vurgu2 6 3 2 4 2" xfId="46116" xr:uid="{2C13C522-755A-434B-8B75-698B0B139757}"/>
    <cellStyle name="%40 - Vurgu2 6 3 2 5" xfId="23913" xr:uid="{B28C63F5-5A0F-46F8-9832-081B01812E96}"/>
    <cellStyle name="%40 - Vurgu2 6 3 2 5 2" xfId="48115" xr:uid="{672CD6AE-6994-4FFA-859F-6CD1F6215F66}"/>
    <cellStyle name="%40 - Vurgu2 6 3 2 6" xfId="33108" xr:uid="{214C37F2-FB7E-47BA-98A2-F4B87133ABFC}"/>
    <cellStyle name="%40 - Vurgu2 6 3 3" xfId="7136" xr:uid="{AAF85356-4970-4B47-B3EB-DFB3B5B6590F}"/>
    <cellStyle name="%40 - Vurgu2 6 3 3 2" xfId="13249" xr:uid="{8273509E-F68F-4305-85EC-ACD85CDBE750}"/>
    <cellStyle name="%40 - Vurgu2 6 3 3 2 2" xfId="37482" xr:uid="{78C6EB1C-F1B1-4F86-BA69-05896CE857C4}"/>
    <cellStyle name="%40 - Vurgu2 6 3 3 3" xfId="16962" xr:uid="{75C26263-C78D-46A4-A813-774FAC5FE098}"/>
    <cellStyle name="%40 - Vurgu2 6 3 3 3 2" xfId="41193" xr:uid="{2388EB8E-954C-43F9-85D4-4CA72F10425A}"/>
    <cellStyle name="%40 - Vurgu2 6 3 3 4" xfId="20701" xr:uid="{E43BCFC8-520D-49E6-A8BD-063AA03B3FFB}"/>
    <cellStyle name="%40 - Vurgu2 6 3 3 4 2" xfId="44924" xr:uid="{B593BCB9-733B-4F25-8D43-35BAC9B3EA98}"/>
    <cellStyle name="%40 - Vurgu2 6 3 3 5" xfId="26679" xr:uid="{967BBDDF-AF86-412C-BD5F-5F4B9DA91A55}"/>
    <cellStyle name="%40 - Vurgu2 6 3 3 5 2" xfId="50798" xr:uid="{417B6B39-AAEC-45D6-A325-306C34CF9C3D}"/>
    <cellStyle name="%40 - Vurgu2 6 3 3 6" xfId="32060" xr:uid="{B07D5740-A16B-420B-9D63-9E880CAC98E6}"/>
    <cellStyle name="%40 - Vurgu2 6 3 4" xfId="11860" xr:uid="{AA97DBEA-2147-455A-A068-4E00E7BEAFFA}"/>
    <cellStyle name="%40 - Vurgu2 6 3 4 2" xfId="25276" xr:uid="{EB59731E-A1B4-434E-BB5F-ECF36AC97E0E}"/>
    <cellStyle name="%40 - Vurgu2 6 3 4 2 2" xfId="49410" xr:uid="{C9AA2E57-3693-452A-99AF-2958A74663AE}"/>
    <cellStyle name="%40 - Vurgu2 6 3 4 3" xfId="36094" xr:uid="{39A813BB-7414-4FA4-865F-2C3F340ADB70}"/>
    <cellStyle name="%40 - Vurgu2 6 3 5" xfId="15573" xr:uid="{024DED78-0EDC-45B6-816A-F6E996D178B8}"/>
    <cellStyle name="%40 - Vurgu2 6 3 5 2" xfId="39805" xr:uid="{604ECDD5-C45E-4222-A852-BC3932D36B3D}"/>
    <cellStyle name="%40 - Vurgu2 6 3 6" xfId="19310" xr:uid="{EA1AAC0F-4423-440B-939B-50CFA53D4760}"/>
    <cellStyle name="%40 - Vurgu2 6 3 6 2" xfId="43536" xr:uid="{A126989D-AA9F-45BF-9784-19064E310E70}"/>
    <cellStyle name="%40 - Vurgu2 6 3 7" xfId="22863" xr:uid="{9D5A5AAD-6A56-48A6-B678-C8E24E0C956E}"/>
    <cellStyle name="%40 - Vurgu2 6 3 7 2" xfId="47065" xr:uid="{74FE8831-0267-4347-97EB-5B74D49FEF6B}"/>
    <cellStyle name="%40 - Vurgu2 6 3 8" xfId="29804" xr:uid="{6B8BCB8C-F9C2-481E-9E4C-C0CCD37B684A}"/>
    <cellStyle name="%40 - Vurgu2 6 4" xfId="5837" xr:uid="{512EC8D2-C301-47F4-8014-4FD34CD40491}"/>
    <cellStyle name="%40 - Vurgu2 6 4 2" xfId="8414" xr:uid="{E713A6CF-265B-4BE5-9EF6-36D66E0E6338}"/>
    <cellStyle name="%40 - Vurgu2 6 4 2 2" xfId="14568" xr:uid="{DD44CAEA-EE27-40E4-AB29-E28D692949BF}"/>
    <cellStyle name="%40 - Vurgu2 6 4 2 2 2" xfId="28000" xr:uid="{94A1C319-522E-4D9C-99D5-953A0F9166D8}"/>
    <cellStyle name="%40 - Vurgu2 6 4 2 2 2 2" xfId="52117" xr:uid="{2C4A4146-D2F0-4ABA-9FC3-F83063A4A180}"/>
    <cellStyle name="%40 - Vurgu2 6 4 2 2 3" xfId="38801" xr:uid="{FCE949DC-FDFB-48D3-AE52-4ACC97B15515}"/>
    <cellStyle name="%40 - Vurgu2 6 4 2 3" xfId="18281" xr:uid="{54685232-2193-4672-B3D3-FD8F47B84181}"/>
    <cellStyle name="%40 - Vurgu2 6 4 2 3 2" xfId="42512" xr:uid="{D2576EFF-D9EE-4BF5-AF3D-3F8E216C073A}"/>
    <cellStyle name="%40 - Vurgu2 6 4 2 4" xfId="22020" xr:uid="{701F1717-B8E6-4823-A58A-5C64AE65AEA7}"/>
    <cellStyle name="%40 - Vurgu2 6 4 2 4 2" xfId="46243" xr:uid="{D0577577-48CB-431B-95D1-6811754958E1}"/>
    <cellStyle name="%40 - Vurgu2 6 4 2 5" xfId="24040" xr:uid="{17F0FCF1-42A7-45F6-8B31-F758A8BA93D8}"/>
    <cellStyle name="%40 - Vurgu2 6 4 2 5 2" xfId="48242" xr:uid="{B48AE25A-E9FC-4B3A-94CB-1ECF15FE3B4B}"/>
    <cellStyle name="%40 - Vurgu2 6 4 2 6" xfId="33235" xr:uid="{8E93459A-2768-4971-83F4-87764648F1BF}"/>
    <cellStyle name="%40 - Vurgu2 6 4 3" xfId="7264" xr:uid="{05F723C0-266E-4EF5-A24B-C8ED2292E5F3}"/>
    <cellStyle name="%40 - Vurgu2 6 4 3 2" xfId="13376" xr:uid="{9025F38A-34FE-453C-9C49-D2E989691380}"/>
    <cellStyle name="%40 - Vurgu2 6 4 3 2 2" xfId="37609" xr:uid="{DF823D1D-C642-44DF-BD98-A8DC4AC987FD}"/>
    <cellStyle name="%40 - Vurgu2 6 4 3 3" xfId="17089" xr:uid="{307361D0-073F-4902-90EF-D90E5451220D}"/>
    <cellStyle name="%40 - Vurgu2 6 4 3 3 2" xfId="41320" xr:uid="{8F405E3C-1580-4954-BF47-2382C0A3EE90}"/>
    <cellStyle name="%40 - Vurgu2 6 4 3 4" xfId="20828" xr:uid="{D34ACBDD-1E74-44CB-BC1B-E2E30FEC98ED}"/>
    <cellStyle name="%40 - Vurgu2 6 4 3 4 2" xfId="45051" xr:uid="{50B8F9E6-E28B-4495-9374-E52F8C12A810}"/>
    <cellStyle name="%40 - Vurgu2 6 4 3 5" xfId="26806" xr:uid="{30DC188B-00B3-4311-B0D9-FDA16A0640A8}"/>
    <cellStyle name="%40 - Vurgu2 6 4 3 5 2" xfId="50925" xr:uid="{FED2DB78-6E22-43B4-BD31-C21379EA92F4}"/>
    <cellStyle name="%40 - Vurgu2 6 4 3 6" xfId="32187" xr:uid="{46552EE1-EF23-4E1F-A47D-406654CE12EB}"/>
    <cellStyle name="%40 - Vurgu2 6 4 4" xfId="11987" xr:uid="{CD50F903-85B8-41E8-93C6-6C4C2C55C439}"/>
    <cellStyle name="%40 - Vurgu2 6 4 4 2" xfId="25403" xr:uid="{B4235BB4-3E1B-4FE9-A2C2-7EDA328235FD}"/>
    <cellStyle name="%40 - Vurgu2 6 4 4 2 2" xfId="49537" xr:uid="{AD3FD47E-E811-452E-91A2-21B9AB5311BE}"/>
    <cellStyle name="%40 - Vurgu2 6 4 4 3" xfId="36221" xr:uid="{76AD35C3-1D73-4C63-8301-8C7EF89DE23D}"/>
    <cellStyle name="%40 - Vurgu2 6 4 5" xfId="15700" xr:uid="{3C2E1A5E-CB86-4379-81F6-1EF19BE46DD9}"/>
    <cellStyle name="%40 - Vurgu2 6 4 5 2" xfId="39932" xr:uid="{CE0BE12A-321F-46B4-988C-829840237D17}"/>
    <cellStyle name="%40 - Vurgu2 6 4 6" xfId="19437" xr:uid="{23AB4D74-4F0A-4387-B95D-4B73BA582773}"/>
    <cellStyle name="%40 - Vurgu2 6 4 6 2" xfId="43663" xr:uid="{60CFF99E-41B9-4141-9041-FFC365E7CD49}"/>
    <cellStyle name="%40 - Vurgu2 6 4 7" xfId="22990" xr:uid="{FB180615-7F20-440F-A8C8-0B41CB32A713}"/>
    <cellStyle name="%40 - Vurgu2 6 4 7 2" xfId="47192" xr:uid="{F17892D4-27BC-4546-BA47-4CAB20ABDE0A}"/>
    <cellStyle name="%40 - Vurgu2 6 4 8" xfId="30843" xr:uid="{68DAB483-653C-4F5E-93F6-05460E0D1246}"/>
    <cellStyle name="%40 - Vurgu2 6 5" xfId="7398" xr:uid="{DA0B1C4D-0C2B-4F28-9C73-E029E656C748}"/>
    <cellStyle name="%40 - Vurgu2 6 5 2" xfId="8546" xr:uid="{818AFA72-9C09-4782-948A-3B3739175623}"/>
    <cellStyle name="%40 - Vurgu2 6 5 2 2" xfId="14695" xr:uid="{C4551AEB-D8D8-41EE-8852-04AF2EB31BC3}"/>
    <cellStyle name="%40 - Vurgu2 6 5 2 2 2" xfId="28127" xr:uid="{D4C1F751-197C-4FFD-AD42-82E88F629996}"/>
    <cellStyle name="%40 - Vurgu2 6 5 2 2 2 2" xfId="52244" xr:uid="{536C3E76-FFD4-4013-A727-CBCC059244D9}"/>
    <cellStyle name="%40 - Vurgu2 6 5 2 2 3" xfId="38928" xr:uid="{669AC22B-7DEC-46EB-9D03-89634025B61E}"/>
    <cellStyle name="%40 - Vurgu2 6 5 2 3" xfId="18408" xr:uid="{43FD106A-E884-4042-B17A-F1C394074F17}"/>
    <cellStyle name="%40 - Vurgu2 6 5 2 3 2" xfId="42639" xr:uid="{0E3D9F39-B4CC-40DB-B803-64ACD93F27F9}"/>
    <cellStyle name="%40 - Vurgu2 6 5 2 4" xfId="22147" xr:uid="{AA91940B-8E3A-4C25-B17B-5B877A37A9F2}"/>
    <cellStyle name="%40 - Vurgu2 6 5 2 4 2" xfId="46370" xr:uid="{85938421-4030-4CA6-9CB9-AC9FC813EA06}"/>
    <cellStyle name="%40 - Vurgu2 6 5 2 5" xfId="24167" xr:uid="{AE89B559-A57B-458B-BB0D-5B9FCB967C76}"/>
    <cellStyle name="%40 - Vurgu2 6 5 2 5 2" xfId="48369" xr:uid="{9683CD93-1BA0-450C-AB5F-CBA113427F18}"/>
    <cellStyle name="%40 - Vurgu2 6 5 2 6" xfId="33362" xr:uid="{7731B169-343A-47AC-9B88-AD62F3610D14}"/>
    <cellStyle name="%40 - Vurgu2 6 5 3" xfId="9655" xr:uid="{F245AF57-2BFA-4B98-A48B-C7E35561B869}"/>
    <cellStyle name="%40 - Vurgu2 6 5 3 2" xfId="13503" xr:uid="{C37E308D-89F6-4BC5-B09E-95D6A4458E88}"/>
    <cellStyle name="%40 - Vurgu2 6 5 3 2 2" xfId="37736" xr:uid="{59749BC3-716B-4256-AE8F-F184D17EA286}"/>
    <cellStyle name="%40 - Vurgu2 6 5 3 3" xfId="17216" xr:uid="{1080D74B-43C2-4865-A79C-ABB59CBC886E}"/>
    <cellStyle name="%40 - Vurgu2 6 5 3 3 2" xfId="41447" xr:uid="{5CB6CEAB-8815-4B71-9250-E52D490488E9}"/>
    <cellStyle name="%40 - Vurgu2 6 5 3 4" xfId="20955" xr:uid="{D0EB453D-2562-46AB-A27B-EEE4772E9D8C}"/>
    <cellStyle name="%40 - Vurgu2 6 5 3 4 2" xfId="45178" xr:uid="{F04304CD-2968-4FAF-B5A1-84354D1445B0}"/>
    <cellStyle name="%40 - Vurgu2 6 5 3 5" xfId="26933" xr:uid="{BABACA37-D888-4A89-9024-A94328845F88}"/>
    <cellStyle name="%40 - Vurgu2 6 5 3 5 2" xfId="51052" xr:uid="{1410044A-A977-49BB-9AAB-1953BBA847A3}"/>
    <cellStyle name="%40 - Vurgu2 6 5 3 6" xfId="34280" xr:uid="{749B4273-4694-40DE-96A1-730392D5B97D}"/>
    <cellStyle name="%40 - Vurgu2 6 5 4" xfId="12114" xr:uid="{C0EEA6AF-704F-43C3-83D6-C183BB88BF36}"/>
    <cellStyle name="%40 - Vurgu2 6 5 4 2" xfId="25530" xr:uid="{2538E972-9D46-4EA4-A368-EDAF4823999A}"/>
    <cellStyle name="%40 - Vurgu2 6 5 4 2 2" xfId="49664" xr:uid="{D80FD927-7F53-4337-9CCD-0554E39F5190}"/>
    <cellStyle name="%40 - Vurgu2 6 5 4 3" xfId="36348" xr:uid="{5C15FCB6-3B04-4567-8F77-380AC16F6141}"/>
    <cellStyle name="%40 - Vurgu2 6 5 5" xfId="15827" xr:uid="{0CD5EBA8-D942-4A29-9341-F7CFEB7A2D4A}"/>
    <cellStyle name="%40 - Vurgu2 6 5 5 2" xfId="40059" xr:uid="{8802AF88-60A9-41B7-A035-A1256DD1CCD2}"/>
    <cellStyle name="%40 - Vurgu2 6 5 6" xfId="19564" xr:uid="{870077F2-9F39-4084-974E-BCDF5995DC98}"/>
    <cellStyle name="%40 - Vurgu2 6 5 6 2" xfId="43790" xr:uid="{8943F33E-DEFB-48E5-8513-2B83DA11726D}"/>
    <cellStyle name="%40 - Vurgu2 6 5 7" xfId="23117" xr:uid="{F2D27898-0063-43B5-BE89-82E36415FF09}"/>
    <cellStyle name="%40 - Vurgu2 6 5 7 2" xfId="47319" xr:uid="{64E9F622-4BFE-4175-A122-12CA0894BF8F}"/>
    <cellStyle name="%40 - Vurgu2 6 5 8" xfId="32314" xr:uid="{19926012-0991-435E-8361-4414CB122111}"/>
    <cellStyle name="%40 - Vurgu2 6 6" xfId="7825" xr:uid="{AB88F6D7-042F-40FD-9840-01BC2423E824}"/>
    <cellStyle name="%40 - Vurgu2 6 6 2" xfId="10025" xr:uid="{C655A0BC-CACA-4A1B-9FD6-394F205AA2E2}"/>
    <cellStyle name="%40 - Vurgu2 6 6 2 2" xfId="14017" xr:uid="{0BA78651-BC62-4994-A32F-00D065EDBB71}"/>
    <cellStyle name="%40 - Vurgu2 6 6 2 2 2" xfId="38250" xr:uid="{664E5855-F9BF-4185-889B-9F51038E5A34}"/>
    <cellStyle name="%40 - Vurgu2 6 6 2 3" xfId="17730" xr:uid="{8E766CFD-5DD7-4650-9EFA-3DAD95E6545F}"/>
    <cellStyle name="%40 - Vurgu2 6 6 2 3 2" xfId="41961" xr:uid="{CF33DF34-724F-402F-8A97-16D83E09B6AB}"/>
    <cellStyle name="%40 - Vurgu2 6 6 2 4" xfId="21469" xr:uid="{3CE7A1FF-059B-49D4-A1A3-80CC4D4673BF}"/>
    <cellStyle name="%40 - Vurgu2 6 6 2 4 2" xfId="45692" xr:uid="{DF2FC106-8FE2-4430-82F8-9B02770DA98D}"/>
    <cellStyle name="%40 - Vurgu2 6 6 2 5" xfId="27449" xr:uid="{2F6DC8F0-9F06-4578-A7D2-5867FE750966}"/>
    <cellStyle name="%40 - Vurgu2 6 6 2 5 2" xfId="51566" xr:uid="{4FEB7FEA-59C8-44E4-966A-1BF635B6B638}"/>
    <cellStyle name="%40 - Vurgu2 6 6 2 6" xfId="34619" xr:uid="{99A2F5F3-04A0-4881-ADC6-42E661C7FD36}"/>
    <cellStyle name="%40 - Vurgu2 6 6 3" xfId="9300" xr:uid="{0D02B1B6-732D-44D2-9F9B-6112C0749802}"/>
    <cellStyle name="%40 - Vurgu2 6 6 3 2" xfId="12835" xr:uid="{39F30DEF-837B-40A8-80C8-4E2D4F3EE453}"/>
    <cellStyle name="%40 - Vurgu2 6 6 3 2 2" xfId="37068" xr:uid="{A7A2A143-FC72-4CB8-A1D4-391297E1E6FE}"/>
    <cellStyle name="%40 - Vurgu2 6 6 3 3" xfId="16548" xr:uid="{48A48011-8602-4181-AEA5-099D1EE3CD7B}"/>
    <cellStyle name="%40 - Vurgu2 6 6 3 3 2" xfId="40779" xr:uid="{C33B3F07-C91C-4B0D-ACBA-68C4A0C11F47}"/>
    <cellStyle name="%40 - Vurgu2 6 6 3 4" xfId="20287" xr:uid="{799A0454-7D1A-4D0C-A376-EE19F5B41685}"/>
    <cellStyle name="%40 - Vurgu2 6 6 3 4 2" xfId="44510" xr:uid="{71568269-D80A-4223-9A6E-72A53E46A179}"/>
    <cellStyle name="%40 - Vurgu2 6 6 3 5" xfId="26264" xr:uid="{0AEE253A-9809-4C97-BDCB-AF0EAF0F0601}"/>
    <cellStyle name="%40 - Vurgu2 6 6 3 5 2" xfId="50384" xr:uid="{A1FF92DB-FB9A-4C36-9CF6-4C600E446274}"/>
    <cellStyle name="%40 - Vurgu2 6 6 3 6" xfId="33934" xr:uid="{E0DF896C-F08F-4D11-B876-38C1B6566695}"/>
    <cellStyle name="%40 - Vurgu2 6 6 4" xfId="11432" xr:uid="{D08AA0C8-8CC4-4D34-846E-3A56B74670AA}"/>
    <cellStyle name="%40 - Vurgu2 6 6 4 2" xfId="24851" xr:uid="{A5C36181-E636-4948-9387-C1E16916B38D}"/>
    <cellStyle name="%40 - Vurgu2 6 6 4 2 2" xfId="48985" xr:uid="{7055D22D-B36F-4EA0-9E17-B8EEE794AE17}"/>
    <cellStyle name="%40 - Vurgu2 6 6 4 3" xfId="35666" xr:uid="{DFE1AD23-D07A-4574-8BF4-33573D4553D9}"/>
    <cellStyle name="%40 - Vurgu2 6 6 5" xfId="15145" xr:uid="{5480FCB7-A7E1-43F7-93A2-FD9BD4046A15}"/>
    <cellStyle name="%40 - Vurgu2 6 6 5 2" xfId="39377" xr:uid="{9133607E-BD8E-49D0-B44F-23B2369BAEA3}"/>
    <cellStyle name="%40 - Vurgu2 6 6 6" xfId="18881" xr:uid="{52EEA274-7319-4577-BA28-3DFBFBBD1387}"/>
    <cellStyle name="%40 - Vurgu2 6 6 6 2" xfId="43107" xr:uid="{D24A2567-073E-4020-98C7-4A3A8C2569AA}"/>
    <cellStyle name="%40 - Vurgu2 6 6 7" xfId="23488" xr:uid="{961C3DA5-BDDB-45E8-BADC-5BC9D9E28FD7}"/>
    <cellStyle name="%40 - Vurgu2 6 6 7 2" xfId="47690" xr:uid="{E5988B0A-9EAC-410F-8CB7-EE0F6A839E19}"/>
    <cellStyle name="%40 - Vurgu2 6 6 8" xfId="32684" xr:uid="{50FD76DD-4026-4665-B5C0-0EFDD11237D7}"/>
    <cellStyle name="%40 - Vurgu2 6 7" xfId="7563" xr:uid="{8F04B8E5-D4B5-480C-A404-618CE9AC898C}"/>
    <cellStyle name="%40 - Vurgu2 6 7 2" xfId="12633" xr:uid="{B309F048-98F5-4175-B82B-50CABDF88374}"/>
    <cellStyle name="%40 - Vurgu2 6 7 2 2" xfId="26061" xr:uid="{37866C00-FFB5-467F-AB0B-ECB7FC808F0D}"/>
    <cellStyle name="%40 - Vurgu2 6 7 2 2 2" xfId="50182" xr:uid="{216A852A-6F15-43A2-9E9B-4586034777EE}"/>
    <cellStyle name="%40 - Vurgu2 6 7 2 3" xfId="36866" xr:uid="{D721AC23-0028-4958-90B6-869661ED9067}"/>
    <cellStyle name="%40 - Vurgu2 6 7 3" xfId="16346" xr:uid="{C65B5A65-9B03-4639-966A-F715AE69C738}"/>
    <cellStyle name="%40 - Vurgu2 6 7 3 2" xfId="40577" xr:uid="{A368BC18-1368-4C11-9AC6-27FE25234669}"/>
    <cellStyle name="%40 - Vurgu2 6 7 4" xfId="20085" xr:uid="{1F37DF82-94A2-423B-B4BD-AE560775CDC5}"/>
    <cellStyle name="%40 - Vurgu2 6 7 4 2" xfId="44308" xr:uid="{462964AF-DB98-4FCF-9CCF-D5272E4668FA}"/>
    <cellStyle name="%40 - Vurgu2 6 7 5" xfId="23277" xr:uid="{1F824E03-2C61-4ECD-8F9E-8BB20B7A6DFC}"/>
    <cellStyle name="%40 - Vurgu2 6 7 5 2" xfId="47479" xr:uid="{83FF1D98-FB38-4D97-8307-BB2A29DEF7C2}"/>
    <cellStyle name="%40 - Vurgu2 6 7 6" xfId="32474" xr:uid="{053C6CB9-98D1-4359-A182-D9A2BA147B8F}"/>
    <cellStyle name="%40 - Vurgu2 6 8" xfId="6628" xr:uid="{A0AEFB09-AB6F-4DEE-83A7-ACF155B0549F}"/>
    <cellStyle name="%40 - Vurgu2 6 8 2" xfId="13810" xr:uid="{D7A2B2F0-668A-4D80-88BE-6904AF55EAB2}"/>
    <cellStyle name="%40 - Vurgu2 6 8 2 2" xfId="38043" xr:uid="{89CD700E-DC0B-4FD0-9EFD-AF4757D8983E}"/>
    <cellStyle name="%40 - Vurgu2 6 8 3" xfId="17523" xr:uid="{1D74233A-B1D6-4EDE-B357-B14A771C1A31}"/>
    <cellStyle name="%40 - Vurgu2 6 8 3 2" xfId="41754" xr:uid="{594A5F0C-0639-48B0-8784-4878263B7917}"/>
    <cellStyle name="%40 - Vurgu2 6 8 4" xfId="21262" xr:uid="{E60040CD-807D-45D5-A151-61C84125F714}"/>
    <cellStyle name="%40 - Vurgu2 6 8 4 2" xfId="45485" xr:uid="{47F5C05B-17F9-4227-BC9F-23C0F4A13107}"/>
    <cellStyle name="%40 - Vurgu2 6 8 5" xfId="27242" xr:uid="{62469844-BBE1-4E14-BA42-DD96C3B76A9F}"/>
    <cellStyle name="%40 - Vurgu2 6 8 5 2" xfId="51359" xr:uid="{3A0BABBD-1E5F-4B34-AA90-7B14BE301B22}"/>
    <cellStyle name="%40 - Vurgu2 6 8 6" xfId="31632" xr:uid="{444AB66F-9E5A-4A19-9795-E91E094F50AF}"/>
    <cellStyle name="%40 - Vurgu2 6 9" xfId="8963" xr:uid="{434CAB64-DBC1-49B6-A333-904EC3A39B2D}"/>
    <cellStyle name="%40 - Vurgu2 6 9 2" xfId="12355" xr:uid="{7F76FD2E-84B8-48D5-968E-85701D93E879}"/>
    <cellStyle name="%40 - Vurgu2 6 9 2 2" xfId="36589" xr:uid="{40D5CA43-9F6B-4D44-A2F1-2C6FBAE48A65}"/>
    <cellStyle name="%40 - Vurgu2 6 9 3" xfId="16068" xr:uid="{D77A539D-02D1-4348-9920-4385143C3FD5}"/>
    <cellStyle name="%40 - Vurgu2 6 9 3 2" xfId="40300" xr:uid="{EDFC64A6-E95E-4A2A-BEBB-B29CE14A5822}"/>
    <cellStyle name="%40 - Vurgu2 6 9 4" xfId="19806" xr:uid="{29765B37-C721-4071-8840-54F3D83DE7EC}"/>
    <cellStyle name="%40 - Vurgu2 6 9 4 2" xfId="44031" xr:uid="{6B84D6CA-0A60-40EC-87E0-7C94B09D9746}"/>
    <cellStyle name="%40 - Vurgu2 6 9 5" xfId="25781" xr:uid="{78EBB5CE-C8FC-40AF-828D-964FD5C9A9DE}"/>
    <cellStyle name="%40 - Vurgu2 6 9 5 2" xfId="49905" xr:uid="{1C956506-362A-42F9-BA94-5F5D0C45D801}"/>
    <cellStyle name="%40 - Vurgu2 6 9 6" xfId="33657" xr:uid="{6F7DF89F-3DDA-4DE2-A729-06EDF3A9FD57}"/>
    <cellStyle name="%40 - Vurgu2 7" xfId="4195" xr:uid="{53197F50-B330-492C-A587-E73B58698396}"/>
    <cellStyle name="%40 - Vurgu2 7 10" xfId="29806" xr:uid="{E1BF4F13-C06E-41FA-B40E-AA995B9E8F99}"/>
    <cellStyle name="%40 - Vurgu2 7 2" xfId="5839" xr:uid="{EE17EE03-C493-42CB-9C66-32A3D4554B74}"/>
    <cellStyle name="%40 - Vurgu2 7 2 2" xfId="7846" xr:uid="{DBCE3E87-972B-46BC-AA2E-70B05C7BEA0B}"/>
    <cellStyle name="%40 - Vurgu2 7 2 2 2" xfId="14033" xr:uid="{72C92171-FBA7-4C8F-B38E-896E33B43D4E}"/>
    <cellStyle name="%40 - Vurgu2 7 2 2 2 2" xfId="38266" xr:uid="{8E41A9A2-D467-43EE-8A0B-442E894CF23A}"/>
    <cellStyle name="%40 - Vurgu2 7 2 2 3" xfId="17746" xr:uid="{81AF8DB0-A9AC-4A7A-A2B5-AD07F0F96EA7}"/>
    <cellStyle name="%40 - Vurgu2 7 2 2 3 2" xfId="41977" xr:uid="{EBAC0D0D-4313-4480-8668-787D6DC27C38}"/>
    <cellStyle name="%40 - Vurgu2 7 2 2 4" xfId="21485" xr:uid="{A294FDFC-AE44-4186-8250-011754871F2B}"/>
    <cellStyle name="%40 - Vurgu2 7 2 2 4 2" xfId="45708" xr:uid="{F51BBD46-D799-4CCB-A4B7-B7157DEEF73A}"/>
    <cellStyle name="%40 - Vurgu2 7 2 2 5" xfId="27465" xr:uid="{6429F5E4-6F16-4963-8D76-48586D7D1CE1}"/>
    <cellStyle name="%40 - Vurgu2 7 2 2 5 2" xfId="51582" xr:uid="{B22736A3-6692-4442-A687-933F8F60288A}"/>
    <cellStyle name="%40 - Vurgu2 7 2 2 6" xfId="32700" xr:uid="{A9F0E52C-8DD8-4F9D-BDCD-DEE21B05CFE4}"/>
    <cellStyle name="%40 - Vurgu2 7 2 3" xfId="9316" xr:uid="{C03A78A8-87FA-46FF-97B9-F8AB2B2014E0}"/>
    <cellStyle name="%40 - Vurgu2 7 2 3 2" xfId="12852" xr:uid="{BD9362C8-A101-4928-9611-6E3F8C758695}"/>
    <cellStyle name="%40 - Vurgu2 7 2 3 2 2" xfId="37085" xr:uid="{4DBCD84A-15F0-4F92-A377-27A3E2ACC38A}"/>
    <cellStyle name="%40 - Vurgu2 7 2 3 3" xfId="16565" xr:uid="{350963C4-C634-4177-89FD-10985B6E6B9A}"/>
    <cellStyle name="%40 - Vurgu2 7 2 3 3 2" xfId="40796" xr:uid="{24F2EFA5-E696-480A-B6CD-2F4851CBB1E7}"/>
    <cellStyle name="%40 - Vurgu2 7 2 3 4" xfId="20304" xr:uid="{D8F08CF4-1E42-4E0C-862F-706213906BF8}"/>
    <cellStyle name="%40 - Vurgu2 7 2 3 4 2" xfId="44527" xr:uid="{403A4B14-6293-45D3-BE23-1248C2F08032}"/>
    <cellStyle name="%40 - Vurgu2 7 2 3 5" xfId="26281" xr:uid="{FAF27EF7-9743-41D7-89AC-A7EEBBEFBC47}"/>
    <cellStyle name="%40 - Vurgu2 7 2 3 5 2" xfId="50401" xr:uid="{48D444E0-C296-4B52-BAF6-94D3DC2B09A3}"/>
    <cellStyle name="%40 - Vurgu2 7 2 3 6" xfId="33948" xr:uid="{5B35AEE1-9692-45A4-83DE-DFA83B79D232}"/>
    <cellStyle name="%40 - Vurgu2 7 2 4" xfId="11449" xr:uid="{5BD47C00-63CA-42B9-BC41-A227AEE9F12D}"/>
    <cellStyle name="%40 - Vurgu2 7 2 4 2" xfId="24867" xr:uid="{78727588-9E35-4A17-AF8E-B683D428E729}"/>
    <cellStyle name="%40 - Vurgu2 7 2 4 2 2" xfId="49001" xr:uid="{AAC8C2A2-62B4-4256-A1E6-BE574AE16DEA}"/>
    <cellStyle name="%40 - Vurgu2 7 2 4 3" xfId="35683" xr:uid="{B327F6B6-5F89-4F4C-9B7A-00A74C190285}"/>
    <cellStyle name="%40 - Vurgu2 7 2 5" xfId="15162" xr:uid="{1450CC22-6397-41E9-90AA-20F4E2B4956D}"/>
    <cellStyle name="%40 - Vurgu2 7 2 5 2" xfId="39394" xr:uid="{B7EF9E5F-169D-41BE-810E-A25B8AC48478}"/>
    <cellStyle name="%40 - Vurgu2 7 2 6" xfId="18898" xr:uid="{256482CF-BB57-4D59-971E-BF03B02B53D5}"/>
    <cellStyle name="%40 - Vurgu2 7 2 6 2" xfId="43124" xr:uid="{5B9E8249-EDD1-4B71-AFE7-2AFE46161E6F}"/>
    <cellStyle name="%40 - Vurgu2 7 2 7" xfId="23504" xr:uid="{DA11D95E-B305-4208-9B27-A211984151FC}"/>
    <cellStyle name="%40 - Vurgu2 7 2 7 2" xfId="47706" xr:uid="{8E25F971-7B87-45D8-9B12-01DC1171E7AB}"/>
    <cellStyle name="%40 - Vurgu2 7 2 8" xfId="30845" xr:uid="{113980D0-0951-4A60-9806-3606F28188FA}"/>
    <cellStyle name="%40 - Vurgu2 7 3" xfId="7580" xr:uid="{DA32058D-232E-4420-8ADE-58E4707EDC9E}"/>
    <cellStyle name="%40 - Vurgu2 7 3 2" xfId="12650" xr:uid="{BF9798CB-E174-4421-A7EC-3FA3142BF17C}"/>
    <cellStyle name="%40 - Vurgu2 7 3 2 2" xfId="26078" xr:uid="{13F850E0-0F24-4E2A-B676-80A6E6DD056B}"/>
    <cellStyle name="%40 - Vurgu2 7 3 2 2 2" xfId="50199" xr:uid="{FB4DC972-9CFC-4DA4-A3A8-C6F2730E266D}"/>
    <cellStyle name="%40 - Vurgu2 7 3 2 3" xfId="36883" xr:uid="{E0CC403F-3D09-4869-BA6C-49B4BEDA7313}"/>
    <cellStyle name="%40 - Vurgu2 7 3 3" xfId="16363" xr:uid="{65528B74-9A81-417F-85D3-2259CD842225}"/>
    <cellStyle name="%40 - Vurgu2 7 3 3 2" xfId="40594" xr:uid="{FA84ABFD-BA98-47CC-A90C-D43DFE7DF970}"/>
    <cellStyle name="%40 - Vurgu2 7 3 4" xfId="20102" xr:uid="{BFE27DF8-602B-40B8-8625-C0B84A7BE56C}"/>
    <cellStyle name="%40 - Vurgu2 7 3 4 2" xfId="44325" xr:uid="{4618A44C-D6F4-4D73-855F-FBFCB75D2560}"/>
    <cellStyle name="%40 - Vurgu2 7 3 5" xfId="23294" xr:uid="{57887DF3-262A-4E97-9004-EF7F8ADE2F12}"/>
    <cellStyle name="%40 - Vurgu2 7 3 5 2" xfId="47496" xr:uid="{9ED18D29-0872-4284-AF44-8C8855A4FB67}"/>
    <cellStyle name="%40 - Vurgu2 7 3 6" xfId="32491" xr:uid="{CFCD5626-5AF8-4659-9D9C-11AC9B5DE2DA}"/>
    <cellStyle name="%40 - Vurgu2 7 4" xfId="6680" xr:uid="{EB010FCB-9118-4B83-95EE-DED3D5317965}"/>
    <cellStyle name="%40 - Vurgu2 7 4 2" xfId="13827" xr:uid="{C4641B0A-E786-4CB7-8CEE-A7661E77F158}"/>
    <cellStyle name="%40 - Vurgu2 7 4 2 2" xfId="38060" xr:uid="{E848B060-A59E-4AF6-9316-612A1CADC96F}"/>
    <cellStyle name="%40 - Vurgu2 7 4 3" xfId="17540" xr:uid="{62D637BB-3F89-4058-AC20-36C962276449}"/>
    <cellStyle name="%40 - Vurgu2 7 4 3 2" xfId="41771" xr:uid="{A4B83700-9FA2-4315-AE5F-A7E6299FBC6F}"/>
    <cellStyle name="%40 - Vurgu2 7 4 4" xfId="21279" xr:uid="{212974A0-C67A-407C-8DF9-2EFE425C2B5E}"/>
    <cellStyle name="%40 - Vurgu2 7 4 4 2" xfId="45502" xr:uid="{22879416-283B-4483-AA90-AF8FF184994C}"/>
    <cellStyle name="%40 - Vurgu2 7 4 5" xfId="27259" xr:uid="{3DF63FBD-7118-420A-A189-2647E0C6850C}"/>
    <cellStyle name="%40 - Vurgu2 7 4 5 2" xfId="51376" xr:uid="{C594BB18-EB1A-4F3D-8EDA-07B15A094C10}"/>
    <cellStyle name="%40 - Vurgu2 7 4 6" xfId="31649" xr:uid="{62844FED-496B-42D3-ABB8-107E0EB8CCC4}"/>
    <cellStyle name="%40 - Vurgu2 7 5" xfId="9058" xr:uid="{8F9FFA6E-FE3F-4A06-B71F-29F1D7B7F42F}"/>
    <cellStyle name="%40 - Vurgu2 7 5 2" xfId="12463" xr:uid="{E19C9A9A-8FDC-4A3B-84B6-082D4F61118A}"/>
    <cellStyle name="%40 - Vurgu2 7 5 2 2" xfId="36697" xr:uid="{968F3F76-F38E-4F7D-B088-B5B0FF19EA2D}"/>
    <cellStyle name="%40 - Vurgu2 7 5 3" xfId="16176" xr:uid="{168B5E00-ADD2-41C9-9612-F2E4CC658A56}"/>
    <cellStyle name="%40 - Vurgu2 7 5 3 2" xfId="40408" xr:uid="{918F347F-F687-45B9-B0D0-6F63C53E52F9}"/>
    <cellStyle name="%40 - Vurgu2 7 5 4" xfId="19914" xr:uid="{083A37EA-B130-49F8-AB7E-5FF8C4A853F5}"/>
    <cellStyle name="%40 - Vurgu2 7 5 4 2" xfId="44139" xr:uid="{7D30AAA4-1E0D-400A-BFDA-71E5FD42A5CF}"/>
    <cellStyle name="%40 - Vurgu2 7 5 5" xfId="25889" xr:uid="{239D4390-6D4F-4729-8E6B-F4098314CACD}"/>
    <cellStyle name="%40 - Vurgu2 7 5 5 2" xfId="50013" xr:uid="{93A7D870-6936-4262-B4DE-B9B2FA32E4A0}"/>
    <cellStyle name="%40 - Vurgu2 7 5 6" xfId="33751" xr:uid="{331CFB29-58C3-4C09-A724-FD7B3DE8F9BD}"/>
    <cellStyle name="%40 - Vurgu2 7 6" xfId="11237" xr:uid="{A7FF507D-6204-42CD-88A3-5F4E39083973}"/>
    <cellStyle name="%40 - Vurgu2 7 6 2" xfId="24618" xr:uid="{01AD022E-81CE-4E67-8DA9-ABE93DFA8C61}"/>
    <cellStyle name="%40 - Vurgu2 7 6 2 2" xfId="48792" xr:uid="{814C2C7F-27EB-4B07-B0F2-84A38BB69EFF}"/>
    <cellStyle name="%40 - Vurgu2 7 6 3" xfId="35471" xr:uid="{031E7082-7613-452C-90D5-FBE0AD256235}"/>
    <cellStyle name="%40 - Vurgu2 7 7" xfId="14950" xr:uid="{C38BF254-7B70-4873-8F3C-A82B97E18A09}"/>
    <cellStyle name="%40 - Vurgu2 7 7 2" xfId="39182" xr:uid="{4F0C3A78-3614-4479-8C81-6C4DC64C8744}"/>
    <cellStyle name="%40 - Vurgu2 7 8" xfId="18683" xr:uid="{BAF296A6-3ABD-45C4-979A-7BB268898D29}"/>
    <cellStyle name="%40 - Vurgu2 7 8 2" xfId="42909" xr:uid="{06BDFE27-63FA-4612-B980-FE225481D1CF}"/>
    <cellStyle name="%40 - Vurgu2 7 9" xfId="22451" xr:uid="{0144695D-1333-4578-B799-9B0138BB5A63}"/>
    <cellStyle name="%40 - Vurgu2 7 9 2" xfId="46653" xr:uid="{4F278602-15EC-4E8C-A6FF-C3648C343639}"/>
    <cellStyle name="%40 - Vurgu2 8" xfId="4196" xr:uid="{A332BB47-3CB1-44C3-A2B3-0C5EC7D18647}"/>
    <cellStyle name="%40 - Vurgu2 8 2" xfId="7862" xr:uid="{329DA976-AFF7-4370-A48E-7D0E5132492B}"/>
    <cellStyle name="%40 - Vurgu2 8 2 2" xfId="10047" xr:uid="{A9986377-4221-4384-9A30-843DBB5E0479}"/>
    <cellStyle name="%40 - Vurgu2 8 2 2 2" xfId="14047" xr:uid="{BD8A4165-8F65-4584-9E58-024A339D9C99}"/>
    <cellStyle name="%40 - Vurgu2 8 2 2 2 2" xfId="38280" xr:uid="{1E0AC8FC-74DE-44EF-B392-49AF9A28099E}"/>
    <cellStyle name="%40 - Vurgu2 8 2 2 3" xfId="17760" xr:uid="{E7347CF1-05B5-4988-9B55-81B9B72408BC}"/>
    <cellStyle name="%40 - Vurgu2 8 2 2 3 2" xfId="41991" xr:uid="{CCE1B85E-ECDF-42BC-8BB9-59D751327D62}"/>
    <cellStyle name="%40 - Vurgu2 8 2 2 4" xfId="21499" xr:uid="{44B0FEAE-58F1-46FA-B100-290C6A59EF62}"/>
    <cellStyle name="%40 - Vurgu2 8 2 2 4 2" xfId="45722" xr:uid="{7D45F0FF-C784-414E-B4F7-C8ECE2AC92FF}"/>
    <cellStyle name="%40 - Vurgu2 8 2 2 5" xfId="27479" xr:uid="{3FFC9DEE-3CD9-439D-9943-9F4EBE6945F6}"/>
    <cellStyle name="%40 - Vurgu2 8 2 2 5 2" xfId="51596" xr:uid="{886DE419-F16D-4CAB-834C-69A3DCE5B933}"/>
    <cellStyle name="%40 - Vurgu2 8 2 2 6" xfId="34641" xr:uid="{C01AC4C3-93E9-450D-B2DD-DAB9F94201E3}"/>
    <cellStyle name="%40 - Vurgu2 8 2 3" xfId="9328" xr:uid="{E81CFDB2-1688-4BDD-8DB1-D4DC4EBEFE31}"/>
    <cellStyle name="%40 - Vurgu2 8 2 3 2" xfId="12866" xr:uid="{FAAF49F8-EE15-4388-98E4-D697DA2B8D57}"/>
    <cellStyle name="%40 - Vurgu2 8 2 3 2 2" xfId="37099" xr:uid="{288D42A8-AA4F-40B7-B85A-06A5DE00C6C0}"/>
    <cellStyle name="%40 - Vurgu2 8 2 3 3" xfId="16579" xr:uid="{AC162AD0-0974-4C06-A9DC-2E7D2246D930}"/>
    <cellStyle name="%40 - Vurgu2 8 2 3 3 2" xfId="40810" xr:uid="{08903F51-BBD3-4209-AF99-39CE94A49D9C}"/>
    <cellStyle name="%40 - Vurgu2 8 2 3 4" xfId="20318" xr:uid="{5C0FE305-0EF9-4914-9DED-DC352EF7BB62}"/>
    <cellStyle name="%40 - Vurgu2 8 2 3 4 2" xfId="44541" xr:uid="{2F91F563-8EC8-4728-AF5A-193F51E2601C}"/>
    <cellStyle name="%40 - Vurgu2 8 2 3 5" xfId="26295" xr:uid="{4910244C-5069-41A6-A19E-6D3880B42C79}"/>
    <cellStyle name="%40 - Vurgu2 8 2 3 5 2" xfId="50415" xr:uid="{DAEFFEB0-37D5-449B-B74A-43F76BC44724}"/>
    <cellStyle name="%40 - Vurgu2 8 2 3 6" xfId="33960" xr:uid="{93D5E7CA-55B9-490A-90BF-45B0B44DE534}"/>
    <cellStyle name="%40 - Vurgu2 8 2 4" xfId="11463" xr:uid="{9F48BC03-12EB-4131-A0D3-83DECBDB01B4}"/>
    <cellStyle name="%40 - Vurgu2 8 2 4 2" xfId="24881" xr:uid="{66AAD021-6BCD-4C39-A5DA-EEC88E1E9F56}"/>
    <cellStyle name="%40 - Vurgu2 8 2 4 2 2" xfId="49015" xr:uid="{053C7EF9-7078-45D3-A3F8-9DEC32A8C0C7}"/>
    <cellStyle name="%40 - Vurgu2 8 2 4 3" xfId="35697" xr:uid="{AE9B9EA4-0534-4DD3-8E15-A9F307B395B0}"/>
    <cellStyle name="%40 - Vurgu2 8 2 5" xfId="15176" xr:uid="{BE7B28AB-EF89-40E6-AE4F-06A54D0414B6}"/>
    <cellStyle name="%40 - Vurgu2 8 2 5 2" xfId="39408" xr:uid="{31971ED0-DCC8-449F-B1AB-C764D6E8947E}"/>
    <cellStyle name="%40 - Vurgu2 8 2 6" xfId="18912" xr:uid="{8B1BBCF8-F3D6-439F-BD5E-4B62A2AAC0B4}"/>
    <cellStyle name="%40 - Vurgu2 8 2 6 2" xfId="43138" xr:uid="{0CCF725A-D1AC-4F58-AB6A-BB121A8B72E7}"/>
    <cellStyle name="%40 - Vurgu2 8 2 7" xfId="23518" xr:uid="{50A1F5ED-2E6A-4C6E-B58D-7AA625148742}"/>
    <cellStyle name="%40 - Vurgu2 8 2 7 2" xfId="47720" xr:uid="{BC537F2D-C1E5-4685-B659-51D35E4D9990}"/>
    <cellStyle name="%40 - Vurgu2 8 2 8" xfId="32714" xr:uid="{BD87135D-A845-4D39-89F9-EEFEAAF6AB02}"/>
    <cellStyle name="%40 - Vurgu2 8 3" xfId="7599" xr:uid="{02C28785-B174-4D1B-BE7B-5EBE69338888}"/>
    <cellStyle name="%40 - Vurgu2 8 3 2" xfId="12669" xr:uid="{9BB2B2BD-33F3-4C79-9159-90244FCF537D}"/>
    <cellStyle name="%40 - Vurgu2 8 3 2 2" xfId="26097" xr:uid="{2610C611-5E6C-4E81-976C-70C498ADC9EB}"/>
    <cellStyle name="%40 - Vurgu2 8 3 2 2 2" xfId="50218" xr:uid="{2FF1E5AC-4CF5-43EF-A23F-08729B3DB171}"/>
    <cellStyle name="%40 - Vurgu2 8 3 2 3" xfId="36902" xr:uid="{EFDF4176-6E4B-405A-B0D3-C1B713D6083F}"/>
    <cellStyle name="%40 - Vurgu2 8 3 3" xfId="16382" xr:uid="{F33428EA-261D-4C3A-9AA0-7DC86CEA0151}"/>
    <cellStyle name="%40 - Vurgu2 8 3 3 2" xfId="40613" xr:uid="{76F8B84D-F1E1-4341-B7EB-8086BE96EFE5}"/>
    <cellStyle name="%40 - Vurgu2 8 3 4" xfId="20121" xr:uid="{6AEB4617-0E86-4F36-B4BE-6A77AF36D8A1}"/>
    <cellStyle name="%40 - Vurgu2 8 3 4 2" xfId="44344" xr:uid="{7BA8A5CD-CA76-4D8E-AB57-134408398AC5}"/>
    <cellStyle name="%40 - Vurgu2 8 3 5" xfId="23313" xr:uid="{42E23E8B-35C1-469A-A5DE-013A42B8A8D5}"/>
    <cellStyle name="%40 - Vurgu2 8 3 5 2" xfId="47515" xr:uid="{E3D207E5-4127-4288-9AE6-59250A0B42D6}"/>
    <cellStyle name="%40 - Vurgu2 8 3 6" xfId="32510" xr:uid="{18032665-5FFE-469C-B62A-897CB0F23D4C}"/>
    <cellStyle name="%40 - Vurgu2 8 4" xfId="6696" xr:uid="{04DBAFEE-93B5-4B24-9923-4B56163B1F98}"/>
    <cellStyle name="%40 - Vurgu2 8 4 2" xfId="13846" xr:uid="{04648C10-A704-4D93-9041-E9F57BFFA29B}"/>
    <cellStyle name="%40 - Vurgu2 8 4 2 2" xfId="38079" xr:uid="{918FD4A1-7413-46C3-87B3-18EAB4BDA847}"/>
    <cellStyle name="%40 - Vurgu2 8 4 3" xfId="17559" xr:uid="{5A3B8DB0-1ABE-4F56-A11F-60CB1222AAF8}"/>
    <cellStyle name="%40 - Vurgu2 8 4 3 2" xfId="41790" xr:uid="{EA8EDD80-FD2E-404E-925B-37B752B638A2}"/>
    <cellStyle name="%40 - Vurgu2 8 4 4" xfId="21298" xr:uid="{C125466B-F9A4-435D-9D51-85721FB965D9}"/>
    <cellStyle name="%40 - Vurgu2 8 4 4 2" xfId="45521" xr:uid="{FCEF5062-C886-439E-8A23-B7F2017B8E1B}"/>
    <cellStyle name="%40 - Vurgu2 8 4 5" xfId="27278" xr:uid="{E1BD2C1A-9347-42E9-98CE-FD3C48E62BB8}"/>
    <cellStyle name="%40 - Vurgu2 8 4 5 2" xfId="51395" xr:uid="{1CFE55B6-8B9D-4611-9BF6-633C0FFB65CB}"/>
    <cellStyle name="%40 - Vurgu2 8 4 6" xfId="31663" xr:uid="{0BBF8448-CF52-4240-A7AF-DA48287A408E}"/>
    <cellStyle name="%40 - Vurgu2 8 5" xfId="9070" xr:uid="{976F1FAD-A388-4D07-A2B5-438FD53203DD}"/>
    <cellStyle name="%40 - Vurgu2 8 5 2" xfId="12482" xr:uid="{705564CC-A433-49F2-8570-267C97A90106}"/>
    <cellStyle name="%40 - Vurgu2 8 5 2 2" xfId="36716" xr:uid="{8C82608D-55C6-4EE2-AF43-AD5588D2E8AB}"/>
    <cellStyle name="%40 - Vurgu2 8 5 3" xfId="16195" xr:uid="{06A27A6E-ED36-4699-A6DD-07B7C8C12842}"/>
    <cellStyle name="%40 - Vurgu2 8 5 3 2" xfId="40427" xr:uid="{0C6D2900-6801-4512-A139-03A61261DA0F}"/>
    <cellStyle name="%40 - Vurgu2 8 5 4" xfId="19933" xr:uid="{AC87A07F-F30E-4DEB-88B6-D851B4570D93}"/>
    <cellStyle name="%40 - Vurgu2 8 5 4 2" xfId="44158" xr:uid="{870BC6E6-F8BE-4A78-A5B6-8CFD5754DEFF}"/>
    <cellStyle name="%40 - Vurgu2 8 5 5" xfId="25908" xr:uid="{D1B38B2D-3D46-4E3F-8441-6E423401AF74}"/>
    <cellStyle name="%40 - Vurgu2 8 5 5 2" xfId="50032" xr:uid="{30A47511-ADD7-4831-82CF-5B28F880B452}"/>
    <cellStyle name="%40 - Vurgu2 8 5 6" xfId="33763" xr:uid="{12626754-FBA0-42F5-85CB-7E9578A391F7}"/>
    <cellStyle name="%40 - Vurgu2 8 6" xfId="11256" xr:uid="{21647DC3-57E4-4AB3-8D11-7DEE5B1BA6EB}"/>
    <cellStyle name="%40 - Vurgu2 8 6 2" xfId="24637" xr:uid="{35A2361E-E4E2-4166-B75E-0F1F79D13303}"/>
    <cellStyle name="%40 - Vurgu2 8 6 2 2" xfId="48811" xr:uid="{17292BE2-A642-424D-A83E-CA63D02F4205}"/>
    <cellStyle name="%40 - Vurgu2 8 6 3" xfId="35490" xr:uid="{7C5F1184-52A1-42EF-B0F1-976B3159161F}"/>
    <cellStyle name="%40 - Vurgu2 8 7" xfId="14969" xr:uid="{B63EE79D-84D1-4675-AC2C-787402569B5B}"/>
    <cellStyle name="%40 - Vurgu2 8 7 2" xfId="39201" xr:uid="{59DFA1E5-517C-4F64-829D-9C2E8954EF1B}"/>
    <cellStyle name="%40 - Vurgu2 8 8" xfId="18702" xr:uid="{677AB5BF-4D23-41E1-B089-160AC46B07DA}"/>
    <cellStyle name="%40 - Vurgu2 8 8 2" xfId="42928" xr:uid="{0FEEE010-6704-42D1-81C8-806D4AC8C256}"/>
    <cellStyle name="%40 - Vurgu2 8 9" xfId="22465" xr:uid="{A8EB31B9-6508-491D-A085-F0FEB2613927}"/>
    <cellStyle name="%40 - Vurgu2 8 9 2" xfId="46667" xr:uid="{5EDC5133-6059-4458-88AF-19A3B8222474}"/>
    <cellStyle name="%40 - Vurgu2 9" xfId="4197" xr:uid="{B84A1C89-76F4-4D3F-8A3C-029C2C6E5DE7}"/>
    <cellStyle name="%40 - Vurgu2 9 10" xfId="29807" xr:uid="{8C711B1C-A77C-402E-BA22-F0F6DF5C43DF}"/>
    <cellStyle name="%40 - Vurgu2 9 2" xfId="5840" xr:uid="{531E5E4F-8D46-4218-B3CC-88A78C5AE755}"/>
    <cellStyle name="%40 - Vurgu2 9 2 2" xfId="7883" xr:uid="{CB2F95A6-82C4-460C-8632-7D30D2A1FDAC}"/>
    <cellStyle name="%40 - Vurgu2 9 2 2 2" xfId="14061" xr:uid="{F23BB6B2-F3A3-4915-8A01-B3B5B6BC1D91}"/>
    <cellStyle name="%40 - Vurgu2 9 2 2 2 2" xfId="38294" xr:uid="{E7B39E61-8499-4C30-A290-38D6403D13AA}"/>
    <cellStyle name="%40 - Vurgu2 9 2 2 3" xfId="17774" xr:uid="{71AA3A56-6072-4387-B125-414D8F448B8C}"/>
    <cellStyle name="%40 - Vurgu2 9 2 2 3 2" xfId="42005" xr:uid="{F44578F2-D0CD-443F-BF4C-3CFD4D6FE9E4}"/>
    <cellStyle name="%40 - Vurgu2 9 2 2 4" xfId="21513" xr:uid="{6AFFE0AA-CC5A-4B84-A9F9-B076CDA6225B}"/>
    <cellStyle name="%40 - Vurgu2 9 2 2 4 2" xfId="45736" xr:uid="{21AC0D84-EA32-4050-8921-EF1A1068C630}"/>
    <cellStyle name="%40 - Vurgu2 9 2 2 5" xfId="27493" xr:uid="{424BDC45-9C93-4783-90AF-5FD8308452B5}"/>
    <cellStyle name="%40 - Vurgu2 9 2 2 5 2" xfId="51610" xr:uid="{81287B84-2F93-41E4-895B-88898E00022A}"/>
    <cellStyle name="%40 - Vurgu2 9 2 2 6" xfId="32728" xr:uid="{BEFD5D33-C0AD-4FB0-AFD3-50DBA4BDC39E}"/>
    <cellStyle name="%40 - Vurgu2 9 2 3" xfId="9345" xr:uid="{76A4A982-F317-4806-AA88-388BF90C4917}"/>
    <cellStyle name="%40 - Vurgu2 9 2 3 2" xfId="12879" xr:uid="{7A5AE8F6-06A4-4DC8-A660-FB94D5EE2891}"/>
    <cellStyle name="%40 - Vurgu2 9 2 3 2 2" xfId="37112" xr:uid="{B714B2BB-F178-43A4-B642-A4009B6C240D}"/>
    <cellStyle name="%40 - Vurgu2 9 2 3 3" xfId="16592" xr:uid="{D2BEF996-98C4-4830-91C0-6A0B4DF906E8}"/>
    <cellStyle name="%40 - Vurgu2 9 2 3 3 2" xfId="40823" xr:uid="{5D7A5DF1-A9EC-4017-8FB8-EA61525276FD}"/>
    <cellStyle name="%40 - Vurgu2 9 2 3 4" xfId="20331" xr:uid="{2D8FEA8F-5AC1-4B17-A210-839C220A60ED}"/>
    <cellStyle name="%40 - Vurgu2 9 2 3 4 2" xfId="44554" xr:uid="{9F69063C-1CD3-4084-A0CF-8EFC83E8FE66}"/>
    <cellStyle name="%40 - Vurgu2 9 2 3 5" xfId="26309" xr:uid="{1EC07A8B-FBB3-48DB-89D8-836D15D6A24C}"/>
    <cellStyle name="%40 - Vurgu2 9 2 3 5 2" xfId="50428" xr:uid="{4BAC2955-8FE5-4BE5-ABD7-92422DB3BAC0}"/>
    <cellStyle name="%40 - Vurgu2 9 2 3 6" xfId="33972" xr:uid="{B317FE8D-2C9C-44E1-A9BD-EB572D131C03}"/>
    <cellStyle name="%40 - Vurgu2 9 2 4" xfId="11477" xr:uid="{77842D03-BE5F-4F2D-A5BC-ADEE421310E3}"/>
    <cellStyle name="%40 - Vurgu2 9 2 4 2" xfId="24896" xr:uid="{E066F8C9-EE65-48B1-9E71-98AAE67B2A6C}"/>
    <cellStyle name="%40 - Vurgu2 9 2 4 2 2" xfId="49030" xr:uid="{7B70A934-DE7C-4095-B602-789FEFB9792F}"/>
    <cellStyle name="%40 - Vurgu2 9 2 4 3" xfId="35711" xr:uid="{E12866C5-2940-4A9D-B9D8-8D40BE5C64B5}"/>
    <cellStyle name="%40 - Vurgu2 9 2 5" xfId="15190" xr:uid="{778C91DD-B6DD-488F-996B-6DDFC8680AAB}"/>
    <cellStyle name="%40 - Vurgu2 9 2 5 2" xfId="39422" xr:uid="{96753474-8A12-4ED3-AB16-273E1D06430F}"/>
    <cellStyle name="%40 - Vurgu2 9 2 6" xfId="18927" xr:uid="{863FDAA8-7BC4-458A-9867-5FC53E31D301}"/>
    <cellStyle name="%40 - Vurgu2 9 2 6 2" xfId="43153" xr:uid="{365603ED-5A43-4218-89B6-BA9DBD111212}"/>
    <cellStyle name="%40 - Vurgu2 9 2 7" xfId="23533" xr:uid="{5EE781FC-EFE4-400B-973D-397A6715343C}"/>
    <cellStyle name="%40 - Vurgu2 9 2 7 2" xfId="47735" xr:uid="{BCC05B5A-005E-48E7-8546-AF009DE12E0B}"/>
    <cellStyle name="%40 - Vurgu2 9 2 8" xfId="30846" xr:uid="{6E96B8D2-B52E-45DE-B001-8F260639BED9}"/>
    <cellStyle name="%40 - Vurgu2 9 3" xfId="7619" xr:uid="{BE082168-FFE0-4DB5-8793-B7629E14542C}"/>
    <cellStyle name="%40 - Vurgu2 9 3 2" xfId="12689" xr:uid="{9EC96009-FD35-4F3E-AE50-20DA21D40623}"/>
    <cellStyle name="%40 - Vurgu2 9 3 2 2" xfId="26117" xr:uid="{362BF242-BE6D-4951-BED6-5464399A7B8D}"/>
    <cellStyle name="%40 - Vurgu2 9 3 2 2 2" xfId="50238" xr:uid="{FB564160-FEE2-4EB7-8521-2181CDC8E3C3}"/>
    <cellStyle name="%40 - Vurgu2 9 3 2 3" xfId="36922" xr:uid="{AB09208C-5162-4274-86B9-6FFD02C643F5}"/>
    <cellStyle name="%40 - Vurgu2 9 3 3" xfId="16402" xr:uid="{5FEC21EC-37D4-4026-B5B8-D32672DB10FB}"/>
    <cellStyle name="%40 - Vurgu2 9 3 3 2" xfId="40633" xr:uid="{3F2B0CA8-C17B-4A35-9842-4C1139DC165A}"/>
    <cellStyle name="%40 - Vurgu2 9 3 4" xfId="20141" xr:uid="{8123FF40-2203-46B6-B045-C042683925A3}"/>
    <cellStyle name="%40 - Vurgu2 9 3 4 2" xfId="44364" xr:uid="{873C94EC-49DB-4E4F-A9A2-56B3CB75B530}"/>
    <cellStyle name="%40 - Vurgu2 9 3 5" xfId="23333" xr:uid="{256CA142-87F3-44DC-810B-8C24C321B2AE}"/>
    <cellStyle name="%40 - Vurgu2 9 3 5 2" xfId="47535" xr:uid="{625441F6-E72E-4A10-8BDB-ED9C554766BF}"/>
    <cellStyle name="%40 - Vurgu2 9 3 6" xfId="32530" xr:uid="{861484FC-60BA-4293-8052-98FBD58678B4}"/>
    <cellStyle name="%40 - Vurgu2 9 4" xfId="6717" xr:uid="{2B37059A-C2DA-4F87-BDE0-DFF99C9AD16B}"/>
    <cellStyle name="%40 - Vurgu2 9 4 2" xfId="13866" xr:uid="{21999E02-9AF3-4431-AB5B-BAEB0D6AE095}"/>
    <cellStyle name="%40 - Vurgu2 9 4 2 2" xfId="38099" xr:uid="{F756F07E-4A67-4379-9692-B92CCE504D9F}"/>
    <cellStyle name="%40 - Vurgu2 9 4 3" xfId="17579" xr:uid="{9D9B1559-B28B-4FC6-BC63-D3BFB5B4F6DD}"/>
    <cellStyle name="%40 - Vurgu2 9 4 3 2" xfId="41810" xr:uid="{943E24E0-66BE-4F50-9879-5C48818554B8}"/>
    <cellStyle name="%40 - Vurgu2 9 4 4" xfId="21318" xr:uid="{33D9FE20-AE77-4E15-948F-B65C9480CF48}"/>
    <cellStyle name="%40 - Vurgu2 9 4 4 2" xfId="45541" xr:uid="{2B34990E-2691-4BD2-B8B7-14A4DFA15B6E}"/>
    <cellStyle name="%40 - Vurgu2 9 4 5" xfId="27298" xr:uid="{48562027-CDA5-48EF-8274-04DC868A1D4A}"/>
    <cellStyle name="%40 - Vurgu2 9 4 5 2" xfId="51415" xr:uid="{2715AD79-2ECA-4B1F-A6BF-B4F72DFAD7A3}"/>
    <cellStyle name="%40 - Vurgu2 9 4 6" xfId="31677" xr:uid="{53EDC783-C17A-4C6F-B94B-EE2E75926241}"/>
    <cellStyle name="%40 - Vurgu2 9 5" xfId="9130" xr:uid="{B2311812-D7BB-42E2-AC4A-F644262654F4}"/>
    <cellStyle name="%40 - Vurgu2 9 5 2" xfId="12519" xr:uid="{4743CD7A-FBC5-4EA0-803F-D2EA929C527E}"/>
    <cellStyle name="%40 - Vurgu2 9 5 2 2" xfId="36752" xr:uid="{8F532654-A634-4CB0-9404-E64276655ACB}"/>
    <cellStyle name="%40 - Vurgu2 9 5 3" xfId="16232" xr:uid="{A22C6A97-FAD4-40E1-B59F-C83A0058B8F9}"/>
    <cellStyle name="%40 - Vurgu2 9 5 3 2" xfId="40463" xr:uid="{A2826193-5BB3-4E7C-B552-F2855CBD4821}"/>
    <cellStyle name="%40 - Vurgu2 9 5 4" xfId="19971" xr:uid="{8BEE28D8-535B-4F84-B0EC-0D99D7D42B80}"/>
    <cellStyle name="%40 - Vurgu2 9 5 4 2" xfId="44194" xr:uid="{216A9CC5-DC47-49F4-8E0A-8C045B2C9B16}"/>
    <cellStyle name="%40 - Vurgu2 9 5 5" xfId="25947" xr:uid="{13017FEB-05CB-4B0E-8C1B-3A93ECA79E25}"/>
    <cellStyle name="%40 - Vurgu2 9 5 5 2" xfId="50068" xr:uid="{579D11B6-1F61-44F5-961E-877BF8D37568}"/>
    <cellStyle name="%40 - Vurgu2 9 5 6" xfId="33795" xr:uid="{E3320EAB-41B5-4F5B-AACB-F6D192B943D6}"/>
    <cellStyle name="%40 - Vurgu2 9 6" xfId="11276" xr:uid="{06588A5D-18D2-414B-906A-46ED3C707C64}"/>
    <cellStyle name="%40 - Vurgu2 9 6 2" xfId="24657" xr:uid="{5AE69A92-847E-4BBB-9F81-502F2A848FF5}"/>
    <cellStyle name="%40 - Vurgu2 9 6 2 2" xfId="48831" xr:uid="{80EBFA82-7E89-4277-B0E6-A0D5D54151BB}"/>
    <cellStyle name="%40 - Vurgu2 9 6 3" xfId="35510" xr:uid="{D0169EF9-DF27-49FE-AEEC-7C452FF67611}"/>
    <cellStyle name="%40 - Vurgu2 9 7" xfId="14989" xr:uid="{8548DC2E-8E66-4E26-886D-F6DE4D9F6678}"/>
    <cellStyle name="%40 - Vurgu2 9 7 2" xfId="39221" xr:uid="{CFA563D4-4311-4DCC-BFF6-70166076E438}"/>
    <cellStyle name="%40 - Vurgu2 9 8" xfId="18722" xr:uid="{424C03A6-EE16-4179-9479-42D838CF8648}"/>
    <cellStyle name="%40 - Vurgu2 9 8 2" xfId="42948" xr:uid="{ED7BE6E2-737B-440B-B604-899B5A1DF7F1}"/>
    <cellStyle name="%40 - Vurgu2 9 9" xfId="22480" xr:uid="{D8F46C39-7553-4392-AB84-66A359BF62A7}"/>
    <cellStyle name="%40 - Vurgu2 9 9 2" xfId="46682" xr:uid="{961DB066-8B38-4EF1-AFDD-22BDE291D6D1}"/>
    <cellStyle name="%40 - Vurgu3" xfId="24700" builtinId="39" customBuiltin="1"/>
    <cellStyle name="%40 - Vurgu3 10" xfId="4199" xr:uid="{1431E1B9-5085-409E-952F-ACDAEBAC3FA7}"/>
    <cellStyle name="%40 - Vurgu3 10 10" xfId="29808" xr:uid="{C76E143E-5AEB-4BDF-B69A-38281E7D2585}"/>
    <cellStyle name="%40 - Vurgu3 10 2" xfId="5841" xr:uid="{2E4EE603-1E58-4B4B-B4CA-E1B722E96ADF}"/>
    <cellStyle name="%40 - Vurgu3 10 2 2" xfId="7911" xr:uid="{94015E17-C3D8-4994-89A5-94BDCB29EC9E}"/>
    <cellStyle name="%40 - Vurgu3 10 2 2 2" xfId="14083" xr:uid="{18A0D430-DF9D-45B6-B16C-4A3A1763D05E}"/>
    <cellStyle name="%40 - Vurgu3 10 2 2 2 2" xfId="38316" xr:uid="{E23C3FB2-CBFE-423D-99FE-61EE3411B754}"/>
    <cellStyle name="%40 - Vurgu3 10 2 2 3" xfId="17796" xr:uid="{AD7D7B9E-104D-4EB3-BB9C-D5F863B50C76}"/>
    <cellStyle name="%40 - Vurgu3 10 2 2 3 2" xfId="42027" xr:uid="{12C9CF79-CAD9-4CAD-A03A-50DD1D394595}"/>
    <cellStyle name="%40 - Vurgu3 10 2 2 4" xfId="21535" xr:uid="{92C298AA-3CF5-4E96-AE81-A27D4A1284D5}"/>
    <cellStyle name="%40 - Vurgu3 10 2 2 4 2" xfId="45758" xr:uid="{D09C3CF8-A598-4271-89FB-BCE8D7224E26}"/>
    <cellStyle name="%40 - Vurgu3 10 2 2 5" xfId="27515" xr:uid="{A50513C2-F376-4D3E-9B83-2568F7806734}"/>
    <cellStyle name="%40 - Vurgu3 10 2 2 5 2" xfId="51632" xr:uid="{D692106D-4049-4348-A582-9697A8D0B594}"/>
    <cellStyle name="%40 - Vurgu3 10 2 2 6" xfId="32750" xr:uid="{6324DA0B-3548-4CCB-8BB9-920C7DC4807F}"/>
    <cellStyle name="%40 - Vurgu3 10 2 3" xfId="9363" xr:uid="{5B38ED05-0B11-4476-A173-E8F1FA7ADE24}"/>
    <cellStyle name="%40 - Vurgu3 10 2 3 2" xfId="12903" xr:uid="{BD130EA8-CA46-4BC3-BDD6-62E3541611B9}"/>
    <cellStyle name="%40 - Vurgu3 10 2 3 2 2" xfId="37136" xr:uid="{05E99F7E-067D-44DE-87AE-38423401AED8}"/>
    <cellStyle name="%40 - Vurgu3 10 2 3 3" xfId="16616" xr:uid="{BC04C941-2EC4-481F-8725-D27F4DA64A45}"/>
    <cellStyle name="%40 - Vurgu3 10 2 3 3 2" xfId="40847" xr:uid="{CDCEEFD6-CDEB-4ABE-87E7-8D57F1FE7BBD}"/>
    <cellStyle name="%40 - Vurgu3 10 2 3 4" xfId="20355" xr:uid="{8C54B37A-5507-4A2D-96A8-CA67B58ECAEE}"/>
    <cellStyle name="%40 - Vurgu3 10 2 3 4 2" xfId="44578" xr:uid="{FDF0BE92-350E-4430-A3B7-877974523CD7}"/>
    <cellStyle name="%40 - Vurgu3 10 2 3 5" xfId="26333" xr:uid="{F4F293C8-8AE0-44F5-B8C9-3A56FA645E48}"/>
    <cellStyle name="%40 - Vurgu3 10 2 3 5 2" xfId="50452" xr:uid="{A2DF0391-1E32-410E-AA15-A70A63D40CC2}"/>
    <cellStyle name="%40 - Vurgu3 10 2 3 6" xfId="33989" xr:uid="{7398B70C-C441-4625-A689-E51CCCC58A97}"/>
    <cellStyle name="%40 - Vurgu3 10 2 4" xfId="11502" xr:uid="{603A958C-37DC-4C08-9BE1-D98A35692DAA}"/>
    <cellStyle name="%40 - Vurgu3 10 2 4 2" xfId="24918" xr:uid="{F2889F56-0AFA-4F64-8D73-21D621AE20CF}"/>
    <cellStyle name="%40 - Vurgu3 10 2 4 2 2" xfId="49052" xr:uid="{334EE179-26AD-44BE-B9F3-EC143DB34E1A}"/>
    <cellStyle name="%40 - Vurgu3 10 2 4 3" xfId="35736" xr:uid="{45088256-9F6C-4555-80C2-6867F3CACA9A}"/>
    <cellStyle name="%40 - Vurgu3 10 2 5" xfId="15215" xr:uid="{B4A056CF-3036-449C-82D2-601D867B41CE}"/>
    <cellStyle name="%40 - Vurgu3 10 2 5 2" xfId="39447" xr:uid="{6613B5EF-205F-4240-AD51-38B3EAE35AB1}"/>
    <cellStyle name="%40 - Vurgu3 10 2 6" xfId="18952" xr:uid="{E0DA12C0-8D9D-415D-BBC8-C1566B4B50D2}"/>
    <cellStyle name="%40 - Vurgu3 10 2 6 2" xfId="43178" xr:uid="{2D7DC2E8-76EF-47AE-AD9B-70BAF2F7160D}"/>
    <cellStyle name="%40 - Vurgu3 10 2 7" xfId="23555" xr:uid="{47E97173-0A7D-4A50-9CF2-68D9844457AE}"/>
    <cellStyle name="%40 - Vurgu3 10 2 7 2" xfId="47757" xr:uid="{5A2DE731-E538-46CA-8FF9-0F20FA6AD01E}"/>
    <cellStyle name="%40 - Vurgu3 10 2 8" xfId="30847" xr:uid="{2FC46CEF-2E73-47F4-8832-C394FE3E04F8}"/>
    <cellStyle name="%40 - Vurgu3 10 3" xfId="7638" xr:uid="{5CC61E52-FC21-49AD-95BA-547D39A13321}"/>
    <cellStyle name="%40 - Vurgu3 10 3 2" xfId="12708" xr:uid="{FB4C1EF9-5778-4495-8D78-187A0100FEFE}"/>
    <cellStyle name="%40 - Vurgu3 10 3 2 2" xfId="26136" xr:uid="{4B626E11-6026-4CA0-B028-47CA2747C847}"/>
    <cellStyle name="%40 - Vurgu3 10 3 2 2 2" xfId="50257" xr:uid="{350B9BC0-4513-4700-AAF2-A78595513E80}"/>
    <cellStyle name="%40 - Vurgu3 10 3 2 3" xfId="36941" xr:uid="{559856CD-14C7-4B3B-AE74-18468B6E77F6}"/>
    <cellStyle name="%40 - Vurgu3 10 3 3" xfId="16421" xr:uid="{93B7C244-C2D6-482D-A829-C9540C06E51B}"/>
    <cellStyle name="%40 - Vurgu3 10 3 3 2" xfId="40652" xr:uid="{0CEFB262-0824-474A-93CC-2EEB1BF93F10}"/>
    <cellStyle name="%40 - Vurgu3 10 3 4" xfId="20160" xr:uid="{F47CE57D-BFB6-465D-99DE-C1951AE8655A}"/>
    <cellStyle name="%40 - Vurgu3 10 3 4 2" xfId="44383" xr:uid="{EDA8CA89-5FEE-4E55-A447-31F4CAB46718}"/>
    <cellStyle name="%40 - Vurgu3 10 3 5" xfId="23352" xr:uid="{DCF3F8F3-0012-44AA-BA53-F85F561F7D8D}"/>
    <cellStyle name="%40 - Vurgu3 10 3 5 2" xfId="47554" xr:uid="{AFB51777-AC5B-4268-B200-C389880B4E05}"/>
    <cellStyle name="%40 - Vurgu3 10 3 6" xfId="32549" xr:uid="{661018A9-800B-4783-AB36-FD9AF2024365}"/>
    <cellStyle name="%40 - Vurgu3 10 4" xfId="6764" xr:uid="{A7A18C52-87A3-496B-A42F-F62E5B6D743E}"/>
    <cellStyle name="%40 - Vurgu3 10 4 2" xfId="13885" xr:uid="{CFDA44BD-02D1-4095-A30E-954E92F84B95}"/>
    <cellStyle name="%40 - Vurgu3 10 4 2 2" xfId="38118" xr:uid="{886591CE-B969-4CA4-92A0-7C5589983C83}"/>
    <cellStyle name="%40 - Vurgu3 10 4 3" xfId="17598" xr:uid="{6941A77F-6D12-49E7-AF50-F93D050F79C6}"/>
    <cellStyle name="%40 - Vurgu3 10 4 3 2" xfId="41829" xr:uid="{7D4213EC-1A50-422D-AAB8-ABB263A22ED1}"/>
    <cellStyle name="%40 - Vurgu3 10 4 4" xfId="21337" xr:uid="{46433EE1-B21E-4EFB-9C2D-8AF06350BA85}"/>
    <cellStyle name="%40 - Vurgu3 10 4 4 2" xfId="45560" xr:uid="{562C5AE4-14AA-4787-8FE6-25945F07EDF6}"/>
    <cellStyle name="%40 - Vurgu3 10 4 5" xfId="27317" xr:uid="{7E3F0CEB-7B39-4BC3-B190-FD995E466D5E}"/>
    <cellStyle name="%40 - Vurgu3 10 4 5 2" xfId="51434" xr:uid="{EB7D75F1-9C4C-4F25-BF41-686FF1962CC5}"/>
    <cellStyle name="%40 - Vurgu3 10 4 6" xfId="31702" xr:uid="{0FB6D0EE-2D16-41AA-B97A-ED70885FBDFF}"/>
    <cellStyle name="%40 - Vurgu3 10 5" xfId="9146" xr:uid="{5616E88E-8A44-48FD-8F94-4EAA4665CDD1}"/>
    <cellStyle name="%40 - Vurgu3 10 5 2" xfId="12536" xr:uid="{62AB2551-24FD-400A-958D-4850960ACA3C}"/>
    <cellStyle name="%40 - Vurgu3 10 5 2 2" xfId="36769" xr:uid="{CF396CC1-2CED-4CC7-BF9A-2931C2BAE04E}"/>
    <cellStyle name="%40 - Vurgu3 10 5 3" xfId="16249" xr:uid="{7E54E59F-0555-4E4F-AF4A-506313749A3B}"/>
    <cellStyle name="%40 - Vurgu3 10 5 3 2" xfId="40480" xr:uid="{3996B483-EA20-49D1-B4C9-25A8D3B64CE7}"/>
    <cellStyle name="%40 - Vurgu3 10 5 4" xfId="19988" xr:uid="{8B111F65-CD68-4188-AFB5-032FA4303B0E}"/>
    <cellStyle name="%40 - Vurgu3 10 5 4 2" xfId="44211" xr:uid="{C1796875-B28B-4F12-81DF-C48A57780EF3}"/>
    <cellStyle name="%40 - Vurgu3 10 5 5" xfId="25964" xr:uid="{30CA9B31-BC50-476F-8213-CE8810631EFD}"/>
    <cellStyle name="%40 - Vurgu3 10 5 5 2" xfId="50085" xr:uid="{D1B90C22-0F0C-49DD-BDD7-85B8DABEE40E}"/>
    <cellStyle name="%40 - Vurgu3 10 5 6" xfId="33811" xr:uid="{A5C6290A-94B7-45CD-B5CA-86F8BF429806}"/>
    <cellStyle name="%40 - Vurgu3 10 6" xfId="11295" xr:uid="{5D584A88-5AD9-4861-ADD5-656C86FEAE96}"/>
    <cellStyle name="%40 - Vurgu3 10 6 2" xfId="24676" xr:uid="{045513FE-319A-4988-8410-6DB426A74684}"/>
    <cellStyle name="%40 - Vurgu3 10 6 2 2" xfId="48850" xr:uid="{6E7911EC-485F-44A2-9868-17CAD2C262C2}"/>
    <cellStyle name="%40 - Vurgu3 10 6 3" xfId="35529" xr:uid="{ECD9432E-9B3B-40A0-8970-4EA11F5394C5}"/>
    <cellStyle name="%40 - Vurgu3 10 7" xfId="15008" xr:uid="{10915F63-A875-45E2-A55C-23D6D46795CF}"/>
    <cellStyle name="%40 - Vurgu3 10 7 2" xfId="39240" xr:uid="{DD92F932-4F0B-4FC0-A8AC-0A7451DFA237}"/>
    <cellStyle name="%40 - Vurgu3 10 8" xfId="18741" xr:uid="{C35A5878-EC27-4619-A7C3-350899623E4A}"/>
    <cellStyle name="%40 - Vurgu3 10 8 2" xfId="42967" xr:uid="{FE465509-9DE8-4825-9D3A-B02841DC5744}"/>
    <cellStyle name="%40 - Vurgu3 10 9" xfId="22505" xr:uid="{EAD5F860-6373-4A25-8BE9-13DAD60F6C40}"/>
    <cellStyle name="%40 - Vurgu3 10 9 2" xfId="46707" xr:uid="{C8A06CDB-BB1B-42F0-8654-378F9CD66789}"/>
    <cellStyle name="%40 - Vurgu3 11" xfId="4200" xr:uid="{192D8790-FE6E-47F5-B3E8-F64E2A2D7985}"/>
    <cellStyle name="%40 - Vurgu3 11 2" xfId="7978" xr:uid="{F75DD158-2170-40A2-976F-A1A36CB9FB80}"/>
    <cellStyle name="%40 - Vurgu3 11 2 2" xfId="14147" xr:uid="{4017BBB8-7081-40A1-933E-5A0E9C434F31}"/>
    <cellStyle name="%40 - Vurgu3 11 2 2 2" xfId="27579" xr:uid="{EE1E7483-F6E7-4282-968C-70AC44EFE52A}"/>
    <cellStyle name="%40 - Vurgu3 11 2 2 2 2" xfId="51696" xr:uid="{0D377327-A6D4-4E65-8C88-9F1437267D55}"/>
    <cellStyle name="%40 - Vurgu3 11 2 2 3" xfId="38380" xr:uid="{1C67BD3D-F8FD-466E-93C8-53F9EA44357A}"/>
    <cellStyle name="%40 - Vurgu3 11 2 3" xfId="17860" xr:uid="{D9E1BB00-8A66-46E1-B427-08E0D9D3CA98}"/>
    <cellStyle name="%40 - Vurgu3 11 2 3 2" xfId="42091" xr:uid="{26BB892D-AF20-4D62-B1A5-1BE543E74596}"/>
    <cellStyle name="%40 - Vurgu3 11 2 4" xfId="21599" xr:uid="{429ACB8E-4A10-4544-8E40-80F4B85C5114}"/>
    <cellStyle name="%40 - Vurgu3 11 2 4 2" xfId="45822" xr:uid="{7EAFE374-385A-4F94-851F-9BB85924E31E}"/>
    <cellStyle name="%40 - Vurgu3 11 2 5" xfId="23619" xr:uid="{2DA868FF-B6F2-4C3B-B6AD-9DCA9D87A5B0}"/>
    <cellStyle name="%40 - Vurgu3 11 2 5 2" xfId="47821" xr:uid="{1698AD1B-89E3-4EB4-90D5-EB7DF75B5E47}"/>
    <cellStyle name="%40 - Vurgu3 11 2 6" xfId="32814" xr:uid="{03EA2EC7-F60F-4CF6-93B0-4E4C15942025}"/>
    <cellStyle name="%40 - Vurgu3 11 3" xfId="6831" xr:uid="{AEB82EE4-D37F-42CD-B5B9-65FDAD72F323}"/>
    <cellStyle name="%40 - Vurgu3 11 3 2" xfId="12555" xr:uid="{955B7C3E-1E84-41FC-9FD1-5F25C02C6E45}"/>
    <cellStyle name="%40 - Vurgu3 11 3 2 2" xfId="36788" xr:uid="{B60D99C9-1247-41BA-845E-65630797DA48}"/>
    <cellStyle name="%40 - Vurgu3 11 3 3" xfId="16268" xr:uid="{3B97354A-1087-42CA-85B3-E2DB76E004C3}"/>
    <cellStyle name="%40 - Vurgu3 11 3 3 2" xfId="40499" xr:uid="{608B53ED-6706-4F1C-B71C-02B841B0D187}"/>
    <cellStyle name="%40 - Vurgu3 11 3 4" xfId="20007" xr:uid="{20B3CC16-7C0A-4E1F-91B3-397A4F74A299}"/>
    <cellStyle name="%40 - Vurgu3 11 3 4 2" xfId="44230" xr:uid="{FE691AC7-48F4-47F0-BFA7-D890BE41A279}"/>
    <cellStyle name="%40 - Vurgu3 11 3 5" xfId="25983" xr:uid="{0AC1B8F0-B727-4F21-B966-6AE43C6D9EAB}"/>
    <cellStyle name="%40 - Vurgu3 11 3 5 2" xfId="50104" xr:uid="{ADCC0D3E-B5D2-49CE-990C-3E898415CF96}"/>
    <cellStyle name="%40 - Vurgu3 11 3 6" xfId="31766" xr:uid="{05105203-D94E-4541-A530-D1E17BCC7556}"/>
    <cellStyle name="%40 - Vurgu3 11 4" xfId="11566" xr:uid="{522C7117-0AED-41D6-8B8B-3FE1806FCC6E}"/>
    <cellStyle name="%40 - Vurgu3 11 4 2" xfId="24982" xr:uid="{171C456E-A5A5-4AFD-ADB6-D26B2D6E6C27}"/>
    <cellStyle name="%40 - Vurgu3 11 4 2 2" xfId="49116" xr:uid="{BE0E9591-430A-4DE6-B806-85F979ADCFF9}"/>
    <cellStyle name="%40 - Vurgu3 11 4 3" xfId="35800" xr:uid="{7EB9974B-6A46-4EBC-B2BB-C3B6C8205C62}"/>
    <cellStyle name="%40 - Vurgu3 11 5" xfId="15279" xr:uid="{9C47D787-A91E-4134-97F6-D9E9FCB47998}"/>
    <cellStyle name="%40 - Vurgu3 11 5 2" xfId="39511" xr:uid="{4847F53D-3BA1-4CBA-975F-92E8E7FC0032}"/>
    <cellStyle name="%40 - Vurgu3 11 6" xfId="19016" xr:uid="{301CEF48-E01F-4493-8512-1D2AD3A7689E}"/>
    <cellStyle name="%40 - Vurgu3 11 6 2" xfId="43242" xr:uid="{76A0A40E-E737-48E9-A56D-76F6F67570DB}"/>
    <cellStyle name="%40 - Vurgu3 11 7" xfId="22569" xr:uid="{91E628C5-A88A-4954-A1A6-A1546E47602A}"/>
    <cellStyle name="%40 - Vurgu3 11 7 2" xfId="46771" xr:uid="{C9F6AE44-E35C-485F-80C1-FAD6A5876300}"/>
    <cellStyle name="%40 - Vurgu3 12" xfId="4201" xr:uid="{C7E35B97-776D-4D8C-96BC-50A39EF1D50A}"/>
    <cellStyle name="%40 - Vurgu3 12 2" xfId="7994" xr:uid="{F02D5AE2-EC56-46ED-A554-D09CB2EBE24C}"/>
    <cellStyle name="%40 - Vurgu3 12 2 2" xfId="14161" xr:uid="{DA57DA24-C272-47D5-9303-38B0B50FD484}"/>
    <cellStyle name="%40 - Vurgu3 12 2 2 2" xfId="27593" xr:uid="{E61B69DB-E65E-428E-9565-204ED80F1AEA}"/>
    <cellStyle name="%40 - Vurgu3 12 2 2 2 2" xfId="51710" xr:uid="{350E872F-EBE2-4361-BAE3-4381210618F3}"/>
    <cellStyle name="%40 - Vurgu3 12 2 2 3" xfId="38394" xr:uid="{311B4D46-0FD2-4B99-9F88-380C45FD1B58}"/>
    <cellStyle name="%40 - Vurgu3 12 2 3" xfId="17874" xr:uid="{B5DFCD9C-D53C-4F2F-A3C5-704D9BDF1B70}"/>
    <cellStyle name="%40 - Vurgu3 12 2 3 2" xfId="42105" xr:uid="{C7CA8EB8-1395-4011-8D27-4B723C1DA9C9}"/>
    <cellStyle name="%40 - Vurgu3 12 2 4" xfId="21613" xr:uid="{FA31CE48-A9B7-4415-ACFB-C14BE9B2D419}"/>
    <cellStyle name="%40 - Vurgu3 12 2 4 2" xfId="45836" xr:uid="{7FCE6DDA-7A84-4E5F-AF8C-DB6D237429BF}"/>
    <cellStyle name="%40 - Vurgu3 12 2 5" xfId="23633" xr:uid="{F6D238E6-D8D4-4F34-9980-5D2ABFA4427D}"/>
    <cellStyle name="%40 - Vurgu3 12 2 5 2" xfId="47835" xr:uid="{96526BC7-17C6-418E-BC47-B0AB360F4F40}"/>
    <cellStyle name="%40 - Vurgu3 12 2 6" xfId="32828" xr:uid="{361FC8B8-B85E-4DEF-B135-B977B4FC4FBF}"/>
    <cellStyle name="%40 - Vurgu3 12 3" xfId="6847" xr:uid="{FE09BC7A-8B85-4003-BB07-AD0A5DE31053}"/>
    <cellStyle name="%40 - Vurgu3 12 3 2" xfId="12969" xr:uid="{3D6E2F47-39E0-4265-AA2D-F322842F2420}"/>
    <cellStyle name="%40 - Vurgu3 12 3 2 2" xfId="37202" xr:uid="{40285855-8094-4F5C-8327-22B29AA121C0}"/>
    <cellStyle name="%40 - Vurgu3 12 3 3" xfId="16682" xr:uid="{40AE06F9-0724-4F7A-903F-639BF3F7E2AE}"/>
    <cellStyle name="%40 - Vurgu3 12 3 3 2" xfId="40913" xr:uid="{07DE94EF-E144-4CCE-899A-C2397BD46328}"/>
    <cellStyle name="%40 - Vurgu3 12 3 4" xfId="20421" xr:uid="{89F72F3C-743C-4D2B-BA8D-6C3202ED6E68}"/>
    <cellStyle name="%40 - Vurgu3 12 3 4 2" xfId="44644" xr:uid="{3C76D4DB-634C-4874-B218-6FAB766436D4}"/>
    <cellStyle name="%40 - Vurgu3 12 3 5" xfId="26399" xr:uid="{6CB68004-C1C9-45E6-A607-63B4D8B7E1A4}"/>
    <cellStyle name="%40 - Vurgu3 12 3 5 2" xfId="50518" xr:uid="{5FDF2B21-B7A4-4270-B6FD-9331DB313037}"/>
    <cellStyle name="%40 - Vurgu3 12 3 6" xfId="31780" xr:uid="{92768145-DE15-439B-9A74-6741C457866E}"/>
    <cellStyle name="%40 - Vurgu3 12 4" xfId="11580" xr:uid="{00101E5B-96EA-4D00-B88C-44CE85998434}"/>
    <cellStyle name="%40 - Vurgu3 12 4 2" xfId="24996" xr:uid="{329F4ACB-F934-41A2-838B-FBD6262028DF}"/>
    <cellStyle name="%40 - Vurgu3 12 4 2 2" xfId="49130" xr:uid="{2EFBAA2F-DD6C-49C4-A700-D812ADE704DA}"/>
    <cellStyle name="%40 - Vurgu3 12 4 3" xfId="35814" xr:uid="{0252BFE5-E693-419E-BD72-1A6507FB7F4C}"/>
    <cellStyle name="%40 - Vurgu3 12 5" xfId="15293" xr:uid="{F2D89E16-79E7-486C-9D37-9A7A553C926F}"/>
    <cellStyle name="%40 - Vurgu3 12 5 2" xfId="39525" xr:uid="{F9AF071D-7CF8-4A18-8425-B77A196E4412}"/>
    <cellStyle name="%40 - Vurgu3 12 6" xfId="19030" xr:uid="{6CF19BEF-B31E-4B00-842D-E800C10FC57A}"/>
    <cellStyle name="%40 - Vurgu3 12 6 2" xfId="43256" xr:uid="{831A777D-A921-462F-819B-6124726E964B}"/>
    <cellStyle name="%40 - Vurgu3 12 7" xfId="22583" xr:uid="{8D4411FE-18D0-49F9-8B55-64B00DFF1BBE}"/>
    <cellStyle name="%40 - Vurgu3 12 7 2" xfId="46785" xr:uid="{5934DBB0-B8C9-4A10-9930-49B2F83CD047}"/>
    <cellStyle name="%40 - Vurgu3 13" xfId="4202" xr:uid="{0707AC9F-4ACD-4DA0-81A8-09FCCB082A39}"/>
    <cellStyle name="%40 - Vurgu3 13 2" xfId="5842" xr:uid="{6A4F2836-E4EF-45CE-861D-F41B6B986C00}"/>
    <cellStyle name="%40 - Vurgu3 13 2 2" xfId="8012" xr:uid="{FDFC5663-C030-4D21-BD10-72D15FF27666}"/>
    <cellStyle name="%40 - Vurgu3 13 2 2 2" xfId="27609" xr:uid="{CC6B3874-BB54-4E7C-BB9A-FFE15158C2E4}"/>
    <cellStyle name="%40 - Vurgu3 13 2 2 2 2" xfId="51726" xr:uid="{576A5ACF-ED25-465D-AE04-5CEB144F7033}"/>
    <cellStyle name="%40 - Vurgu3 13 2 2 3" xfId="32844" xr:uid="{06A1FFE7-A3F2-4753-AA33-C1E6D4CB98A7}"/>
    <cellStyle name="%40 - Vurgu3 13 2 3" xfId="14177" xr:uid="{6787D119-820A-4947-87E6-473234CBDCCF}"/>
    <cellStyle name="%40 - Vurgu3 13 2 3 2" xfId="38410" xr:uid="{65BE77E6-C423-4F9F-AE29-2CBEC563CA65}"/>
    <cellStyle name="%40 - Vurgu3 13 2 4" xfId="17890" xr:uid="{7C3C7315-1619-4161-A92E-407B11AF7CF4}"/>
    <cellStyle name="%40 - Vurgu3 13 2 4 2" xfId="42121" xr:uid="{EE6D14AB-943D-4053-8B16-1565EAFD143B}"/>
    <cellStyle name="%40 - Vurgu3 13 2 5" xfId="21629" xr:uid="{43D1B587-81D2-46FE-9BD6-4207DBABC357}"/>
    <cellStyle name="%40 - Vurgu3 13 2 5 2" xfId="45852" xr:uid="{C9051005-B2D6-4172-9165-B18C6B1C7FA3}"/>
    <cellStyle name="%40 - Vurgu3 13 2 6" xfId="23649" xr:uid="{2F5C6A1D-8DC4-4C2F-8599-79CD6A1E3594}"/>
    <cellStyle name="%40 - Vurgu3 13 2 6 2" xfId="47851" xr:uid="{D4AA1134-AD68-4DA7-8E7F-624F53EEC754}"/>
    <cellStyle name="%40 - Vurgu3 13 2 7" xfId="30848" xr:uid="{8530D57A-FCE0-4BFC-9403-58138348F16C}"/>
    <cellStyle name="%40 - Vurgu3 13 3" xfId="6863" xr:uid="{999DC2F4-6058-4590-B77B-2CEDB7EBA0FA}"/>
    <cellStyle name="%40 - Vurgu3 13 3 2" xfId="12985" xr:uid="{77B84C39-71B8-4717-B382-CB0C6314B1AE}"/>
    <cellStyle name="%40 - Vurgu3 13 3 2 2" xfId="37218" xr:uid="{F9D56562-9C9F-4EFA-8C1A-40832B48063A}"/>
    <cellStyle name="%40 - Vurgu3 13 3 3" xfId="16698" xr:uid="{8A8955C2-CE59-4112-A871-4D40F0322B86}"/>
    <cellStyle name="%40 - Vurgu3 13 3 3 2" xfId="40929" xr:uid="{2E61CF72-1632-4282-8EF5-ABBA0DBCC7E6}"/>
    <cellStyle name="%40 - Vurgu3 13 3 4" xfId="20437" xr:uid="{C7B6F12C-A769-4746-8ACA-4503ADC98FCE}"/>
    <cellStyle name="%40 - Vurgu3 13 3 4 2" xfId="44660" xr:uid="{FDB7BBA1-3077-403C-A7CB-ADBBBC3953AF}"/>
    <cellStyle name="%40 - Vurgu3 13 3 5" xfId="26415" xr:uid="{642C848E-E95C-4CE7-A560-3AA1373B4DF5}"/>
    <cellStyle name="%40 - Vurgu3 13 3 5 2" xfId="50534" xr:uid="{037A8351-1F68-4EF5-9A73-C37ECA63415B}"/>
    <cellStyle name="%40 - Vurgu3 13 3 6" xfId="31796" xr:uid="{02C93FD6-B98B-4880-9BA6-7898B149C535}"/>
    <cellStyle name="%40 - Vurgu3 13 4" xfId="11596" xr:uid="{54FC5EAE-A3AE-4BB5-86AA-1F1C5DC03AD3}"/>
    <cellStyle name="%40 - Vurgu3 13 4 2" xfId="25012" xr:uid="{BF80D10A-AF76-4EF5-8330-32527440BBF3}"/>
    <cellStyle name="%40 - Vurgu3 13 4 2 2" xfId="49146" xr:uid="{80A656B1-486E-4D67-97FE-985941AF22D6}"/>
    <cellStyle name="%40 - Vurgu3 13 4 3" xfId="35830" xr:uid="{1367A37E-8F67-439E-B7B4-AFF43D06ECCC}"/>
    <cellStyle name="%40 - Vurgu3 13 5" xfId="15309" xr:uid="{ED8A2B86-3BF5-4732-844F-B7B0A277E435}"/>
    <cellStyle name="%40 - Vurgu3 13 5 2" xfId="39541" xr:uid="{C3003D7E-D112-4F24-B090-96F2F5BB7ECE}"/>
    <cellStyle name="%40 - Vurgu3 13 6" xfId="19046" xr:uid="{D2FF82CA-AF11-4C68-AC07-538BC49D2096}"/>
    <cellStyle name="%40 - Vurgu3 13 6 2" xfId="43272" xr:uid="{CE31BBD2-5B25-440A-89CE-A70DED4396A6}"/>
    <cellStyle name="%40 - Vurgu3 13 7" xfId="22599" xr:uid="{7F9E95D2-70FC-4743-84E6-21F7D2D7B729}"/>
    <cellStyle name="%40 - Vurgu3 13 7 2" xfId="46801" xr:uid="{7097BB10-5ABF-4CBE-A196-FD6F7CDED90A}"/>
    <cellStyle name="%40 - Vurgu3 13 8" xfId="29809" xr:uid="{7B765FCA-B143-4225-8355-697765BF3927}"/>
    <cellStyle name="%40 - Vurgu3 14" xfId="4198" xr:uid="{1BCFB8D0-C150-4E57-970D-172D33615306}"/>
    <cellStyle name="%40 - Vurgu3 14 2" xfId="8030" xr:uid="{3216AA07-D06D-490B-9CC1-60F5AB72FC40}"/>
    <cellStyle name="%40 - Vurgu3 14 2 2" xfId="14194" xr:uid="{27C1C12A-3E46-414C-A03A-486E5A591C33}"/>
    <cellStyle name="%40 - Vurgu3 14 2 2 2" xfId="27626" xr:uid="{C12E8EC4-831C-426A-8FD6-90072C4276AF}"/>
    <cellStyle name="%40 - Vurgu3 14 2 2 2 2" xfId="51743" xr:uid="{0A7B202C-435A-4587-858F-72A7A2E3CF1C}"/>
    <cellStyle name="%40 - Vurgu3 14 2 2 3" xfId="38427" xr:uid="{DBB67F8C-EF91-430E-88B4-EAEF086EB783}"/>
    <cellStyle name="%40 - Vurgu3 14 2 3" xfId="17907" xr:uid="{9B2D9641-C977-4FC0-8FF6-755E4319FF31}"/>
    <cellStyle name="%40 - Vurgu3 14 2 3 2" xfId="42138" xr:uid="{B5AEC196-8221-4E77-AD4A-48A7BA644DF5}"/>
    <cellStyle name="%40 - Vurgu3 14 2 4" xfId="21646" xr:uid="{418943CF-CDB8-42B7-892C-4B991A562D76}"/>
    <cellStyle name="%40 - Vurgu3 14 2 4 2" xfId="45869" xr:uid="{C4AA4D40-7B0D-4575-A273-BEF1AC885C31}"/>
    <cellStyle name="%40 - Vurgu3 14 2 5" xfId="23666" xr:uid="{92215F91-C051-4627-A274-7CD55B2AD17B}"/>
    <cellStyle name="%40 - Vurgu3 14 2 5 2" xfId="47868" xr:uid="{BDED7DDC-4F0A-4F93-830A-C8A1BBDA569B}"/>
    <cellStyle name="%40 - Vurgu3 14 2 6" xfId="32861" xr:uid="{CE833637-4907-4EB8-A567-72FF70F3C87B}"/>
    <cellStyle name="%40 - Vurgu3 14 3" xfId="6880" xr:uid="{7EF9E5E6-16A8-439A-A419-61CEFC9BA41B}"/>
    <cellStyle name="%40 - Vurgu3 14 3 2" xfId="13002" xr:uid="{A676FAC2-2DCC-4216-A404-B0DAFFEA5E3C}"/>
    <cellStyle name="%40 - Vurgu3 14 3 2 2" xfId="37235" xr:uid="{8030BEA0-8E13-4B06-991D-6F12A138A159}"/>
    <cellStyle name="%40 - Vurgu3 14 3 3" xfId="16715" xr:uid="{6CE6E218-04D5-4305-930F-0C56BEAD5846}"/>
    <cellStyle name="%40 - Vurgu3 14 3 3 2" xfId="40946" xr:uid="{8F33C47A-7218-4B28-95F5-C47E58B2690B}"/>
    <cellStyle name="%40 - Vurgu3 14 3 4" xfId="20454" xr:uid="{A0E2E8B6-01C7-4B21-8899-8E572307F614}"/>
    <cellStyle name="%40 - Vurgu3 14 3 4 2" xfId="44677" xr:uid="{9508FBB6-774F-4E1D-88C2-AE5E5F288B3A}"/>
    <cellStyle name="%40 - Vurgu3 14 3 5" xfId="26432" xr:uid="{F1124F87-17F2-4A6A-9868-7506FA17BD60}"/>
    <cellStyle name="%40 - Vurgu3 14 3 5 2" xfId="50551" xr:uid="{18F64FEB-5F8E-47A9-8349-B2FDBBCBF25D}"/>
    <cellStyle name="%40 - Vurgu3 14 3 6" xfId="31813" xr:uid="{0DC6BC61-887A-4058-A2D8-B6251E976D7F}"/>
    <cellStyle name="%40 - Vurgu3 14 4" xfId="11613" xr:uid="{76BFA801-4357-4582-8E1C-78139CB9941A}"/>
    <cellStyle name="%40 - Vurgu3 14 4 2" xfId="25029" xr:uid="{5BFE1D8B-20C1-4535-B371-213809C75158}"/>
    <cellStyle name="%40 - Vurgu3 14 4 2 2" xfId="49163" xr:uid="{0B2B718A-7033-4FDC-9807-AE5E06D56FF8}"/>
    <cellStyle name="%40 - Vurgu3 14 4 3" xfId="35847" xr:uid="{A9B60690-42DD-44D3-B136-C06DF3122043}"/>
    <cellStyle name="%40 - Vurgu3 14 5" xfId="15326" xr:uid="{D31B09C3-E781-42E4-B6F3-C77C8393A412}"/>
    <cellStyle name="%40 - Vurgu3 14 5 2" xfId="39558" xr:uid="{6F7028E4-322A-4335-B946-73C690F13ACA}"/>
    <cellStyle name="%40 - Vurgu3 14 6" xfId="19063" xr:uid="{E3A9783E-4B3C-4148-9045-DCBBC25077B6}"/>
    <cellStyle name="%40 - Vurgu3 14 6 2" xfId="43289" xr:uid="{EF259A7D-9F20-4BD6-B305-2047504266C5}"/>
    <cellStyle name="%40 - Vurgu3 14 7" xfId="22616" xr:uid="{1D8C3469-0650-43DA-B7E4-681937025A79}"/>
    <cellStyle name="%40 - Vurgu3 14 7 2" xfId="46818" xr:uid="{DDC997D9-3419-4D09-988B-BAD2AB2A1222}"/>
    <cellStyle name="%40 - Vurgu3 15" xfId="5392" xr:uid="{339A6B2B-01EB-4FF8-9B23-5A00985EE19C}"/>
    <cellStyle name="%40 - Vurgu3 15 2" xfId="8046" xr:uid="{ED4A7FCD-439F-477D-AAEC-8943F642A231}"/>
    <cellStyle name="%40 - Vurgu3 15 2 2" xfId="14207" xr:uid="{345236D2-88AE-4798-8F85-D20CD0EE14C1}"/>
    <cellStyle name="%40 - Vurgu3 15 2 2 2" xfId="27639" xr:uid="{C98C1902-B2A8-4095-930A-3ADBA8D4602D}"/>
    <cellStyle name="%40 - Vurgu3 15 2 2 2 2" xfId="51756" xr:uid="{7C0ED3A7-7E8F-4172-877F-17E750B02B2E}"/>
    <cellStyle name="%40 - Vurgu3 15 2 2 3" xfId="38440" xr:uid="{6C1FEEFA-71DA-4AE8-8659-783ADEB97F84}"/>
    <cellStyle name="%40 - Vurgu3 15 2 3" xfId="17920" xr:uid="{9B781C3F-44EE-44C3-ACE8-107CDD25A212}"/>
    <cellStyle name="%40 - Vurgu3 15 2 3 2" xfId="42151" xr:uid="{E0404BC1-23E5-4571-8D46-4FB4D44E8DEF}"/>
    <cellStyle name="%40 - Vurgu3 15 2 4" xfId="21659" xr:uid="{028B45FC-C345-42A3-B3E9-26E8E5AE1F7F}"/>
    <cellStyle name="%40 - Vurgu3 15 2 4 2" xfId="45882" xr:uid="{CA40C598-C713-43E5-8F53-D01CCF0F4439}"/>
    <cellStyle name="%40 - Vurgu3 15 2 5" xfId="23679" xr:uid="{027CC8E4-BFBD-4978-BA49-F420B90024C4}"/>
    <cellStyle name="%40 - Vurgu3 15 2 5 2" xfId="47881" xr:uid="{05900154-B324-471F-9199-F1503EAB8E1B}"/>
    <cellStyle name="%40 - Vurgu3 15 2 6" xfId="32874" xr:uid="{4D05A419-BC0E-4CAE-8C04-142891F87596}"/>
    <cellStyle name="%40 - Vurgu3 15 3" xfId="6893" xr:uid="{5D5B96FB-9EDC-4501-B546-10DBAD59349E}"/>
    <cellStyle name="%40 - Vurgu3 15 3 2" xfId="13015" xr:uid="{78303908-555D-4043-B5F4-6CF485D1B36F}"/>
    <cellStyle name="%40 - Vurgu3 15 3 2 2" xfId="37248" xr:uid="{07270A39-9049-4AD1-BFE1-33598F898310}"/>
    <cellStyle name="%40 - Vurgu3 15 3 3" xfId="16728" xr:uid="{8BED64D0-79EE-4FCD-9AD5-F76A7BEF0D89}"/>
    <cellStyle name="%40 - Vurgu3 15 3 3 2" xfId="40959" xr:uid="{0F50F67B-8AB9-4802-B5A1-F26E682B39A9}"/>
    <cellStyle name="%40 - Vurgu3 15 3 4" xfId="20467" xr:uid="{F2E6B8D3-CC09-4903-9F6E-83FA23D473C0}"/>
    <cellStyle name="%40 - Vurgu3 15 3 4 2" xfId="44690" xr:uid="{ABE0ED8D-B838-400C-A11A-B9DE29DCEF98}"/>
    <cellStyle name="%40 - Vurgu3 15 3 5" xfId="26445" xr:uid="{19B09EE5-2E0B-4798-AC72-ABB56B47D6B3}"/>
    <cellStyle name="%40 - Vurgu3 15 3 5 2" xfId="50564" xr:uid="{521AA652-679B-4AAC-A049-EC953381E64F}"/>
    <cellStyle name="%40 - Vurgu3 15 3 6" xfId="31826" xr:uid="{2A0F7867-9A64-4CC9-82C5-DB4AD720B22C}"/>
    <cellStyle name="%40 - Vurgu3 15 4" xfId="11626" xr:uid="{302344B6-2674-4743-A069-C32A17E89CE4}"/>
    <cellStyle name="%40 - Vurgu3 15 4 2" xfId="25042" xr:uid="{28C0716D-BBB9-4597-903B-F68D94C0E299}"/>
    <cellStyle name="%40 - Vurgu3 15 4 2 2" xfId="49176" xr:uid="{05FFDD76-BC7D-4CA8-9DDA-DFC2885A12A6}"/>
    <cellStyle name="%40 - Vurgu3 15 4 3" xfId="35860" xr:uid="{0A71B044-97EB-447B-B01A-C302852262E0}"/>
    <cellStyle name="%40 - Vurgu3 15 5" xfId="15339" xr:uid="{A71E8F7D-5586-4289-9046-FE1F71F367C4}"/>
    <cellStyle name="%40 - Vurgu3 15 5 2" xfId="39571" xr:uid="{842212FF-ABAF-4D07-86CC-5A38E61FBC6E}"/>
    <cellStyle name="%40 - Vurgu3 15 6" xfId="19076" xr:uid="{73CAD1B5-71A4-49E6-BAA8-FAE49E606C2D}"/>
    <cellStyle name="%40 - Vurgu3 15 6 2" xfId="43302" xr:uid="{3F241DB1-A5E2-400F-8810-6B8F39E66795}"/>
    <cellStyle name="%40 - Vurgu3 15 7" xfId="22629" xr:uid="{E261225F-286C-46DC-90D7-EB802A0D2579}"/>
    <cellStyle name="%40 - Vurgu3 15 7 2" xfId="46831" xr:uid="{902D7FE4-F3FC-4384-A0A4-6AD56D727314}"/>
    <cellStyle name="%40 - Vurgu3 15 8" xfId="30400" xr:uid="{AF2B9D87-BC50-4B5D-A116-D9B7FA641C46}"/>
    <cellStyle name="%40 - Vurgu3 16" xfId="6407" xr:uid="{F29EDD71-3245-4880-8293-42849458AF21}"/>
    <cellStyle name="%40 - Vurgu3 16 2" xfId="8172" xr:uid="{A7CD89F3-F20A-4309-927F-9A9FDF6DBBEF}"/>
    <cellStyle name="%40 - Vurgu3 16 2 2" xfId="14330" xr:uid="{A16EB43B-9A3A-4F13-B629-5387D3A0F718}"/>
    <cellStyle name="%40 - Vurgu3 16 2 2 2" xfId="27762" xr:uid="{23F6DA7B-23A9-421B-9BEA-59ACF23C48D6}"/>
    <cellStyle name="%40 - Vurgu3 16 2 2 2 2" xfId="51879" xr:uid="{A83AEFD9-B236-46D8-BCE9-DB7927C458DA}"/>
    <cellStyle name="%40 - Vurgu3 16 2 2 3" xfId="38563" xr:uid="{0C8CC972-4D83-4E25-A5C2-9D6DD036DB99}"/>
    <cellStyle name="%40 - Vurgu3 16 2 3" xfId="18043" xr:uid="{0D72F279-A83C-4269-83B6-CDF06DED5EE6}"/>
    <cellStyle name="%40 - Vurgu3 16 2 3 2" xfId="42274" xr:uid="{934E8384-FBEC-4C19-AD29-328A25265A69}"/>
    <cellStyle name="%40 - Vurgu3 16 2 4" xfId="21782" xr:uid="{0E8EC9BB-21AA-4963-B62F-7BED211EEEEC}"/>
    <cellStyle name="%40 - Vurgu3 16 2 4 2" xfId="46005" xr:uid="{BA1782B8-2E2E-42AA-9508-7A5CE36B9C43}"/>
    <cellStyle name="%40 - Vurgu3 16 2 5" xfId="23802" xr:uid="{22EFE2AC-7C69-4FF7-A6CC-DBF8ACD66655}"/>
    <cellStyle name="%40 - Vurgu3 16 2 5 2" xfId="48004" xr:uid="{7853F1B2-816A-4B75-A2A9-FBD26B0E0135}"/>
    <cellStyle name="%40 - Vurgu3 16 2 6" xfId="32997" xr:uid="{EB499B57-13E6-430C-9EDE-A27463C55EFA}"/>
    <cellStyle name="%40 - Vurgu3 16 3" xfId="7024" xr:uid="{6AA4860A-FB71-4D15-A4A1-D3F322B0D526}"/>
    <cellStyle name="%40 - Vurgu3 16 3 2" xfId="13138" xr:uid="{03D50E5A-B491-451A-BBDD-897186F3CCAE}"/>
    <cellStyle name="%40 - Vurgu3 16 3 2 2" xfId="37371" xr:uid="{C16D146E-AFA0-4188-8E6D-FE0C00A8A59A}"/>
    <cellStyle name="%40 - Vurgu3 16 3 3" xfId="16851" xr:uid="{D63ADB70-6F55-4504-AD9B-40514DFAC4CD}"/>
    <cellStyle name="%40 - Vurgu3 16 3 3 2" xfId="41082" xr:uid="{60843163-C2F0-467F-ABD7-8ECD5377AB15}"/>
    <cellStyle name="%40 - Vurgu3 16 3 4" xfId="20590" xr:uid="{BF2158EF-9448-43D9-A9A2-6C812D3B8A64}"/>
    <cellStyle name="%40 - Vurgu3 16 3 4 2" xfId="44813" xr:uid="{3C4DD379-1CF7-4F89-BA75-A21E95D30AF1}"/>
    <cellStyle name="%40 - Vurgu3 16 3 5" xfId="26568" xr:uid="{6775721E-3BBF-4DB8-B346-6B7146AF4D2E}"/>
    <cellStyle name="%40 - Vurgu3 16 3 5 2" xfId="50687" xr:uid="{DFA7FD55-9F2B-4D85-B186-29368C930BC0}"/>
    <cellStyle name="%40 - Vurgu3 16 3 6" xfId="31949" xr:uid="{B857309F-4E37-4ECA-B9C4-002F9D024931}"/>
    <cellStyle name="%40 - Vurgu3 16 4" xfId="11749" xr:uid="{8A8A272C-E6C7-420E-BCC8-282B2B2F3C49}"/>
    <cellStyle name="%40 - Vurgu3 16 4 2" xfId="25165" xr:uid="{4A08BEE9-C822-40F0-A204-7F4AF985FDD6}"/>
    <cellStyle name="%40 - Vurgu3 16 4 2 2" xfId="49299" xr:uid="{D6E11A3D-30EC-4CAD-A900-DA568DC8D187}"/>
    <cellStyle name="%40 - Vurgu3 16 4 3" xfId="35983" xr:uid="{57AC19DA-3474-493C-89E6-BA273FF5AEB6}"/>
    <cellStyle name="%40 - Vurgu3 16 5" xfId="15462" xr:uid="{CB1E95B3-69C7-4EB7-B3F8-C9D65C2781E4}"/>
    <cellStyle name="%40 - Vurgu3 16 5 2" xfId="39694" xr:uid="{41520357-1ABC-4FEF-A103-494F601C69CC}"/>
    <cellStyle name="%40 - Vurgu3 16 6" xfId="19199" xr:uid="{5C0BB53A-69DA-4B8C-BA16-1C1A6DBA93CD}"/>
    <cellStyle name="%40 - Vurgu3 16 6 2" xfId="43425" xr:uid="{4BBCB7EC-2FBD-4815-89B0-7AAFBC92FF20}"/>
    <cellStyle name="%40 - Vurgu3 16 7" xfId="22752" xr:uid="{B41099A4-C919-445C-AAFD-068D72831DAE}"/>
    <cellStyle name="%40 - Vurgu3 16 7 2" xfId="46954" xr:uid="{597640BF-BA69-41DD-81F8-9DF98FA1C14E}"/>
    <cellStyle name="%40 - Vurgu3 16 8" xfId="31412" xr:uid="{964FBC97-F861-46C3-A5CC-B88E3EDE187A}"/>
    <cellStyle name="%40 - Vurgu3 17" xfId="6495" xr:uid="{FDE6268D-32D0-4B2B-B7F2-539CF9F5588D}"/>
    <cellStyle name="%40 - Vurgu3 17 2" xfId="8302" xr:uid="{FA28C77D-FB85-418F-9AAB-4C7D51AF59AC}"/>
    <cellStyle name="%40 - Vurgu3 17 2 2" xfId="14457" xr:uid="{1A4D0DC6-296F-42AD-9DFA-55B6BA5F1D51}"/>
    <cellStyle name="%40 - Vurgu3 17 2 2 2" xfId="27889" xr:uid="{E39598D7-C762-46D0-AB0C-93E22EB8F51D}"/>
    <cellStyle name="%40 - Vurgu3 17 2 2 2 2" xfId="52006" xr:uid="{83190A48-D80D-4926-80CC-FF9D48F7CA84}"/>
    <cellStyle name="%40 - Vurgu3 17 2 2 3" xfId="38690" xr:uid="{6595E297-0EEC-48E6-8913-F77B5B6E2BDD}"/>
    <cellStyle name="%40 - Vurgu3 17 2 3" xfId="18170" xr:uid="{5089B45E-5836-4CA4-BED3-54BB9D76F3BE}"/>
    <cellStyle name="%40 - Vurgu3 17 2 3 2" xfId="42401" xr:uid="{B4BA5F5B-0823-4F15-BBD4-6D7B667F603D}"/>
    <cellStyle name="%40 - Vurgu3 17 2 4" xfId="21909" xr:uid="{159F5FFC-C876-49AB-A6A4-3F344D32DB02}"/>
    <cellStyle name="%40 - Vurgu3 17 2 4 2" xfId="46132" xr:uid="{A54408D9-3BEA-47D2-949C-EB2E60553410}"/>
    <cellStyle name="%40 - Vurgu3 17 2 5" xfId="23929" xr:uid="{2985B52B-7881-46E9-B46B-5EB38E122B24}"/>
    <cellStyle name="%40 - Vurgu3 17 2 5 2" xfId="48131" xr:uid="{E8EE4530-7AF7-4F3E-A010-45A1903AB66F}"/>
    <cellStyle name="%40 - Vurgu3 17 2 6" xfId="33124" xr:uid="{CB20B1D0-AB37-4F53-A75B-F8D339EA2FEE}"/>
    <cellStyle name="%40 - Vurgu3 17 3" xfId="7153" xr:uid="{6E97F220-5DFE-4D8C-8576-74C7AB2DDDC7}"/>
    <cellStyle name="%40 - Vurgu3 17 3 2" xfId="13265" xr:uid="{4B6A355C-8C71-45FF-9DE9-B2443DBE4034}"/>
    <cellStyle name="%40 - Vurgu3 17 3 2 2" xfId="37498" xr:uid="{3109DD57-562C-40CE-BFC9-30C1035CBACE}"/>
    <cellStyle name="%40 - Vurgu3 17 3 3" xfId="16978" xr:uid="{6F4C16BC-5FE4-4CB0-9FD5-1C325B74E119}"/>
    <cellStyle name="%40 - Vurgu3 17 3 3 2" xfId="41209" xr:uid="{2CEBBE30-3138-43EE-B5A5-7AF09C8B755E}"/>
    <cellStyle name="%40 - Vurgu3 17 3 4" xfId="20717" xr:uid="{45E423B7-D095-4529-828F-C975FC7831B7}"/>
    <cellStyle name="%40 - Vurgu3 17 3 4 2" xfId="44940" xr:uid="{D4FD28FF-2EAB-4112-A32F-A36487FB84E0}"/>
    <cellStyle name="%40 - Vurgu3 17 3 5" xfId="26695" xr:uid="{45DEC01F-6AD6-41D6-8791-956A10194E35}"/>
    <cellStyle name="%40 - Vurgu3 17 3 5 2" xfId="50814" xr:uid="{EF9E1867-7C9A-4DDC-9498-A06937D4584E}"/>
    <cellStyle name="%40 - Vurgu3 17 3 6" xfId="32076" xr:uid="{158CC789-F8F1-4DF5-8B78-332985B1B256}"/>
    <cellStyle name="%40 - Vurgu3 17 4" xfId="11876" xr:uid="{180D4537-F87D-4C1E-BBC9-D9B0C8D91C7E}"/>
    <cellStyle name="%40 - Vurgu3 17 4 2" xfId="25292" xr:uid="{4E4A0C9D-B718-4153-9209-C2108DDF519A}"/>
    <cellStyle name="%40 - Vurgu3 17 4 2 2" xfId="49426" xr:uid="{2310A22D-5E03-4A75-8355-B61E2C76C558}"/>
    <cellStyle name="%40 - Vurgu3 17 4 3" xfId="36110" xr:uid="{E94D8E5A-C691-412A-8482-B20B256BB51D}"/>
    <cellStyle name="%40 - Vurgu3 17 5" xfId="15589" xr:uid="{21DA1EDA-9693-4ADE-9A2D-16F147213869}"/>
    <cellStyle name="%40 - Vurgu3 17 5 2" xfId="39821" xr:uid="{4DFC5D5E-DCCE-425A-AB3A-AB7FD0AD4162}"/>
    <cellStyle name="%40 - Vurgu3 17 6" xfId="19326" xr:uid="{F836AB1F-394C-475A-80B0-D5AB9494955D}"/>
    <cellStyle name="%40 - Vurgu3 17 6 2" xfId="43552" xr:uid="{AABA71A0-C9E1-47A5-9B24-7A5DC907256D}"/>
    <cellStyle name="%40 - Vurgu3 17 7" xfId="22879" xr:uid="{287386BD-8FBE-472A-8347-E8BB4243336A}"/>
    <cellStyle name="%40 - Vurgu3 17 7 2" xfId="47081" xr:uid="{E0F5C765-E3C5-445C-87D4-C51D7B3E8BED}"/>
    <cellStyle name="%40 - Vurgu3 17 8" xfId="31500" xr:uid="{7AE7D5F5-3009-4A2B-8A3B-60E69E11045D}"/>
    <cellStyle name="%40 - Vurgu3 18" xfId="7287" xr:uid="{0A8D359C-4CCB-44DA-B83E-BB38A738008D}"/>
    <cellStyle name="%40 - Vurgu3 18 2" xfId="8435" xr:uid="{A84D2C36-4BA4-4FD8-84A0-5BDF5FB0357C}"/>
    <cellStyle name="%40 - Vurgu3 18 2 2" xfId="14584" xr:uid="{CE961A68-F558-4246-86B1-23BF5182B75F}"/>
    <cellStyle name="%40 - Vurgu3 18 2 2 2" xfId="28016" xr:uid="{97FDE01E-FA0F-442E-BE21-BACF604C78CC}"/>
    <cellStyle name="%40 - Vurgu3 18 2 2 2 2" xfId="52133" xr:uid="{F58BD4C4-815D-4BB3-B602-BF06A8CEB3E3}"/>
    <cellStyle name="%40 - Vurgu3 18 2 2 3" xfId="38817" xr:uid="{9DFCCB29-29D5-48DA-BDB6-D17DF3F6DB3B}"/>
    <cellStyle name="%40 - Vurgu3 18 2 3" xfId="18297" xr:uid="{607E8FCA-3246-4610-BCA2-15029374B879}"/>
    <cellStyle name="%40 - Vurgu3 18 2 3 2" xfId="42528" xr:uid="{51AA15E1-452C-452C-B1C7-1329537F70C3}"/>
    <cellStyle name="%40 - Vurgu3 18 2 4" xfId="22036" xr:uid="{F2782507-CB68-4CBC-B609-5A5E544831C4}"/>
    <cellStyle name="%40 - Vurgu3 18 2 4 2" xfId="46259" xr:uid="{304B4FF9-6771-44AF-9228-75A643EF2D59}"/>
    <cellStyle name="%40 - Vurgu3 18 2 5" xfId="24056" xr:uid="{6A35A571-2723-43E9-9631-AC242ECCDECD}"/>
    <cellStyle name="%40 - Vurgu3 18 2 5 2" xfId="48258" xr:uid="{1440DC6B-B068-4F37-BF4E-CDB1E6BC2F4F}"/>
    <cellStyle name="%40 - Vurgu3 18 2 6" xfId="33251" xr:uid="{1D4ADFE6-D8CE-4082-8E0D-B8B65347745B}"/>
    <cellStyle name="%40 - Vurgu3 18 3" xfId="9581" xr:uid="{9B146710-0D2A-49A9-A5EC-7D1C3ACAEFC2}"/>
    <cellStyle name="%40 - Vurgu3 18 3 2" xfId="13392" xr:uid="{EB2F19E5-997C-4A29-99AB-DD4CA6A325AE}"/>
    <cellStyle name="%40 - Vurgu3 18 3 2 2" xfId="37625" xr:uid="{E5AEF868-0386-48B7-B56E-0746BEBD1C58}"/>
    <cellStyle name="%40 - Vurgu3 18 3 3" xfId="17105" xr:uid="{6DC293EF-BAA3-4F6A-A289-8689BDC45C88}"/>
    <cellStyle name="%40 - Vurgu3 18 3 3 2" xfId="41336" xr:uid="{76E444F6-0554-4389-A982-DB5AE62444C9}"/>
    <cellStyle name="%40 - Vurgu3 18 3 4" xfId="20844" xr:uid="{5A3F47AF-13A2-41F8-B54D-68F9D86D912F}"/>
    <cellStyle name="%40 - Vurgu3 18 3 4 2" xfId="45067" xr:uid="{3A164627-ED40-4100-8FDB-6BEE3E651A15}"/>
    <cellStyle name="%40 - Vurgu3 18 3 5" xfId="26822" xr:uid="{4016949B-0065-49CD-A40E-A786F0D5C37F}"/>
    <cellStyle name="%40 - Vurgu3 18 3 5 2" xfId="50941" xr:uid="{18DD6A99-368E-4272-907B-2CF634CB99E3}"/>
    <cellStyle name="%40 - Vurgu3 18 3 6" xfId="34206" xr:uid="{F6708E27-9E93-42BE-B7E3-0A59DC3A0F6A}"/>
    <cellStyle name="%40 - Vurgu3 18 4" xfId="12003" xr:uid="{2D892EBC-21F4-481F-8090-FDEF8065C33B}"/>
    <cellStyle name="%40 - Vurgu3 18 4 2" xfId="25419" xr:uid="{61439EF6-E202-4CBE-BBF4-DDD5223F65F7}"/>
    <cellStyle name="%40 - Vurgu3 18 4 2 2" xfId="49553" xr:uid="{78D2D6F5-7CB8-4636-8E7D-53CC6B6EE4BA}"/>
    <cellStyle name="%40 - Vurgu3 18 4 3" xfId="36237" xr:uid="{6C10479F-FBF8-46E2-A2DB-B1CBB26244D0}"/>
    <cellStyle name="%40 - Vurgu3 18 5" xfId="15716" xr:uid="{23FAF10B-DAE5-4B34-A690-6E30E8FD4536}"/>
    <cellStyle name="%40 - Vurgu3 18 5 2" xfId="39948" xr:uid="{542C060C-5CAE-4A85-AB8E-E7E407C1DC2A}"/>
    <cellStyle name="%40 - Vurgu3 18 6" xfId="19453" xr:uid="{D6BC8C6A-9220-4778-8B15-BD6002F2FABD}"/>
    <cellStyle name="%40 - Vurgu3 18 6 2" xfId="43679" xr:uid="{1E3DE048-9BA6-436A-9E2B-669EE594BD1F}"/>
    <cellStyle name="%40 - Vurgu3 18 7" xfId="23006" xr:uid="{F5799C7D-5294-4324-8844-07C0E4527C01}"/>
    <cellStyle name="%40 - Vurgu3 18 7 2" xfId="47208" xr:uid="{A8DCD5FB-354A-430C-BFDB-D4BD060F0C8E}"/>
    <cellStyle name="%40 - Vurgu3 18 8" xfId="32203" xr:uid="{E806FD99-D990-40B6-A700-9B2069543023}"/>
    <cellStyle name="%40 - Vurgu3 19" xfId="7418" xr:uid="{03752797-27C0-4730-A458-3B64FD81C5F1}"/>
    <cellStyle name="%40 - Vurgu3 19 2" xfId="8564" xr:uid="{65DFC990-4F9E-4435-BA10-5E5366B43376}"/>
    <cellStyle name="%40 - Vurgu3 19 2 2" xfId="14713" xr:uid="{9A922E85-D78F-40B2-897D-DEE36039AF8B}"/>
    <cellStyle name="%40 - Vurgu3 19 2 2 2" xfId="28145" xr:uid="{1DF52FB5-6FDC-4791-83B8-503F1EB3609D}"/>
    <cellStyle name="%40 - Vurgu3 19 2 2 2 2" xfId="52262" xr:uid="{BAF5D969-FB86-4D25-8FC1-1BD408BA6C26}"/>
    <cellStyle name="%40 - Vurgu3 19 2 2 3" xfId="38946" xr:uid="{FB67D13A-6E55-4D52-85CE-CF2D9697EE28}"/>
    <cellStyle name="%40 - Vurgu3 19 2 3" xfId="18426" xr:uid="{EC15C7DA-1EDA-4C98-91CC-2E0F84F5E442}"/>
    <cellStyle name="%40 - Vurgu3 19 2 3 2" xfId="42657" xr:uid="{51FB3F73-A74E-4C14-AEA6-502BD5C2FE27}"/>
    <cellStyle name="%40 - Vurgu3 19 2 4" xfId="22165" xr:uid="{9E2302EE-6287-4225-AEAF-C1B4BA934CA6}"/>
    <cellStyle name="%40 - Vurgu3 19 2 4 2" xfId="46388" xr:uid="{4FACA0A1-D8F7-4655-8DA5-F78E4C86A037}"/>
    <cellStyle name="%40 - Vurgu3 19 2 5" xfId="24185" xr:uid="{C8B330FD-EE9F-452C-B4A0-F1E16C2303EA}"/>
    <cellStyle name="%40 - Vurgu3 19 2 5 2" xfId="48387" xr:uid="{618AA252-5727-480E-B599-F304093905F5}"/>
    <cellStyle name="%40 - Vurgu3 19 2 6" xfId="33380" xr:uid="{68905F8F-18E6-472B-9F34-23FE2CFB510A}"/>
    <cellStyle name="%40 - Vurgu3 19 3" xfId="9663" xr:uid="{863B9FF8-5336-4304-BB56-2DE9435C45B1}"/>
    <cellStyle name="%40 - Vurgu3 19 3 2" xfId="13521" xr:uid="{BE6C3FC8-2E63-493F-8FDC-92602A1CE6D4}"/>
    <cellStyle name="%40 - Vurgu3 19 3 2 2" xfId="37754" xr:uid="{C77A355F-71AF-4507-AF6C-D48476DEFE02}"/>
    <cellStyle name="%40 - Vurgu3 19 3 3" xfId="17234" xr:uid="{D4063681-452A-40B2-93B5-EE3A4D3E72D8}"/>
    <cellStyle name="%40 - Vurgu3 19 3 3 2" xfId="41465" xr:uid="{78A3B0FE-7ACB-401B-B9A6-7C7860CA30C7}"/>
    <cellStyle name="%40 - Vurgu3 19 3 4" xfId="20973" xr:uid="{12CE3FDD-1518-430B-97E8-D7C1C123F8F2}"/>
    <cellStyle name="%40 - Vurgu3 19 3 4 2" xfId="45196" xr:uid="{AFC8F792-AACF-4205-A4A2-D55913EBBEBF}"/>
    <cellStyle name="%40 - Vurgu3 19 3 5" xfId="26951" xr:uid="{64CDE17F-BDEF-42B8-B6F4-81497CED7568}"/>
    <cellStyle name="%40 - Vurgu3 19 3 5 2" xfId="51070" xr:uid="{B320B8B8-F4C0-40B7-94C7-72F0C337CFA4}"/>
    <cellStyle name="%40 - Vurgu3 19 3 6" xfId="34288" xr:uid="{FE43472B-2DDC-45E3-BC12-0F7795681AD2}"/>
    <cellStyle name="%40 - Vurgu3 19 4" xfId="12132" xr:uid="{48689704-A188-473A-A374-43EC4E565C5F}"/>
    <cellStyle name="%40 - Vurgu3 19 4 2" xfId="25548" xr:uid="{0662BB8E-6B44-4F5B-BE20-C21989B48078}"/>
    <cellStyle name="%40 - Vurgu3 19 4 2 2" xfId="49682" xr:uid="{46338EF2-56BF-4F0A-BF6F-6DC179600091}"/>
    <cellStyle name="%40 - Vurgu3 19 4 3" xfId="36366" xr:uid="{B08EE167-C6A0-4B6F-BE25-AF2560D6A62F}"/>
    <cellStyle name="%40 - Vurgu3 19 5" xfId="15845" xr:uid="{FD9C51C0-DEA8-4756-B8D3-DDF9601CC0EB}"/>
    <cellStyle name="%40 - Vurgu3 19 5 2" xfId="40077" xr:uid="{076DE043-3458-4F33-AAA8-A016B7529425}"/>
    <cellStyle name="%40 - Vurgu3 19 6" xfId="19582" xr:uid="{96B2D37F-CB21-45BB-952E-94A174CB73EC}"/>
    <cellStyle name="%40 - Vurgu3 19 6 2" xfId="43808" xr:uid="{C6C04C8E-2198-4F2E-B0D4-665D16F55204}"/>
    <cellStyle name="%40 - Vurgu3 19 7" xfId="23135" xr:uid="{5481E216-27CE-4BF9-B169-72A57C93A7D6}"/>
    <cellStyle name="%40 - Vurgu3 19 7 2" xfId="47337" xr:uid="{8E1D4604-F377-4E36-BE7F-865774D7DDDE}"/>
    <cellStyle name="%40 - Vurgu3 19 8" xfId="32332" xr:uid="{3D1B2284-8B91-48D1-B10E-D1171C99E206}"/>
    <cellStyle name="%40 - Vurgu3 2" xfId="477" xr:uid="{00000000-0005-0000-0000-00000D020000}"/>
    <cellStyle name="%40 - Vurgu3 2 10" xfId="478" xr:uid="{00000000-0005-0000-0000-00000E020000}"/>
    <cellStyle name="%40 - Vurgu3 2 10 2" xfId="7716" xr:uid="{A9DD78A3-692A-4E71-ADE6-F53A574E2916}"/>
    <cellStyle name="%40 - Vurgu3 2 10 2 2" xfId="13928" xr:uid="{574E0AE6-A812-43A0-AFA6-D6B65515C783}"/>
    <cellStyle name="%40 - Vurgu3 2 10 2 2 2" xfId="38161" xr:uid="{46CD8016-A7E7-42EF-B0EA-F0DAA4AE5662}"/>
    <cellStyle name="%40 - Vurgu3 2 10 2 3" xfId="17641" xr:uid="{C5A53A2D-E96D-41C8-9975-FCE5FC582129}"/>
    <cellStyle name="%40 - Vurgu3 2 10 2 3 2" xfId="41872" xr:uid="{C2A0B8AD-2529-424A-8CCC-585460841BFF}"/>
    <cellStyle name="%40 - Vurgu3 2 10 2 4" xfId="21380" xr:uid="{72EF9F15-2A53-4510-B18A-36EC88FAD106}"/>
    <cellStyle name="%40 - Vurgu3 2 10 2 4 2" xfId="45603" xr:uid="{DD806883-AB91-4F97-BFCC-7BC94316CEB4}"/>
    <cellStyle name="%40 - Vurgu3 2 10 2 5" xfId="27360" xr:uid="{169A85E0-D259-4C76-A9FA-24D4934F7739}"/>
    <cellStyle name="%40 - Vurgu3 2 10 2 5 2" xfId="51477" xr:uid="{9BAF678C-E1ED-470A-8F60-5C1807083116}"/>
    <cellStyle name="%40 - Vurgu3 2 10 2 6" xfId="32595" xr:uid="{1C581E76-35F4-4B14-A0DC-02216909272F}"/>
    <cellStyle name="%40 - Vurgu3 2 10 3" xfId="9235" xr:uid="{E3232ACD-8319-42A5-ABD4-3A91ACE8BFD7}"/>
    <cellStyle name="%40 - Vurgu3 2 10 3 2" xfId="12755" xr:uid="{CA083EBF-E8C6-4389-85E0-A6E582B796D6}"/>
    <cellStyle name="%40 - Vurgu3 2 10 3 2 2" xfId="36988" xr:uid="{0B4AD3FB-6785-43EC-AD72-6865646B7D31}"/>
    <cellStyle name="%40 - Vurgu3 2 10 3 3" xfId="16468" xr:uid="{A2DDE4B5-8B58-4F72-9B5A-DC34BF14663E}"/>
    <cellStyle name="%40 - Vurgu3 2 10 3 3 2" xfId="40699" xr:uid="{3CC2E9CA-172D-41E6-B437-8184141E558B}"/>
    <cellStyle name="%40 - Vurgu3 2 10 3 4" xfId="20207" xr:uid="{AE078D8F-122D-4ADB-AE62-E2A5637C8076}"/>
    <cellStyle name="%40 - Vurgu3 2 10 3 4 2" xfId="44430" xr:uid="{740943D3-20ED-445B-877F-6CD4EEFEBCDC}"/>
    <cellStyle name="%40 - Vurgu3 2 10 3 5" xfId="26184" xr:uid="{CF015D1E-39D6-4885-B134-AC6234D13A21}"/>
    <cellStyle name="%40 - Vurgu3 2 10 3 5 2" xfId="50304" xr:uid="{1F59193E-B258-4630-A7F4-59AE14725E0B}"/>
    <cellStyle name="%40 - Vurgu3 2 10 3 6" xfId="33874" xr:uid="{F5907A02-61CD-4E66-B93C-C37D4EDF81C6}"/>
    <cellStyle name="%40 - Vurgu3 2 10 4" xfId="11342" xr:uid="{3E33653B-28D6-4140-B51E-14EE8F5929B7}"/>
    <cellStyle name="%40 - Vurgu3 2 10 4 2" xfId="24761" xr:uid="{3F5FFEEA-9CA3-4564-98B9-569B4902FBAC}"/>
    <cellStyle name="%40 - Vurgu3 2 10 4 2 2" xfId="48895" xr:uid="{6A1564EE-CCD3-4898-B5DF-4465603CF5D9}"/>
    <cellStyle name="%40 - Vurgu3 2 10 4 3" xfId="35576" xr:uid="{D2C2DBA7-5088-4A77-BB06-01595E5B76CE}"/>
    <cellStyle name="%40 - Vurgu3 2 10 5" xfId="15055" xr:uid="{F5C174A6-124D-4663-B0BE-D22EF972BD30}"/>
    <cellStyle name="%40 - Vurgu3 2 10 5 2" xfId="39287" xr:uid="{7D41926D-69D8-4AB8-AE08-334D523B8237}"/>
    <cellStyle name="%40 - Vurgu3 2 10 6" xfId="18790" xr:uid="{E33A8C60-93FB-4580-A0E2-99DCAFE05C4F}"/>
    <cellStyle name="%40 - Vurgu3 2 10 6 2" xfId="43016" xr:uid="{63B2CCE5-190B-480B-8307-0DB632EBD62C}"/>
    <cellStyle name="%40 - Vurgu3 2 10 7" xfId="23399" xr:uid="{3266B17A-F625-4CE6-90BB-953E5642A622}"/>
    <cellStyle name="%40 - Vurgu3 2 10 7 2" xfId="47601" xr:uid="{08B52D65-A401-4A97-9848-53E66ABCD980}"/>
    <cellStyle name="%40 - Vurgu3 2 11" xfId="479" xr:uid="{00000000-0005-0000-0000-00000F020000}"/>
    <cellStyle name="%40 - Vurgu3 2 11 2" xfId="7490" xr:uid="{4538BC02-C7BE-41B1-B03F-9488059B36EB}"/>
    <cellStyle name="%40 - Vurgu3 2 11 2 2" xfId="25657" xr:uid="{9D95FD22-3756-4BCD-B3F0-229F88DC148B}"/>
    <cellStyle name="%40 - Vurgu3 2 11 2 2 2" xfId="49786" xr:uid="{6A463DE3-BC5E-4662-974A-E66DCFB6C133}"/>
    <cellStyle name="%40 - Vurgu3 2 11 2 3" xfId="32401" xr:uid="{CA09E508-F01E-4783-A24C-8958A2CC28A9}"/>
    <cellStyle name="%40 - Vurgu3 2 11 3" xfId="12236" xr:uid="{1B01718C-EC17-4841-BCCD-4146178C9572}"/>
    <cellStyle name="%40 - Vurgu3 2 11 3 2" xfId="36470" xr:uid="{2D87D23E-8F04-4BA8-9DC1-B5A5B6233A3E}"/>
    <cellStyle name="%40 - Vurgu3 2 11 4" xfId="15949" xr:uid="{CF4E1203-8F97-40B6-A0E5-3503D7A8D39C}"/>
    <cellStyle name="%40 - Vurgu3 2 11 4 2" xfId="40181" xr:uid="{DFC9D24E-A9BE-4264-9E60-60786E70D1A8}"/>
    <cellStyle name="%40 - Vurgu3 2 11 5" xfId="19686" xr:uid="{1FA33C45-3012-476C-BDCC-822F0A1D1DFE}"/>
    <cellStyle name="%40 - Vurgu3 2 11 5 2" xfId="43912" xr:uid="{22CE89CD-6D5B-4AD5-8167-684261861F59}"/>
    <cellStyle name="%40 - Vurgu3 2 11 6" xfId="23204" xr:uid="{6B577188-7182-4FEA-B139-C49250693539}"/>
    <cellStyle name="%40 - Vurgu3 2 11 6 2" xfId="47406" xr:uid="{669ABF65-77D5-4379-9D9B-A16A512CBB77}"/>
    <cellStyle name="%40 - Vurgu3 2 12" xfId="480" xr:uid="{00000000-0005-0000-0000-000010020000}"/>
    <cellStyle name="%40 - Vurgu3 2 12 2" xfId="8644" xr:uid="{4BEF686F-840A-43C1-8FD0-1F7F7BD2A0F2}"/>
    <cellStyle name="%40 - Vurgu3 2 12 2 2" xfId="27169" xr:uid="{4341CFF0-0F10-45A4-AC54-665AD8646A0C}"/>
    <cellStyle name="%40 - Vurgu3 2 12 2 2 2" xfId="51286" xr:uid="{619AA26E-98DB-403A-8A35-BD50AEF64862}"/>
    <cellStyle name="%40 - Vurgu3 2 12 2 3" xfId="33454" xr:uid="{26AB96CF-A9CC-4B02-A588-6B9E7211FDCA}"/>
    <cellStyle name="%40 - Vurgu3 2 12 3" xfId="13737" xr:uid="{E8D4BCF1-1639-4E5A-8DC5-6B75004E9289}"/>
    <cellStyle name="%40 - Vurgu3 2 12 3 2" xfId="37970" xr:uid="{E71814B1-237B-4332-AE6E-FDB907093949}"/>
    <cellStyle name="%40 - Vurgu3 2 12 4" xfId="17450" xr:uid="{92000410-CA1B-44CB-94B5-CEFB23691726}"/>
    <cellStyle name="%40 - Vurgu3 2 12 4 2" xfId="41681" xr:uid="{F70B450A-7B2C-4893-96D2-935EBFA8B908}"/>
    <cellStyle name="%40 - Vurgu3 2 12 5" xfId="21189" xr:uid="{C77B790C-008C-4E0E-A7AE-0A0C773C594D}"/>
    <cellStyle name="%40 - Vurgu3 2 12 5 2" xfId="45412" xr:uid="{32CF9621-2F3F-4B2C-B760-B21783FE953E}"/>
    <cellStyle name="%40 - Vurgu3 2 12 6" xfId="24259" xr:uid="{56ECB4BF-4FDB-428B-8872-588E66EA5B3F}"/>
    <cellStyle name="%40 - Vurgu3 2 12 6 2" xfId="48461" xr:uid="{82C5DF9F-FFB8-47E2-9E14-660718964EF9}"/>
    <cellStyle name="%40 - Vurgu3 2 13" xfId="481" xr:uid="{00000000-0005-0000-0000-000011020000}"/>
    <cellStyle name="%40 - Vurgu3 2 13 2" xfId="24407" xr:uid="{09CCF465-9B47-4FCC-A07E-8BB3446266B0}"/>
    <cellStyle name="%40 - Vurgu3 2 13 2 2" xfId="48598" xr:uid="{1BCDD8CF-5ABF-4221-AACE-DD9C1751BE37}"/>
    <cellStyle name="%40 - Vurgu3 2 14" xfId="482" xr:uid="{00000000-0005-0000-0000-000012020000}"/>
    <cellStyle name="%40 - Vurgu3 2 14 2" xfId="24528" xr:uid="{63D3F45D-7B36-4091-9F99-3895BD51E433}"/>
    <cellStyle name="%40 - Vurgu3 2 14 2 2" xfId="48702" xr:uid="{75AEBC40-06AE-4466-8948-52829FAE0DBE}"/>
    <cellStyle name="%40 - Vurgu3 2 15" xfId="483" xr:uid="{00000000-0005-0000-0000-000013020000}"/>
    <cellStyle name="%40 - Vurgu3 2 15 2" xfId="4204" xr:uid="{AA1BEEBB-3BFB-41B6-91AC-10A8B3A7387E}"/>
    <cellStyle name="%40 - Vurgu3 2 15 2 2" xfId="29811" xr:uid="{7A01F63D-75C3-42D6-AC22-15A523CC337E}"/>
    <cellStyle name="%40 - Vurgu3 2 15 3" xfId="5844" xr:uid="{FEBCC050-EE27-41E9-B7B4-283EF4A21652}"/>
    <cellStyle name="%40 - Vurgu3 2 15 3 2" xfId="30850" xr:uid="{1A2B5E66-65C0-473C-A457-72F12291D454}"/>
    <cellStyle name="%40 - Vurgu3 2 15 4" xfId="10397" xr:uid="{E5E8E1F4-8970-4F01-AEDD-354CA1DBD38E}"/>
    <cellStyle name="%40 - Vurgu3 2 15 4 2" xfId="34958" xr:uid="{0DE55573-36F8-453A-B499-5EC802D5E724}"/>
    <cellStyle name="%40 - Vurgu3 2 15 5" xfId="28652" xr:uid="{24C1AA4C-729D-46EE-AB96-E63CB475CE21}"/>
    <cellStyle name="%40 - Vurgu3 2 16" xfId="484" xr:uid="{00000000-0005-0000-0000-000014020000}"/>
    <cellStyle name="%40 - Vurgu3 2 16 2" xfId="10398" xr:uid="{E1C14462-C71C-426D-9D24-C064EE400A7D}"/>
    <cellStyle name="%40 - Vurgu3 2 16 2 2" xfId="34959" xr:uid="{20C2CCA4-106A-445C-9EA6-4C0CD3D7089A}"/>
    <cellStyle name="%40 - Vurgu3 2 17" xfId="485" xr:uid="{00000000-0005-0000-0000-000015020000}"/>
    <cellStyle name="%40 - Vurgu3 2 17 2" xfId="4205" xr:uid="{FC9DF7AA-09AF-4BE9-BF75-92921F1309E5}"/>
    <cellStyle name="%40 - Vurgu3 2 17 2 2" xfId="29812" xr:uid="{AAA6E4CF-7CFA-4F90-901E-37DE2C5D8569}"/>
    <cellStyle name="%40 - Vurgu3 2 17 3" xfId="5845" xr:uid="{4FAFDF62-3BC1-4F92-AAB9-1657B6521D77}"/>
    <cellStyle name="%40 - Vurgu3 2 17 3 2" xfId="30851" xr:uid="{97ED110D-0086-4D83-8531-44695DC283F5}"/>
    <cellStyle name="%40 - Vurgu3 2 17 4" xfId="28653" xr:uid="{0DBF4077-44BB-4FCC-84CB-0D114AD839E3}"/>
    <cellStyle name="%40 - Vurgu3 2 18" xfId="486" xr:uid="{00000000-0005-0000-0000-000016020000}"/>
    <cellStyle name="%40 - Vurgu3 2 18 2" xfId="4206" xr:uid="{71B25EB1-93A0-410B-B9EF-5EC6CB4CBCAC}"/>
    <cellStyle name="%40 - Vurgu3 2 18 2 2" xfId="29813" xr:uid="{D3917C89-DB4E-41FE-8410-9ADE44C8AF36}"/>
    <cellStyle name="%40 - Vurgu3 2 18 3" xfId="5846" xr:uid="{273A09F8-78AE-4427-9F18-DFBCF2F9D5CF}"/>
    <cellStyle name="%40 - Vurgu3 2 18 3 2" xfId="30852" xr:uid="{E23E3C7A-6C03-4116-B07C-AF4372ACEDEA}"/>
    <cellStyle name="%40 - Vurgu3 2 18 4" xfId="28654" xr:uid="{50F50E1C-0725-464F-91FF-C1C5CD02ABB2}"/>
    <cellStyle name="%40 - Vurgu3 2 19" xfId="487" xr:uid="{00000000-0005-0000-0000-000017020000}"/>
    <cellStyle name="%40 - Vurgu3 2 2" xfId="488" xr:uid="{00000000-0005-0000-0000-000018020000}"/>
    <cellStyle name="%40 - Vurgu3 2 2 10" xfId="6455" xr:uid="{3B4E353D-BD57-4A48-93F4-18772D6FC92E}"/>
    <cellStyle name="%40 - Vurgu3 2 2 10 2" xfId="31460" xr:uid="{B762A17A-B672-442C-9565-A2FDBE13A8DE}"/>
    <cellStyle name="%40 - Vurgu3 2 2 11" xfId="6559" xr:uid="{F46A7EC3-7E8D-407C-A583-607EE3DFB188}"/>
    <cellStyle name="%40 - Vurgu3 2 2 11 2" xfId="31563" xr:uid="{A71A6DAC-062E-4542-A25E-582225695C75}"/>
    <cellStyle name="%40 - Vurgu3 2 2 12" xfId="11363" xr:uid="{86416C5F-94EC-4A2C-A7AC-C839A264BD9F}"/>
    <cellStyle name="%40 - Vurgu3 2 2 12 2" xfId="35597" xr:uid="{69D84728-9287-47E8-A957-290394A25195}"/>
    <cellStyle name="%40 - Vurgu3 2 2 13" xfId="15076" xr:uid="{40E3C3C1-3B56-4484-BA3E-5E16B1B95830}"/>
    <cellStyle name="%40 - Vurgu3 2 2 13 2" xfId="39308" xr:uid="{4E908451-A950-41EF-BF3F-3332A67144BE}"/>
    <cellStyle name="%40 - Vurgu3 2 2 14" xfId="18811" xr:uid="{1DB83E3B-B4B8-4A19-9621-76B583E10F01}"/>
    <cellStyle name="%40 - Vurgu3 2 2 14 2" xfId="43037" xr:uid="{3061E98A-C9E3-49B8-9470-B4ABE13A1C65}"/>
    <cellStyle name="%40 - Vurgu3 2 2 15" xfId="22364" xr:uid="{C8B401FB-154B-43D7-99BF-17C0EC31E425}"/>
    <cellStyle name="%40 - Vurgu3 2 2 15 2" xfId="46566" xr:uid="{8B9B1C32-CAD8-4A0A-B60A-D21F61066D10}"/>
    <cellStyle name="%40 - Vurgu3 2 2 16" xfId="28655" xr:uid="{56ED6D0D-5FCF-4D0D-8152-9495B02413FF}"/>
    <cellStyle name="%40 - Vurgu3 2 2 2" xfId="489" xr:uid="{00000000-0005-0000-0000-000019020000}"/>
    <cellStyle name="%40 - Vurgu3 2 2 2 10" xfId="23419" xr:uid="{4FA8BE65-43C3-48EF-B4E7-4E7C163160EF}"/>
    <cellStyle name="%40 - Vurgu3 2 2 2 10 2" xfId="47621" xr:uid="{BE8E26E9-4C70-4035-86E5-8C4776C8F8D4}"/>
    <cellStyle name="%40 - Vurgu3 2 2 2 11" xfId="28656" xr:uid="{91541612-FC5A-4D5A-A8CF-757DC93120D0}"/>
    <cellStyle name="%40 - Vurgu3 2 2 2 2" xfId="490" xr:uid="{00000000-0005-0000-0000-00001A020000}"/>
    <cellStyle name="%40 - Vurgu3 2 2 2 2 2" xfId="4209" xr:uid="{52698934-B950-4532-AB4D-8BA1013B769C}"/>
    <cellStyle name="%40 - Vurgu3 2 2 2 2 2 2" xfId="29816" xr:uid="{C913D09D-A5B2-4B03-8D55-4D36FFE379BE}"/>
    <cellStyle name="%40 - Vurgu3 2 2 2 2 3" xfId="5849" xr:uid="{E13EE319-0D83-40CF-9105-AE2CE57B204A}"/>
    <cellStyle name="%40 - Vurgu3 2 2 2 2 3 2" xfId="30855" xr:uid="{7A54C226-35B5-44C7-81B7-28323BF74809}"/>
    <cellStyle name="%40 - Vurgu3 2 2 2 2 4" xfId="25690" xr:uid="{71C03C3C-DD26-4335-8E33-AC5DB69ACF12}"/>
    <cellStyle name="%40 - Vurgu3 2 2 2 2 4 2" xfId="49818" xr:uid="{35342416-2107-4961-BB7D-4A266E21E0B5}"/>
    <cellStyle name="%40 - Vurgu3 2 2 2 2 5" xfId="28657" xr:uid="{6A604551-80EE-41FD-8368-AA8427607C2C}"/>
    <cellStyle name="%40 - Vurgu3 2 2 2 3" xfId="4208" xr:uid="{3440357C-7630-4D31-BD70-27D24F2F4001}"/>
    <cellStyle name="%40 - Vurgu3 2 2 2 3 2" xfId="29815" xr:uid="{47B9A066-1C57-4069-A095-2C1D7366170D}"/>
    <cellStyle name="%40 - Vurgu3 2 2 2 4" xfId="5848" xr:uid="{6692E7B9-C8D5-4386-9069-1ECE476291E3}"/>
    <cellStyle name="%40 - Vurgu3 2 2 2 4 2" xfId="30854" xr:uid="{B03B5CBF-4D9E-406A-B5CA-2BEC077EC134}"/>
    <cellStyle name="%40 - Vurgu3 2 2 2 5" xfId="7740" xr:uid="{1427614F-530E-4B6D-816A-7F9AD813580E}"/>
    <cellStyle name="%40 - Vurgu3 2 2 2 5 2" xfId="32615" xr:uid="{C4AA7015-4143-41D8-9156-F6E0E0274FB0}"/>
    <cellStyle name="%40 - Vurgu3 2 2 2 6" xfId="10399" xr:uid="{F4529AF9-0D43-4F1B-9B4A-8A177A60757F}"/>
    <cellStyle name="%40 - Vurgu3 2 2 2 6 2" xfId="34960" xr:uid="{05FD24CF-18FA-4CA7-AD8F-6EE078DBDB85}"/>
    <cellStyle name="%40 - Vurgu3 2 2 2 7" xfId="12268" xr:uid="{4A8A6170-1CF3-47F0-976E-A94426887DBB}"/>
    <cellStyle name="%40 - Vurgu3 2 2 2 7 2" xfId="36502" xr:uid="{424957CE-9355-4D3D-92BC-6F260BEB1CBF}"/>
    <cellStyle name="%40 - Vurgu3 2 2 2 8" xfId="15981" xr:uid="{5013F871-21DE-4B09-861C-6C4DEEE6B685}"/>
    <cellStyle name="%40 - Vurgu3 2 2 2 8 2" xfId="40213" xr:uid="{5A27DF4B-5EA2-4270-A40F-5B015C6E7393}"/>
    <cellStyle name="%40 - Vurgu3 2 2 2 9" xfId="19719" xr:uid="{BA390D93-7820-40BD-B335-EB40D8047DCA}"/>
    <cellStyle name="%40 - Vurgu3 2 2 2 9 2" xfId="43944" xr:uid="{BF12C27E-1AA5-4F41-ACED-FD67AC901218}"/>
    <cellStyle name="%40 - Vurgu3 2 2 3" xfId="491" xr:uid="{00000000-0005-0000-0000-00001B020000}"/>
    <cellStyle name="%40 - Vurgu3 2 2 3 2" xfId="9975" xr:uid="{7CDC07BD-C85E-4EDC-A929-7C9C5D81A001}"/>
    <cellStyle name="%40 - Vurgu3 2 2 3 2 2" xfId="34569" xr:uid="{75C71424-0692-4CC6-9131-F60B4F743326}"/>
    <cellStyle name="%40 - Vurgu3 2 2 3 3" xfId="13948" xr:uid="{5479C399-69D8-4F34-A88B-DABE3C38747C}"/>
    <cellStyle name="%40 - Vurgu3 2 2 3 3 2" xfId="38181" xr:uid="{924DE48C-6D07-4F69-A002-91CA0DAC50E6}"/>
    <cellStyle name="%40 - Vurgu3 2 2 3 4" xfId="17661" xr:uid="{AACCA7E8-18E6-4FA5-B862-B09A94E02046}"/>
    <cellStyle name="%40 - Vurgu3 2 2 3 4 2" xfId="41892" xr:uid="{8B5F3197-EF52-4C48-B243-145F568E6EC7}"/>
    <cellStyle name="%40 - Vurgu3 2 2 3 5" xfId="21400" xr:uid="{255D23C0-1DE9-4D0B-B3E5-F90CC6C2F39F}"/>
    <cellStyle name="%40 - Vurgu3 2 2 3 5 2" xfId="45623" xr:uid="{27AF7086-9806-4F51-9102-5BA795CA08FB}"/>
    <cellStyle name="%40 - Vurgu3 2 2 3 6" xfId="27380" xr:uid="{3FA8E3EA-78E6-4FD0-92E1-196E827D667E}"/>
    <cellStyle name="%40 - Vurgu3 2 2 3 6 2" xfId="51497" xr:uid="{31A5BC89-BEE8-4643-BD43-13A15EF00BE9}"/>
    <cellStyle name="%40 - Vurgu3 2 2 4" xfId="492" xr:uid="{00000000-0005-0000-0000-00001C020000}"/>
    <cellStyle name="%40 - Vurgu3 2 2 4 2" xfId="4210" xr:uid="{BEDCF411-3A5E-4F36-9DF7-938AF0526B24}"/>
    <cellStyle name="%40 - Vurgu3 2 2 4 2 2" xfId="29817" xr:uid="{46F5C5AB-B9C0-4851-B364-210C24A7B790}"/>
    <cellStyle name="%40 - Vurgu3 2 2 4 3" xfId="5850" xr:uid="{5A06BCC4-C6F0-4BBC-AC49-DBC7E23D9D55}"/>
    <cellStyle name="%40 - Vurgu3 2 2 4 3 2" xfId="30856" xr:uid="{23271A30-D16E-4099-87B7-830B0F1B789D}"/>
    <cellStyle name="%40 - Vurgu3 2 2 4 4" xfId="10400" xr:uid="{624476F1-34BB-4C99-AC3D-9756DCAC1E2B}"/>
    <cellStyle name="%40 - Vurgu3 2 2 4 4 2" xfId="34961" xr:uid="{6F0B15AF-86B4-4B35-BD40-E647E663F6DF}"/>
    <cellStyle name="%40 - Vurgu3 2 2 4 5" xfId="24781" xr:uid="{DB3F7BC8-C7F9-4088-BCCA-231C010B0848}"/>
    <cellStyle name="%40 - Vurgu3 2 2 4 5 2" xfId="48915" xr:uid="{FD054F0A-A879-43B5-9BFB-0C6AB36F34AA}"/>
    <cellStyle name="%40 - Vurgu3 2 2 4 6" xfId="28658" xr:uid="{5F498A74-AB34-4AAA-8E5D-E3E041CB9124}"/>
    <cellStyle name="%40 - Vurgu3 2 2 5" xfId="493" xr:uid="{00000000-0005-0000-0000-00001D020000}"/>
    <cellStyle name="%40 - Vurgu3 2 2 5 2" xfId="4211" xr:uid="{EE61F775-EA5F-48E4-83A1-9F8021E50735}"/>
    <cellStyle name="%40 - Vurgu3 2 2 5 2 2" xfId="29818" xr:uid="{3B90BC50-CA2B-4C63-9EE2-EDC3DB46F90E}"/>
    <cellStyle name="%40 - Vurgu3 2 2 5 3" xfId="5851" xr:uid="{49489094-8607-49A3-9DBC-5DE6EDC14290}"/>
    <cellStyle name="%40 - Vurgu3 2 2 5 3 2" xfId="30857" xr:uid="{09AD82AE-9DA7-4043-8D7E-048519B02E5E}"/>
    <cellStyle name="%40 - Vurgu3 2 2 5 4" xfId="10401" xr:uid="{110D17A5-4E31-4C54-8332-7C97600303E2}"/>
    <cellStyle name="%40 - Vurgu3 2 2 5 4 2" xfId="34962" xr:uid="{822FCE96-F7CD-4D24-B25A-5083DE29D330}"/>
    <cellStyle name="%40 - Vurgu3 2 2 5 5" xfId="28659" xr:uid="{AE3C52D4-B595-4B2C-B230-135610FEB878}"/>
    <cellStyle name="%40 - Vurgu3 2 2 6" xfId="494" xr:uid="{00000000-0005-0000-0000-00001E020000}"/>
    <cellStyle name="%40 - Vurgu3 2 2 6 2" xfId="4212" xr:uid="{58A63193-8B25-46F6-A304-C9FF7A31AC0A}"/>
    <cellStyle name="%40 - Vurgu3 2 2 6 2 2" xfId="29819" xr:uid="{FBA31DC3-3A2A-4797-9BD4-61B1C6305D0D}"/>
    <cellStyle name="%40 - Vurgu3 2 2 6 3" xfId="5852" xr:uid="{214C5E37-863B-4EA4-98C1-AB9B058184BC}"/>
    <cellStyle name="%40 - Vurgu3 2 2 6 3 2" xfId="30858" xr:uid="{901543A3-E276-4238-A2A9-02FE931A37C5}"/>
    <cellStyle name="%40 - Vurgu3 2 2 6 4" xfId="28660" xr:uid="{9AF16493-635F-4B38-9D54-C1ABCF0F3D07}"/>
    <cellStyle name="%40 - Vurgu3 2 2 7" xfId="3574" xr:uid="{00000000-0005-0000-0000-00001F020000}"/>
    <cellStyle name="%40 - Vurgu3 2 2 7 2" xfId="29343" xr:uid="{AFFED38A-1EF4-4557-91A1-C98B165C8411}"/>
    <cellStyle name="%40 - Vurgu3 2 2 8" xfId="4207" xr:uid="{1531A2B6-899B-4D6C-9D65-16BAE552F57D}"/>
    <cellStyle name="%40 - Vurgu3 2 2 8 2" xfId="29814" xr:uid="{2AA662BB-4C9B-41B5-8897-008EF4CEEBB2}"/>
    <cellStyle name="%40 - Vurgu3 2 2 9" xfId="5847" xr:uid="{59CEEFAC-DD12-4A53-852C-83A843401943}"/>
    <cellStyle name="%40 - Vurgu3 2 2 9 2" xfId="30853" xr:uid="{30C5EDC9-19D9-4A4D-A0F0-CEBDE62C9C94}"/>
    <cellStyle name="%40 - Vurgu3 2 20" xfId="495" xr:uid="{00000000-0005-0000-0000-000020020000}"/>
    <cellStyle name="%40 - Vurgu3 2 20 2" xfId="4213" xr:uid="{BBBF1EFA-60D0-4F16-9D7A-99474851DF90}"/>
    <cellStyle name="%40 - Vurgu3 2 20 2 2" xfId="29820" xr:uid="{8B8A7CD2-832D-4783-8113-6815DA09603C}"/>
    <cellStyle name="%40 - Vurgu3 2 20 3" xfId="5853" xr:uid="{41EFA32F-489C-4403-9CC2-53F7009AD7CF}"/>
    <cellStyle name="%40 - Vurgu3 2 20 3 2" xfId="30859" xr:uid="{C0879A8F-53DF-4A83-A3E4-CFA6A7D3B1A4}"/>
    <cellStyle name="%40 - Vurgu3 2 20 4" xfId="28661" xr:uid="{E2D361BA-59A1-4248-A645-4A7291CF1884}"/>
    <cellStyle name="%40 - Vurgu3 2 21" xfId="496" xr:uid="{00000000-0005-0000-0000-000021020000}"/>
    <cellStyle name="%40 - Vurgu3 2 21 2" xfId="4214" xr:uid="{7D0ECC64-9388-4DDE-BFF6-FD124577DF16}"/>
    <cellStyle name="%40 - Vurgu3 2 21 2 2" xfId="29821" xr:uid="{AAD7952F-BC4F-4ADF-ADA5-C98D97E157B4}"/>
    <cellStyle name="%40 - Vurgu3 2 21 3" xfId="5854" xr:uid="{FFE4F3AE-5193-4AF9-8270-B366B450C381}"/>
    <cellStyle name="%40 - Vurgu3 2 21 3 2" xfId="30860" xr:uid="{F8811797-D8B5-4413-910E-729BDB5DFC5C}"/>
    <cellStyle name="%40 - Vurgu3 2 21 4" xfId="28662" xr:uid="{DA71E7F1-FBEF-4FBD-A517-E3BA2253B37F}"/>
    <cellStyle name="%40 - Vurgu3 2 22" xfId="3163" xr:uid="{00000000-0005-0000-0000-000022020000}"/>
    <cellStyle name="%40 - Vurgu3 2 22 2" xfId="4215" xr:uid="{667B7F22-9E4D-4F4B-90E2-C0650247A2A2}"/>
    <cellStyle name="%40 - Vurgu3 2 22 2 2" xfId="29822" xr:uid="{4562BC20-1F64-453B-A2B3-2D8892644866}"/>
    <cellStyle name="%40 - Vurgu3 2 22 3" xfId="5855" xr:uid="{9C9A66F2-3212-4349-9947-0C91BCD24591}"/>
    <cellStyle name="%40 - Vurgu3 2 22 3 2" xfId="30861" xr:uid="{4A07C7DD-2CE8-4380-BD4B-74EAEB44E8F2}"/>
    <cellStyle name="%40 - Vurgu3 2 22 4" xfId="29205" xr:uid="{7F0C4BF0-189C-4D28-BCA6-37579447AE72}"/>
    <cellStyle name="%40 - Vurgu3 2 23" xfId="3539" xr:uid="{00000000-0005-0000-0000-000023020000}"/>
    <cellStyle name="%40 - Vurgu3 2 23 2" xfId="29311" xr:uid="{38C5C694-170B-41EE-8995-64D31C6E4AA7}"/>
    <cellStyle name="%40 - Vurgu3 2 24" xfId="4203" xr:uid="{A8EEC338-006F-4CBC-9EC4-940A83547F5A}"/>
    <cellStyle name="%40 - Vurgu3 2 24 2" xfId="29810" xr:uid="{EFC020B0-549D-4008-A883-22DDDA93021D}"/>
    <cellStyle name="%40 - Vurgu3 2 25" xfId="5843" xr:uid="{5F08FA6E-0E91-4998-9CF8-88D867287B30}"/>
    <cellStyle name="%40 - Vurgu3 2 25 2" xfId="30849" xr:uid="{B5282FCB-3E5A-4A8A-A093-3505B2DDCED7}"/>
    <cellStyle name="%40 - Vurgu3 2 26" xfId="6423" xr:uid="{C71CC8F4-186E-41E2-88BD-69B46F5F7DCB}"/>
    <cellStyle name="%40 - Vurgu3 2 26 2" xfId="31428" xr:uid="{A7E17443-7DFD-4A89-B59F-C9FFDBAEF50A}"/>
    <cellStyle name="%40 - Vurgu3 2 27" xfId="6538" xr:uid="{4FF34F4F-795E-4897-B834-3036A3A5E099}"/>
    <cellStyle name="%40 - Vurgu3 2 27 2" xfId="31542" xr:uid="{78C68B7B-E27D-4CE9-9D0A-3D1FE396F095}"/>
    <cellStyle name="%40 - Vurgu3 2 28" xfId="10396" xr:uid="{E482741B-98C5-43A5-B2B8-65A61D85FEA1}"/>
    <cellStyle name="%40 - Vurgu3 2 28 2" xfId="34957" xr:uid="{0FE925F3-AEC8-4FA0-B9A6-4616A099EABE}"/>
    <cellStyle name="%40 - Vurgu3 2 29" xfId="11147" xr:uid="{ED88D7B1-7C4F-4EC2-9A50-5CDE43FDA0EA}"/>
    <cellStyle name="%40 - Vurgu3 2 29 2" xfId="35381" xr:uid="{69BA8DBB-0C77-4B86-B380-67E9BBA4F092}"/>
    <cellStyle name="%40 - Vurgu3 2 3" xfId="497" xr:uid="{00000000-0005-0000-0000-000024020000}"/>
    <cellStyle name="%40 - Vurgu3 2 3 10" xfId="498" xr:uid="{00000000-0005-0000-0000-000025020000}"/>
    <cellStyle name="%40 - Vurgu3 2 3 10 2" xfId="4217" xr:uid="{075D4275-87BB-4869-9631-50C4C94528C4}"/>
    <cellStyle name="%40 - Vurgu3 2 3 10 2 2" xfId="29823" xr:uid="{BFF573AB-8AB4-4822-9D5E-BC0770F38C73}"/>
    <cellStyle name="%40 - Vurgu3 2 3 10 3" xfId="5856" xr:uid="{4AC04E24-13F0-4BAC-9363-CEB0993FC763}"/>
    <cellStyle name="%40 - Vurgu3 2 3 10 3 2" xfId="30862" xr:uid="{C7832F70-DCBE-4D61-A4E3-0EF4E6A4C502}"/>
    <cellStyle name="%40 - Vurgu3 2 3 10 4" xfId="28664" xr:uid="{1B2A8DE4-671B-4059-BFD1-ED76218668D1}"/>
    <cellStyle name="%40 - Vurgu3 2 3 11" xfId="4216" xr:uid="{512EBAD4-B8CC-4C25-B0CE-BCD46FEC2078}"/>
    <cellStyle name="%40 - Vurgu3 2 3 12" xfId="6593" xr:uid="{401D72F3-301A-4780-BBF6-76E349551F44}"/>
    <cellStyle name="%40 - Vurgu3 2 3 12 2" xfId="31597" xr:uid="{BCB9C9C2-5832-4D22-A40B-8CFBDAB3A45D}"/>
    <cellStyle name="%40 - Vurgu3 2 3 13" xfId="10402" xr:uid="{D95EF4D3-521E-440E-A260-E1190AA9EFB9}"/>
    <cellStyle name="%40 - Vurgu3 2 3 13 2" xfId="34963" xr:uid="{FEFCCA16-2042-4C82-84E6-258162F0AF4A}"/>
    <cellStyle name="%40 - Vurgu3 2 3 14" xfId="11397" xr:uid="{53F1B9FA-6102-4278-B11C-A4759C46F5C5}"/>
    <cellStyle name="%40 - Vurgu3 2 3 14 2" xfId="35631" xr:uid="{57D76FD9-9F51-4D62-B461-E9286DAE15D1}"/>
    <cellStyle name="%40 - Vurgu3 2 3 15" xfId="15110" xr:uid="{6835C211-AF69-4FA5-9995-30D14F386E8A}"/>
    <cellStyle name="%40 - Vurgu3 2 3 15 2" xfId="39342" xr:uid="{FEBD2D80-EF4B-446A-8137-E4BB75CFCB67}"/>
    <cellStyle name="%40 - Vurgu3 2 3 16" xfId="18846" xr:uid="{6A000078-7822-4186-AFEA-FAB6424AC861}"/>
    <cellStyle name="%40 - Vurgu3 2 3 16 2" xfId="43072" xr:uid="{53E9412E-E88F-4297-9752-7A963F9AB8AB}"/>
    <cellStyle name="%40 - Vurgu3 2 3 17" xfId="22399" xr:uid="{F7DB15B4-2E65-4D95-BEB2-90A6F8C74BEF}"/>
    <cellStyle name="%40 - Vurgu3 2 3 17 2" xfId="46601" xr:uid="{6699DEF8-F660-4D81-9BD5-A3AA3540AF3A}"/>
    <cellStyle name="%40 - Vurgu3 2 3 18" xfId="28663" xr:uid="{0D05C2EC-A33B-4505-9B7A-7DFE03D6B0D2}"/>
    <cellStyle name="%40 - Vurgu3 2 3 2" xfId="499" xr:uid="{00000000-0005-0000-0000-000026020000}"/>
    <cellStyle name="%40 - Vurgu3 2 3 2 10" xfId="23453" xr:uid="{5C0BDDEA-34A3-4EBE-BE9B-73377A525C8B}"/>
    <cellStyle name="%40 - Vurgu3 2 3 2 10 2" xfId="47655" xr:uid="{59C769FA-64D3-45FF-88F9-9DEF4BD84F6B}"/>
    <cellStyle name="%40 - Vurgu3 2 3 2 11" xfId="28665" xr:uid="{6C5BF76B-4B96-4AEB-9877-7FDB952EBEE0}"/>
    <cellStyle name="%40 - Vurgu3 2 3 2 2" xfId="500" xr:uid="{00000000-0005-0000-0000-000027020000}"/>
    <cellStyle name="%40 - Vurgu3 2 3 2 2 2" xfId="4219" xr:uid="{1C019DE9-C0C9-47D4-A32C-81AB92485B31}"/>
    <cellStyle name="%40 - Vurgu3 2 3 2 2 2 2" xfId="29825" xr:uid="{8964C30F-9F9E-4970-9A7A-AC1DCC46E5F5}"/>
    <cellStyle name="%40 - Vurgu3 2 3 2 2 3" xfId="5858" xr:uid="{47DA38A2-FF73-496B-91D2-AF9F56C31CD4}"/>
    <cellStyle name="%40 - Vurgu3 2 3 2 2 3 2" xfId="30864" xr:uid="{94B305B1-84A4-4BE1-945A-D47EABB60581}"/>
    <cellStyle name="%40 - Vurgu3 2 3 2 2 4" xfId="26229" xr:uid="{D4AF7704-B819-48ED-B687-B854364E3362}"/>
    <cellStyle name="%40 - Vurgu3 2 3 2 2 4 2" xfId="50349" xr:uid="{41887C60-D46D-4938-B7D8-578680490E14}"/>
    <cellStyle name="%40 - Vurgu3 2 3 2 2 5" xfId="28666" xr:uid="{44A6D748-3C8D-4BEE-A604-D74B5EE8CC23}"/>
    <cellStyle name="%40 - Vurgu3 2 3 2 3" xfId="4218" xr:uid="{F0585B43-A029-4D69-B303-5E48D8AC7943}"/>
    <cellStyle name="%40 - Vurgu3 2 3 2 3 2" xfId="29824" xr:uid="{32DC54B2-73B2-4B7C-837A-29B71129326A}"/>
    <cellStyle name="%40 - Vurgu3 2 3 2 4" xfId="5857" xr:uid="{B4823DC0-4DD3-4114-9F32-214D6814624D}"/>
    <cellStyle name="%40 - Vurgu3 2 3 2 4 2" xfId="30863" xr:uid="{E2085EEC-4F7F-4BA7-B031-6CD7DD8B4B35}"/>
    <cellStyle name="%40 - Vurgu3 2 3 2 5" xfId="7784" xr:uid="{DD97689D-F815-40EF-8AC2-F4E3736425A5}"/>
    <cellStyle name="%40 - Vurgu3 2 3 2 5 2" xfId="32649" xr:uid="{096E33FF-4444-4459-98CF-830CAB72483E}"/>
    <cellStyle name="%40 - Vurgu3 2 3 2 6" xfId="10403" xr:uid="{8AC9DF16-6B69-48BD-BB05-F20EC09821B0}"/>
    <cellStyle name="%40 - Vurgu3 2 3 2 6 2" xfId="34964" xr:uid="{F21F9746-629C-4106-8F21-5126563FA587}"/>
    <cellStyle name="%40 - Vurgu3 2 3 2 7" xfId="12800" xr:uid="{FF053583-D2B6-4C32-8B8E-DFC10F07B622}"/>
    <cellStyle name="%40 - Vurgu3 2 3 2 7 2" xfId="37033" xr:uid="{9E282114-9D40-49FE-B6F5-F1F8164287DF}"/>
    <cellStyle name="%40 - Vurgu3 2 3 2 8" xfId="16513" xr:uid="{F92BD811-9A1E-467E-BCE3-38B17854438A}"/>
    <cellStyle name="%40 - Vurgu3 2 3 2 8 2" xfId="40744" xr:uid="{5FF5062D-3AF8-4D9F-BB55-B10E91C11E48}"/>
    <cellStyle name="%40 - Vurgu3 2 3 2 9" xfId="20252" xr:uid="{F73C4792-7469-4161-BDBD-D73D57263A10}"/>
    <cellStyle name="%40 - Vurgu3 2 3 2 9 2" xfId="44475" xr:uid="{97954B20-FA2B-4B1D-9AA3-9186351B6F6D}"/>
    <cellStyle name="%40 - Vurgu3 2 3 3" xfId="501" xr:uid="{00000000-0005-0000-0000-000028020000}"/>
    <cellStyle name="%40 - Vurgu3 2 3 3 10" xfId="27414" xr:uid="{621619E8-F109-45D0-8647-D81DC2C38A18}"/>
    <cellStyle name="%40 - Vurgu3 2 3 3 10 2" xfId="51531" xr:uid="{427F59D1-68A2-4E05-817C-3B5441231BA2}"/>
    <cellStyle name="%40 - Vurgu3 2 3 3 11" xfId="28667" xr:uid="{ECEBB7E3-A631-440C-B20E-D9D1F106926D}"/>
    <cellStyle name="%40 - Vurgu3 2 3 3 2" xfId="502" xr:uid="{00000000-0005-0000-0000-000029020000}"/>
    <cellStyle name="%40 - Vurgu3 2 3 3 2 2" xfId="4221" xr:uid="{50A12938-3318-4E99-BB25-3D52C113F863}"/>
    <cellStyle name="%40 - Vurgu3 2 3 3 2 2 2" xfId="29827" xr:uid="{5A533B10-B84F-46E7-BFE2-00744A2BFE15}"/>
    <cellStyle name="%40 - Vurgu3 2 3 3 2 3" xfId="5860" xr:uid="{EC9D3DCE-D0EA-4793-A032-ED28BED52C32}"/>
    <cellStyle name="%40 - Vurgu3 2 3 3 2 3 2" xfId="30866" xr:uid="{CDDE6470-887E-43E9-A412-238CE70DEE49}"/>
    <cellStyle name="%40 - Vurgu3 2 3 3 2 4" xfId="28668" xr:uid="{5122314D-AF01-4010-8DC6-7F2DED5AD592}"/>
    <cellStyle name="%40 - Vurgu3 2 3 3 3" xfId="4220" xr:uid="{B191EC50-7C4B-49FE-8923-D64144B4AD50}"/>
    <cellStyle name="%40 - Vurgu3 2 3 3 3 2" xfId="29826" xr:uid="{81E76ED4-D35E-4283-8AF2-1106CE757FD0}"/>
    <cellStyle name="%40 - Vurgu3 2 3 3 4" xfId="5859" xr:uid="{4F5C7835-66F9-493E-9F82-217F2BF89D75}"/>
    <cellStyle name="%40 - Vurgu3 2 3 3 4 2" xfId="30865" xr:uid="{C136936B-5106-41B3-BBA8-1CBC486E3503}"/>
    <cellStyle name="%40 - Vurgu3 2 3 3 5" xfId="10004" xr:uid="{0216ABD9-29CD-48B2-8223-78A9DF53C3ED}"/>
    <cellStyle name="%40 - Vurgu3 2 3 3 5 2" xfId="34598" xr:uid="{AA259C94-DB66-4585-86A4-868A871DB60B}"/>
    <cellStyle name="%40 - Vurgu3 2 3 3 6" xfId="10404" xr:uid="{5D8E7DFE-361A-4F05-9587-9DBC6BF69F97}"/>
    <cellStyle name="%40 - Vurgu3 2 3 3 6 2" xfId="34965" xr:uid="{549D3C5D-5922-4AEF-AE3D-17059D5C194A}"/>
    <cellStyle name="%40 - Vurgu3 2 3 3 7" xfId="13982" xr:uid="{D864E8CC-B475-470B-B1F3-A3B0B3AC8866}"/>
    <cellStyle name="%40 - Vurgu3 2 3 3 7 2" xfId="38215" xr:uid="{2FB9F0E5-F956-465F-AE1D-EC3693A2CEDA}"/>
    <cellStyle name="%40 - Vurgu3 2 3 3 8" xfId="17695" xr:uid="{F595E2BA-1426-43BA-A659-0063F93ED77D}"/>
    <cellStyle name="%40 - Vurgu3 2 3 3 8 2" xfId="41926" xr:uid="{AFBB3B37-7A1D-48FA-8F73-CD0B315BDDFD}"/>
    <cellStyle name="%40 - Vurgu3 2 3 3 9" xfId="21434" xr:uid="{D5E23FE3-A031-4076-82FB-CE0CDAC43FBD}"/>
    <cellStyle name="%40 - Vurgu3 2 3 3 9 2" xfId="45657" xr:uid="{81E0AC22-2FAA-40F8-8A84-16B846D705E5}"/>
    <cellStyle name="%40 - Vurgu3 2 3 4" xfId="503" xr:uid="{00000000-0005-0000-0000-00002A020000}"/>
    <cellStyle name="%40 - Vurgu3 2 3 4 10" xfId="25817" xr:uid="{75B5D263-016E-48C6-BDB1-2C8C5D0F142B}"/>
    <cellStyle name="%40 - Vurgu3 2 3 4 10 2" xfId="49941" xr:uid="{3965FA06-13CF-440D-8488-578479C5DCF9}"/>
    <cellStyle name="%40 - Vurgu3 2 3 4 11" xfId="28669" xr:uid="{12CBA42C-5980-4E2A-9710-7F72206BB8D8}"/>
    <cellStyle name="%40 - Vurgu3 2 3 4 2" xfId="504" xr:uid="{00000000-0005-0000-0000-00002B020000}"/>
    <cellStyle name="%40 - Vurgu3 2 3 4 2 2" xfId="4223" xr:uid="{35BEB04F-EAB3-4198-84EF-0D2556489507}"/>
    <cellStyle name="%40 - Vurgu3 2 3 4 2 2 2" xfId="29829" xr:uid="{93BEA272-D364-4BAA-9324-60DA4F639B96}"/>
    <cellStyle name="%40 - Vurgu3 2 3 4 2 3" xfId="5862" xr:uid="{5B7860BB-7B14-44B2-8E01-57EF8D07CC87}"/>
    <cellStyle name="%40 - Vurgu3 2 3 4 2 3 2" xfId="30868" xr:uid="{BD86EDE0-BC42-4F9F-B32B-FB2271727F05}"/>
    <cellStyle name="%40 - Vurgu3 2 3 4 2 4" xfId="28670" xr:uid="{BF974FEC-4978-4E74-A9C5-507A20433FDE}"/>
    <cellStyle name="%40 - Vurgu3 2 3 4 3" xfId="4222" xr:uid="{E2884395-8D75-4479-AFEE-CC062BF1C786}"/>
    <cellStyle name="%40 - Vurgu3 2 3 4 3 2" xfId="29828" xr:uid="{9FEFBC62-FF49-46D6-A4C0-9314F6F5EBC3}"/>
    <cellStyle name="%40 - Vurgu3 2 3 4 4" xfId="5861" xr:uid="{0F96CFF1-3CD7-41ED-B41C-619F9D7F6888}"/>
    <cellStyle name="%40 - Vurgu3 2 3 4 4 2" xfId="30867" xr:uid="{FD2B3B98-0E77-4296-8F54-D55C34E439ED}"/>
    <cellStyle name="%40 - Vurgu3 2 3 4 5" xfId="8997" xr:uid="{55B243C9-A81C-4F22-95C1-9CE288FBF4A8}"/>
    <cellStyle name="%40 - Vurgu3 2 3 4 5 2" xfId="33691" xr:uid="{96B0DA0E-3490-4F91-9816-D7949D612FE0}"/>
    <cellStyle name="%40 - Vurgu3 2 3 4 6" xfId="10405" xr:uid="{EC7E0B75-968B-4041-9E4C-2F26A37FF848}"/>
    <cellStyle name="%40 - Vurgu3 2 3 4 6 2" xfId="34966" xr:uid="{751D2285-96C3-42D2-B3BF-666067AF95C6}"/>
    <cellStyle name="%40 - Vurgu3 2 3 4 7" xfId="12391" xr:uid="{0EFA857D-BCAC-4BFE-896E-526DEE680C92}"/>
    <cellStyle name="%40 - Vurgu3 2 3 4 7 2" xfId="36625" xr:uid="{660B42F1-D87F-474F-A820-F28091F03275}"/>
    <cellStyle name="%40 - Vurgu3 2 3 4 8" xfId="16104" xr:uid="{D7C65C97-0334-4BA5-AE38-3CE381D139E2}"/>
    <cellStyle name="%40 - Vurgu3 2 3 4 8 2" xfId="40336" xr:uid="{68B646D6-2BD4-4372-8F6F-A64F64632FFC}"/>
    <cellStyle name="%40 - Vurgu3 2 3 4 9" xfId="19842" xr:uid="{7D0A56E1-D231-40FC-892C-80E818735C3A}"/>
    <cellStyle name="%40 - Vurgu3 2 3 4 9 2" xfId="44067" xr:uid="{0CA43897-DB70-4FE0-8923-853CB2E1E133}"/>
    <cellStyle name="%40 - Vurgu3 2 3 5" xfId="505" xr:uid="{00000000-0005-0000-0000-00002C020000}"/>
    <cellStyle name="%40 - Vurgu3 2 3 5 2" xfId="506" xr:uid="{00000000-0005-0000-0000-00002D020000}"/>
    <cellStyle name="%40 - Vurgu3 2 3 5 2 2" xfId="4225" xr:uid="{AFC43DDA-D6E8-46FA-83D1-BAD657D5FD5F}"/>
    <cellStyle name="%40 - Vurgu3 2 3 5 2 2 2" xfId="29831" xr:uid="{D53F309D-6F03-47F7-9648-9956F14D5E6E}"/>
    <cellStyle name="%40 - Vurgu3 2 3 5 2 3" xfId="5864" xr:uid="{027210E2-3BC9-43FC-8F0A-B2E47C1878BE}"/>
    <cellStyle name="%40 - Vurgu3 2 3 5 2 3 2" xfId="30870" xr:uid="{0B30ACF8-E5A5-4EED-AF7C-499DDF8D9056}"/>
    <cellStyle name="%40 - Vurgu3 2 3 5 2 4" xfId="28672" xr:uid="{A4E96035-AB77-4B01-8FF2-AB4885FACA08}"/>
    <cellStyle name="%40 - Vurgu3 2 3 5 3" xfId="4224" xr:uid="{7FF8EB51-2E1B-4D43-B770-E9FC653ACEE6}"/>
    <cellStyle name="%40 - Vurgu3 2 3 5 3 2" xfId="29830" xr:uid="{21699B84-E99F-4ACF-849F-8B0D99758572}"/>
    <cellStyle name="%40 - Vurgu3 2 3 5 4" xfId="5863" xr:uid="{BCDEA66F-857D-4705-9011-CEC5CE1E85A9}"/>
    <cellStyle name="%40 - Vurgu3 2 3 5 4 2" xfId="30869" xr:uid="{3536AE7F-4395-4268-B001-B738E6FCB77F}"/>
    <cellStyle name="%40 - Vurgu3 2 3 5 5" xfId="10406" xr:uid="{1DBB4CF7-3F4B-409B-A84A-647355B07917}"/>
    <cellStyle name="%40 - Vurgu3 2 3 5 5 2" xfId="34967" xr:uid="{49418CCB-644E-4BF5-ADD0-A5E50FB88C40}"/>
    <cellStyle name="%40 - Vurgu3 2 3 5 6" xfId="24816" xr:uid="{1E56DD05-1FBB-49C0-8D23-D1A0CDDF5871}"/>
    <cellStyle name="%40 - Vurgu3 2 3 5 6 2" xfId="48950" xr:uid="{88FDD728-8E9E-4AAD-BDF9-A5F8AAFCC054}"/>
    <cellStyle name="%40 - Vurgu3 2 3 5 7" xfId="28671" xr:uid="{EEB6A254-D34A-4C09-9EDD-820882A4ED09}"/>
    <cellStyle name="%40 - Vurgu3 2 3 6" xfId="507" xr:uid="{00000000-0005-0000-0000-00002E020000}"/>
    <cellStyle name="%40 - Vurgu3 2 3 6 2" xfId="508" xr:uid="{00000000-0005-0000-0000-00002F020000}"/>
    <cellStyle name="%40 - Vurgu3 2 3 6 2 2" xfId="4227" xr:uid="{613FB88D-BFAC-4C3D-BB69-08E739E38ED3}"/>
    <cellStyle name="%40 - Vurgu3 2 3 6 2 2 2" xfId="29833" xr:uid="{E0D812A8-7A84-4B01-8AF0-CE18499C473C}"/>
    <cellStyle name="%40 - Vurgu3 2 3 6 2 3" xfId="5866" xr:uid="{9A632E0C-6BE0-45EF-B73A-10BB87257063}"/>
    <cellStyle name="%40 - Vurgu3 2 3 6 2 3 2" xfId="30872" xr:uid="{AEA79FCC-4FB1-4E67-9ADA-F990C0A803D0}"/>
    <cellStyle name="%40 - Vurgu3 2 3 6 2 4" xfId="28674" xr:uid="{4679BEFF-7F96-47D4-B229-8DA4B466C7B7}"/>
    <cellStyle name="%40 - Vurgu3 2 3 6 3" xfId="4226" xr:uid="{7156D5B3-41F8-4354-BE45-5837AD32CEB9}"/>
    <cellStyle name="%40 - Vurgu3 2 3 6 3 2" xfId="29832" xr:uid="{E9CAD81A-A169-4F68-BFF0-FFBEFEDB4FB4}"/>
    <cellStyle name="%40 - Vurgu3 2 3 6 4" xfId="5865" xr:uid="{5A969BAC-6193-4255-A5F5-80FC9B9DC9FB}"/>
    <cellStyle name="%40 - Vurgu3 2 3 6 4 2" xfId="30871" xr:uid="{C5C782C8-69EB-4603-A6E2-39BE363750E8}"/>
    <cellStyle name="%40 - Vurgu3 2 3 6 5" xfId="10407" xr:uid="{BD13A0E5-0C7D-4134-A108-8810990D4859}"/>
    <cellStyle name="%40 - Vurgu3 2 3 6 5 2" xfId="34968" xr:uid="{3FB64820-0783-4762-93BA-CF1E986E774A}"/>
    <cellStyle name="%40 - Vurgu3 2 3 6 6" xfId="28673" xr:uid="{86A87636-2442-4B3B-BDD6-B6C9A2A8B7C1}"/>
    <cellStyle name="%40 - Vurgu3 2 3 7" xfId="509" xr:uid="{00000000-0005-0000-0000-000030020000}"/>
    <cellStyle name="%40 - Vurgu3 2 3 7 2" xfId="510" xr:uid="{00000000-0005-0000-0000-000031020000}"/>
    <cellStyle name="%40 - Vurgu3 2 3 7 2 2" xfId="4229" xr:uid="{2FE75FEA-0899-4762-93CC-5BC26F289CAE}"/>
    <cellStyle name="%40 - Vurgu3 2 3 7 2 2 2" xfId="29835" xr:uid="{76591010-BBD2-4EE8-A98C-54AB2508181F}"/>
    <cellStyle name="%40 - Vurgu3 2 3 7 2 3" xfId="5868" xr:uid="{DE16077A-29D5-400F-9051-60ED45E53226}"/>
    <cellStyle name="%40 - Vurgu3 2 3 7 2 3 2" xfId="30874" xr:uid="{272210E5-B9A3-4E0A-8597-501F47AEA971}"/>
    <cellStyle name="%40 - Vurgu3 2 3 7 2 4" xfId="28676" xr:uid="{F2C12839-79E2-4032-95EA-A019504864C4}"/>
    <cellStyle name="%40 - Vurgu3 2 3 7 3" xfId="4228" xr:uid="{5FA8C036-DDFB-4774-A003-3BF2BF743C70}"/>
    <cellStyle name="%40 - Vurgu3 2 3 7 3 2" xfId="29834" xr:uid="{67F34563-71FB-4882-8377-AB0875C53632}"/>
    <cellStyle name="%40 - Vurgu3 2 3 7 4" xfId="5867" xr:uid="{38C03760-7D51-44BF-A1D1-7DCD72781750}"/>
    <cellStyle name="%40 - Vurgu3 2 3 7 4 2" xfId="30873" xr:uid="{980FA04A-AE6D-48F5-B78E-15DBC47CFC31}"/>
    <cellStyle name="%40 - Vurgu3 2 3 7 5" xfId="10408" xr:uid="{D508CEB9-A1DD-4973-9492-93DE6960243D}"/>
    <cellStyle name="%40 - Vurgu3 2 3 7 5 2" xfId="34969" xr:uid="{768B863F-C0F8-4B27-836F-6D854D02F7E2}"/>
    <cellStyle name="%40 - Vurgu3 2 3 7 6" xfId="28675" xr:uid="{88C58F2D-B4AB-44D7-ABFF-68F9D7027AD1}"/>
    <cellStyle name="%40 - Vurgu3 2 3 8" xfId="511" xr:uid="{00000000-0005-0000-0000-000032020000}"/>
    <cellStyle name="%40 - Vurgu3 2 3 8 2" xfId="4230" xr:uid="{64A358B8-2C06-4F9B-9425-730143F3F76A}"/>
    <cellStyle name="%40 - Vurgu3 2 3 8 2 2" xfId="29836" xr:uid="{957593C7-2F66-4CF7-B665-205A89A4E63F}"/>
    <cellStyle name="%40 - Vurgu3 2 3 8 3" xfId="5869" xr:uid="{7C9B32C4-EBC2-404E-B0C9-2EDFB7574DC4}"/>
    <cellStyle name="%40 - Vurgu3 2 3 8 3 2" xfId="30875" xr:uid="{31897564-BA69-4D00-B2CE-0420E0331770}"/>
    <cellStyle name="%40 - Vurgu3 2 3 8 4" xfId="10409" xr:uid="{6A273EF3-C83C-449A-A756-10A713B2CD8C}"/>
    <cellStyle name="%40 - Vurgu3 2 3 8 4 2" xfId="34970" xr:uid="{A2D41D96-183E-48F2-A552-5944393667EF}"/>
    <cellStyle name="%40 - Vurgu3 2 3 8 5" xfId="28677" xr:uid="{9F40A394-07EC-4294-800E-77BEB7509CDD}"/>
    <cellStyle name="%40 - Vurgu3 2 3 9" xfId="512" xr:uid="{00000000-0005-0000-0000-000033020000}"/>
    <cellStyle name="%40 - Vurgu3 2 3 9 2" xfId="4231" xr:uid="{52CEFE99-9557-413C-AFF7-392BEBC75CE0}"/>
    <cellStyle name="%40 - Vurgu3 2 3 9 2 2" xfId="29837" xr:uid="{4D4E6639-2BD7-42B9-970A-804AC38830A5}"/>
    <cellStyle name="%40 - Vurgu3 2 3 9 3" xfId="5870" xr:uid="{62DA854A-E11E-42DE-AF0A-70085C026A3A}"/>
    <cellStyle name="%40 - Vurgu3 2 3 9 3 2" xfId="30876" xr:uid="{C68FE432-9ED6-47D4-8E55-B42AC0373370}"/>
    <cellStyle name="%40 - Vurgu3 2 3 9 4" xfId="28678" xr:uid="{E121199B-22A9-4844-A51E-39D97295CD08}"/>
    <cellStyle name="%40 - Vurgu3 2 30" xfId="14860" xr:uid="{DB92F5FB-3535-4D01-9B77-47C68BD808A7}"/>
    <cellStyle name="%40 - Vurgu3 2 30 2" xfId="39092" xr:uid="{63A7B8B4-5435-42AA-8D0E-B64357D54EFE}"/>
    <cellStyle name="%40 - Vurgu3 2 31" xfId="18593" xr:uid="{7E4821B6-021B-47EF-9A34-08A12F0599E1}"/>
    <cellStyle name="%40 - Vurgu3 2 31 2" xfId="42819" xr:uid="{038E8FB1-D673-4631-9EBD-238A57FDCB29}"/>
    <cellStyle name="%40 - Vurgu3 2 32" xfId="22343" xr:uid="{03350300-EE2B-4C9E-9001-2B0B9EECE44A}"/>
    <cellStyle name="%40 - Vurgu3 2 32 2" xfId="46545" xr:uid="{D4103755-590C-4982-9977-DCEBA089006D}"/>
    <cellStyle name="%40 - Vurgu3 2 33" xfId="28651" xr:uid="{3577314F-647A-4AC7-A8DA-1FA8DED6500C}"/>
    <cellStyle name="%40 - Vurgu3 2 4" xfId="513" xr:uid="{00000000-0005-0000-0000-000034020000}"/>
    <cellStyle name="%40 - Vurgu3 2 4 2" xfId="514" xr:uid="{00000000-0005-0000-0000-000035020000}"/>
    <cellStyle name="%40 - Vurgu3 2 4 3" xfId="4232" xr:uid="{433257F5-CA75-48DB-A1E1-59CFE550F608}"/>
    <cellStyle name="%40 - Vurgu3 2 4 3 2" xfId="29838" xr:uid="{1D040A08-1CA8-44E5-9E9B-3E4791F9795B}"/>
    <cellStyle name="%40 - Vurgu3 2 4 4" xfId="5871" xr:uid="{2C6022EE-891C-4E05-ACD6-E1968E651D4B}"/>
    <cellStyle name="%40 - Vurgu3 2 4 4 2" xfId="30877" xr:uid="{E0F900EC-F8E5-4B61-BA5C-9FB78FA63C93}"/>
    <cellStyle name="%40 - Vurgu3 2 4 5" xfId="6648" xr:uid="{0121B655-461F-4776-9818-07248988650D}"/>
    <cellStyle name="%40 - Vurgu3 2 5" xfId="515" xr:uid="{00000000-0005-0000-0000-000036020000}"/>
    <cellStyle name="%40 - Vurgu3 2 5 10" xfId="22539" xr:uid="{3B1821A7-36A6-4821-87C1-F3ED7692EA25}"/>
    <cellStyle name="%40 - Vurgu3 2 5 10 2" xfId="46741" xr:uid="{70D01251-1C02-410B-A50F-75261519E5C9}"/>
    <cellStyle name="%40 - Vurgu3 2 5 11" xfId="28679" xr:uid="{C2324E60-1FFA-4B73-9D25-378097451416}"/>
    <cellStyle name="%40 - Vurgu3 2 5 2" xfId="516" xr:uid="{00000000-0005-0000-0000-000037020000}"/>
    <cellStyle name="%40 - Vurgu3 2 5 2 2" xfId="4234" xr:uid="{1503DDB0-EC06-4B03-9178-4FF32A47FABA}"/>
    <cellStyle name="%40 - Vurgu3 2 5 2 2 2" xfId="27549" xr:uid="{167E4A61-63B6-41FF-96D7-6818FA05CD0B}"/>
    <cellStyle name="%40 - Vurgu3 2 5 2 2 2 2" xfId="51666" xr:uid="{9E1F4B64-6976-4FF4-81A3-1D49E7C20D5A}"/>
    <cellStyle name="%40 - Vurgu3 2 5 2 2 3" xfId="29840" xr:uid="{8F175569-A4F8-4C58-AAA8-654840AB7342}"/>
    <cellStyle name="%40 - Vurgu3 2 5 2 3" xfId="5873" xr:uid="{BA57D95F-857E-4B79-BE46-FD9CAB581504}"/>
    <cellStyle name="%40 - Vurgu3 2 5 2 3 2" xfId="30879" xr:uid="{AF86519C-535C-4DDA-8DC5-322354141AB6}"/>
    <cellStyle name="%40 - Vurgu3 2 5 2 4" xfId="7946" xr:uid="{53C0CD65-6A13-4733-B669-58FC6E4C2B51}"/>
    <cellStyle name="%40 - Vurgu3 2 5 2 4 2" xfId="32784" xr:uid="{DC01831C-D3FE-4362-87E5-A5864BF9872F}"/>
    <cellStyle name="%40 - Vurgu3 2 5 2 5" xfId="14117" xr:uid="{EDC76609-5081-4FC8-9419-34DDB4C79D0A}"/>
    <cellStyle name="%40 - Vurgu3 2 5 2 5 2" xfId="38350" xr:uid="{1E6425E1-573C-45F0-97FF-F3BA0DBC3993}"/>
    <cellStyle name="%40 - Vurgu3 2 5 2 6" xfId="17830" xr:uid="{A4673BC6-74EF-4AF2-9EE2-C104C19EFFBA}"/>
    <cellStyle name="%40 - Vurgu3 2 5 2 6 2" xfId="42061" xr:uid="{78EC292B-A7B4-4C5B-90CD-7CBD50F17FED}"/>
    <cellStyle name="%40 - Vurgu3 2 5 2 7" xfId="21569" xr:uid="{4D531B9C-4783-4183-99D3-FD8BA5EE8A56}"/>
    <cellStyle name="%40 - Vurgu3 2 5 2 7 2" xfId="45792" xr:uid="{F30BFC71-AE75-4636-B6D8-987BD5ADC553}"/>
    <cellStyle name="%40 - Vurgu3 2 5 2 8" xfId="23589" xr:uid="{66265A94-4A52-4E88-9B1E-F7A0E34F1350}"/>
    <cellStyle name="%40 - Vurgu3 2 5 2 8 2" xfId="47791" xr:uid="{D7CEFF70-E19C-4658-8EE4-EF37100D033D}"/>
    <cellStyle name="%40 - Vurgu3 2 5 2 9" xfId="28680" xr:uid="{1DB69595-7168-4FA0-90E8-31BED13BAD49}"/>
    <cellStyle name="%40 - Vurgu3 2 5 3" xfId="4233" xr:uid="{CA561BAD-2A00-4E01-BC02-D8C513E5B438}"/>
    <cellStyle name="%40 - Vurgu3 2 5 3 2" xfId="9376" xr:uid="{CADAAAD9-63F1-4B09-8913-2D77D3E6BB72}"/>
    <cellStyle name="%40 - Vurgu3 2 5 3 2 2" xfId="34002" xr:uid="{58653411-110D-4228-B8F6-D1D63D9DEAF2}"/>
    <cellStyle name="%40 - Vurgu3 2 5 3 3" xfId="12937" xr:uid="{5DA6D750-E21E-4A34-894A-29A5E89E7D88}"/>
    <cellStyle name="%40 - Vurgu3 2 5 3 3 2" xfId="37170" xr:uid="{C97A43FE-D485-423F-B337-34C017A54909}"/>
    <cellStyle name="%40 - Vurgu3 2 5 3 4" xfId="16650" xr:uid="{249FA28D-C04A-48BC-88D1-40453E1760FE}"/>
    <cellStyle name="%40 - Vurgu3 2 5 3 4 2" xfId="40881" xr:uid="{DC7A8687-5CE0-43CF-AF02-142EA0370DE2}"/>
    <cellStyle name="%40 - Vurgu3 2 5 3 5" xfId="20389" xr:uid="{04634CF9-A99F-4292-A952-C8A61E1060AB}"/>
    <cellStyle name="%40 - Vurgu3 2 5 3 5 2" xfId="44612" xr:uid="{92C817CE-D6E5-4D4D-98B9-7B924C0A0897}"/>
    <cellStyle name="%40 - Vurgu3 2 5 3 6" xfId="26367" xr:uid="{60A46F37-3048-4F27-98FE-24300B6CC59C}"/>
    <cellStyle name="%40 - Vurgu3 2 5 3 6 2" xfId="50486" xr:uid="{C98472AD-01E2-4D26-96AF-0CEB1C75FB97}"/>
    <cellStyle name="%40 - Vurgu3 2 5 3 7" xfId="29839" xr:uid="{D6F48A58-E4C8-49C7-A2B0-A6727306756A}"/>
    <cellStyle name="%40 - Vurgu3 2 5 4" xfId="5872" xr:uid="{3986C39C-6F8A-41D1-BF46-25E22D704CDD}"/>
    <cellStyle name="%40 - Vurgu3 2 5 4 2" xfId="24952" xr:uid="{B9D0FB76-7E55-4D3E-A528-A89E263E3BB7}"/>
    <cellStyle name="%40 - Vurgu3 2 5 4 2 2" xfId="49086" xr:uid="{63FEFBD6-3687-40F7-9F15-3310590E1A41}"/>
    <cellStyle name="%40 - Vurgu3 2 5 4 3" xfId="30878" xr:uid="{6D91E45C-1A5D-47F1-BEE6-3A3806BA43D8}"/>
    <cellStyle name="%40 - Vurgu3 2 5 5" xfId="6799" xr:uid="{92D5AD05-2C5B-4F1A-B209-5A8808A4BED2}"/>
    <cellStyle name="%40 - Vurgu3 2 5 5 2" xfId="31736" xr:uid="{49E5FC2D-D3B0-4273-94FE-6B4E4C39C820}"/>
    <cellStyle name="%40 - Vurgu3 2 5 6" xfId="10410" xr:uid="{6E7292F1-9166-4677-A776-3A430A8CD27A}"/>
    <cellStyle name="%40 - Vurgu3 2 5 6 2" xfId="34971" xr:uid="{3FA33DB5-ECC2-419D-ADE1-524E4B540F11}"/>
    <cellStyle name="%40 - Vurgu3 2 5 7" xfId="11536" xr:uid="{EE19A253-6B23-4CC1-8835-66DE2445F1DD}"/>
    <cellStyle name="%40 - Vurgu3 2 5 7 2" xfId="35770" xr:uid="{A60D411D-DE01-4012-8F39-6A16FD06B804}"/>
    <cellStyle name="%40 - Vurgu3 2 5 8" xfId="15249" xr:uid="{B0BC9F43-A940-4713-8589-D1F8D929BDEE}"/>
    <cellStyle name="%40 - Vurgu3 2 5 8 2" xfId="39481" xr:uid="{212BB897-D57C-4E9A-B932-9FF1FEB8EB19}"/>
    <cellStyle name="%40 - Vurgu3 2 5 9" xfId="18986" xr:uid="{1B5A02F5-3A09-46B8-8887-5B48388DEF06}"/>
    <cellStyle name="%40 - Vurgu3 2 5 9 2" xfId="43212" xr:uid="{990EC633-2563-4011-A783-31245D628DB9}"/>
    <cellStyle name="%40 - Vurgu3 2 6" xfId="517" xr:uid="{00000000-0005-0000-0000-000038020000}"/>
    <cellStyle name="%40 - Vurgu3 2 6 2" xfId="8080" xr:uid="{255ACDAB-2995-4A36-B651-A77F5A7BF534}"/>
    <cellStyle name="%40 - Vurgu3 2 6 2 2" xfId="14241" xr:uid="{36D1745E-1807-487A-AD18-D35871EF89DC}"/>
    <cellStyle name="%40 - Vurgu3 2 6 2 2 2" xfId="27673" xr:uid="{82F46063-0565-4A02-8372-71312DB698D5}"/>
    <cellStyle name="%40 - Vurgu3 2 6 2 2 2 2" xfId="51790" xr:uid="{A7E750E1-50D9-41C4-A244-082D9F518744}"/>
    <cellStyle name="%40 - Vurgu3 2 6 2 2 3" xfId="38474" xr:uid="{4ADCB2E1-A201-4307-8F12-8EB15AF7A3BA}"/>
    <cellStyle name="%40 - Vurgu3 2 6 2 3" xfId="17954" xr:uid="{EF5012B1-5D77-4025-AE12-55BAE36877DE}"/>
    <cellStyle name="%40 - Vurgu3 2 6 2 3 2" xfId="42185" xr:uid="{45388A17-B81A-41C1-93BD-DCE20E729EC5}"/>
    <cellStyle name="%40 - Vurgu3 2 6 2 4" xfId="21693" xr:uid="{DDF66AB7-F006-40DD-95F6-CF1CD2ADDDE5}"/>
    <cellStyle name="%40 - Vurgu3 2 6 2 4 2" xfId="45916" xr:uid="{AA16921A-97A4-4D2C-9937-E889D1E78FA1}"/>
    <cellStyle name="%40 - Vurgu3 2 6 2 5" xfId="23713" xr:uid="{111CE649-094F-4A44-9D83-3C3533B52D5A}"/>
    <cellStyle name="%40 - Vurgu3 2 6 2 5 2" xfId="47915" xr:uid="{7F870B70-241F-4E54-8869-9B1FB813003F}"/>
    <cellStyle name="%40 - Vurgu3 2 6 2 6" xfId="32908" xr:uid="{46BD1297-C73C-4964-B214-7B722293BBD9}"/>
    <cellStyle name="%40 - Vurgu3 2 6 3" xfId="6927" xr:uid="{DACAFFC9-2834-4FAC-8433-0438FF982922}"/>
    <cellStyle name="%40 - Vurgu3 2 6 3 2" xfId="13049" xr:uid="{39BCBE46-775C-4CE9-81C6-0F426FBEDFF1}"/>
    <cellStyle name="%40 - Vurgu3 2 6 3 2 2" xfId="37282" xr:uid="{FF83C7C9-E90E-417F-90EE-369B2DDF3CB4}"/>
    <cellStyle name="%40 - Vurgu3 2 6 3 3" xfId="16762" xr:uid="{34DF5E50-B167-41F9-8FE4-99E82AD1CB27}"/>
    <cellStyle name="%40 - Vurgu3 2 6 3 3 2" xfId="40993" xr:uid="{0C09FAC9-C54F-46E8-8997-5A60A3591BEC}"/>
    <cellStyle name="%40 - Vurgu3 2 6 3 4" xfId="20501" xr:uid="{E233A182-9635-4D4B-AC60-1BE17748C2F6}"/>
    <cellStyle name="%40 - Vurgu3 2 6 3 4 2" xfId="44724" xr:uid="{E5325DB9-CADD-4525-99A0-F0931B95877B}"/>
    <cellStyle name="%40 - Vurgu3 2 6 3 5" xfId="26479" xr:uid="{1D68754C-E2D4-4B4D-B3CD-42AFFBA732BA}"/>
    <cellStyle name="%40 - Vurgu3 2 6 3 5 2" xfId="50598" xr:uid="{31B90045-E4C7-4DE9-A0C5-50673AE83D93}"/>
    <cellStyle name="%40 - Vurgu3 2 6 3 6" xfId="31860" xr:uid="{C0736779-17BB-4511-84BE-51CD7E0865F7}"/>
    <cellStyle name="%40 - Vurgu3 2 6 4" xfId="11660" xr:uid="{7E530555-0A1F-4407-83DC-E7091363548E}"/>
    <cellStyle name="%40 - Vurgu3 2 6 4 2" xfId="25076" xr:uid="{65D10674-277D-4B28-AA64-70E54F953957}"/>
    <cellStyle name="%40 - Vurgu3 2 6 4 2 2" xfId="49210" xr:uid="{1C3DCEA7-231B-4E09-9569-A23DC6B520DC}"/>
    <cellStyle name="%40 - Vurgu3 2 6 4 3" xfId="35894" xr:uid="{D3891A39-ABD5-41FB-9DC8-58B92C4C540B}"/>
    <cellStyle name="%40 - Vurgu3 2 6 5" xfId="15373" xr:uid="{A4619DD6-F812-44D3-85B7-9F5122F760B8}"/>
    <cellStyle name="%40 - Vurgu3 2 6 5 2" xfId="39605" xr:uid="{9B39E0D7-A2FE-47E4-9F8E-D1EA9A3ACA1E}"/>
    <cellStyle name="%40 - Vurgu3 2 6 6" xfId="19110" xr:uid="{90AF97C3-440B-4C7A-8C97-2CA8BA347B2F}"/>
    <cellStyle name="%40 - Vurgu3 2 6 6 2" xfId="43336" xr:uid="{04C6331A-4FBC-4340-BF5A-1F5721180E7C}"/>
    <cellStyle name="%40 - Vurgu3 2 6 7" xfId="22663" xr:uid="{E1CDE10C-006C-466B-880C-BA524FAD9A33}"/>
    <cellStyle name="%40 - Vurgu3 2 6 7 2" xfId="46865" xr:uid="{A4BE694A-1C7D-4A07-904F-6443A08AE982}"/>
    <cellStyle name="%40 - Vurgu3 2 7" xfId="518" xr:uid="{00000000-0005-0000-0000-000039020000}"/>
    <cellStyle name="%40 - Vurgu3 2 7 10" xfId="22790" xr:uid="{7C897438-87DC-43F5-BBD7-8037E89BBE0D}"/>
    <cellStyle name="%40 - Vurgu3 2 7 10 2" xfId="46992" xr:uid="{28F2363C-1F6B-418F-8922-8440238C150B}"/>
    <cellStyle name="%40 - Vurgu3 2 7 11" xfId="28681" xr:uid="{C5B2F44B-26BF-4D48-95F4-337577B4D85D}"/>
    <cellStyle name="%40 - Vurgu3 2 7 2" xfId="519" xr:uid="{00000000-0005-0000-0000-00003A020000}"/>
    <cellStyle name="%40 - Vurgu3 2 7 2 2" xfId="4236" xr:uid="{3CD4EF86-2AFE-45FA-A92A-04A7B5F07270}"/>
    <cellStyle name="%40 - Vurgu3 2 7 2 2 2" xfId="27800" xr:uid="{61D4C2DA-88DD-409D-BFA9-9FD2ACB58F0F}"/>
    <cellStyle name="%40 - Vurgu3 2 7 2 2 2 2" xfId="51917" xr:uid="{6F3CF53A-03B1-4610-AF29-0082F6DEA1ED}"/>
    <cellStyle name="%40 - Vurgu3 2 7 2 2 3" xfId="29842" xr:uid="{F8B2E729-E82A-43BE-AE2C-A53DCB68CDF7}"/>
    <cellStyle name="%40 - Vurgu3 2 7 2 3" xfId="5875" xr:uid="{B5CA249E-3BDC-44CA-94E3-0D8CCBE8683D}"/>
    <cellStyle name="%40 - Vurgu3 2 7 2 3 2" xfId="30881" xr:uid="{389321C6-DEE4-4037-B733-9CACE01AF53B}"/>
    <cellStyle name="%40 - Vurgu3 2 7 2 4" xfId="8211" xr:uid="{EC68B645-E0A4-436D-8DDB-07CD854AA860}"/>
    <cellStyle name="%40 - Vurgu3 2 7 2 4 2" xfId="33035" xr:uid="{AC78C231-A455-4C7D-8AE0-54751775A45F}"/>
    <cellStyle name="%40 - Vurgu3 2 7 2 5" xfId="14368" xr:uid="{620B158C-6B8A-4DB8-A80D-26167FBDDB8A}"/>
    <cellStyle name="%40 - Vurgu3 2 7 2 5 2" xfId="38601" xr:uid="{3CEDDAB1-3EB6-4FCB-8E98-1F2ADA4F010B}"/>
    <cellStyle name="%40 - Vurgu3 2 7 2 6" xfId="18081" xr:uid="{BA56712F-5F70-4B1D-B6BE-8107AD639EE5}"/>
    <cellStyle name="%40 - Vurgu3 2 7 2 6 2" xfId="42312" xr:uid="{3406F0FF-58E7-4442-A0A9-614D2E4ABDAE}"/>
    <cellStyle name="%40 - Vurgu3 2 7 2 7" xfId="21820" xr:uid="{55178DF5-BE01-4C48-B0BE-21B50A3A82DE}"/>
    <cellStyle name="%40 - Vurgu3 2 7 2 7 2" xfId="46043" xr:uid="{8352FC30-75C6-43EC-AC64-588D73F8F2E9}"/>
    <cellStyle name="%40 - Vurgu3 2 7 2 8" xfId="23840" xr:uid="{37A1903F-6B41-4683-97A0-3D908CD8AC7D}"/>
    <cellStyle name="%40 - Vurgu3 2 7 2 8 2" xfId="48042" xr:uid="{38DF0D4B-351C-4CC2-BDFF-0817A3DAA74D}"/>
    <cellStyle name="%40 - Vurgu3 2 7 2 9" xfId="28682" xr:uid="{71BD2B77-B0A4-4B08-867A-00E0C62F9DFF}"/>
    <cellStyle name="%40 - Vurgu3 2 7 3" xfId="4235" xr:uid="{8FE2F7BF-FA9E-472A-BB2B-634BCE4B02DD}"/>
    <cellStyle name="%40 - Vurgu3 2 7 3 2" xfId="9442" xr:uid="{C326E3B4-9ED0-4765-BF3B-FC1C1C5D5A23}"/>
    <cellStyle name="%40 - Vurgu3 2 7 3 2 2" xfId="34067" xr:uid="{38AEDBF1-D29B-44D2-AF34-7868988258E5}"/>
    <cellStyle name="%40 - Vurgu3 2 7 3 3" xfId="13176" xr:uid="{FBBF981F-EAC4-4C24-BA75-9CCA9D762BE2}"/>
    <cellStyle name="%40 - Vurgu3 2 7 3 3 2" xfId="37409" xr:uid="{D1DC5F05-E58F-4044-AA89-34B40F55B917}"/>
    <cellStyle name="%40 - Vurgu3 2 7 3 4" xfId="16889" xr:uid="{A8DC3A10-F032-4D69-BA2A-E4D5FCE52090}"/>
    <cellStyle name="%40 - Vurgu3 2 7 3 4 2" xfId="41120" xr:uid="{46C8E032-29B4-4F29-B0D4-8808836EB2CB}"/>
    <cellStyle name="%40 - Vurgu3 2 7 3 5" xfId="20628" xr:uid="{E619F9C2-FC6A-4812-A87D-54D382070725}"/>
    <cellStyle name="%40 - Vurgu3 2 7 3 5 2" xfId="44851" xr:uid="{715819ED-B431-4358-B0EE-7875DC1F2BEC}"/>
    <cellStyle name="%40 - Vurgu3 2 7 3 6" xfId="26606" xr:uid="{7855727D-1811-4315-BB93-9995BEB2813C}"/>
    <cellStyle name="%40 - Vurgu3 2 7 3 6 2" xfId="50725" xr:uid="{63B3E693-A283-4AD0-BF75-EB320F6ADDF1}"/>
    <cellStyle name="%40 - Vurgu3 2 7 3 7" xfId="29841" xr:uid="{17A7F055-5208-4BAD-B360-EF49063ED355}"/>
    <cellStyle name="%40 - Vurgu3 2 7 4" xfId="5874" xr:uid="{A9FDB965-49F6-4812-B08D-D72C8E0661CB}"/>
    <cellStyle name="%40 - Vurgu3 2 7 4 2" xfId="25203" xr:uid="{7B271B9B-9335-4A1E-AF80-670C95A3D08F}"/>
    <cellStyle name="%40 - Vurgu3 2 7 4 2 2" xfId="49337" xr:uid="{8D11FBB7-1A87-46F1-9791-0D864B9FF2E5}"/>
    <cellStyle name="%40 - Vurgu3 2 7 4 3" xfId="30880" xr:uid="{AF158B03-B35B-4651-86A9-4B7640677D1B}"/>
    <cellStyle name="%40 - Vurgu3 2 7 5" xfId="7063" xr:uid="{D19BA5BC-86E4-4818-AE21-76BD1261E268}"/>
    <cellStyle name="%40 - Vurgu3 2 7 5 2" xfId="31987" xr:uid="{986AD757-33FA-49E9-9F99-C7116CFEE369}"/>
    <cellStyle name="%40 - Vurgu3 2 7 6" xfId="10411" xr:uid="{70432561-47D9-4B76-8C91-EE78850A46CE}"/>
    <cellStyle name="%40 - Vurgu3 2 7 6 2" xfId="34972" xr:uid="{72398DFD-58C2-4B33-98E6-613F4D9BF0A3}"/>
    <cellStyle name="%40 - Vurgu3 2 7 7" xfId="11787" xr:uid="{15E530BD-2DF3-4837-9FAB-F78E3BC72E20}"/>
    <cellStyle name="%40 - Vurgu3 2 7 7 2" xfId="36021" xr:uid="{B10FE8C4-3B88-4370-9DF1-76E94C99B3C3}"/>
    <cellStyle name="%40 - Vurgu3 2 7 8" xfId="15500" xr:uid="{C9606A2B-BF15-4017-8DD2-303176013AB4}"/>
    <cellStyle name="%40 - Vurgu3 2 7 8 2" xfId="39732" xr:uid="{DD78D2B4-7B2E-454D-8BB7-1145BC8CE87E}"/>
    <cellStyle name="%40 - Vurgu3 2 7 9" xfId="19237" xr:uid="{45A7B408-73FB-4742-A43C-B74B692BEF43}"/>
    <cellStyle name="%40 - Vurgu3 2 7 9 2" xfId="43463" xr:uid="{3491518C-1A69-437A-9023-6932843C70C2}"/>
    <cellStyle name="%40 - Vurgu3 2 8" xfId="520" xr:uid="{00000000-0005-0000-0000-00003B020000}"/>
    <cellStyle name="%40 - Vurgu3 2 8 10" xfId="22917" xr:uid="{BA30F9ED-40B9-40A5-863E-B4100C429A9B}"/>
    <cellStyle name="%40 - Vurgu3 2 8 10 2" xfId="47119" xr:uid="{B654B6AB-8E69-4D5A-9C58-767A7A33F9C2}"/>
    <cellStyle name="%40 - Vurgu3 2 8 11" xfId="28683" xr:uid="{3FF64366-80E0-4726-93BC-3FE581F45E4D}"/>
    <cellStyle name="%40 - Vurgu3 2 8 2" xfId="521" xr:uid="{00000000-0005-0000-0000-00003C020000}"/>
    <cellStyle name="%40 - Vurgu3 2 8 2 2" xfId="4238" xr:uid="{7FFBF2E6-F208-4BF4-9A1A-E9EB876F4517}"/>
    <cellStyle name="%40 - Vurgu3 2 8 2 2 2" xfId="27927" xr:uid="{B5A4F94D-F2D7-4B78-B49E-F988D67B36BA}"/>
    <cellStyle name="%40 - Vurgu3 2 8 2 2 2 2" xfId="52044" xr:uid="{F2AC853D-8C50-43D6-86DF-0C34BBEE4CDA}"/>
    <cellStyle name="%40 - Vurgu3 2 8 2 2 3" xfId="29844" xr:uid="{325B0CE7-C614-4FEB-824E-D59F0E2767CC}"/>
    <cellStyle name="%40 - Vurgu3 2 8 2 3" xfId="5877" xr:uid="{758B9A22-E855-40E1-84E3-28EEE7A14086}"/>
    <cellStyle name="%40 - Vurgu3 2 8 2 3 2" xfId="30883" xr:uid="{2418999B-AF35-4B80-B985-5E260F32F630}"/>
    <cellStyle name="%40 - Vurgu3 2 8 2 4" xfId="8341" xr:uid="{8136FAEF-12FA-442A-99C4-FAB17EF4A595}"/>
    <cellStyle name="%40 - Vurgu3 2 8 2 4 2" xfId="33162" xr:uid="{E1D8F6C3-4144-48F4-BCDD-E996646FE70F}"/>
    <cellStyle name="%40 - Vurgu3 2 8 2 5" xfId="14495" xr:uid="{F95320B6-ED06-47E6-B162-522C50181AF0}"/>
    <cellStyle name="%40 - Vurgu3 2 8 2 5 2" xfId="38728" xr:uid="{E0E524D6-5995-4B88-A3F1-63EA76984C21}"/>
    <cellStyle name="%40 - Vurgu3 2 8 2 6" xfId="18208" xr:uid="{0BD9268F-E257-41B7-8EEF-1591D588D7C0}"/>
    <cellStyle name="%40 - Vurgu3 2 8 2 6 2" xfId="42439" xr:uid="{EE22F1E0-6848-40D7-8F72-C73AA1F1F670}"/>
    <cellStyle name="%40 - Vurgu3 2 8 2 7" xfId="21947" xr:uid="{56048EF9-55D2-41D8-A4D3-7559DF73B27D}"/>
    <cellStyle name="%40 - Vurgu3 2 8 2 7 2" xfId="46170" xr:uid="{E992E959-AC4F-4B7C-9E27-B0ED52E960F3}"/>
    <cellStyle name="%40 - Vurgu3 2 8 2 8" xfId="23967" xr:uid="{08B96D20-29E4-4EFC-8A9B-CE199902C0C0}"/>
    <cellStyle name="%40 - Vurgu3 2 8 2 8 2" xfId="48169" xr:uid="{B3581D94-89E1-4F5F-AED2-C350473CA2BE}"/>
    <cellStyle name="%40 - Vurgu3 2 8 2 9" xfId="28684" xr:uid="{5E0D23BD-055D-4F2A-9233-1BFB9D3B6088}"/>
    <cellStyle name="%40 - Vurgu3 2 8 3" xfId="4237" xr:uid="{1E549AE8-8547-488F-A452-BACCCFCD2369}"/>
    <cellStyle name="%40 - Vurgu3 2 8 3 2" xfId="9520" xr:uid="{CBE4A768-6932-4000-ACE0-1889BC912B6B}"/>
    <cellStyle name="%40 - Vurgu3 2 8 3 2 2" xfId="34145" xr:uid="{667FD4AF-F77C-435F-8C86-8F6E1598377A}"/>
    <cellStyle name="%40 - Vurgu3 2 8 3 3" xfId="13303" xr:uid="{12F9566E-096B-4CE8-861C-CF4795A5A3A8}"/>
    <cellStyle name="%40 - Vurgu3 2 8 3 3 2" xfId="37536" xr:uid="{A43328DF-4C37-4035-8A16-CD4CDBC38E38}"/>
    <cellStyle name="%40 - Vurgu3 2 8 3 4" xfId="17016" xr:uid="{DE38B57F-DA31-4A95-86BB-6D25C4210E98}"/>
    <cellStyle name="%40 - Vurgu3 2 8 3 4 2" xfId="41247" xr:uid="{DDA909BE-CEA6-40CC-954C-6E3906570036}"/>
    <cellStyle name="%40 - Vurgu3 2 8 3 5" xfId="20755" xr:uid="{1ECBFB07-5489-4A77-9411-86E075614346}"/>
    <cellStyle name="%40 - Vurgu3 2 8 3 5 2" xfId="44978" xr:uid="{BF924FEE-02A4-42AC-9154-789671E946DB}"/>
    <cellStyle name="%40 - Vurgu3 2 8 3 6" xfId="26733" xr:uid="{7DFE959C-14A7-4050-A4CF-A33627A63A0B}"/>
    <cellStyle name="%40 - Vurgu3 2 8 3 6 2" xfId="50852" xr:uid="{9E01A6F4-9BB8-43AD-B470-A5147AF466C8}"/>
    <cellStyle name="%40 - Vurgu3 2 8 3 7" xfId="29843" xr:uid="{DA268695-D241-44F4-8254-CE59452D33D9}"/>
    <cellStyle name="%40 - Vurgu3 2 8 4" xfId="5876" xr:uid="{D63E93AF-D5FB-45EA-A93D-967DB1D96CFA}"/>
    <cellStyle name="%40 - Vurgu3 2 8 4 2" xfId="25330" xr:uid="{3F1B3E79-EC9C-46B4-8271-2FB253D7EC7B}"/>
    <cellStyle name="%40 - Vurgu3 2 8 4 2 2" xfId="49464" xr:uid="{B91B1B56-0AC0-4670-A69A-921E74462A7C}"/>
    <cellStyle name="%40 - Vurgu3 2 8 4 3" xfId="30882" xr:uid="{22180D95-9A86-42BB-A4DB-26AEC95919E5}"/>
    <cellStyle name="%40 - Vurgu3 2 8 5" xfId="7191" xr:uid="{2BE0B3DD-FC61-40B7-A0CA-14FB299D7CB8}"/>
    <cellStyle name="%40 - Vurgu3 2 8 5 2" xfId="32114" xr:uid="{169C6DFD-968E-47A7-B26D-45A2B0E254EC}"/>
    <cellStyle name="%40 - Vurgu3 2 8 6" xfId="10412" xr:uid="{6798AC20-1549-4312-A3B1-D026D23F3027}"/>
    <cellStyle name="%40 - Vurgu3 2 8 6 2" xfId="34973" xr:uid="{3C434DC6-DAEF-4267-BE7D-3C8D9E596FA3}"/>
    <cellStyle name="%40 - Vurgu3 2 8 7" xfId="11914" xr:uid="{44C6C13F-F8E6-4665-9FE8-5A191475CF22}"/>
    <cellStyle name="%40 - Vurgu3 2 8 7 2" xfId="36148" xr:uid="{92EA3EE5-F184-43BC-BCCA-230F57B0E1E7}"/>
    <cellStyle name="%40 - Vurgu3 2 8 8" xfId="15627" xr:uid="{6A0957A3-318C-45D1-A28C-C33927C19FBD}"/>
    <cellStyle name="%40 - Vurgu3 2 8 8 2" xfId="39859" xr:uid="{25EAD72D-55E3-417A-B596-1ECEEB36136E}"/>
    <cellStyle name="%40 - Vurgu3 2 8 9" xfId="19364" xr:uid="{B5D7FE37-FF6E-478F-BCBC-3EE7D78F4682}"/>
    <cellStyle name="%40 - Vurgu3 2 8 9 2" xfId="43590" xr:uid="{F3ABAEB0-68E0-4D16-A68D-C64C602056D0}"/>
    <cellStyle name="%40 - Vurgu3 2 9" xfId="522" xr:uid="{00000000-0005-0000-0000-00003D020000}"/>
    <cellStyle name="%40 - Vurgu3 2 9 2" xfId="8473" xr:uid="{3CD4D208-8EBF-49DA-9FC7-3DE74ED6408F}"/>
    <cellStyle name="%40 - Vurgu3 2 9 2 2" xfId="14622" xr:uid="{0DACDCE2-860B-40A8-AD6F-753F30810D48}"/>
    <cellStyle name="%40 - Vurgu3 2 9 2 2 2" xfId="28054" xr:uid="{78034F3C-5AE9-4A2A-8EE8-B3F663887C02}"/>
    <cellStyle name="%40 - Vurgu3 2 9 2 2 2 2" xfId="52171" xr:uid="{94CDA72D-A786-4407-8B7F-277D08B306D9}"/>
    <cellStyle name="%40 - Vurgu3 2 9 2 2 3" xfId="38855" xr:uid="{AF981CE9-82F0-4DD5-A356-40B657FB1502}"/>
    <cellStyle name="%40 - Vurgu3 2 9 2 3" xfId="18335" xr:uid="{E20776A6-7199-40CA-935F-A3CC1325DCB4}"/>
    <cellStyle name="%40 - Vurgu3 2 9 2 3 2" xfId="42566" xr:uid="{13924082-CAF8-43E7-97CB-AE1F282F4FA8}"/>
    <cellStyle name="%40 - Vurgu3 2 9 2 4" xfId="22074" xr:uid="{5EFF0079-1A29-4535-ACDE-D8ACEDA8CE18}"/>
    <cellStyle name="%40 - Vurgu3 2 9 2 4 2" xfId="46297" xr:uid="{B6079CDD-7EE0-4E5A-8D22-C0575519D6C3}"/>
    <cellStyle name="%40 - Vurgu3 2 9 2 5" xfId="24094" xr:uid="{A237173B-8C3E-4476-9CD1-E5F11CD6F858}"/>
    <cellStyle name="%40 - Vurgu3 2 9 2 5 2" xfId="48296" xr:uid="{A84D50A6-000A-4AAF-A2D5-31761500B9AA}"/>
    <cellStyle name="%40 - Vurgu3 2 9 2 6" xfId="33289" xr:uid="{92F87C35-6D7D-47EF-BE98-521C14EE80C8}"/>
    <cellStyle name="%40 - Vurgu3 2 9 3" xfId="7325" xr:uid="{3D389361-14CF-4A69-9EEE-3A2E3236B427}"/>
    <cellStyle name="%40 - Vurgu3 2 9 3 2" xfId="13430" xr:uid="{87399FDF-9CD2-40B2-ABFA-8DFD43F9D785}"/>
    <cellStyle name="%40 - Vurgu3 2 9 3 2 2" xfId="37663" xr:uid="{B1841A33-FA6A-4031-A682-280E0C5A3973}"/>
    <cellStyle name="%40 - Vurgu3 2 9 3 3" xfId="17143" xr:uid="{EFC853F8-EDE3-4526-803C-FCB0BC03786D}"/>
    <cellStyle name="%40 - Vurgu3 2 9 3 3 2" xfId="41374" xr:uid="{E2D6DB51-1D30-429E-A517-C9D62AB5EB3E}"/>
    <cellStyle name="%40 - Vurgu3 2 9 3 4" xfId="20882" xr:uid="{75E31251-1DB5-4B7C-98B5-89C67C3FB673}"/>
    <cellStyle name="%40 - Vurgu3 2 9 3 4 2" xfId="45105" xr:uid="{E862B510-B635-4094-BDE2-FA7DD15DA31E}"/>
    <cellStyle name="%40 - Vurgu3 2 9 3 5" xfId="26860" xr:uid="{15A4DACD-E6AC-4846-B522-C109DD77C74D}"/>
    <cellStyle name="%40 - Vurgu3 2 9 3 5 2" xfId="50979" xr:uid="{7FD389E2-C176-468C-825F-234D5496665D}"/>
    <cellStyle name="%40 - Vurgu3 2 9 3 6" xfId="32241" xr:uid="{B502ACDC-E875-436E-BC99-1DB0E1A3889A}"/>
    <cellStyle name="%40 - Vurgu3 2 9 4" xfId="12041" xr:uid="{04496B29-2051-4DC0-B35C-B39B50F0DBB7}"/>
    <cellStyle name="%40 - Vurgu3 2 9 4 2" xfId="25457" xr:uid="{BA37EC07-9F6A-41AF-BEB8-765BCD032711}"/>
    <cellStyle name="%40 - Vurgu3 2 9 4 2 2" xfId="49591" xr:uid="{52776CF1-4626-4491-8568-9C701AD79070}"/>
    <cellStyle name="%40 - Vurgu3 2 9 4 3" xfId="36275" xr:uid="{65EF0008-6B3A-4576-AF92-5FF973F2D6BA}"/>
    <cellStyle name="%40 - Vurgu3 2 9 5" xfId="15754" xr:uid="{4A3B1A8D-968C-4B86-96CD-A0B5F875A5A2}"/>
    <cellStyle name="%40 - Vurgu3 2 9 5 2" xfId="39986" xr:uid="{904155DC-0B88-4A4E-ABB3-6286C3758A90}"/>
    <cellStyle name="%40 - Vurgu3 2 9 6" xfId="19491" xr:uid="{A79CAB7B-2907-4F9A-94FE-5A65084A8021}"/>
    <cellStyle name="%40 - Vurgu3 2 9 6 2" xfId="43717" xr:uid="{760A557A-6AFC-4C2D-8C01-3A309C14509F}"/>
    <cellStyle name="%40 - Vurgu3 2 9 7" xfId="23044" xr:uid="{8A26EC88-104A-4720-8BC5-FF80BA3E4145}"/>
    <cellStyle name="%40 - Vurgu3 2 9 7 2" xfId="47246" xr:uid="{419FB9C1-48BF-41FE-BB71-8A368C27CE29}"/>
    <cellStyle name="%40 - Vurgu3 20" xfId="7435" xr:uid="{57C60B34-3DD6-46DA-9DE6-E19FB5E2290B}"/>
    <cellStyle name="%40 - Vurgu3 20 2" xfId="8580" xr:uid="{15E8BEC7-9C5B-42CB-957C-A5C96F6BBEA6}"/>
    <cellStyle name="%40 - Vurgu3 20 2 2" xfId="14729" xr:uid="{1D603D05-B831-42A8-AF40-567BD92434C7}"/>
    <cellStyle name="%40 - Vurgu3 20 2 2 2" xfId="28161" xr:uid="{589EC25D-641F-40A1-85C9-DEEF59CFDBA5}"/>
    <cellStyle name="%40 - Vurgu3 20 2 2 2 2" xfId="52278" xr:uid="{E31B8066-708A-49AA-A3C4-F1F42BEF777B}"/>
    <cellStyle name="%40 - Vurgu3 20 2 2 3" xfId="38962" xr:uid="{6FB2F895-F4CD-4F70-97C7-5ACFEBAA9FF4}"/>
    <cellStyle name="%40 - Vurgu3 20 2 3" xfId="18442" xr:uid="{78FEC932-947F-4C60-8FBD-A584D7505E89}"/>
    <cellStyle name="%40 - Vurgu3 20 2 3 2" xfId="42673" xr:uid="{0D29D4E8-258B-4E95-8857-E9C1990F7C89}"/>
    <cellStyle name="%40 - Vurgu3 20 2 4" xfId="22181" xr:uid="{F28EF774-DFF9-4991-B650-344F7CFD61B8}"/>
    <cellStyle name="%40 - Vurgu3 20 2 4 2" xfId="46404" xr:uid="{BD52BF4E-0F76-42EB-8370-FD7B9432A138}"/>
    <cellStyle name="%40 - Vurgu3 20 2 5" xfId="24201" xr:uid="{9DBB1C3B-09FB-475E-8ECD-7F5DD81BA858}"/>
    <cellStyle name="%40 - Vurgu3 20 2 5 2" xfId="48403" xr:uid="{04C721FE-98FC-42E7-9748-2108A76EC534}"/>
    <cellStyle name="%40 - Vurgu3 20 2 6" xfId="33396" xr:uid="{9F8FF6B4-4C5C-4B75-BEAA-31BDF35ABE86}"/>
    <cellStyle name="%40 - Vurgu3 20 3" xfId="9676" xr:uid="{3260C90C-7421-48DB-A4EC-D7E7799851A5}"/>
    <cellStyle name="%40 - Vurgu3 20 3 2" xfId="13537" xr:uid="{139105F2-2383-4046-A269-9CD2952177F3}"/>
    <cellStyle name="%40 - Vurgu3 20 3 2 2" xfId="37770" xr:uid="{E51AD4A3-3AB8-44AF-BCC3-4F76AE3FCF08}"/>
    <cellStyle name="%40 - Vurgu3 20 3 3" xfId="17250" xr:uid="{2366E455-15F5-4326-88EA-CB057315F3D8}"/>
    <cellStyle name="%40 - Vurgu3 20 3 3 2" xfId="41481" xr:uid="{7A927355-4FFD-4076-A0A3-904F1CF12606}"/>
    <cellStyle name="%40 - Vurgu3 20 3 4" xfId="20989" xr:uid="{BF2660CC-9D45-4D21-8667-BA02DFF489F9}"/>
    <cellStyle name="%40 - Vurgu3 20 3 4 2" xfId="45212" xr:uid="{5FB11544-7D56-4117-8BD9-54018FBA78E5}"/>
    <cellStyle name="%40 - Vurgu3 20 3 5" xfId="26967" xr:uid="{E84E9AE0-B73B-4DAC-B259-8A5DBB7F9768}"/>
    <cellStyle name="%40 - Vurgu3 20 3 5 2" xfId="51086" xr:uid="{545CB0C8-FB21-40AD-9CBB-8F82C8ADF332}"/>
    <cellStyle name="%40 - Vurgu3 20 3 6" xfId="34301" xr:uid="{B540E3CE-4D3D-4B57-9290-C3918B8670FA}"/>
    <cellStyle name="%40 - Vurgu3 20 4" xfId="12148" xr:uid="{95115493-5332-4998-8595-4CEAE953C6E6}"/>
    <cellStyle name="%40 - Vurgu3 20 4 2" xfId="25564" xr:uid="{6154957E-8718-49D2-AEAF-9CA3F75A7BDF}"/>
    <cellStyle name="%40 - Vurgu3 20 4 2 2" xfId="49698" xr:uid="{E94EA2EA-4176-4108-8CEB-D56F09499D82}"/>
    <cellStyle name="%40 - Vurgu3 20 4 3" xfId="36382" xr:uid="{16BE39A3-EDC2-4FFE-B0D7-43E85374E430}"/>
    <cellStyle name="%40 - Vurgu3 20 5" xfId="15861" xr:uid="{33F9CE61-455E-4175-A054-CAB2A88F1EAB}"/>
    <cellStyle name="%40 - Vurgu3 20 5 2" xfId="40093" xr:uid="{14269288-5202-4914-B8F0-BB763BD38CFE}"/>
    <cellStyle name="%40 - Vurgu3 20 6" xfId="19598" xr:uid="{C4787D83-1A0B-42F5-BDC7-90F88F65D1E1}"/>
    <cellStyle name="%40 - Vurgu3 20 6 2" xfId="43824" xr:uid="{2CEA1378-FBAE-453E-948A-6ECDA5E9873E}"/>
    <cellStyle name="%40 - Vurgu3 20 7" xfId="23151" xr:uid="{F33D142C-6F16-4D54-AEE9-D809C7F6C381}"/>
    <cellStyle name="%40 - Vurgu3 20 7 2" xfId="47353" xr:uid="{F1405941-0432-4609-AD1E-257CCACC865E}"/>
    <cellStyle name="%40 - Vurgu3 20 8" xfId="32348" xr:uid="{32FA02F0-4841-45D2-BABD-D35BBEF7F2A2}"/>
    <cellStyle name="%40 - Vurgu3 21" xfId="7693" xr:uid="{4736D9E2-5876-415C-AF14-CFCB245BF663}"/>
    <cellStyle name="%40 - Vurgu3 21 2" xfId="9949" xr:uid="{0F636A79-CFA8-4BBA-AAAB-597A35341490}"/>
    <cellStyle name="%40 - Vurgu3 21 2 2" xfId="13909" xr:uid="{CBE650DD-6F80-41C8-A6E3-73ED6F994A74}"/>
    <cellStyle name="%40 - Vurgu3 21 2 2 2" xfId="38142" xr:uid="{3E8B80E7-62D3-4749-9DAB-6C59B0BBF42C}"/>
    <cellStyle name="%40 - Vurgu3 21 2 3" xfId="17622" xr:uid="{CE76D17D-9DB8-4102-80BE-656B89F90502}"/>
    <cellStyle name="%40 - Vurgu3 21 2 3 2" xfId="41853" xr:uid="{17295E96-762F-4D6F-A17B-6D89AA9159A0}"/>
    <cellStyle name="%40 - Vurgu3 21 2 4" xfId="21361" xr:uid="{4C0A82F8-E818-4F49-AEEB-B50EEF883155}"/>
    <cellStyle name="%40 - Vurgu3 21 2 4 2" xfId="45584" xr:uid="{0A2973B5-3E96-48F0-BBE9-9E4CDD68D86D}"/>
    <cellStyle name="%40 - Vurgu3 21 2 5" xfId="27341" xr:uid="{0F334380-E9A9-48C2-BD1B-ED5F0A6A93AE}"/>
    <cellStyle name="%40 - Vurgu3 21 2 5 2" xfId="51458" xr:uid="{C14957B8-F269-4C89-B5A5-7488F5722B4C}"/>
    <cellStyle name="%40 - Vurgu3 21 2 6" xfId="34543" xr:uid="{5490A23D-B24A-4DBA-971A-DA86C4D218A8}"/>
    <cellStyle name="%40 - Vurgu3 21 3" xfId="9218" xr:uid="{17516045-5510-4BCC-B0AE-FC7F1DCEEE60}"/>
    <cellStyle name="%40 - Vurgu3 21 3 2" xfId="12736" xr:uid="{8A5056B9-4183-45C2-B5FB-2E56C6BE169B}"/>
    <cellStyle name="%40 - Vurgu3 21 3 2 2" xfId="36969" xr:uid="{D4499682-0B17-494C-9281-0D3A67CAF912}"/>
    <cellStyle name="%40 - Vurgu3 21 3 3" xfId="16449" xr:uid="{974C8C13-39FE-468E-BEEA-B5D1C76ABA21}"/>
    <cellStyle name="%40 - Vurgu3 21 3 3 2" xfId="40680" xr:uid="{676BF53B-224A-4F04-88E4-12E3041DA82B}"/>
    <cellStyle name="%40 - Vurgu3 21 3 4" xfId="20188" xr:uid="{739F041B-9C10-4E26-A884-2DBA5934C616}"/>
    <cellStyle name="%40 - Vurgu3 21 3 4 2" xfId="44411" xr:uid="{4B120173-240E-490F-9381-67ADDE4914F3}"/>
    <cellStyle name="%40 - Vurgu3 21 3 5" xfId="26165" xr:uid="{71A2C53A-FD75-46DE-8BCE-EF0396F23EE3}"/>
    <cellStyle name="%40 - Vurgu3 21 3 5 2" xfId="50285" xr:uid="{290DE08B-AD28-4CD2-9097-7FCBB8F30445}"/>
    <cellStyle name="%40 - Vurgu3 21 3 6" xfId="33857" xr:uid="{464DB5B7-1D55-46CB-979F-BE1DEC697587}"/>
    <cellStyle name="%40 - Vurgu3 21 4" xfId="11323" xr:uid="{681B2B39-4B43-4D0A-89BB-B98635A6D3F8}"/>
    <cellStyle name="%40 - Vurgu3 21 4 2" xfId="24742" xr:uid="{ABA27E4E-6E5B-49A2-88FC-2518161F5B35}"/>
    <cellStyle name="%40 - Vurgu3 21 4 2 2" xfId="48876" xr:uid="{6583B4EE-CEB7-4087-A9CF-5CD084B2547B}"/>
    <cellStyle name="%40 - Vurgu3 21 4 3" xfId="35557" xr:uid="{27532585-FDF1-4B3F-8972-1EA04361CE10}"/>
    <cellStyle name="%40 - Vurgu3 21 5" xfId="15036" xr:uid="{C57C981F-D2FD-4D3E-AF31-6D435A6E096B}"/>
    <cellStyle name="%40 - Vurgu3 21 5 2" xfId="39268" xr:uid="{0B4E0B6B-0F42-48BB-8C88-0314B75707CA}"/>
    <cellStyle name="%40 - Vurgu3 21 6" xfId="18771" xr:uid="{BEF42036-574F-4CE9-870A-BF90C6A2B97D}"/>
    <cellStyle name="%40 - Vurgu3 21 6 2" xfId="42997" xr:uid="{CB5DDE00-8A05-418A-ADF0-7CA5130FBEA0}"/>
    <cellStyle name="%40 - Vurgu3 21 7" xfId="23380" xr:uid="{CFEBFDF7-0415-4BA7-8716-B1EF578275A9}"/>
    <cellStyle name="%40 - Vurgu3 21 7 2" xfId="47582" xr:uid="{4061E96C-D841-426E-B65E-26FC4557C36C}"/>
    <cellStyle name="%40 - Vurgu3 21 8" xfId="32576" xr:uid="{CF67B7A3-8578-4BD3-9A4D-C7B525BE1ABA}"/>
    <cellStyle name="%40 - Vurgu3 22" xfId="7456" xr:uid="{4AE2E0B1-3316-41E3-BE17-8F2DB799713E}"/>
    <cellStyle name="%40 - Vurgu3 22 2" xfId="10106" xr:uid="{54A3BA05-A4A5-42D2-974A-6C12EFDD3BA6}"/>
    <cellStyle name="%40 - Vurgu3 22 2 2" xfId="14750" xr:uid="{731271AB-FB5C-4EDB-97A5-EA135F858AB8}"/>
    <cellStyle name="%40 - Vurgu3 22 2 2 2" xfId="38983" xr:uid="{8ADE60E3-1993-4A56-8AF2-BBD29B0A33F1}"/>
    <cellStyle name="%40 - Vurgu3 22 2 3" xfId="18463" xr:uid="{4AC70478-E6F6-497D-865B-E30B527B3296}"/>
    <cellStyle name="%40 - Vurgu3 22 2 3 2" xfId="42694" xr:uid="{9A595AAD-AAB0-45F2-B8AE-E0D87AA7D314}"/>
    <cellStyle name="%40 - Vurgu3 22 2 4" xfId="22202" xr:uid="{954CB71F-0AB9-4108-A1D0-E0C00649F5EB}"/>
    <cellStyle name="%40 - Vurgu3 22 2 4 2" xfId="46425" xr:uid="{C9312BD2-177D-442D-83EC-DA465F3B7746}"/>
    <cellStyle name="%40 - Vurgu3 22 2 5" xfId="28182" xr:uid="{9856912A-15FC-48BA-90FF-3DABD58FE024}"/>
    <cellStyle name="%40 - Vurgu3 22 2 5 2" xfId="52299" xr:uid="{77084BFD-C080-421A-B3C6-273E8B34C86D}"/>
    <cellStyle name="%40 - Vurgu3 22 2 6" xfId="34700" xr:uid="{207B0539-D75D-4A69-9892-4D6F271139CB}"/>
    <cellStyle name="%40 - Vurgu3 22 3" xfId="9693" xr:uid="{F7E8D501-E608-4BD8-9F47-D9F6E737FF38}"/>
    <cellStyle name="%40 - Vurgu3 22 3 2" xfId="13556" xr:uid="{32161CD4-A45B-4692-8120-659B223CF3E3}"/>
    <cellStyle name="%40 - Vurgu3 22 3 2 2" xfId="37789" xr:uid="{22E34D77-AF99-4AAD-9200-7B9C8FC25132}"/>
    <cellStyle name="%40 - Vurgu3 22 3 3" xfId="17269" xr:uid="{0A306E2D-E728-489B-B9B4-8A08422184E4}"/>
    <cellStyle name="%40 - Vurgu3 22 3 3 2" xfId="41500" xr:uid="{C09773AA-B7B0-493C-B9CE-2F4BAD4DB535}"/>
    <cellStyle name="%40 - Vurgu3 22 3 4" xfId="21008" xr:uid="{1F6840E8-FC1D-43FC-920F-8F0E918FF814}"/>
    <cellStyle name="%40 - Vurgu3 22 3 4 2" xfId="45231" xr:uid="{1D5FC549-B886-4293-B0F1-C0260CFF0EBE}"/>
    <cellStyle name="%40 - Vurgu3 22 3 5" xfId="26986" xr:uid="{EF166D72-EDCD-4337-9B8B-E6C4C7249AFA}"/>
    <cellStyle name="%40 - Vurgu3 22 3 5 2" xfId="51105" xr:uid="{FA97C119-2F30-45F3-8BBC-2E4FFA927659}"/>
    <cellStyle name="%40 - Vurgu3 22 3 6" xfId="34317" xr:uid="{8A0827D0-8EE5-4CE1-9054-8AA8654B7CAF}"/>
    <cellStyle name="%40 - Vurgu3 22 4" xfId="12169" xr:uid="{03722277-597D-4CF8-A611-7DE3BC9BF82E}"/>
    <cellStyle name="%40 - Vurgu3 22 4 2" xfId="25585" xr:uid="{5F17BF30-6101-41B0-823F-033D09320F7C}"/>
    <cellStyle name="%40 - Vurgu3 22 4 2 2" xfId="49719" xr:uid="{11E4E8A3-5B9A-4E4E-8EAC-D7B0D68D7913}"/>
    <cellStyle name="%40 - Vurgu3 22 4 3" xfId="36403" xr:uid="{A0E63B0C-75EF-4FB1-9F1A-AAA160213CFE}"/>
    <cellStyle name="%40 - Vurgu3 22 5" xfId="15882" xr:uid="{FA1159FB-640A-4783-88ED-5CFD37EC469C}"/>
    <cellStyle name="%40 - Vurgu3 22 5 2" xfId="40114" xr:uid="{4A899EC7-C791-4555-B9C1-864771CB4F58}"/>
    <cellStyle name="%40 - Vurgu3 22 6" xfId="19619" xr:uid="{953169A1-6DFA-4ECF-83C6-05EB39EA4CDB}"/>
    <cellStyle name="%40 - Vurgu3 22 6 2" xfId="43845" xr:uid="{74E501DB-B509-4EAD-8CB8-57123B4B4921}"/>
    <cellStyle name="%40 - Vurgu3 22 7" xfId="23170" xr:uid="{0385F288-CA3A-4C5B-BDB3-7AF7CDA4B689}"/>
    <cellStyle name="%40 - Vurgu3 22 7 2" xfId="47372" xr:uid="{A14D1FA5-08FB-4FDC-BA6A-5BA60276D96E}"/>
    <cellStyle name="%40 - Vurgu3 22 8" xfId="32367" xr:uid="{8C540703-8D6F-41DB-BD6D-3362F90A73F4}"/>
    <cellStyle name="%40 - Vurgu3 23" xfId="8599" xr:uid="{501FD9BA-CDD9-483A-A1BF-884B73138BD1}"/>
    <cellStyle name="%40 - Vurgu3 23 2" xfId="10123" xr:uid="{19696C92-7FB3-4C08-82F6-E8C4AA8438AD}"/>
    <cellStyle name="%40 - Vurgu3 23 2 2" xfId="14767" xr:uid="{610AAEB9-4366-4F1D-AB08-DA2AA9A6FE5F}"/>
    <cellStyle name="%40 - Vurgu3 23 2 2 2" xfId="39000" xr:uid="{83A99BA6-9F22-4547-A4C7-723DD622CD45}"/>
    <cellStyle name="%40 - Vurgu3 23 2 3" xfId="18480" xr:uid="{3BFFF046-9702-4A67-8BF5-0BD27F354462}"/>
    <cellStyle name="%40 - Vurgu3 23 2 3 2" xfId="42711" xr:uid="{AEF7DE46-97E8-4C5F-A835-8153FDA9E5D5}"/>
    <cellStyle name="%40 - Vurgu3 23 2 4" xfId="22219" xr:uid="{AC4EB06D-5375-4EC2-872F-72418F7B51D4}"/>
    <cellStyle name="%40 - Vurgu3 23 2 4 2" xfId="46442" xr:uid="{D1492C3A-C5F8-4E4D-9C3E-6ABAE69C0D4A}"/>
    <cellStyle name="%40 - Vurgu3 23 2 5" xfId="28199" xr:uid="{F4396E6B-EEC4-44F9-9D85-4C4DA603C170}"/>
    <cellStyle name="%40 - Vurgu3 23 2 5 2" xfId="52316" xr:uid="{5F0F2040-71DE-4F84-83B6-A874001FA82F}"/>
    <cellStyle name="%40 - Vurgu3 23 2 6" xfId="34717" xr:uid="{1028D269-5D05-47BE-A240-96899F2C1E60}"/>
    <cellStyle name="%40 - Vurgu3 23 3" xfId="9708" xr:uid="{BF827A4C-F1B6-4248-950F-37EAA7FE9E66}"/>
    <cellStyle name="%40 - Vurgu3 23 3 2" xfId="13572" xr:uid="{3600421D-31EA-4922-9C43-CD5113E5ECB7}"/>
    <cellStyle name="%40 - Vurgu3 23 3 2 2" xfId="37805" xr:uid="{84BF51AD-CCCC-43D9-AD2F-EDD3F5D4369F}"/>
    <cellStyle name="%40 - Vurgu3 23 3 3" xfId="17285" xr:uid="{53A66D6C-D194-4EAB-B9C9-F1956FFF818F}"/>
    <cellStyle name="%40 - Vurgu3 23 3 3 2" xfId="41516" xr:uid="{344B5D7D-A051-4CB5-B65D-3E78AD6B628A}"/>
    <cellStyle name="%40 - Vurgu3 23 3 4" xfId="21024" xr:uid="{AAAE8319-3D62-4CEC-A049-8F047B9876B6}"/>
    <cellStyle name="%40 - Vurgu3 23 3 4 2" xfId="45247" xr:uid="{ACC247ED-FA99-44FD-83A1-D412DD91A393}"/>
    <cellStyle name="%40 - Vurgu3 23 3 5" xfId="27002" xr:uid="{F2930ADD-5560-4232-BDD6-66FCA76976CB}"/>
    <cellStyle name="%40 - Vurgu3 23 3 5 2" xfId="51121" xr:uid="{1F35F205-09AC-4993-9C63-A34C3B0C1639}"/>
    <cellStyle name="%40 - Vurgu3 23 3 6" xfId="34332" xr:uid="{0CCA0FFF-E1DB-40BF-ACAC-D83D6C1DEA12}"/>
    <cellStyle name="%40 - Vurgu3 23 4" xfId="12186" xr:uid="{CD7BB1C4-A422-4A9B-81E3-2587261EB1C9}"/>
    <cellStyle name="%40 - Vurgu3 23 4 2" xfId="25602" xr:uid="{50818C6A-E124-4FDD-A591-B6A275DA4FA7}"/>
    <cellStyle name="%40 - Vurgu3 23 4 2 2" xfId="49736" xr:uid="{E8686B05-1161-49C5-BD34-D47FEB15C9B8}"/>
    <cellStyle name="%40 - Vurgu3 23 4 3" xfId="36420" xr:uid="{D18E315F-8700-48FE-9813-26ED76B65D58}"/>
    <cellStyle name="%40 - Vurgu3 23 5" xfId="15899" xr:uid="{0CE49E5D-EBE6-453F-9936-DB616ABF762A}"/>
    <cellStyle name="%40 - Vurgu3 23 5 2" xfId="40131" xr:uid="{403914E1-95BC-4FA6-AC0A-05C9D659049E}"/>
    <cellStyle name="%40 - Vurgu3 23 6" xfId="19636" xr:uid="{23BE1293-B971-48E1-A83B-3C6446051859}"/>
    <cellStyle name="%40 - Vurgu3 23 6 2" xfId="43862" xr:uid="{EF0D9B63-F943-467C-9B6D-FD50215A5C86}"/>
    <cellStyle name="%40 - Vurgu3 23 7" xfId="24219" xr:uid="{059A25CC-F827-4039-8813-7ED2EAD7F22A}"/>
    <cellStyle name="%40 - Vurgu3 23 7 2" xfId="48421" xr:uid="{4AA9BC22-DEF6-4E80-8415-FEB9D8DA8BC8}"/>
    <cellStyle name="%40 - Vurgu3 23 8" xfId="33414" xr:uid="{CF38C9BD-9607-4310-BF41-1D338FDE50B5}"/>
    <cellStyle name="%40 - Vurgu3 24" xfId="8620" xr:uid="{A7B6407D-BE4B-4094-BD6C-F921D5F8D1C0}"/>
    <cellStyle name="%40 - Vurgu3 24 2" xfId="10139" xr:uid="{DB667074-8BF2-4DAD-9B39-B5F7781E9DEF}"/>
    <cellStyle name="%40 - Vurgu3 24 2 2" xfId="14783" xr:uid="{ED54A6D5-2B1C-4090-8821-E672B00ECC79}"/>
    <cellStyle name="%40 - Vurgu3 24 2 2 2" xfId="39016" xr:uid="{F7982B0C-8C52-4FFD-AD3C-97C1BC82435B}"/>
    <cellStyle name="%40 - Vurgu3 24 2 3" xfId="18496" xr:uid="{7D4CA987-EA05-4B15-8B9D-42148EDEBFAB}"/>
    <cellStyle name="%40 - Vurgu3 24 2 3 2" xfId="42727" xr:uid="{E7AB6918-65D0-4738-9835-9D2F3673D481}"/>
    <cellStyle name="%40 - Vurgu3 24 2 4" xfId="22235" xr:uid="{0C2FD0FF-486D-4DC7-AD15-BA43CEE60389}"/>
    <cellStyle name="%40 - Vurgu3 24 2 4 2" xfId="46458" xr:uid="{9E3ADE1E-4FF2-4DBB-8F5B-628E5C77DCD2}"/>
    <cellStyle name="%40 - Vurgu3 24 2 5" xfId="28215" xr:uid="{94AD285B-5FA3-4DED-B432-1CD712DF3E50}"/>
    <cellStyle name="%40 - Vurgu3 24 2 5 2" xfId="52332" xr:uid="{5D28DB65-87FE-43A4-87CC-B87BC92D0E74}"/>
    <cellStyle name="%40 - Vurgu3 24 2 6" xfId="34733" xr:uid="{AB5F44EB-22D4-4A63-ADB1-88610AABC5DD}"/>
    <cellStyle name="%40 - Vurgu3 24 3" xfId="9726" xr:uid="{D61DB49E-E6ED-4F15-8172-6E5E5D475C40}"/>
    <cellStyle name="%40 - Vurgu3 24 3 2" xfId="13591" xr:uid="{494E4E80-52C5-4ADA-82AC-4122127DAB9F}"/>
    <cellStyle name="%40 - Vurgu3 24 3 2 2" xfId="37824" xr:uid="{06AA295B-7733-4AAC-A1F8-72CB9EA3B60C}"/>
    <cellStyle name="%40 - Vurgu3 24 3 3" xfId="17304" xr:uid="{953358ED-AAF3-49F0-854F-FB44319659AB}"/>
    <cellStyle name="%40 - Vurgu3 24 3 3 2" xfId="41535" xr:uid="{3A71F650-0761-47AE-B2B9-118CD753740D}"/>
    <cellStyle name="%40 - Vurgu3 24 3 4" xfId="21043" xr:uid="{C252C1C4-1755-4B02-AAD9-D62C93401696}"/>
    <cellStyle name="%40 - Vurgu3 24 3 4 2" xfId="45266" xr:uid="{2962CE63-3982-45A7-8420-C9DA851D1EFF}"/>
    <cellStyle name="%40 - Vurgu3 24 3 5" xfId="27021" xr:uid="{57FA31CC-67A6-48CA-8FE1-7FCB4848F38D}"/>
    <cellStyle name="%40 - Vurgu3 24 3 5 2" xfId="51140" xr:uid="{3DA72592-2070-48A3-A788-C3A031EE92BF}"/>
    <cellStyle name="%40 - Vurgu3 24 3 6" xfId="34350" xr:uid="{203F0583-A314-4AF1-979A-102AFF8E72DD}"/>
    <cellStyle name="%40 - Vurgu3 24 4" xfId="12202" xr:uid="{64BD3A9F-2A4B-4B7C-9AEA-4804DFC3CA00}"/>
    <cellStyle name="%40 - Vurgu3 24 4 2" xfId="25618" xr:uid="{0D88AC24-F6B9-4256-B31E-9C576EC6FEA4}"/>
    <cellStyle name="%40 - Vurgu3 24 4 2 2" xfId="49752" xr:uid="{E75C587A-768E-488C-9E95-90EF95980B38}"/>
    <cellStyle name="%40 - Vurgu3 24 4 3" xfId="36436" xr:uid="{2D6FA124-295A-4388-8495-893B00DB44B1}"/>
    <cellStyle name="%40 - Vurgu3 24 5" xfId="15915" xr:uid="{A12AD7F9-6C5B-4F31-A5BB-8B7BA0F3C1BE}"/>
    <cellStyle name="%40 - Vurgu3 24 5 2" xfId="40147" xr:uid="{F1E38F18-5295-4E85-A5B4-BF1AB6F9A225}"/>
    <cellStyle name="%40 - Vurgu3 24 6" xfId="19652" xr:uid="{05E9D7A6-BB4E-4497-984D-E56A2DD7C0F3}"/>
    <cellStyle name="%40 - Vurgu3 24 6 2" xfId="43878" xr:uid="{28DF2925-56C2-4470-8D48-FB2CD4C12E17}"/>
    <cellStyle name="%40 - Vurgu3 24 7" xfId="24235" xr:uid="{2E8DC6D7-8E41-48D1-8041-5B98D395C033}"/>
    <cellStyle name="%40 - Vurgu3 24 7 2" xfId="48437" xr:uid="{11111E25-783D-4DB9-A628-DFC4B8CC10EC}"/>
    <cellStyle name="%40 - Vurgu3 24 8" xfId="33430" xr:uid="{6B194E43-9F1B-48E5-8215-A5951BCB3FD1}"/>
    <cellStyle name="%40 - Vurgu3 25" xfId="8678" xr:uid="{FE3E95B0-684A-44D5-BE2F-0CF9A5F3C131}"/>
    <cellStyle name="%40 - Vurgu3 25 2" xfId="12220" xr:uid="{BF0389E2-077F-4F46-B4A5-D98788F83B57}"/>
    <cellStyle name="%40 - Vurgu3 25 2 2" xfId="25640" xr:uid="{901302CA-EFA2-4A6A-83B0-1633A92FCEFA}"/>
    <cellStyle name="%40 - Vurgu3 25 2 2 2" xfId="49770" xr:uid="{9699661E-E955-48F5-A567-F72D5B6EA925}"/>
    <cellStyle name="%40 - Vurgu3 25 2 3" xfId="36454" xr:uid="{36B55C8F-EA10-4144-82CB-55A33D79BB58}"/>
    <cellStyle name="%40 - Vurgu3 25 3" xfId="15933" xr:uid="{18A2F5CF-143B-4599-B691-15EBC0F2DCEA}"/>
    <cellStyle name="%40 - Vurgu3 25 3 2" xfId="40165" xr:uid="{42423872-7DE3-4DAB-AC72-8AA42EAF3A56}"/>
    <cellStyle name="%40 - Vurgu3 25 4" xfId="19670" xr:uid="{50CB4EF5-E0C3-41DF-A530-1F08712FEAD7}"/>
    <cellStyle name="%40 - Vurgu3 25 4 2" xfId="43896" xr:uid="{D1B02DA8-ED46-4CAE-93FE-E945D679583E}"/>
    <cellStyle name="%40 - Vurgu3 25 5" xfId="24272" xr:uid="{90424A09-9A1E-4495-A8AC-022F5CE01B21}"/>
    <cellStyle name="%40 - Vurgu3 25 5 2" xfId="48474" xr:uid="{E73BD4BD-59CD-4B56-A66F-61824BC51294}"/>
    <cellStyle name="%40 - Vurgu3 25 6" xfId="33467" xr:uid="{E811968D-DC81-429A-AB78-563E66E30524}"/>
    <cellStyle name="%40 - Vurgu3 26" xfId="8701" xr:uid="{1463CF58-5FC6-4C62-BCE6-093E337A09DB}"/>
    <cellStyle name="%40 - Vurgu3 26 2" xfId="13687" xr:uid="{7F6A49B2-F33E-4CFF-87C1-14F56A2BD38C}"/>
    <cellStyle name="%40 - Vurgu3 26 2 2" xfId="27118" xr:uid="{C647290D-DCB5-492E-A960-9AB7906458FF}"/>
    <cellStyle name="%40 - Vurgu3 26 2 2 2" xfId="51236" xr:uid="{9105FA25-8A75-4513-9AB8-C96D3C5C01E5}"/>
    <cellStyle name="%40 - Vurgu3 26 2 3" xfId="37920" xr:uid="{CFF38215-C4B1-4689-8EE1-F329C94290AA}"/>
    <cellStyle name="%40 - Vurgu3 26 3" xfId="17400" xr:uid="{3B4A34A1-CDB4-41E7-A1DA-607C2FAA3E4C}"/>
    <cellStyle name="%40 - Vurgu3 26 3 2" xfId="41631" xr:uid="{7CB6C4EA-10B0-42EA-8376-E172EE1C0FB4}"/>
    <cellStyle name="%40 - Vurgu3 26 4" xfId="21139" xr:uid="{BBEC134C-4B8B-4B75-8DED-9A25F50D8599}"/>
    <cellStyle name="%40 - Vurgu3 26 4 2" xfId="45362" xr:uid="{DCD812E9-7870-4AEA-917C-2FC17B14BF5C}"/>
    <cellStyle name="%40 - Vurgu3 26 5" xfId="24290" xr:uid="{6AE4B77C-CFDC-445B-807D-C28F9DBE985D}"/>
    <cellStyle name="%40 - Vurgu3 26 5 2" xfId="48492" xr:uid="{0161ED66-5F71-4241-B64F-063EC8D1EACE}"/>
    <cellStyle name="%40 - Vurgu3 26 6" xfId="33485" xr:uid="{4DE524BA-FE95-4AF8-9C32-DD753AC2EF0D}"/>
    <cellStyle name="%40 - Vurgu3 27" xfId="8720" xr:uid="{020A76F1-A06E-4B6B-AE97-A0D40379716F}"/>
    <cellStyle name="%40 - Vurgu3 27 2" xfId="13703" xr:uid="{CECBFC1D-F2A1-44A4-977E-E4E5A1287DE7}"/>
    <cellStyle name="%40 - Vurgu3 27 2 2" xfId="27135" xr:uid="{9652D909-A420-4CCB-B198-8F420A90C3F8}"/>
    <cellStyle name="%40 - Vurgu3 27 2 2 2" xfId="51252" xr:uid="{A330A027-6446-4360-8805-BBFD00FDD19A}"/>
    <cellStyle name="%40 - Vurgu3 27 2 3" xfId="37936" xr:uid="{9DA951FF-EA81-4343-9B42-75D40B1F7A18}"/>
    <cellStyle name="%40 - Vurgu3 27 3" xfId="17416" xr:uid="{29F8D834-18AE-4C3A-BBF8-A2BD08AEA1BD}"/>
    <cellStyle name="%40 - Vurgu3 27 3 2" xfId="41647" xr:uid="{22154528-918E-4238-9D07-203FCA5E8D21}"/>
    <cellStyle name="%40 - Vurgu3 27 4" xfId="21155" xr:uid="{E5C19B94-40A2-4951-9255-B2678574325D}"/>
    <cellStyle name="%40 - Vurgu3 27 4 2" xfId="45378" xr:uid="{4D22538E-6E96-41B1-A17B-FDC628C5C804}"/>
    <cellStyle name="%40 - Vurgu3 27 5" xfId="24308" xr:uid="{BADBF7C0-42E6-482B-8B71-7BEA026E6E5A}"/>
    <cellStyle name="%40 - Vurgu3 27 5 2" xfId="48510" xr:uid="{6B6C73D4-DF19-46D0-B2A5-09CDFDF95F78}"/>
    <cellStyle name="%40 - Vurgu3 27 6" xfId="33503" xr:uid="{CB56C598-E68A-44C2-B1C8-3364D6695DCA}"/>
    <cellStyle name="%40 - Vurgu3 28" xfId="8739" xr:uid="{0EDE093F-5B47-4219-8CD6-49D8BE8F13FA}"/>
    <cellStyle name="%40 - Vurgu3 28 2" xfId="14798" xr:uid="{8EEA83CF-15A0-4D3A-AD47-DF764A0FD4B9}"/>
    <cellStyle name="%40 - Vurgu3 28 2 2" xfId="28238" xr:uid="{08921711-6E37-4A09-9D82-5A2BD562129C}"/>
    <cellStyle name="%40 - Vurgu3 28 2 2 2" xfId="52347" xr:uid="{C0D3C149-BA14-4ABF-A830-F6AB2D8DD5C4}"/>
    <cellStyle name="%40 - Vurgu3 28 2 3" xfId="39031" xr:uid="{92A1D485-B371-4031-A692-6C7A0F81C3B8}"/>
    <cellStyle name="%40 - Vurgu3 28 3" xfId="18511" xr:uid="{29B68068-D404-49A8-9C13-F96D16091B14}"/>
    <cellStyle name="%40 - Vurgu3 28 3 2" xfId="42742" xr:uid="{C01FF9FC-4C82-4A6A-883D-C46B9CAF4E45}"/>
    <cellStyle name="%40 - Vurgu3 28 4" xfId="22250" xr:uid="{3AD5B3F4-197E-4027-8CE6-2865F7302AD6}"/>
    <cellStyle name="%40 - Vurgu3 28 4 2" xfId="46473" xr:uid="{5EFBAB4D-3176-4484-A505-3EEB6990535F}"/>
    <cellStyle name="%40 - Vurgu3 28 5" xfId="24326" xr:uid="{9944E505-4F45-4328-8484-474265D08ACD}"/>
    <cellStyle name="%40 - Vurgu3 28 5 2" xfId="48528" xr:uid="{D2FD5D75-D9A3-475B-B2AE-1615D006358D}"/>
    <cellStyle name="%40 - Vurgu3 28 6" xfId="33521" xr:uid="{F62233EB-6684-4146-88DA-978B61689490}"/>
    <cellStyle name="%40 - Vurgu3 29" xfId="8760" xr:uid="{740DCDBA-133F-40DF-8457-323234707C96}"/>
    <cellStyle name="%40 - Vurgu3 29 2" xfId="18528" xr:uid="{F371B6ED-5F38-4738-9BFA-C46A5CC208D8}"/>
    <cellStyle name="%40 - Vurgu3 29 2 2" xfId="42758" xr:uid="{A9C337D9-A50E-4AA9-B168-464D010FA64F}"/>
    <cellStyle name="%40 - Vurgu3 29 3" xfId="22266" xr:uid="{2DCE2F0D-6D34-4F4D-9858-708A83E863CA}"/>
    <cellStyle name="%40 - Vurgu3 29 3 2" xfId="46489" xr:uid="{50B7435A-A9CE-4D03-B2A9-28359EF820D0}"/>
    <cellStyle name="%40 - Vurgu3 29 4" xfId="24344" xr:uid="{5FD92074-EB64-4E48-87B8-EEB49B7B828D}"/>
    <cellStyle name="%40 - Vurgu3 29 4 2" xfId="48546" xr:uid="{DE5CF8EE-0899-41B0-A13A-4D2744F82754}"/>
    <cellStyle name="%40 - Vurgu3 29 5" xfId="33539" xr:uid="{33B70C6C-B757-42C4-9F00-8CFB6A8EFDF3}"/>
    <cellStyle name="%40 - Vurgu3 3" xfId="523" xr:uid="{00000000-0005-0000-0000-00003E020000}"/>
    <cellStyle name="%40 - Vurgu3 3 10" xfId="6436" xr:uid="{EF99E993-E5AB-47C4-AAC8-C76DFE633785}"/>
    <cellStyle name="%40 - Vurgu3 3 10 2" xfId="24544" xr:uid="{E15E7336-BE4E-4EC7-BCF6-AD353442A366}"/>
    <cellStyle name="%40 - Vurgu3 3 10 2 2" xfId="48718" xr:uid="{36ABD3EC-A00C-419C-B525-0C7C96E77227}"/>
    <cellStyle name="%40 - Vurgu3 3 10 3" xfId="31441" xr:uid="{38B32DF1-5DD1-49B2-9D1E-F5F176214883}"/>
    <cellStyle name="%40 - Vurgu3 3 11" xfId="6554" xr:uid="{4E5FD453-CE02-4ECF-BE1C-2591EAD0D13B}"/>
    <cellStyle name="%40 - Vurgu3 3 11 2" xfId="31558" xr:uid="{66BD1E3F-7FD3-4EF9-8123-ABD818BC39B4}"/>
    <cellStyle name="%40 - Vurgu3 3 12" xfId="10413" xr:uid="{DCDB9AA6-6165-464C-A52C-3D9240B0CFA7}"/>
    <cellStyle name="%40 - Vurgu3 3 12 2" xfId="34974" xr:uid="{7113F5FA-74B3-4F70-8DEE-CC1F94A52D17}"/>
    <cellStyle name="%40 - Vurgu3 3 13" xfId="11163" xr:uid="{4BCBBF3B-B943-47A1-A953-E9018B560FC5}"/>
    <cellStyle name="%40 - Vurgu3 3 13 2" xfId="35397" xr:uid="{B2875442-9543-4E37-BA17-716E4C02B4EA}"/>
    <cellStyle name="%40 - Vurgu3 3 14" xfId="14876" xr:uid="{73550FE4-9F60-4F77-AF97-C1E72543F07B}"/>
    <cellStyle name="%40 - Vurgu3 3 14 2" xfId="39108" xr:uid="{81E57ECB-2A3A-4AD6-97D1-B14F8510B084}"/>
    <cellStyle name="%40 - Vurgu3 3 15" xfId="18609" xr:uid="{347C5C5B-F47D-407D-8969-23D6E9839CA8}"/>
    <cellStyle name="%40 - Vurgu3 3 15 2" xfId="42835" xr:uid="{1ACCD440-FED8-4877-8C40-C783EE5846AD}"/>
    <cellStyle name="%40 - Vurgu3 3 16" xfId="22359" xr:uid="{D6E8151C-5781-46E7-B9D3-67FB70DE8B14}"/>
    <cellStyle name="%40 - Vurgu3 3 16 2" xfId="46561" xr:uid="{286283BD-9C36-4CA6-8B2E-958F46013164}"/>
    <cellStyle name="%40 - Vurgu3 3 17" xfId="28685" xr:uid="{74D38F87-36C2-4CB1-A52B-60B1EC417C97}"/>
    <cellStyle name="%40 - Vurgu3 3 2" xfId="524" xr:uid="{00000000-0005-0000-0000-00003F020000}"/>
    <cellStyle name="%40 - Vurgu3 3 2 10" xfId="22555" xr:uid="{AB4C0833-F456-4B29-BDC3-FC78F3BC344A}"/>
    <cellStyle name="%40 - Vurgu3 3 2 10 2" xfId="46757" xr:uid="{DC52B49E-C540-4D98-8727-48D4929CFBA2}"/>
    <cellStyle name="%40 - Vurgu3 3 2 11" xfId="28686" xr:uid="{15588116-614D-4A30-A661-1CD1983A0704}"/>
    <cellStyle name="%40 - Vurgu3 3 2 2" xfId="525" xr:uid="{00000000-0005-0000-0000-000040020000}"/>
    <cellStyle name="%40 - Vurgu3 3 2 2 2" xfId="4241" xr:uid="{48590798-3A5E-457D-A495-CF19E54202D8}"/>
    <cellStyle name="%40 - Vurgu3 3 2 2 2 2" xfId="26383" xr:uid="{77800158-E542-4A91-9D06-6E18F4110B32}"/>
    <cellStyle name="%40 - Vurgu3 3 2 2 2 2 2" xfId="50502" xr:uid="{29C65865-B9DC-4EDF-B7E8-C1E4637F0CF8}"/>
    <cellStyle name="%40 - Vurgu3 3 2 2 2 3" xfId="29847" xr:uid="{D5BBB4F5-F306-4602-9EA3-BF6835E109D5}"/>
    <cellStyle name="%40 - Vurgu3 3 2 2 3" xfId="5880" xr:uid="{D4CA35F9-3EAC-4278-A2B2-952222F34A23}"/>
    <cellStyle name="%40 - Vurgu3 3 2 2 3 2" xfId="30886" xr:uid="{01052598-6374-40A6-9DAC-5BEB80903D68}"/>
    <cellStyle name="%40 - Vurgu3 3 2 2 4" xfId="7962" xr:uid="{0AB428DD-BF7E-4E33-AA1A-F941448F64D0}"/>
    <cellStyle name="%40 - Vurgu3 3 2 2 4 2" xfId="32800" xr:uid="{43C91749-846E-4F8D-8066-C44D82B87433}"/>
    <cellStyle name="%40 - Vurgu3 3 2 2 5" xfId="12953" xr:uid="{49D66752-FED0-4622-A9C4-4F8CAC29969C}"/>
    <cellStyle name="%40 - Vurgu3 3 2 2 5 2" xfId="37186" xr:uid="{C1A5A8C5-BE7E-4E32-B67F-721F5BCD0E0F}"/>
    <cellStyle name="%40 - Vurgu3 3 2 2 6" xfId="16666" xr:uid="{28DB5594-2BDB-4F75-87E3-DE2F8161AABC}"/>
    <cellStyle name="%40 - Vurgu3 3 2 2 6 2" xfId="40897" xr:uid="{2D9B72A9-AD63-4F02-BCC5-92EC1734C2B7}"/>
    <cellStyle name="%40 - Vurgu3 3 2 2 7" xfId="20405" xr:uid="{03CC7281-1397-485C-82FD-F9EF91F2A3DB}"/>
    <cellStyle name="%40 - Vurgu3 3 2 2 7 2" xfId="44628" xr:uid="{659BE9B0-D343-4519-AB9B-4BBF07CAFC9F}"/>
    <cellStyle name="%40 - Vurgu3 3 2 2 8" xfId="23605" xr:uid="{6DE7433E-3F33-4DB4-8AFE-154526A23E99}"/>
    <cellStyle name="%40 - Vurgu3 3 2 2 8 2" xfId="47807" xr:uid="{2FA9110F-2416-45FD-9223-E4C8529821F4}"/>
    <cellStyle name="%40 - Vurgu3 3 2 2 9" xfId="28687" xr:uid="{885AE6BA-6665-4505-8885-4A64340F5385}"/>
    <cellStyle name="%40 - Vurgu3 3 2 3" xfId="4240" xr:uid="{25236325-98FA-4664-A090-C7B3205B15F0}"/>
    <cellStyle name="%40 - Vurgu3 3 2 3 2" xfId="10058" xr:uid="{419ED24F-B347-4739-9760-CDE67CC34659}"/>
    <cellStyle name="%40 - Vurgu3 3 2 3 2 2" xfId="34652" xr:uid="{C7C52917-E6A4-4407-A86E-FFCC5C2CBB4C}"/>
    <cellStyle name="%40 - Vurgu3 3 2 3 3" xfId="14133" xr:uid="{AD71DB2A-29D0-497D-89CC-AC065B3B282C}"/>
    <cellStyle name="%40 - Vurgu3 3 2 3 3 2" xfId="38366" xr:uid="{AACF2EDB-6D7A-4F02-8ADE-13428B4A3ED0}"/>
    <cellStyle name="%40 - Vurgu3 3 2 3 4" xfId="17846" xr:uid="{194ED625-24A8-47A2-88C1-CA2B22648742}"/>
    <cellStyle name="%40 - Vurgu3 3 2 3 4 2" xfId="42077" xr:uid="{720FF6FA-7F70-43AF-AEF1-58B12F022B46}"/>
    <cellStyle name="%40 - Vurgu3 3 2 3 5" xfId="21585" xr:uid="{7E29E46A-8151-4368-994D-3E590A191337}"/>
    <cellStyle name="%40 - Vurgu3 3 2 3 5 2" xfId="45808" xr:uid="{2D14DF25-BA00-4355-8C7C-ED6ECD78ACBF}"/>
    <cellStyle name="%40 - Vurgu3 3 2 3 6" xfId="27565" xr:uid="{DBC54FB2-C8C9-45E6-80C1-8AEE69AE08A2}"/>
    <cellStyle name="%40 - Vurgu3 3 2 3 6 2" xfId="51682" xr:uid="{82B9FEF7-4092-47AD-9630-5345B09F4C97}"/>
    <cellStyle name="%40 - Vurgu3 3 2 3 7" xfId="29846" xr:uid="{B77CC4E5-C35A-4349-B62E-7DE6B0372C1A}"/>
    <cellStyle name="%40 - Vurgu3 3 2 4" xfId="5879" xr:uid="{61F0B7CE-4910-40B7-892B-5BB59A87A4DD}"/>
    <cellStyle name="%40 - Vurgu3 3 2 4 2" xfId="9011" xr:uid="{ACA3A8CB-AD3C-474A-8AB8-035DA920E527}"/>
    <cellStyle name="%40 - Vurgu3 3 2 4 2 2" xfId="33705" xr:uid="{157FEAFE-52EF-41A7-B992-F1335C5E271D}"/>
    <cellStyle name="%40 - Vurgu3 3 2 4 3" xfId="12407" xr:uid="{0FAD281D-7F0B-4153-89CA-6EF351905EED}"/>
    <cellStyle name="%40 - Vurgu3 3 2 4 3 2" xfId="36641" xr:uid="{7580CC8A-C423-4CF5-8CFF-6F13E2B87C63}"/>
    <cellStyle name="%40 - Vurgu3 3 2 4 4" xfId="16120" xr:uid="{2B22B985-B134-40B8-A95B-962D23E301C3}"/>
    <cellStyle name="%40 - Vurgu3 3 2 4 4 2" xfId="40352" xr:uid="{5EDE81E1-A534-485F-93F8-4B43756F0013}"/>
    <cellStyle name="%40 - Vurgu3 3 2 4 5" xfId="19858" xr:uid="{6EAE5D12-B745-4980-9867-6657CB348325}"/>
    <cellStyle name="%40 - Vurgu3 3 2 4 5 2" xfId="44083" xr:uid="{06BD2A69-A0B0-4DDF-96EB-398FC3501D76}"/>
    <cellStyle name="%40 - Vurgu3 3 2 4 6" xfId="25833" xr:uid="{07A5AA04-6CEB-4039-AC0A-64DFE6656A9D}"/>
    <cellStyle name="%40 - Vurgu3 3 2 4 6 2" xfId="49957" xr:uid="{7F1FE5FC-EE40-4952-A6DC-4F05D2E687A0}"/>
    <cellStyle name="%40 - Vurgu3 3 2 4 7" xfId="30885" xr:uid="{A855346E-4925-4C37-B3A4-C26147596A6B}"/>
    <cellStyle name="%40 - Vurgu3 3 2 5" xfId="6815" xr:uid="{7900A32B-7021-4086-8B5E-96F0378A9D08}"/>
    <cellStyle name="%40 - Vurgu3 3 2 5 2" xfId="24968" xr:uid="{FE36EB05-2BC4-4460-84BF-AC360B629FFD}"/>
    <cellStyle name="%40 - Vurgu3 3 2 5 2 2" xfId="49102" xr:uid="{BF59E2C4-8995-492F-A372-F5B71E0C061D}"/>
    <cellStyle name="%40 - Vurgu3 3 2 5 3" xfId="31752" xr:uid="{77FAD659-7936-4822-96BA-EE6C71539EF4}"/>
    <cellStyle name="%40 - Vurgu3 3 2 6" xfId="10414" xr:uid="{85C3AD87-7BEA-48DD-BAE2-AFC8CE9157C1}"/>
    <cellStyle name="%40 - Vurgu3 3 2 6 2" xfId="34975" xr:uid="{17B5E746-E04C-4954-8D89-2FA34AACD35C}"/>
    <cellStyle name="%40 - Vurgu3 3 2 7" xfId="11552" xr:uid="{06C00B88-D3D1-4190-A28F-44693F317546}"/>
    <cellStyle name="%40 - Vurgu3 3 2 7 2" xfId="35786" xr:uid="{1B48EB35-8674-4953-9BED-EC427F105591}"/>
    <cellStyle name="%40 - Vurgu3 3 2 8" xfId="15265" xr:uid="{D0DD689F-3C51-4C65-935F-37D003623920}"/>
    <cellStyle name="%40 - Vurgu3 3 2 8 2" xfId="39497" xr:uid="{AD06B536-087D-4B05-B7EF-9C97FF22D92C}"/>
    <cellStyle name="%40 - Vurgu3 3 2 9" xfId="19002" xr:uid="{1199A645-07E1-4C56-A88A-C540F84471F9}"/>
    <cellStyle name="%40 - Vurgu3 3 2 9 2" xfId="43228" xr:uid="{DDD95E9A-80B1-4E88-949C-0A438A6E34DF}"/>
    <cellStyle name="%40 - Vurgu3 3 3" xfId="526" xr:uid="{00000000-0005-0000-0000-000041020000}"/>
    <cellStyle name="%40 - Vurgu3 3 3 10" xfId="28688" xr:uid="{600ECE54-1A00-4746-BAE2-8C5DD429C1D2}"/>
    <cellStyle name="%40 - Vurgu3 3 3 2" xfId="4242" xr:uid="{4F0F80AE-6E35-4255-9B3F-0AA9B97AF84D}"/>
    <cellStyle name="%40 - Vurgu3 3 3 2 2" xfId="8096" xr:uid="{F773F334-4C8E-4219-B375-C461B8439911}"/>
    <cellStyle name="%40 - Vurgu3 3 3 2 2 2" xfId="27689" xr:uid="{FA3D528C-9BE2-4CFA-B665-F37A2131A271}"/>
    <cellStyle name="%40 - Vurgu3 3 3 2 2 2 2" xfId="51806" xr:uid="{DD693A13-43D6-4E8B-B9B3-4D5E9E8868F8}"/>
    <cellStyle name="%40 - Vurgu3 3 3 2 2 3" xfId="32924" xr:uid="{2EF1C45B-54D9-44A1-AFE5-EC3B0B2DD8B4}"/>
    <cellStyle name="%40 - Vurgu3 3 3 2 3" xfId="14257" xr:uid="{3A5DE23E-C912-46F8-BB4A-6C5EDF252724}"/>
    <cellStyle name="%40 - Vurgu3 3 3 2 3 2" xfId="38490" xr:uid="{71049CBC-7F48-4C11-80C1-959F5BAE71C5}"/>
    <cellStyle name="%40 - Vurgu3 3 3 2 4" xfId="17970" xr:uid="{41CCD292-84F1-466D-A0BE-29273B4726F2}"/>
    <cellStyle name="%40 - Vurgu3 3 3 2 4 2" xfId="42201" xr:uid="{7E847366-8A45-463F-8316-3517615B56B5}"/>
    <cellStyle name="%40 - Vurgu3 3 3 2 5" xfId="21709" xr:uid="{9BD1636C-3F7F-42B3-8CFC-CA4FBA82AE14}"/>
    <cellStyle name="%40 - Vurgu3 3 3 2 5 2" xfId="45932" xr:uid="{F659FBF3-9BF5-4766-9299-D24F9775964A}"/>
    <cellStyle name="%40 - Vurgu3 3 3 2 6" xfId="23729" xr:uid="{3ABAF204-F875-44FE-8478-FBCCC04B9853}"/>
    <cellStyle name="%40 - Vurgu3 3 3 2 6 2" xfId="47931" xr:uid="{AA7B79D0-A76C-48DA-8BF0-72A344814C4E}"/>
    <cellStyle name="%40 - Vurgu3 3 3 2 7" xfId="29848" xr:uid="{81C19E2B-FB9F-48F9-A319-F67E9B65C580}"/>
    <cellStyle name="%40 - Vurgu3 3 3 3" xfId="5881" xr:uid="{8853BEAD-47B9-4AA2-A53A-B327EEE064FE}"/>
    <cellStyle name="%40 - Vurgu3 3 3 3 2" xfId="9403" xr:uid="{6EA824F3-127D-49FB-8EA7-6A404AFABF0E}"/>
    <cellStyle name="%40 - Vurgu3 3 3 3 2 2" xfId="34029" xr:uid="{B54A2F98-8BF0-4BCA-ABBD-82AECC809B5E}"/>
    <cellStyle name="%40 - Vurgu3 3 3 3 3" xfId="13065" xr:uid="{0A9EAA08-02D3-4671-8DC8-383F2F559B88}"/>
    <cellStyle name="%40 - Vurgu3 3 3 3 3 2" xfId="37298" xr:uid="{3D8041E6-5DD2-4F1E-8B5A-CB1F1921DAD1}"/>
    <cellStyle name="%40 - Vurgu3 3 3 3 4" xfId="16778" xr:uid="{443E8D26-19A1-4187-8811-A5E3976E3DCF}"/>
    <cellStyle name="%40 - Vurgu3 3 3 3 4 2" xfId="41009" xr:uid="{8539E395-AB32-4147-934D-E7ED4D1987C3}"/>
    <cellStyle name="%40 - Vurgu3 3 3 3 5" xfId="20517" xr:uid="{35D958CA-212F-4AB1-8DE3-844ADF9A16A2}"/>
    <cellStyle name="%40 - Vurgu3 3 3 3 5 2" xfId="44740" xr:uid="{B9649F70-8954-45A2-A617-3A65E77F687B}"/>
    <cellStyle name="%40 - Vurgu3 3 3 3 6" xfId="26495" xr:uid="{94D4D755-78D7-4382-A874-A259DB674D71}"/>
    <cellStyle name="%40 - Vurgu3 3 3 3 6 2" xfId="50614" xr:uid="{A0868D66-5C55-417B-A886-E17AD2E41E23}"/>
    <cellStyle name="%40 - Vurgu3 3 3 3 7" xfId="30887" xr:uid="{85FE9550-EAA6-45E0-97E0-31F5A367FF47}"/>
    <cellStyle name="%40 - Vurgu3 3 3 4" xfId="6943" xr:uid="{133B1B22-2A01-4A3A-8DD4-5B10FF76EC04}"/>
    <cellStyle name="%40 - Vurgu3 3 3 4 2" xfId="25092" xr:uid="{E845F7DF-1A73-467F-A9D0-B523B3CD1140}"/>
    <cellStyle name="%40 - Vurgu3 3 3 4 2 2" xfId="49226" xr:uid="{7AAA624F-B9D6-4DCC-9AD2-6492A5707E73}"/>
    <cellStyle name="%40 - Vurgu3 3 3 4 3" xfId="31876" xr:uid="{971853E0-E468-4A69-9917-70FF74FE1CE6}"/>
    <cellStyle name="%40 - Vurgu3 3 3 5" xfId="10415" xr:uid="{0D2AE3DB-5439-42CE-A512-6B94C0BA179E}"/>
    <cellStyle name="%40 - Vurgu3 3 3 5 2" xfId="34976" xr:uid="{9B5F0568-57D2-4B5A-BFEB-283952071934}"/>
    <cellStyle name="%40 - Vurgu3 3 3 6" xfId="11676" xr:uid="{84951786-5B01-4964-91DC-E161D34A9869}"/>
    <cellStyle name="%40 - Vurgu3 3 3 6 2" xfId="35910" xr:uid="{49550932-7ADD-4B04-9FD8-3B5DC65DA464}"/>
    <cellStyle name="%40 - Vurgu3 3 3 7" xfId="15389" xr:uid="{251F49A5-A5C2-4B5B-AD2C-F621F160FD26}"/>
    <cellStyle name="%40 - Vurgu3 3 3 7 2" xfId="39621" xr:uid="{AB4A6E07-E53E-480C-AC2E-536925EDC42E}"/>
    <cellStyle name="%40 - Vurgu3 3 3 8" xfId="19126" xr:uid="{27DF3A5D-F6EC-4FEF-A105-D897FC7DB0C2}"/>
    <cellStyle name="%40 - Vurgu3 3 3 8 2" xfId="43352" xr:uid="{23975ED2-8519-465F-8B29-B4325E3D44BB}"/>
    <cellStyle name="%40 - Vurgu3 3 3 9" xfId="22679" xr:uid="{8E0FC5D7-C9A8-40EC-8A67-F94877DB0804}"/>
    <cellStyle name="%40 - Vurgu3 3 3 9 2" xfId="46881" xr:uid="{46332C27-6E1D-4731-9BC6-714E355717D1}"/>
    <cellStyle name="%40 - Vurgu3 3 4" xfId="527" xr:uid="{00000000-0005-0000-0000-000042020000}"/>
    <cellStyle name="%40 - Vurgu3 3 4 10" xfId="28689" xr:uid="{E8341A30-1C27-4DD5-9524-B3EFBAB0A69A}"/>
    <cellStyle name="%40 - Vurgu3 3 4 2" xfId="4243" xr:uid="{1284AA6D-548E-407B-917C-193A631EFAC9}"/>
    <cellStyle name="%40 - Vurgu3 3 4 2 2" xfId="8227" xr:uid="{92DECF87-1D9B-46BD-89FD-CD57429C6E2A}"/>
    <cellStyle name="%40 - Vurgu3 3 4 2 2 2" xfId="27816" xr:uid="{F8CAEE8C-8C59-44B4-BE38-44694792A221}"/>
    <cellStyle name="%40 - Vurgu3 3 4 2 2 2 2" xfId="51933" xr:uid="{272B256A-77C8-4E8C-B21D-D3B9258E790F}"/>
    <cellStyle name="%40 - Vurgu3 3 4 2 2 3" xfId="33051" xr:uid="{351CF8CA-9F93-4296-9C8A-CF9C12AEB817}"/>
    <cellStyle name="%40 - Vurgu3 3 4 2 3" xfId="14384" xr:uid="{574DC617-C4FD-4EC9-BB7C-5DE1B9DBC207}"/>
    <cellStyle name="%40 - Vurgu3 3 4 2 3 2" xfId="38617" xr:uid="{9D772A51-08B6-4B5F-A4E4-4E42822310D1}"/>
    <cellStyle name="%40 - Vurgu3 3 4 2 4" xfId="18097" xr:uid="{3DB77BFE-507E-4F7F-AAB7-4E7DDAC94C88}"/>
    <cellStyle name="%40 - Vurgu3 3 4 2 4 2" xfId="42328" xr:uid="{F3FC6831-CEC3-4578-8571-FA813D180F32}"/>
    <cellStyle name="%40 - Vurgu3 3 4 2 5" xfId="21836" xr:uid="{57E4AAB9-8456-4547-B0B2-CFABFE6F0408}"/>
    <cellStyle name="%40 - Vurgu3 3 4 2 5 2" xfId="46059" xr:uid="{A8E04A40-9BB4-4C09-8296-5F2A46A01072}"/>
    <cellStyle name="%40 - Vurgu3 3 4 2 6" xfId="23856" xr:uid="{53749F51-0044-4CA8-B9D8-2FA53B3CF2D5}"/>
    <cellStyle name="%40 - Vurgu3 3 4 2 6 2" xfId="48058" xr:uid="{E6EA9A59-9AE7-41D9-B085-D671A2A63703}"/>
    <cellStyle name="%40 - Vurgu3 3 4 2 7" xfId="29849" xr:uid="{056C430F-BB0E-49C3-B760-D6452CD5F29C}"/>
    <cellStyle name="%40 - Vurgu3 3 4 3" xfId="5882" xr:uid="{D5C19CC8-BDE0-4540-8658-BE9559FF2F07}"/>
    <cellStyle name="%40 - Vurgu3 3 4 3 2" xfId="9452" xr:uid="{E140E113-27B6-4B7F-9010-D241C49A4EB7}"/>
    <cellStyle name="%40 - Vurgu3 3 4 3 2 2" xfId="34077" xr:uid="{664170DD-144A-4712-8556-FD7FFD5AAAC1}"/>
    <cellStyle name="%40 - Vurgu3 3 4 3 3" xfId="13192" xr:uid="{C624A5C1-6292-4526-840E-442255C478C5}"/>
    <cellStyle name="%40 - Vurgu3 3 4 3 3 2" xfId="37425" xr:uid="{D2A7EDC2-2D0A-49C2-AD26-E06E4FDD27FA}"/>
    <cellStyle name="%40 - Vurgu3 3 4 3 4" xfId="16905" xr:uid="{9C03B2EC-B731-4F37-9181-A074F14D0411}"/>
    <cellStyle name="%40 - Vurgu3 3 4 3 4 2" xfId="41136" xr:uid="{BB9C5807-48C3-4548-AB0D-261ED4418D35}"/>
    <cellStyle name="%40 - Vurgu3 3 4 3 5" xfId="20644" xr:uid="{5A1B7C2B-6AEC-4B9A-AAFC-C3A66159A4B1}"/>
    <cellStyle name="%40 - Vurgu3 3 4 3 5 2" xfId="44867" xr:uid="{2CF2CEF7-86AF-4218-8DA3-91EC9814F83F}"/>
    <cellStyle name="%40 - Vurgu3 3 4 3 6" xfId="26622" xr:uid="{E13F3417-F23B-45A1-BF17-A485EB13602A}"/>
    <cellStyle name="%40 - Vurgu3 3 4 3 6 2" xfId="50741" xr:uid="{EF4D4FC0-B195-48DC-BD69-B2CAA00F35E1}"/>
    <cellStyle name="%40 - Vurgu3 3 4 3 7" xfId="30888" xr:uid="{314A958B-E3DF-4889-86AE-014158AD2A02}"/>
    <cellStyle name="%40 - Vurgu3 3 4 4" xfId="7079" xr:uid="{6F54AC7E-97AA-432F-8C8C-C21198312185}"/>
    <cellStyle name="%40 - Vurgu3 3 4 4 2" xfId="25219" xr:uid="{4E50728A-9C06-4441-9708-CB1881E94F36}"/>
    <cellStyle name="%40 - Vurgu3 3 4 4 2 2" xfId="49353" xr:uid="{0CC53820-C6E2-4759-86D0-4A707072A4A5}"/>
    <cellStyle name="%40 - Vurgu3 3 4 4 3" xfId="32003" xr:uid="{DD2254DC-9ECA-4056-8AF6-A543FA02169D}"/>
    <cellStyle name="%40 - Vurgu3 3 4 5" xfId="10416" xr:uid="{4F514CEB-9E6E-42CF-95C4-4794003BCA25}"/>
    <cellStyle name="%40 - Vurgu3 3 4 5 2" xfId="34977" xr:uid="{0E8C88F5-88A9-455B-9400-E706C267ED10}"/>
    <cellStyle name="%40 - Vurgu3 3 4 6" xfId="11803" xr:uid="{9A91847C-079E-4CD9-9DE4-684BB1EE4263}"/>
    <cellStyle name="%40 - Vurgu3 3 4 6 2" xfId="36037" xr:uid="{BE0B639D-FBB1-4956-81E4-36FB42B95303}"/>
    <cellStyle name="%40 - Vurgu3 3 4 7" xfId="15516" xr:uid="{1622C0A6-D8D2-48E7-BAB3-4A7D760B45EF}"/>
    <cellStyle name="%40 - Vurgu3 3 4 7 2" xfId="39748" xr:uid="{7B2C9884-DDE8-4C4E-A11D-5C0DBC7C4AFB}"/>
    <cellStyle name="%40 - Vurgu3 3 4 8" xfId="19253" xr:uid="{5D98021A-4644-4E11-8DAF-5F73A8928BFC}"/>
    <cellStyle name="%40 - Vurgu3 3 4 8 2" xfId="43479" xr:uid="{EA21FCA1-CAA1-4BF0-A5C9-EFE267DDC145}"/>
    <cellStyle name="%40 - Vurgu3 3 4 9" xfId="22806" xr:uid="{4EC48E49-8AB9-4AC6-A840-A66614D8A8CB}"/>
    <cellStyle name="%40 - Vurgu3 3 4 9 2" xfId="47008" xr:uid="{E4C876B6-A003-429B-87FE-74FBFD62EF03}"/>
    <cellStyle name="%40 - Vurgu3 3 5" xfId="528" xr:uid="{00000000-0005-0000-0000-000043020000}"/>
    <cellStyle name="%40 - Vurgu3 3 5 2" xfId="4244" xr:uid="{62D6CF1D-1C47-45B1-8170-0FE630D174AE}"/>
    <cellStyle name="%40 - Vurgu3 3 5 2 2" xfId="8357" xr:uid="{D4AB6FBC-FC03-4F8A-A51B-107A1243B8CF}"/>
    <cellStyle name="%40 - Vurgu3 3 5 2 2 2" xfId="27943" xr:uid="{85A6C193-C5A8-40C2-BFA7-10876430A97B}"/>
    <cellStyle name="%40 - Vurgu3 3 5 2 2 2 2" xfId="52060" xr:uid="{44FC2D7D-75C8-4DED-ABC5-E93DC38C004B}"/>
    <cellStyle name="%40 - Vurgu3 3 5 2 2 3" xfId="33178" xr:uid="{C146988B-4868-4C58-B221-0FF392307509}"/>
    <cellStyle name="%40 - Vurgu3 3 5 2 3" xfId="14511" xr:uid="{8CECC512-F0FB-43D3-8D3D-7149AFE0EDDA}"/>
    <cellStyle name="%40 - Vurgu3 3 5 2 3 2" xfId="38744" xr:uid="{1E933F9B-31A6-42F5-86D2-CA9D433FE531}"/>
    <cellStyle name="%40 - Vurgu3 3 5 2 4" xfId="18224" xr:uid="{F9EB8489-982F-43C3-B298-62756F9453C3}"/>
    <cellStyle name="%40 - Vurgu3 3 5 2 4 2" xfId="42455" xr:uid="{5E95471D-1F61-403B-86F1-8B25DEA32A9F}"/>
    <cellStyle name="%40 - Vurgu3 3 5 2 5" xfId="21963" xr:uid="{53D4651B-36E8-49BB-A495-33E3A2C97381}"/>
    <cellStyle name="%40 - Vurgu3 3 5 2 5 2" xfId="46186" xr:uid="{E40F742A-AC87-4485-AAD0-4E1CEA5CCF6E}"/>
    <cellStyle name="%40 - Vurgu3 3 5 2 6" xfId="23983" xr:uid="{55CF2262-971A-4734-BCD0-B22F0CDF129E}"/>
    <cellStyle name="%40 - Vurgu3 3 5 2 6 2" xfId="48185" xr:uid="{9755ED95-F7C6-42BF-90BB-B72DBB6317A6}"/>
    <cellStyle name="%40 - Vurgu3 3 5 2 7" xfId="29850" xr:uid="{65E19708-C3A3-4E0A-8D8C-739ACE5C93CF}"/>
    <cellStyle name="%40 - Vurgu3 3 5 3" xfId="5883" xr:uid="{74684905-4890-421C-BEEC-3EA69B92D9DE}"/>
    <cellStyle name="%40 - Vurgu3 3 5 3 2" xfId="9531" xr:uid="{D4991D9B-C9E9-4582-BE07-48A49E898D61}"/>
    <cellStyle name="%40 - Vurgu3 3 5 3 2 2" xfId="34156" xr:uid="{01982886-5D9F-4964-94C1-4DBE42FA8789}"/>
    <cellStyle name="%40 - Vurgu3 3 5 3 3" xfId="13319" xr:uid="{B7DBB338-5D7E-409C-A892-84FDF3675B3D}"/>
    <cellStyle name="%40 - Vurgu3 3 5 3 3 2" xfId="37552" xr:uid="{7D9C02EB-C61F-4AED-92B5-960D2C7FF9A0}"/>
    <cellStyle name="%40 - Vurgu3 3 5 3 4" xfId="17032" xr:uid="{7F1A01C4-F25A-4450-A727-5FA333EDEBDD}"/>
    <cellStyle name="%40 - Vurgu3 3 5 3 4 2" xfId="41263" xr:uid="{2E1F8FA8-FC73-4B91-B440-836FB6344BC6}"/>
    <cellStyle name="%40 - Vurgu3 3 5 3 5" xfId="20771" xr:uid="{A4300E6B-F2A0-48DE-A94D-0265CBA843CC}"/>
    <cellStyle name="%40 - Vurgu3 3 5 3 5 2" xfId="44994" xr:uid="{38BA4E4C-6512-4AEE-9FC1-E9CD140D2796}"/>
    <cellStyle name="%40 - Vurgu3 3 5 3 6" xfId="26749" xr:uid="{CDD36FD7-D489-45FA-AF1A-B219A45A820F}"/>
    <cellStyle name="%40 - Vurgu3 3 5 3 6 2" xfId="50868" xr:uid="{8F6B962B-53DE-4062-9334-D402F3DC9EA6}"/>
    <cellStyle name="%40 - Vurgu3 3 5 3 7" xfId="30889" xr:uid="{CA052C10-597F-45BB-AC52-D0FB63BFAF2C}"/>
    <cellStyle name="%40 - Vurgu3 3 5 4" xfId="7207" xr:uid="{698ED0C3-6B96-48D0-A217-13DCE29CB759}"/>
    <cellStyle name="%40 - Vurgu3 3 5 4 2" xfId="25346" xr:uid="{3461E520-35B3-48A4-9F23-37E44E3011E7}"/>
    <cellStyle name="%40 - Vurgu3 3 5 4 2 2" xfId="49480" xr:uid="{66847A40-679F-465B-85C7-F764A45F8901}"/>
    <cellStyle name="%40 - Vurgu3 3 5 4 3" xfId="32130" xr:uid="{770155C3-0339-4F19-9DA4-9EA4A049D1EF}"/>
    <cellStyle name="%40 - Vurgu3 3 5 5" xfId="11930" xr:uid="{C94B90BF-49A5-40BD-881A-24EF78C4F24A}"/>
    <cellStyle name="%40 - Vurgu3 3 5 5 2" xfId="36164" xr:uid="{A5C348A1-34C4-40DC-9F02-BE37743FE1DA}"/>
    <cellStyle name="%40 - Vurgu3 3 5 6" xfId="15643" xr:uid="{8635AB67-1E55-4268-961C-D3CFCB45A374}"/>
    <cellStyle name="%40 - Vurgu3 3 5 6 2" xfId="39875" xr:uid="{FD33BC39-79A8-468E-96FF-AEA596E6FF15}"/>
    <cellStyle name="%40 - Vurgu3 3 5 7" xfId="19380" xr:uid="{CC226272-4438-423B-B843-1E34C1AB6E15}"/>
    <cellStyle name="%40 - Vurgu3 3 5 7 2" xfId="43606" xr:uid="{CA8A5915-E08C-4442-A8F5-4E114946801F}"/>
    <cellStyle name="%40 - Vurgu3 3 5 8" xfId="22933" xr:uid="{B7FDEF86-D385-4D85-8191-88C74AB24806}"/>
    <cellStyle name="%40 - Vurgu3 3 5 8 2" xfId="47135" xr:uid="{1264A513-AFCD-4EA8-B040-33A3E68A8EF8}"/>
    <cellStyle name="%40 - Vurgu3 3 5 9" xfId="28690" xr:uid="{F2143420-1EEC-4DB5-AA07-C377B53A2D63}"/>
    <cellStyle name="%40 - Vurgu3 3 6" xfId="529" xr:uid="{00000000-0005-0000-0000-000044020000}"/>
    <cellStyle name="%40 - Vurgu3 3 6 2" xfId="4245" xr:uid="{6D44D9E8-E317-4606-8F63-D10E322336CE}"/>
    <cellStyle name="%40 - Vurgu3 3 6 2 2" xfId="8489" xr:uid="{FEF24449-5E1D-4313-B912-9A067773A25E}"/>
    <cellStyle name="%40 - Vurgu3 3 6 2 2 2" xfId="28070" xr:uid="{6A58713F-AFD5-46C9-BDD1-E2698C588EC3}"/>
    <cellStyle name="%40 - Vurgu3 3 6 2 2 2 2" xfId="52187" xr:uid="{87A3EBBC-CE48-48D5-B6D3-7FE1A8D80B97}"/>
    <cellStyle name="%40 - Vurgu3 3 6 2 2 3" xfId="33305" xr:uid="{9727D09C-A0E6-4FDA-B3D3-4E1328342A7C}"/>
    <cellStyle name="%40 - Vurgu3 3 6 2 3" xfId="14638" xr:uid="{48DAAEA8-C1D0-4FDE-B3BF-4054D9F3EBCA}"/>
    <cellStyle name="%40 - Vurgu3 3 6 2 3 2" xfId="38871" xr:uid="{9D4CEAD9-365C-4749-8C99-7100F777A365}"/>
    <cellStyle name="%40 - Vurgu3 3 6 2 4" xfId="18351" xr:uid="{2E563BD5-1480-4C06-9DE6-786E060E9851}"/>
    <cellStyle name="%40 - Vurgu3 3 6 2 4 2" xfId="42582" xr:uid="{B681E567-AAA0-42E1-99CB-2A75C0256DBB}"/>
    <cellStyle name="%40 - Vurgu3 3 6 2 5" xfId="22090" xr:uid="{106969A4-8FC7-41BB-8DE4-0213DB078E5B}"/>
    <cellStyle name="%40 - Vurgu3 3 6 2 5 2" xfId="46313" xr:uid="{426466C9-5DC4-4C07-BF2D-AF02C6B44680}"/>
    <cellStyle name="%40 - Vurgu3 3 6 2 6" xfId="24110" xr:uid="{0A6A2246-E00B-4B9D-82F0-50365B055C37}"/>
    <cellStyle name="%40 - Vurgu3 3 6 2 6 2" xfId="48312" xr:uid="{BA222A38-A803-44D3-B9D3-DD13E9F552DB}"/>
    <cellStyle name="%40 - Vurgu3 3 6 2 7" xfId="29851" xr:uid="{C98CE696-1E13-4D86-AA59-080102BDA522}"/>
    <cellStyle name="%40 - Vurgu3 3 6 3" xfId="5884" xr:uid="{DD538281-08B0-4EE2-8F9A-9A1FBBC8E181}"/>
    <cellStyle name="%40 - Vurgu3 3 6 3 2" xfId="9611" xr:uid="{E4CA9D65-75BF-43EB-9D02-BFBE2DB2FC69}"/>
    <cellStyle name="%40 - Vurgu3 3 6 3 2 2" xfId="34236" xr:uid="{DD1F3F03-E439-41EC-8E70-984E82AD27E3}"/>
    <cellStyle name="%40 - Vurgu3 3 6 3 3" xfId="13446" xr:uid="{1498C2AB-31B4-43FD-822D-8B1DC830F0F0}"/>
    <cellStyle name="%40 - Vurgu3 3 6 3 3 2" xfId="37679" xr:uid="{B7C85875-70FB-4153-A2EA-153FD60B3A72}"/>
    <cellStyle name="%40 - Vurgu3 3 6 3 4" xfId="17159" xr:uid="{56E5E59F-6568-4769-953C-9407C9721773}"/>
    <cellStyle name="%40 - Vurgu3 3 6 3 4 2" xfId="41390" xr:uid="{2708AEBB-75AB-450E-BC8A-4B2D45B7E75E}"/>
    <cellStyle name="%40 - Vurgu3 3 6 3 5" xfId="20898" xr:uid="{3840DA23-2E54-41F8-B97B-857751D0A13B}"/>
    <cellStyle name="%40 - Vurgu3 3 6 3 5 2" xfId="45121" xr:uid="{F09EB7D4-7FBC-4998-B9B2-756E3ADCBECB}"/>
    <cellStyle name="%40 - Vurgu3 3 6 3 6" xfId="26876" xr:uid="{5A970EC6-25D6-49E9-85EB-2B890FE000C3}"/>
    <cellStyle name="%40 - Vurgu3 3 6 3 6 2" xfId="50995" xr:uid="{D0EF1B0F-C580-411F-8BDD-6AD50DAF9E7D}"/>
    <cellStyle name="%40 - Vurgu3 3 6 3 7" xfId="30890" xr:uid="{E85660C8-DF2D-4E18-9B09-05ECD1CE928A}"/>
    <cellStyle name="%40 - Vurgu3 3 6 4" xfId="7341" xr:uid="{66A7A157-B174-495A-AF1C-D4447F852014}"/>
    <cellStyle name="%40 - Vurgu3 3 6 4 2" xfId="25473" xr:uid="{B28985F4-BDD1-4F79-A060-1116DC82A86B}"/>
    <cellStyle name="%40 - Vurgu3 3 6 4 2 2" xfId="49607" xr:uid="{4FCE1FC8-5A91-4C9B-B2D8-93B1BDE3612F}"/>
    <cellStyle name="%40 - Vurgu3 3 6 4 3" xfId="32257" xr:uid="{AE984548-2A83-4E34-9EFD-8D2CB18EFEE5}"/>
    <cellStyle name="%40 - Vurgu3 3 6 5" xfId="12057" xr:uid="{4539025F-CE27-4E49-9CA9-AF6FFCBA8DED}"/>
    <cellStyle name="%40 - Vurgu3 3 6 5 2" xfId="36291" xr:uid="{799B362A-7C99-4934-AF78-9F166480E0AC}"/>
    <cellStyle name="%40 - Vurgu3 3 6 6" xfId="15770" xr:uid="{115F0240-F3E9-4170-99C1-5DF1FCD0B62B}"/>
    <cellStyle name="%40 - Vurgu3 3 6 6 2" xfId="40002" xr:uid="{E1ECF414-4FCC-4112-A12F-BC04ACB99CD6}"/>
    <cellStyle name="%40 - Vurgu3 3 6 7" xfId="19507" xr:uid="{939CE5B8-C10A-4580-AB0B-A95C078DB71D}"/>
    <cellStyle name="%40 - Vurgu3 3 6 7 2" xfId="43733" xr:uid="{2F2DCF26-DCF6-45BE-84E0-3F1CC21CD5B8}"/>
    <cellStyle name="%40 - Vurgu3 3 6 8" xfId="23060" xr:uid="{D3E21EA5-61D3-4C85-A03B-22F759619B6B}"/>
    <cellStyle name="%40 - Vurgu3 3 6 8 2" xfId="47262" xr:uid="{8952C6F6-E696-4519-B4A0-DC678C1BB140}"/>
    <cellStyle name="%40 - Vurgu3 3 6 9" xfId="28691" xr:uid="{62A53C39-B673-4F88-8B68-5C10661625E6}"/>
    <cellStyle name="%40 - Vurgu3 3 7" xfId="3552" xr:uid="{00000000-0005-0000-0000-000045020000}"/>
    <cellStyle name="%40 - Vurgu3 3 7 2" xfId="4246" xr:uid="{00A71A75-F95B-4078-9791-4E79A639043C}"/>
    <cellStyle name="%40 - Vurgu3 3 7 2 2" xfId="9970" xr:uid="{6A170DDF-03A8-4DCF-A554-3B76978925A0}"/>
    <cellStyle name="%40 - Vurgu3 3 7 2 2 2" xfId="34564" xr:uid="{5842087F-333B-42AD-A2BE-40439E5E4386}"/>
    <cellStyle name="%40 - Vurgu3 3 7 2 3" xfId="13943" xr:uid="{F63DD9CF-4F48-41D7-98B3-D43CC85C9915}"/>
    <cellStyle name="%40 - Vurgu3 3 7 2 3 2" xfId="38176" xr:uid="{AE8356B5-3FA3-459C-808C-898E75B11BAF}"/>
    <cellStyle name="%40 - Vurgu3 3 7 2 4" xfId="17656" xr:uid="{59561DFE-52AF-4AA3-96BE-39557FFD861B}"/>
    <cellStyle name="%40 - Vurgu3 3 7 2 4 2" xfId="41887" xr:uid="{C7E56BD7-3AEA-4632-B55F-4985D25F826E}"/>
    <cellStyle name="%40 - Vurgu3 3 7 2 5" xfId="21395" xr:uid="{2B596766-018C-4314-9132-005EFA7CF923}"/>
    <cellStyle name="%40 - Vurgu3 3 7 2 5 2" xfId="45618" xr:uid="{522DF416-D053-4F25-B71E-320ACE29DAAF}"/>
    <cellStyle name="%40 - Vurgu3 3 7 2 6" xfId="27375" xr:uid="{0905201E-44F5-4448-8D7C-C7254A3936BE}"/>
    <cellStyle name="%40 - Vurgu3 3 7 2 6 2" xfId="51492" xr:uid="{562A78E3-6782-459B-A4D2-BAE24634D12B}"/>
    <cellStyle name="%40 - Vurgu3 3 7 2 7" xfId="29852" xr:uid="{9FE56B94-D675-4383-8CA9-7ADC51201D2D}"/>
    <cellStyle name="%40 - Vurgu3 3 7 3" xfId="5885" xr:uid="{CD071FBE-DFFE-4B8C-B7AE-EC5C1E4FA914}"/>
    <cellStyle name="%40 - Vurgu3 3 7 3 2" xfId="9251" xr:uid="{C141A4FB-E83D-4298-801B-1784166634D3}"/>
    <cellStyle name="%40 - Vurgu3 3 7 3 2 2" xfId="33890" xr:uid="{9ADEED83-128D-49B0-998C-DD7750F7F23C}"/>
    <cellStyle name="%40 - Vurgu3 3 7 3 3" xfId="12771" xr:uid="{715CE59E-9004-4C11-B962-EAA5EDD90BB0}"/>
    <cellStyle name="%40 - Vurgu3 3 7 3 3 2" xfId="37004" xr:uid="{1D6B2F88-1BCA-464D-953D-FC0E1A35CC36}"/>
    <cellStyle name="%40 - Vurgu3 3 7 3 4" xfId="16484" xr:uid="{9DEE7AB3-A988-48AF-A28E-CB6193D7B6F0}"/>
    <cellStyle name="%40 - Vurgu3 3 7 3 4 2" xfId="40715" xr:uid="{C1A71BBA-E655-4CAA-982C-EDB93BD0CA76}"/>
    <cellStyle name="%40 - Vurgu3 3 7 3 5" xfId="20223" xr:uid="{D494E600-97F5-47E3-AA89-FC9321E09146}"/>
    <cellStyle name="%40 - Vurgu3 3 7 3 5 2" xfId="44446" xr:uid="{7608CE3C-FD6F-4970-A599-1F1D5021F75D}"/>
    <cellStyle name="%40 - Vurgu3 3 7 3 6" xfId="26200" xr:uid="{91465D2D-05F8-4B9F-BFCC-D5DC19C511C1}"/>
    <cellStyle name="%40 - Vurgu3 3 7 3 6 2" xfId="50320" xr:uid="{48001455-8BEA-478C-80D6-12F04E17AA54}"/>
    <cellStyle name="%40 - Vurgu3 3 7 3 7" xfId="30891" xr:uid="{5D58B64B-AA6C-44F0-A288-197CD4CF12DA}"/>
    <cellStyle name="%40 - Vurgu3 3 7 4" xfId="7733" xr:uid="{0217FFC7-2509-4301-896B-7FAA1C738B46}"/>
    <cellStyle name="%40 - Vurgu3 3 7 4 2" xfId="24776" xr:uid="{D7DBA2B8-D2E6-46D3-82E6-4E91C734E55F}"/>
    <cellStyle name="%40 - Vurgu3 3 7 4 2 2" xfId="48910" xr:uid="{D5C86180-5175-43AF-8304-F0CE95C8317C}"/>
    <cellStyle name="%40 - Vurgu3 3 7 4 3" xfId="32610" xr:uid="{38128965-AB07-4360-BB0B-7CFE14EC141E}"/>
    <cellStyle name="%40 - Vurgu3 3 7 5" xfId="11358" xr:uid="{544B9FE3-83A3-412C-90AA-C876850C3038}"/>
    <cellStyle name="%40 - Vurgu3 3 7 5 2" xfId="35592" xr:uid="{02CBD276-6973-42D9-B0C6-96676D65C20A}"/>
    <cellStyle name="%40 - Vurgu3 3 7 6" xfId="15071" xr:uid="{573A6CCE-699E-4125-A767-6ACDC9EC3B90}"/>
    <cellStyle name="%40 - Vurgu3 3 7 6 2" xfId="39303" xr:uid="{CC0457B7-9626-4C0B-99F2-F9D5F317DEC6}"/>
    <cellStyle name="%40 - Vurgu3 3 7 7" xfId="18806" xr:uid="{D0B5AC5F-4E2F-4E3A-8E1D-B0B668DD2E2C}"/>
    <cellStyle name="%40 - Vurgu3 3 7 7 2" xfId="43032" xr:uid="{02C46551-554C-46F0-A47C-D426E28064ED}"/>
    <cellStyle name="%40 - Vurgu3 3 7 8" xfId="23414" xr:uid="{031AD913-2A83-4DF5-BC2F-5B3223C57651}"/>
    <cellStyle name="%40 - Vurgu3 3 7 8 2" xfId="47616" xr:uid="{C8520D88-08BB-4C5F-B812-C3EEB4629FCE}"/>
    <cellStyle name="%40 - Vurgu3 3 7 9" xfId="29324" xr:uid="{171539F4-7E77-4289-B279-5B84CF552D68}"/>
    <cellStyle name="%40 - Vurgu3 3 8" xfId="4239" xr:uid="{72D4A777-E91F-47FE-8BDC-33954F241001}"/>
    <cellStyle name="%40 - Vurgu3 3 8 2" xfId="7506" xr:uid="{7603973A-886F-4C06-A9C6-89AEFA7D1091}"/>
    <cellStyle name="%40 - Vurgu3 3 8 2 2" xfId="25670" xr:uid="{1CFAFB1D-B4FA-4DBE-B115-A41A11C6AFA5}"/>
    <cellStyle name="%40 - Vurgu3 3 8 2 2 2" xfId="49799" xr:uid="{FA91B33D-2AF2-46F2-A78C-D02596AB33D1}"/>
    <cellStyle name="%40 - Vurgu3 3 8 2 3" xfId="32417" xr:uid="{A5E6377D-A4D7-44A2-A21E-0A7AC82E2F04}"/>
    <cellStyle name="%40 - Vurgu3 3 8 3" xfId="12249" xr:uid="{FB557690-A304-44F2-8D55-881DBEE236FB}"/>
    <cellStyle name="%40 - Vurgu3 3 8 3 2" xfId="36483" xr:uid="{276985DF-189B-4744-A539-2DE8053F57C0}"/>
    <cellStyle name="%40 - Vurgu3 3 8 4" xfId="15962" xr:uid="{FAE84F47-DD95-4C41-8A19-47ADD71625FD}"/>
    <cellStyle name="%40 - Vurgu3 3 8 4 2" xfId="40194" xr:uid="{4D95F483-4DB5-444A-A57C-3F2EA952509E}"/>
    <cellStyle name="%40 - Vurgu3 3 8 5" xfId="19699" xr:uid="{3C350342-D38C-4A5E-83FE-FAE19F201A40}"/>
    <cellStyle name="%40 - Vurgu3 3 8 5 2" xfId="43925" xr:uid="{1D7DAFD5-3CBE-4C7B-8639-E80420C1E123}"/>
    <cellStyle name="%40 - Vurgu3 3 8 6" xfId="23220" xr:uid="{4C0935E8-D4C9-416A-8B72-58910DC6B708}"/>
    <cellStyle name="%40 - Vurgu3 3 8 6 2" xfId="47422" xr:uid="{E051797B-A2EF-4E89-83A5-BBCD91EBF74F}"/>
    <cellStyle name="%40 - Vurgu3 3 8 7" xfId="29845" xr:uid="{6B8FCFB1-2F46-4588-8617-6C122CE9F860}"/>
    <cellStyle name="%40 - Vurgu3 3 9" xfId="5878" xr:uid="{46836A59-11D0-442F-BC95-EEC01880866D}"/>
    <cellStyle name="%40 - Vurgu3 3 9 2" xfId="9866" xr:uid="{3A5030BB-BFFE-402C-9E2E-5786A00E3FE4}"/>
    <cellStyle name="%40 - Vurgu3 3 9 2 2" xfId="34466" xr:uid="{8C5576C4-135F-479A-8BA8-EF65963157F8}"/>
    <cellStyle name="%40 - Vurgu3 3 9 3" xfId="13753" xr:uid="{4B92CA35-E489-48B9-8C53-213EFF8C2013}"/>
    <cellStyle name="%40 - Vurgu3 3 9 3 2" xfId="37986" xr:uid="{0C361AFD-125C-44C7-BEC0-CD5AFB443A4B}"/>
    <cellStyle name="%40 - Vurgu3 3 9 4" xfId="17466" xr:uid="{2CA01529-3225-4875-8348-E21AAB7E9A87}"/>
    <cellStyle name="%40 - Vurgu3 3 9 4 2" xfId="41697" xr:uid="{1BA53556-17E1-403F-A960-7007B9B57172}"/>
    <cellStyle name="%40 - Vurgu3 3 9 5" xfId="21205" xr:uid="{18B39E45-A97A-44BC-9627-4737E33C20A1}"/>
    <cellStyle name="%40 - Vurgu3 3 9 5 2" xfId="45428" xr:uid="{87C4CEBD-FBAD-475C-9361-F7D1A0BAB49C}"/>
    <cellStyle name="%40 - Vurgu3 3 9 6" xfId="27185" xr:uid="{A11AA0E6-DAA0-4516-82F0-7BBEFA59B7CA}"/>
    <cellStyle name="%40 - Vurgu3 3 9 6 2" xfId="51302" xr:uid="{144C8066-506E-41F6-ABDA-F1013C361B90}"/>
    <cellStyle name="%40 - Vurgu3 3 9 7" xfId="30884" xr:uid="{D67CC3FA-B7F8-4328-B977-5AD292D99CB2}"/>
    <cellStyle name="%40 - Vurgu3 30" xfId="8784" xr:uid="{F73E7A22-7419-4937-9717-B0B48BFA72CE}"/>
    <cellStyle name="%40 - Vurgu3 30 2" xfId="24365" xr:uid="{AB42BB32-EBBB-41FA-A11C-D568BE6B230B}"/>
    <cellStyle name="%40 - Vurgu3 30 2 2" xfId="48567" xr:uid="{45061D1A-1677-4B01-9E63-95E729DBD5F0}"/>
    <cellStyle name="%40 - Vurgu3 30 3" xfId="33560" xr:uid="{1C0114F7-AD47-4C49-9E4E-001C1766B654}"/>
    <cellStyle name="%40 - Vurgu3 31" xfId="6519" xr:uid="{FA7A7A7F-05B9-45F6-9DCD-5A27F2062CE0}"/>
    <cellStyle name="%40 - Vurgu3 31 2" xfId="24435" xr:uid="{1F7A1073-D7CD-4C53-A870-1C1BC68E5DD8}"/>
    <cellStyle name="%40 - Vurgu3 31 2 2" xfId="48619" xr:uid="{348469B7-E3C9-43FE-8FD5-2F9DFB0B3CE5}"/>
    <cellStyle name="%40 - Vurgu3 31 3" xfId="31523" xr:uid="{19855232-2D4F-4F11-8656-4537769057D4}"/>
    <cellStyle name="%40 - Vurgu3 32" xfId="11078" xr:uid="{19F2A556-BDD8-4D9E-80DC-BC0AAE0FE330}"/>
    <cellStyle name="%40 - Vurgu3 32 2" xfId="24458" xr:uid="{56A6605D-7F0A-4B84-82AE-9EDF7F480A22}"/>
    <cellStyle name="%40 - Vurgu3 32 2 2" xfId="48635" xr:uid="{8DDBF799-B809-4C64-B349-E2F0531E0EB2}"/>
    <cellStyle name="%40 - Vurgu3 32 3" xfId="35319" xr:uid="{3FECC0E3-484F-4DDA-BBA2-19A1A725581B}"/>
    <cellStyle name="%40 - Vurgu3 33" xfId="11113" xr:uid="{44CBD680-4774-4749-8BFF-7AFFFEDD74DA}"/>
    <cellStyle name="%40 - Vurgu3 33 2" xfId="24476" xr:uid="{6BFA2385-040A-41A4-AF69-3D446B61A244}"/>
    <cellStyle name="%40 - Vurgu3 33 2 2" xfId="48651" xr:uid="{1E80F22B-74BB-4D5A-931F-F2859918C53D}"/>
    <cellStyle name="%40 - Vurgu3 33 3" xfId="35347" xr:uid="{9DA25E26-004D-40F4-ABB8-EAF777033056}"/>
    <cellStyle name="%40 - Vurgu3 34" xfId="14826" xr:uid="{074325F7-10A2-4BD5-8D81-CC914F02246F}"/>
    <cellStyle name="%40 - Vurgu3 34 2" xfId="24494" xr:uid="{8EC36DC6-836F-4AA5-9CEE-BF3E81F8FD5E}"/>
    <cellStyle name="%40 - Vurgu3 34 2 2" xfId="48668" xr:uid="{B8CEA0F7-32CE-45B8-9D37-904E77F32338}"/>
    <cellStyle name="%40 - Vurgu3 34 3" xfId="39058" xr:uid="{C4B37836-69B1-4500-B7CA-EFA14DF3D1E1}"/>
    <cellStyle name="%40 - Vurgu3 35" xfId="18559" xr:uid="{C24FC8CE-6F25-434A-B05C-B1CF3B1D1467}"/>
    <cellStyle name="%40 - Vurgu3 35 2" xfId="42785" xr:uid="{8DA497B8-5FCF-4676-A063-8AD38CDF777B}"/>
    <cellStyle name="%40 - Vurgu3 36" xfId="22293" xr:uid="{C5F381CB-4A07-46AC-BA67-CFEDE66C2D51}"/>
    <cellStyle name="%40 - Vurgu3 36 2" xfId="46511" xr:uid="{0E5FF9D1-06A5-4379-B77F-3C75B75A285B}"/>
    <cellStyle name="%40 - Vurgu3 37" xfId="52376" xr:uid="{5894B425-874A-447F-A304-2B3633FC72D5}"/>
    <cellStyle name="%40 - Vurgu3 4" xfId="530" xr:uid="{00000000-0005-0000-0000-000046020000}"/>
    <cellStyle name="%40 - Vurgu3 4 10" xfId="6584" xr:uid="{3B3948F6-8FA7-4755-A4DA-FD48CE76641C}"/>
    <cellStyle name="%40 - Vurgu3 4 10 2" xfId="31588" xr:uid="{BE88D12A-BBA8-41AE-913F-FE2E9F9FFB71}"/>
    <cellStyle name="%40 - Vurgu3 4 11" xfId="10417" xr:uid="{E0902B02-F0FA-415C-BDA6-4C9F3E9E31F8}"/>
    <cellStyle name="%40 - Vurgu3 4 11 2" xfId="34978" xr:uid="{B3C076BB-0525-4648-B7A9-5285D668A536}"/>
    <cellStyle name="%40 - Vurgu3 4 12" xfId="11177" xr:uid="{8B15DA79-E882-4933-8C3D-817D948995BC}"/>
    <cellStyle name="%40 - Vurgu3 4 12 2" xfId="35411" xr:uid="{80E3DB8A-F038-4A04-8049-B90219C46E54}"/>
    <cellStyle name="%40 - Vurgu3 4 13" xfId="14890" xr:uid="{8F0381AA-EF3F-4F18-B723-B89FEA6BF829}"/>
    <cellStyle name="%40 - Vurgu3 4 13 2" xfId="39122" xr:uid="{48E71781-D579-4762-88D0-D3BB32444C05}"/>
    <cellStyle name="%40 - Vurgu3 4 14" xfId="18623" xr:uid="{B3F89FFE-1BE2-4727-AE56-7E5B9A6001CF}"/>
    <cellStyle name="%40 - Vurgu3 4 14 2" xfId="42849" xr:uid="{810A756F-0FC4-4DC7-931C-CA0A59888D7F}"/>
    <cellStyle name="%40 - Vurgu3 4 15" xfId="22390" xr:uid="{7251074D-B472-42B7-B90F-453EF55BA6A8}"/>
    <cellStyle name="%40 - Vurgu3 4 15 2" xfId="46592" xr:uid="{8E9285D9-E65A-4078-9BFD-2A7E994440E9}"/>
    <cellStyle name="%40 - Vurgu3 4 16" xfId="28692" xr:uid="{CA0A16D9-15F7-436D-8B75-193413CF2675}"/>
    <cellStyle name="%40 - Vurgu3 4 2" xfId="531" xr:uid="{00000000-0005-0000-0000-000047020000}"/>
    <cellStyle name="%40 - Vurgu3 4 2 10" xfId="22693" xr:uid="{A95569E0-76BF-4405-BEDE-1843E834E487}"/>
    <cellStyle name="%40 - Vurgu3 4 2 10 2" xfId="46895" xr:uid="{61D8A698-2725-41CD-8A1F-81F90813F1F3}"/>
    <cellStyle name="%40 - Vurgu3 4 2 11" xfId="28693" xr:uid="{95091F87-20EE-4BF7-A669-33C3D18B69EA}"/>
    <cellStyle name="%40 - Vurgu3 4 2 2" xfId="532" xr:uid="{00000000-0005-0000-0000-000048020000}"/>
    <cellStyle name="%40 - Vurgu3 4 2 2 2" xfId="4249" xr:uid="{0F9D80FA-79DA-4F5F-9D3A-DA431F785175}"/>
    <cellStyle name="%40 - Vurgu3 4 2 2 2 2" xfId="26509" xr:uid="{8BBCE3B6-0FEA-4434-8817-59EF21D584A4}"/>
    <cellStyle name="%40 - Vurgu3 4 2 2 2 2 2" xfId="50628" xr:uid="{E6C00642-185E-4020-B29A-AF999A5204A6}"/>
    <cellStyle name="%40 - Vurgu3 4 2 2 2 3" xfId="29855" xr:uid="{E13D0A35-37E7-40C7-9A15-47854F72296E}"/>
    <cellStyle name="%40 - Vurgu3 4 2 2 3" xfId="5888" xr:uid="{D323969B-4D61-4F36-A7B1-850098B2E527}"/>
    <cellStyle name="%40 - Vurgu3 4 2 2 3 2" xfId="30894" xr:uid="{B6D91951-FE32-4775-AF2C-BCEF469D8DB5}"/>
    <cellStyle name="%40 - Vurgu3 4 2 2 4" xfId="8110" xr:uid="{D96E7440-59E9-4501-8D10-F394A3E6B35D}"/>
    <cellStyle name="%40 - Vurgu3 4 2 2 4 2" xfId="32938" xr:uid="{119BB1CD-194F-4E0F-A89C-7BF5EC4353AE}"/>
    <cellStyle name="%40 - Vurgu3 4 2 2 5" xfId="13079" xr:uid="{D6B82CA1-FCCD-4FC6-83F8-08C38461A4BD}"/>
    <cellStyle name="%40 - Vurgu3 4 2 2 5 2" xfId="37312" xr:uid="{2E7C233D-1D11-4438-AFE6-3887FB645FDF}"/>
    <cellStyle name="%40 - Vurgu3 4 2 2 6" xfId="16792" xr:uid="{B7257165-C01C-4652-9145-072EF305AAA0}"/>
    <cellStyle name="%40 - Vurgu3 4 2 2 6 2" xfId="41023" xr:uid="{4E0E51B9-BD01-4651-8111-2FB1F5BEB9D4}"/>
    <cellStyle name="%40 - Vurgu3 4 2 2 7" xfId="20531" xr:uid="{C778C1C0-C376-4E79-8562-15383AD2AF5E}"/>
    <cellStyle name="%40 - Vurgu3 4 2 2 7 2" xfId="44754" xr:uid="{752D76AA-8302-4904-A70B-ABF76AD135BD}"/>
    <cellStyle name="%40 - Vurgu3 4 2 2 8" xfId="23743" xr:uid="{9C207DDC-AF1E-404B-B54A-A96B3913C266}"/>
    <cellStyle name="%40 - Vurgu3 4 2 2 8 2" xfId="47945" xr:uid="{3E04388F-E0DD-4398-81C8-765BA57BBC83}"/>
    <cellStyle name="%40 - Vurgu3 4 2 2 9" xfId="28694" xr:uid="{B972E752-6FE3-4487-BAFB-E002A0857ECA}"/>
    <cellStyle name="%40 - Vurgu3 4 2 3" xfId="4248" xr:uid="{25BB96BF-66F4-4E26-80D0-05A1E735B2BB}"/>
    <cellStyle name="%40 - Vurgu3 4 2 3 2" xfId="10074" xr:uid="{79DACF2B-AC2D-4AE5-B240-8183824C2E32}"/>
    <cellStyle name="%40 - Vurgu3 4 2 3 2 2" xfId="34668" xr:uid="{94E7BCBA-B848-4C17-9C7A-8B0C7D3F3639}"/>
    <cellStyle name="%40 - Vurgu3 4 2 3 3" xfId="14271" xr:uid="{94872698-6D5E-4C42-8CAC-3E595C8BA61A}"/>
    <cellStyle name="%40 - Vurgu3 4 2 3 3 2" xfId="38504" xr:uid="{48314485-D8CF-4AB0-94A3-9BD7D819865A}"/>
    <cellStyle name="%40 - Vurgu3 4 2 3 4" xfId="17984" xr:uid="{1D87A644-A095-4649-BF44-555D5710B7AB}"/>
    <cellStyle name="%40 - Vurgu3 4 2 3 4 2" xfId="42215" xr:uid="{4730465B-95C5-4F42-9269-E6748756412A}"/>
    <cellStyle name="%40 - Vurgu3 4 2 3 5" xfId="21723" xr:uid="{F37E78DB-8A7D-45D7-89B5-236D7118ED5A}"/>
    <cellStyle name="%40 - Vurgu3 4 2 3 5 2" xfId="45946" xr:uid="{902E8C56-52C5-4938-9937-E9B2122DC534}"/>
    <cellStyle name="%40 - Vurgu3 4 2 3 6" xfId="27703" xr:uid="{F7047D3C-B748-40F5-AA47-E5E7BC37448E}"/>
    <cellStyle name="%40 - Vurgu3 4 2 3 6 2" xfId="51820" xr:uid="{BC15E164-0D76-470E-A565-33F53C94172F}"/>
    <cellStyle name="%40 - Vurgu3 4 2 3 7" xfId="29854" xr:uid="{22470C5B-4467-4621-BFBD-960D40142391}"/>
    <cellStyle name="%40 - Vurgu3 4 2 4" xfId="5887" xr:uid="{F721695E-82F7-4154-AB8C-FB1C1130C72B}"/>
    <cellStyle name="%40 - Vurgu3 4 2 4 2" xfId="9022" xr:uid="{160F5094-1742-4FFB-A7FB-9D66F751D6CD}"/>
    <cellStyle name="%40 - Vurgu3 4 2 4 2 2" xfId="33716" xr:uid="{6E0A8EE2-3364-4372-B553-34889FDE1F3E}"/>
    <cellStyle name="%40 - Vurgu3 4 2 4 3" xfId="12421" xr:uid="{3A29165C-9E0F-4F16-A737-D879375507E2}"/>
    <cellStyle name="%40 - Vurgu3 4 2 4 3 2" xfId="36655" xr:uid="{75B28136-56CB-4B61-8749-42ECA9B7A144}"/>
    <cellStyle name="%40 - Vurgu3 4 2 4 4" xfId="16134" xr:uid="{69140DDF-CD27-4AB2-AC16-3DF721233048}"/>
    <cellStyle name="%40 - Vurgu3 4 2 4 4 2" xfId="40366" xr:uid="{4A59DFF7-EE17-4D40-A4D3-334AA37C6821}"/>
    <cellStyle name="%40 - Vurgu3 4 2 4 5" xfId="19872" xr:uid="{81A192E0-5E15-4C82-90BB-261075E60406}"/>
    <cellStyle name="%40 - Vurgu3 4 2 4 5 2" xfId="44097" xr:uid="{D0FF07CF-036F-4962-9129-F0BF6F81A2C0}"/>
    <cellStyle name="%40 - Vurgu3 4 2 4 6" xfId="25847" xr:uid="{4000C0DE-48BE-413E-B026-C42B939553FE}"/>
    <cellStyle name="%40 - Vurgu3 4 2 4 6 2" xfId="49971" xr:uid="{F17B2BED-DE81-4DC4-9C1D-2BBF81852197}"/>
    <cellStyle name="%40 - Vurgu3 4 2 4 7" xfId="30893" xr:uid="{0104C4E0-C616-4ECB-889C-9EE738970C2B}"/>
    <cellStyle name="%40 - Vurgu3 4 2 5" xfId="6958" xr:uid="{10E71A54-1C90-4493-A1F3-4FC3873CACE8}"/>
    <cellStyle name="%40 - Vurgu3 4 2 5 2" xfId="25106" xr:uid="{3F186084-1D58-4620-9280-1405F386D1DB}"/>
    <cellStyle name="%40 - Vurgu3 4 2 5 2 2" xfId="49240" xr:uid="{84A1F3BF-E53D-4666-8B38-64D4347C9245}"/>
    <cellStyle name="%40 - Vurgu3 4 2 5 3" xfId="31890" xr:uid="{55336A86-A449-4B3C-A4F5-AC4D58A3B737}"/>
    <cellStyle name="%40 - Vurgu3 4 2 6" xfId="10418" xr:uid="{B59D9CCE-7788-4B32-86E2-8A372871E0CD}"/>
    <cellStyle name="%40 - Vurgu3 4 2 6 2" xfId="34979" xr:uid="{6880619F-ADBC-49B5-8E85-6C1883DECD8D}"/>
    <cellStyle name="%40 - Vurgu3 4 2 7" xfId="11690" xr:uid="{258A57B8-5AC5-4530-90BF-AB0E632F44E6}"/>
    <cellStyle name="%40 - Vurgu3 4 2 7 2" xfId="35924" xr:uid="{70ADDF70-52C0-4DE8-819B-7632FE9BACC9}"/>
    <cellStyle name="%40 - Vurgu3 4 2 8" xfId="15403" xr:uid="{CEA83453-5BFA-4C57-B65F-395FB9C01425}"/>
    <cellStyle name="%40 - Vurgu3 4 2 8 2" xfId="39635" xr:uid="{00095917-53F9-43D9-A492-281A73EBC221}"/>
    <cellStyle name="%40 - Vurgu3 4 2 9" xfId="19140" xr:uid="{328B6205-EDD4-48BD-A3F5-3A9F5501521D}"/>
    <cellStyle name="%40 - Vurgu3 4 2 9 2" xfId="43366" xr:uid="{1A60775A-12FA-437A-AC54-BB0F8872515E}"/>
    <cellStyle name="%40 - Vurgu3 4 3" xfId="533" xr:uid="{00000000-0005-0000-0000-000049020000}"/>
    <cellStyle name="%40 - Vurgu3 4 3 10" xfId="28695" xr:uid="{0AE09C72-0E63-44D1-B156-B401CBDB5E3C}"/>
    <cellStyle name="%40 - Vurgu3 4 3 2" xfId="4250" xr:uid="{756367B8-656A-404A-A62F-53422E2B8A7B}"/>
    <cellStyle name="%40 - Vurgu3 4 3 2 2" xfId="8241" xr:uid="{29FAD862-EAB2-420E-AAEC-05D72303F2EC}"/>
    <cellStyle name="%40 - Vurgu3 4 3 2 2 2" xfId="27830" xr:uid="{3C41D23B-47EC-48E7-8816-667056F58747}"/>
    <cellStyle name="%40 - Vurgu3 4 3 2 2 2 2" xfId="51947" xr:uid="{E0F44C1F-4378-4D1D-85FF-A93B64F1E9D9}"/>
    <cellStyle name="%40 - Vurgu3 4 3 2 2 3" xfId="33065" xr:uid="{F70B81E2-ED92-4D6E-A899-8763E99F652F}"/>
    <cellStyle name="%40 - Vurgu3 4 3 2 3" xfId="14398" xr:uid="{CAD479DB-0C38-4922-B01D-B63B8B993A17}"/>
    <cellStyle name="%40 - Vurgu3 4 3 2 3 2" xfId="38631" xr:uid="{9585D5AE-8C54-495F-984C-99CF894CAE04}"/>
    <cellStyle name="%40 - Vurgu3 4 3 2 4" xfId="18111" xr:uid="{D5B7797D-F67F-4252-AED8-64C4758E1238}"/>
    <cellStyle name="%40 - Vurgu3 4 3 2 4 2" xfId="42342" xr:uid="{146A1918-3ABE-47BD-9645-A854040A4E6F}"/>
    <cellStyle name="%40 - Vurgu3 4 3 2 5" xfId="21850" xr:uid="{C1F57E75-40B2-417D-8B4A-9CE58ED25DA3}"/>
    <cellStyle name="%40 - Vurgu3 4 3 2 5 2" xfId="46073" xr:uid="{0B01B41B-17D7-41D8-98D0-EAF0FC5D1E3E}"/>
    <cellStyle name="%40 - Vurgu3 4 3 2 6" xfId="23870" xr:uid="{EA6E6D1B-4B48-4392-ACD1-13588D92FAFE}"/>
    <cellStyle name="%40 - Vurgu3 4 3 2 6 2" xfId="48072" xr:uid="{FE9A6809-106B-48C5-AEFF-2F9519B3199D}"/>
    <cellStyle name="%40 - Vurgu3 4 3 2 7" xfId="29856" xr:uid="{F6B55115-8B71-419D-B5E2-D8CCD2919B1F}"/>
    <cellStyle name="%40 - Vurgu3 4 3 3" xfId="5889" xr:uid="{B6C79594-A79D-4730-BA3A-6CABC2C9EE08}"/>
    <cellStyle name="%40 - Vurgu3 4 3 3 2" xfId="9463" xr:uid="{292DCCC2-3AB1-4515-89E3-BAD38575FA29}"/>
    <cellStyle name="%40 - Vurgu3 4 3 3 2 2" xfId="34088" xr:uid="{99537568-1877-456D-9793-7517C9E594C2}"/>
    <cellStyle name="%40 - Vurgu3 4 3 3 3" xfId="13206" xr:uid="{F00BD556-1F3A-46DE-87B2-39DF70E49930}"/>
    <cellStyle name="%40 - Vurgu3 4 3 3 3 2" xfId="37439" xr:uid="{3703DA0D-A549-4D0A-AC38-142236B06BAE}"/>
    <cellStyle name="%40 - Vurgu3 4 3 3 4" xfId="16919" xr:uid="{F40920F2-5884-4088-8634-15835957148F}"/>
    <cellStyle name="%40 - Vurgu3 4 3 3 4 2" xfId="41150" xr:uid="{1C1A1C2C-F0D8-4D25-979D-A56230CEE0B9}"/>
    <cellStyle name="%40 - Vurgu3 4 3 3 5" xfId="20658" xr:uid="{07A4E078-FDF4-45C9-8BAE-E6800C825922}"/>
    <cellStyle name="%40 - Vurgu3 4 3 3 5 2" xfId="44881" xr:uid="{E3747234-C4AE-4777-9858-C3B7AA39A844}"/>
    <cellStyle name="%40 - Vurgu3 4 3 3 6" xfId="26636" xr:uid="{17EA4D58-5F3F-4C91-8608-82186F40D922}"/>
    <cellStyle name="%40 - Vurgu3 4 3 3 6 2" xfId="50755" xr:uid="{948B22CA-0CAC-4A0D-AF8F-2A40657C1508}"/>
    <cellStyle name="%40 - Vurgu3 4 3 3 7" xfId="30895" xr:uid="{511CBF05-B902-4B6A-A082-4DA0EDC6C2A8}"/>
    <cellStyle name="%40 - Vurgu3 4 3 4" xfId="7093" xr:uid="{5177F885-A5AA-4BFF-8776-A1078B5289A6}"/>
    <cellStyle name="%40 - Vurgu3 4 3 4 2" xfId="25233" xr:uid="{35C6DE58-C95E-4B38-BC56-80FCDD3FB267}"/>
    <cellStyle name="%40 - Vurgu3 4 3 4 2 2" xfId="49367" xr:uid="{4E4AEBAC-DF7A-46B5-90BF-0BA0B56FE5A7}"/>
    <cellStyle name="%40 - Vurgu3 4 3 4 3" xfId="32017" xr:uid="{EB2608EA-33B6-4417-A964-06FFA0EF7039}"/>
    <cellStyle name="%40 - Vurgu3 4 3 5" xfId="10419" xr:uid="{D89A4530-FC92-4F4C-858E-C17296DF9800}"/>
    <cellStyle name="%40 - Vurgu3 4 3 5 2" xfId="34980" xr:uid="{E1D91CF3-FF4A-4D2B-ADF7-9023A9A5A5F9}"/>
    <cellStyle name="%40 - Vurgu3 4 3 6" xfId="11817" xr:uid="{286C5938-52A5-4BA5-AB88-3C406E340B0A}"/>
    <cellStyle name="%40 - Vurgu3 4 3 6 2" xfId="36051" xr:uid="{8C2DC9D9-369D-43B4-81EF-D05909F59D59}"/>
    <cellStyle name="%40 - Vurgu3 4 3 7" xfId="15530" xr:uid="{CE1E336E-E1DC-4858-B643-2C380767AFFB}"/>
    <cellStyle name="%40 - Vurgu3 4 3 7 2" xfId="39762" xr:uid="{169A65AD-33D8-47AB-BFBC-6C41003BA446}"/>
    <cellStyle name="%40 - Vurgu3 4 3 8" xfId="19267" xr:uid="{9D77A0A6-2F1D-4E8D-B369-9FA03808A364}"/>
    <cellStyle name="%40 - Vurgu3 4 3 8 2" xfId="43493" xr:uid="{D3E14C39-F2FA-42CE-9561-EDCAE27E5FA4}"/>
    <cellStyle name="%40 - Vurgu3 4 3 9" xfId="22820" xr:uid="{7F114FA9-7E72-4EEE-A583-7AF4450B712F}"/>
    <cellStyle name="%40 - Vurgu3 4 3 9 2" xfId="47022" xr:uid="{5BA514AA-AC66-400A-9828-66F637ABFD9C}"/>
    <cellStyle name="%40 - Vurgu3 4 4" xfId="534" xr:uid="{00000000-0005-0000-0000-00004A020000}"/>
    <cellStyle name="%40 - Vurgu3 4 4 10" xfId="28696" xr:uid="{7F733594-320D-4DD6-B91E-DEF9A2A5F7C2}"/>
    <cellStyle name="%40 - Vurgu3 4 4 2" xfId="4251" xr:uid="{A0B3EF4D-06B3-4A4D-AC6E-127849F5BFAF}"/>
    <cellStyle name="%40 - Vurgu3 4 4 2 2" xfId="8371" xr:uid="{42FC3148-18E1-47B6-9D62-D110CB47DA5A}"/>
    <cellStyle name="%40 - Vurgu3 4 4 2 2 2" xfId="27957" xr:uid="{F04DA346-D996-4B89-8004-8D919844737B}"/>
    <cellStyle name="%40 - Vurgu3 4 4 2 2 2 2" xfId="52074" xr:uid="{ECA40B66-8097-4F1D-9D23-2D99A594FFE6}"/>
    <cellStyle name="%40 - Vurgu3 4 4 2 2 3" xfId="33192" xr:uid="{15030C19-E71D-4A78-B301-4593F01768D6}"/>
    <cellStyle name="%40 - Vurgu3 4 4 2 3" xfId="14525" xr:uid="{37AA595F-1E40-4CDD-AB23-3513D9DC4CCA}"/>
    <cellStyle name="%40 - Vurgu3 4 4 2 3 2" xfId="38758" xr:uid="{4C5F1FE8-4C56-4CBD-83A1-894067F856CF}"/>
    <cellStyle name="%40 - Vurgu3 4 4 2 4" xfId="18238" xr:uid="{2100DC39-A1ED-4B9A-9B3B-B310641C4E56}"/>
    <cellStyle name="%40 - Vurgu3 4 4 2 4 2" xfId="42469" xr:uid="{66846C74-07A5-4009-AE4B-5D88689C286F}"/>
    <cellStyle name="%40 - Vurgu3 4 4 2 5" xfId="21977" xr:uid="{1BE7127C-AF43-4977-8F7F-1656943CBDAF}"/>
    <cellStyle name="%40 - Vurgu3 4 4 2 5 2" xfId="46200" xr:uid="{581E87E7-4973-4363-8CAB-DD3F132A6BEC}"/>
    <cellStyle name="%40 - Vurgu3 4 4 2 6" xfId="23997" xr:uid="{65E282B9-EC75-4CBD-AEAF-38FA48955246}"/>
    <cellStyle name="%40 - Vurgu3 4 4 2 6 2" xfId="48199" xr:uid="{B859574D-6993-4510-8391-5FB83CD9471E}"/>
    <cellStyle name="%40 - Vurgu3 4 4 2 7" xfId="29857" xr:uid="{DEC5FA9F-F536-48B2-80FD-8F854143D251}"/>
    <cellStyle name="%40 - Vurgu3 4 4 3" xfId="5890" xr:uid="{1599F54E-DEEA-4CC9-B767-1B1BECAD71FA}"/>
    <cellStyle name="%40 - Vurgu3 4 4 3 2" xfId="9542" xr:uid="{43CB38B5-2C53-4386-A5F7-BA99BE71F8B4}"/>
    <cellStyle name="%40 - Vurgu3 4 4 3 2 2" xfId="34167" xr:uid="{8010C292-C333-41C6-849A-CF94E948C587}"/>
    <cellStyle name="%40 - Vurgu3 4 4 3 3" xfId="13333" xr:uid="{A8B6D938-A5AE-42F2-91A5-0266340734EE}"/>
    <cellStyle name="%40 - Vurgu3 4 4 3 3 2" xfId="37566" xr:uid="{1CBAF9B6-2490-4986-823D-0BE1E334DD9C}"/>
    <cellStyle name="%40 - Vurgu3 4 4 3 4" xfId="17046" xr:uid="{B94C60AE-D70B-4430-8C2D-8035F19D5C09}"/>
    <cellStyle name="%40 - Vurgu3 4 4 3 4 2" xfId="41277" xr:uid="{AC531AD6-667D-49D3-ABC9-D0376BC76CEB}"/>
    <cellStyle name="%40 - Vurgu3 4 4 3 5" xfId="20785" xr:uid="{0A5200F9-740F-4C2F-AD8A-47CC91B75F54}"/>
    <cellStyle name="%40 - Vurgu3 4 4 3 5 2" xfId="45008" xr:uid="{76F67745-81DC-4455-9D17-2EF1080D6EA8}"/>
    <cellStyle name="%40 - Vurgu3 4 4 3 6" xfId="26763" xr:uid="{B3F02C3F-13A1-4AFB-9BED-366D51D25D5D}"/>
    <cellStyle name="%40 - Vurgu3 4 4 3 6 2" xfId="50882" xr:uid="{81549570-F741-44AA-8F86-2E718B666618}"/>
    <cellStyle name="%40 - Vurgu3 4 4 3 7" xfId="30896" xr:uid="{4A423F30-6FD8-4C17-AFF5-8ED19B902E23}"/>
    <cellStyle name="%40 - Vurgu3 4 4 4" xfId="7221" xr:uid="{EAA9469C-A31D-4A4D-88BC-113B7B074BBF}"/>
    <cellStyle name="%40 - Vurgu3 4 4 4 2" xfId="25360" xr:uid="{81ED097D-8644-41C1-AFBD-41A76B812AF3}"/>
    <cellStyle name="%40 - Vurgu3 4 4 4 2 2" xfId="49494" xr:uid="{CEC7D292-0BCD-4363-BAD6-0630FE094487}"/>
    <cellStyle name="%40 - Vurgu3 4 4 4 3" xfId="32144" xr:uid="{C0E53E9A-0AE6-4F58-BD2F-2B7FBC428757}"/>
    <cellStyle name="%40 - Vurgu3 4 4 5" xfId="10420" xr:uid="{06BBF804-D36B-461B-913A-F6B75FED20A2}"/>
    <cellStyle name="%40 - Vurgu3 4 4 5 2" xfId="34981" xr:uid="{23747DDF-3A85-4905-A59A-D685C102D739}"/>
    <cellStyle name="%40 - Vurgu3 4 4 6" xfId="11944" xr:uid="{187C2DB9-7630-499A-B6DC-52F61D88E981}"/>
    <cellStyle name="%40 - Vurgu3 4 4 6 2" xfId="36178" xr:uid="{5010FD7D-F3B5-413D-914F-FB690514D957}"/>
    <cellStyle name="%40 - Vurgu3 4 4 7" xfId="15657" xr:uid="{1638E012-474B-4EDD-8CD8-682F51003DAC}"/>
    <cellStyle name="%40 - Vurgu3 4 4 7 2" xfId="39889" xr:uid="{6E6CAE85-B0D2-464A-BC9E-CA433E4A5127}"/>
    <cellStyle name="%40 - Vurgu3 4 4 8" xfId="19394" xr:uid="{F189D1B6-0242-4663-9104-9E19ECF45546}"/>
    <cellStyle name="%40 - Vurgu3 4 4 8 2" xfId="43620" xr:uid="{8F770495-6C77-49BD-BF9B-D2C5994EA1D1}"/>
    <cellStyle name="%40 - Vurgu3 4 4 9" xfId="22947" xr:uid="{AC71725D-DFF9-4B39-8F12-38732CC5C25F}"/>
    <cellStyle name="%40 - Vurgu3 4 4 9 2" xfId="47149" xr:uid="{E396ADFD-6646-4687-8A4A-B70632C624D2}"/>
    <cellStyle name="%40 - Vurgu3 4 5" xfId="535" xr:uid="{00000000-0005-0000-0000-00004B020000}"/>
    <cellStyle name="%40 - Vurgu3 4 5 2" xfId="4252" xr:uid="{29A69B53-4187-461D-916E-E9809CB4FDA8}"/>
    <cellStyle name="%40 - Vurgu3 4 5 2 2" xfId="8503" xr:uid="{15FAF6A8-D44D-44A7-9C42-38CF94AFF5FD}"/>
    <cellStyle name="%40 - Vurgu3 4 5 2 2 2" xfId="28084" xr:uid="{1A0640D7-EA22-4BB2-8C19-2194833A6DF8}"/>
    <cellStyle name="%40 - Vurgu3 4 5 2 2 2 2" xfId="52201" xr:uid="{52BA467B-84A1-4E95-85DA-A261B1C1E02E}"/>
    <cellStyle name="%40 - Vurgu3 4 5 2 2 3" xfId="33319" xr:uid="{8A8D39EB-2B94-49F0-9282-240284B4C911}"/>
    <cellStyle name="%40 - Vurgu3 4 5 2 3" xfId="14652" xr:uid="{E602D589-BD92-4367-AB88-5E79955744CF}"/>
    <cellStyle name="%40 - Vurgu3 4 5 2 3 2" xfId="38885" xr:uid="{E16D2B71-A97A-4965-B486-C411836525A9}"/>
    <cellStyle name="%40 - Vurgu3 4 5 2 4" xfId="18365" xr:uid="{D81232D9-2DF1-4FFF-9297-77E6CF3D054E}"/>
    <cellStyle name="%40 - Vurgu3 4 5 2 4 2" xfId="42596" xr:uid="{1700A349-7FD4-4816-8E23-2FCEAF681CCB}"/>
    <cellStyle name="%40 - Vurgu3 4 5 2 5" xfId="22104" xr:uid="{71B72EE6-C7B0-4C4C-B697-0F6E6A55118F}"/>
    <cellStyle name="%40 - Vurgu3 4 5 2 5 2" xfId="46327" xr:uid="{178FF431-7E5F-48A5-BEBD-9D76DB08214C}"/>
    <cellStyle name="%40 - Vurgu3 4 5 2 6" xfId="24124" xr:uid="{0383AE6C-57E1-4405-87F4-8254F156C18C}"/>
    <cellStyle name="%40 - Vurgu3 4 5 2 6 2" xfId="48326" xr:uid="{60AF1FBD-CF95-4968-B82F-0DBEBF965C64}"/>
    <cellStyle name="%40 - Vurgu3 4 5 2 7" xfId="29858" xr:uid="{A6A8441D-1967-4CAC-A8F8-9D852AD3695C}"/>
    <cellStyle name="%40 - Vurgu3 4 5 3" xfId="5891" xr:uid="{319EFEDD-12F1-4276-83BB-1408CC3D8792}"/>
    <cellStyle name="%40 - Vurgu3 4 5 3 2" xfId="9622" xr:uid="{39EFA3DE-CDA2-4481-A8D5-7D3D87E6FF17}"/>
    <cellStyle name="%40 - Vurgu3 4 5 3 2 2" xfId="34247" xr:uid="{6872BC68-2776-4B9E-BA8D-71A03CEAA811}"/>
    <cellStyle name="%40 - Vurgu3 4 5 3 3" xfId="13460" xr:uid="{05E611E2-A4E8-403B-B869-502BE5F16038}"/>
    <cellStyle name="%40 - Vurgu3 4 5 3 3 2" xfId="37693" xr:uid="{7FD5E888-0667-4A6C-959D-500C7A33D32D}"/>
    <cellStyle name="%40 - Vurgu3 4 5 3 4" xfId="17173" xr:uid="{98A6E278-A738-4E8A-B1CB-41387823AC6D}"/>
    <cellStyle name="%40 - Vurgu3 4 5 3 4 2" xfId="41404" xr:uid="{E440E875-87D5-4DCF-8E52-1293F83F0CC7}"/>
    <cellStyle name="%40 - Vurgu3 4 5 3 5" xfId="20912" xr:uid="{B088A7B7-9158-4842-B9D0-5BBA2A600291}"/>
    <cellStyle name="%40 - Vurgu3 4 5 3 5 2" xfId="45135" xr:uid="{B45BA37B-6C55-4222-95CD-630CCE4F85B3}"/>
    <cellStyle name="%40 - Vurgu3 4 5 3 6" xfId="26890" xr:uid="{5F6EBE91-1661-4906-A7E2-945B263E0E25}"/>
    <cellStyle name="%40 - Vurgu3 4 5 3 6 2" xfId="51009" xr:uid="{46C3DFB7-A16F-4B29-843A-EC2D43068E7F}"/>
    <cellStyle name="%40 - Vurgu3 4 5 3 7" xfId="30897" xr:uid="{61340062-03A8-4A00-9554-0899BB383691}"/>
    <cellStyle name="%40 - Vurgu3 4 5 4" xfId="7355" xr:uid="{55F78E0B-3505-460E-938B-6DA92572F15A}"/>
    <cellStyle name="%40 - Vurgu3 4 5 4 2" xfId="25487" xr:uid="{22462556-A57F-4793-9224-82BAB4DFFDEC}"/>
    <cellStyle name="%40 - Vurgu3 4 5 4 2 2" xfId="49621" xr:uid="{CFD42275-F219-45D1-A54E-413CBEF63AAF}"/>
    <cellStyle name="%40 - Vurgu3 4 5 4 3" xfId="32271" xr:uid="{04C8B8B4-FF17-4D47-B5F9-7915DEFFD7AC}"/>
    <cellStyle name="%40 - Vurgu3 4 5 5" xfId="12071" xr:uid="{174D56CD-FAFF-45F7-ACDD-693078586996}"/>
    <cellStyle name="%40 - Vurgu3 4 5 5 2" xfId="36305" xr:uid="{10CB5320-4CE1-457C-A159-84E5A2751AA7}"/>
    <cellStyle name="%40 - Vurgu3 4 5 6" xfId="15784" xr:uid="{F5687EFD-1A04-48D6-8BE5-062D3D27EDB8}"/>
    <cellStyle name="%40 - Vurgu3 4 5 6 2" xfId="40016" xr:uid="{4E548FFC-E80F-4A9D-A5BD-5FEEB0C7B60C}"/>
    <cellStyle name="%40 - Vurgu3 4 5 7" xfId="19521" xr:uid="{59381F1F-05EF-4463-B4DF-5BF658C72B20}"/>
    <cellStyle name="%40 - Vurgu3 4 5 7 2" xfId="43747" xr:uid="{E8AB41E7-58DF-4E47-9105-200DF5771471}"/>
    <cellStyle name="%40 - Vurgu3 4 5 8" xfId="23074" xr:uid="{2E5A3C4C-0362-4C37-81AA-EC3853B2022E}"/>
    <cellStyle name="%40 - Vurgu3 4 5 8 2" xfId="47276" xr:uid="{F2E0719A-32D0-4102-A39D-8CE38AF5391A}"/>
    <cellStyle name="%40 - Vurgu3 4 5 9" xfId="28697" xr:uid="{69039966-9520-4719-89CA-5251314CF301}"/>
    <cellStyle name="%40 - Vurgu3 4 6" xfId="3594" xr:uid="{00000000-0005-0000-0000-00004C020000}"/>
    <cellStyle name="%40 - Vurgu3 4 6 2" xfId="4253" xr:uid="{8FE9EE12-3719-46D2-AE2B-3042F1A6DB8C}"/>
    <cellStyle name="%40 - Vurgu3 4 6 2 2" xfId="9997" xr:uid="{E73979AD-A74B-47D5-BBAE-8D402CB2FED7}"/>
    <cellStyle name="%40 - Vurgu3 4 6 2 2 2" xfId="34591" xr:uid="{F837F0C9-2CC6-4C95-A4D5-CDB64C710277}"/>
    <cellStyle name="%40 - Vurgu3 4 6 2 3" xfId="13973" xr:uid="{3A6979BF-6744-4702-9159-213EF68CBB36}"/>
    <cellStyle name="%40 - Vurgu3 4 6 2 3 2" xfId="38206" xr:uid="{47E0EF17-0C92-4576-97B8-259E82B20F2D}"/>
    <cellStyle name="%40 - Vurgu3 4 6 2 4" xfId="17686" xr:uid="{47F5D2CA-80B9-4D86-AAD8-E099B12E464C}"/>
    <cellStyle name="%40 - Vurgu3 4 6 2 4 2" xfId="41917" xr:uid="{6C924FCE-FDD4-4B14-9A95-1871A6427C63}"/>
    <cellStyle name="%40 - Vurgu3 4 6 2 5" xfId="21425" xr:uid="{824C6742-BBDD-4E27-B744-7D8350141712}"/>
    <cellStyle name="%40 - Vurgu3 4 6 2 5 2" xfId="45648" xr:uid="{D42E28B7-2AC5-4D1F-808E-CF484227D82C}"/>
    <cellStyle name="%40 - Vurgu3 4 6 2 6" xfId="27405" xr:uid="{B3D846A0-463E-4BFE-92B0-75BC673AB81B}"/>
    <cellStyle name="%40 - Vurgu3 4 6 2 6 2" xfId="51522" xr:uid="{C916D36C-AE00-46EE-A301-8C5768090C9C}"/>
    <cellStyle name="%40 - Vurgu3 4 6 2 7" xfId="29859" xr:uid="{8848556F-A548-4963-B64F-91AE89C56D88}"/>
    <cellStyle name="%40 - Vurgu3 4 6 3" xfId="5892" xr:uid="{D5B2EAA5-096E-4B5E-9C41-E6DA5DC630BC}"/>
    <cellStyle name="%40 - Vurgu3 4 6 3 2" xfId="9272" xr:uid="{01651231-44C6-4304-8A51-6D05F4654DA1}"/>
    <cellStyle name="%40 - Vurgu3 4 6 3 2 2" xfId="33906" xr:uid="{28E155F4-1903-437A-960C-7B823DB85F9C}"/>
    <cellStyle name="%40 - Vurgu3 4 6 3 3" xfId="12791" xr:uid="{2DCA1C6A-9358-4089-90D0-01C170D228AC}"/>
    <cellStyle name="%40 - Vurgu3 4 6 3 3 2" xfId="37024" xr:uid="{44145013-AEA7-4765-91ED-7A996D743384}"/>
    <cellStyle name="%40 - Vurgu3 4 6 3 4" xfId="16504" xr:uid="{D10B1568-F8F3-4D89-BF7D-B91470754FCD}"/>
    <cellStyle name="%40 - Vurgu3 4 6 3 4 2" xfId="40735" xr:uid="{B9564A0E-42E1-405C-B146-41017EFC3101}"/>
    <cellStyle name="%40 - Vurgu3 4 6 3 5" xfId="20243" xr:uid="{A3602608-EBC4-4803-A759-21695CCAC168}"/>
    <cellStyle name="%40 - Vurgu3 4 6 3 5 2" xfId="44466" xr:uid="{2BBCBDE6-757E-499A-AA51-08643EAC5EA5}"/>
    <cellStyle name="%40 - Vurgu3 4 6 3 6" xfId="26220" xr:uid="{91D67431-7604-4BCD-B2CE-B9EEF2CE8800}"/>
    <cellStyle name="%40 - Vurgu3 4 6 3 6 2" xfId="50340" xr:uid="{E65944EA-BA2A-4FFB-A3CD-4D2328092F89}"/>
    <cellStyle name="%40 - Vurgu3 4 6 3 7" xfId="30898" xr:uid="{740A32D9-938F-41A7-871A-9C2F1C608C31}"/>
    <cellStyle name="%40 - Vurgu3 4 6 4" xfId="7774" xr:uid="{C71641FB-F98D-4868-8B12-127E34DAEBE9}"/>
    <cellStyle name="%40 - Vurgu3 4 6 4 2" xfId="24807" xr:uid="{BC13BA3B-70DA-4575-90F0-00AFEC6AE9B6}"/>
    <cellStyle name="%40 - Vurgu3 4 6 4 2 2" xfId="48941" xr:uid="{947BFAA0-3A31-4444-B437-900F5AD83478}"/>
    <cellStyle name="%40 - Vurgu3 4 6 4 3" xfId="32640" xr:uid="{3009F337-AAAD-4DD9-B118-A1378955594C}"/>
    <cellStyle name="%40 - Vurgu3 4 6 5" xfId="11388" xr:uid="{FE9B3560-F2FD-49EA-97B6-18DA664DB5E8}"/>
    <cellStyle name="%40 - Vurgu3 4 6 5 2" xfId="35622" xr:uid="{9FCFF1AE-270B-41B9-9FEA-B1EFF1BEA49C}"/>
    <cellStyle name="%40 - Vurgu3 4 6 6" xfId="15101" xr:uid="{30C25A59-8A08-4EF0-B16E-051E41BAEF55}"/>
    <cellStyle name="%40 - Vurgu3 4 6 6 2" xfId="39333" xr:uid="{CAFE54EB-8936-46D3-8B7C-E2084704883E}"/>
    <cellStyle name="%40 - Vurgu3 4 6 7" xfId="18837" xr:uid="{04FA6389-B781-4A69-BFA4-E489DD9697BD}"/>
    <cellStyle name="%40 - Vurgu3 4 6 7 2" xfId="43063" xr:uid="{AAE3C632-A5B5-4CB2-80F6-092F72D705F7}"/>
    <cellStyle name="%40 - Vurgu3 4 6 8" xfId="23444" xr:uid="{FE8AE9A3-C402-4F0C-B05F-8A7129A3161F}"/>
    <cellStyle name="%40 - Vurgu3 4 6 8 2" xfId="47646" xr:uid="{48DB3FE4-C731-4A5A-8C30-4C7966BAE37E}"/>
    <cellStyle name="%40 - Vurgu3 4 6 9" xfId="29363" xr:uid="{33F3218C-5AF8-4080-8B4B-881AA60CA536}"/>
    <cellStyle name="%40 - Vurgu3 4 7" xfId="4247" xr:uid="{351DD38B-A96E-4AD2-9509-4BF8EFA84D89}"/>
    <cellStyle name="%40 - Vurgu3 4 7 2" xfId="7520" xr:uid="{075CF55C-55F6-4552-A7F4-8F8A25F3B342}"/>
    <cellStyle name="%40 - Vurgu3 4 7 2 2" xfId="25710" xr:uid="{F90FDCA1-C278-43C0-A070-F5A41A730F2F}"/>
    <cellStyle name="%40 - Vurgu3 4 7 2 2 2" xfId="49838" xr:uid="{E204B983-DC7B-4763-ACE7-74A9D5EFA5EA}"/>
    <cellStyle name="%40 - Vurgu3 4 7 2 3" xfId="32431" xr:uid="{141E756C-9931-46EC-BF49-206B48316480}"/>
    <cellStyle name="%40 - Vurgu3 4 7 3" xfId="12288" xr:uid="{84D44498-C2EC-4099-A1F2-08EDB3AA9958}"/>
    <cellStyle name="%40 - Vurgu3 4 7 3 2" xfId="36522" xr:uid="{6803EA8C-CD15-4472-B19B-D33BAB5C022E}"/>
    <cellStyle name="%40 - Vurgu3 4 7 4" xfId="16001" xr:uid="{B180E4BB-4C5A-4C8C-B1A3-345DD73E8D70}"/>
    <cellStyle name="%40 - Vurgu3 4 7 4 2" xfId="40233" xr:uid="{C0D746D9-F0AC-4674-886F-3A24C7126B56}"/>
    <cellStyle name="%40 - Vurgu3 4 7 5" xfId="19739" xr:uid="{CCF2CD47-8540-4A96-9DFC-5600F0DB5AB7}"/>
    <cellStyle name="%40 - Vurgu3 4 7 5 2" xfId="43964" xr:uid="{06725541-B841-4731-AA77-8BD712D4962D}"/>
    <cellStyle name="%40 - Vurgu3 4 7 6" xfId="23234" xr:uid="{2B23C453-CBA5-472A-AF7B-5E90962909D5}"/>
    <cellStyle name="%40 - Vurgu3 4 7 6 2" xfId="47436" xr:uid="{F9AB7654-B0F9-407C-A316-B8D3A8DCD127}"/>
    <cellStyle name="%40 - Vurgu3 4 7 7" xfId="29853" xr:uid="{DBA8F43A-270F-4C74-90A3-0AC5E63433A4}"/>
    <cellStyle name="%40 - Vurgu3 4 8" xfId="5886" xr:uid="{4C8A6571-51A5-4512-B979-743A518BD27E}"/>
    <cellStyle name="%40 - Vurgu3 4 8 2" xfId="9878" xr:uid="{658E1C5F-74F7-43E0-AFFB-DF731D81FCAF}"/>
    <cellStyle name="%40 - Vurgu3 4 8 2 2" xfId="34478" xr:uid="{01F56D8F-EF4F-453F-A3EB-BD5DA5B4D128}"/>
    <cellStyle name="%40 - Vurgu3 4 8 3" xfId="13767" xr:uid="{AEE7CF87-E7B4-4EE0-9E7E-4310386E63C0}"/>
    <cellStyle name="%40 - Vurgu3 4 8 3 2" xfId="38000" xr:uid="{1A6C8CDA-EFF1-4958-BE7A-601CF8C553BF}"/>
    <cellStyle name="%40 - Vurgu3 4 8 4" xfId="17480" xr:uid="{87026CBD-00A5-4729-8934-91B0D3D3611C}"/>
    <cellStyle name="%40 - Vurgu3 4 8 4 2" xfId="41711" xr:uid="{DD495809-A54C-4519-AB82-56DF7A63AE94}"/>
    <cellStyle name="%40 - Vurgu3 4 8 5" xfId="21219" xr:uid="{2982CBDF-574F-4C78-8462-0EB581850F8B}"/>
    <cellStyle name="%40 - Vurgu3 4 8 5 2" xfId="45442" xr:uid="{78339989-52D5-44E5-AC97-E9ACFD35879A}"/>
    <cellStyle name="%40 - Vurgu3 4 8 6" xfId="27199" xr:uid="{3849C29F-A3F2-463E-B969-E087E6D23DC7}"/>
    <cellStyle name="%40 - Vurgu3 4 8 6 2" xfId="51316" xr:uid="{9229C178-7CF3-4F68-B568-801CCF22FF2A}"/>
    <cellStyle name="%40 - Vurgu3 4 8 7" xfId="30892" xr:uid="{ABF8C956-689B-4B38-AF3A-9B07922109C2}"/>
    <cellStyle name="%40 - Vurgu3 4 9" xfId="6475" xr:uid="{F354243F-76C4-47C9-8EA8-8061EB10BE88}"/>
    <cellStyle name="%40 - Vurgu3 4 9 2" xfId="24558" xr:uid="{094F9BDF-915C-44DD-8DB1-7DCF9A542831}"/>
    <cellStyle name="%40 - Vurgu3 4 9 2 2" xfId="48732" xr:uid="{E129D79B-1FCD-468E-A32E-F67376A21857}"/>
    <cellStyle name="%40 - Vurgu3 4 9 3" xfId="31480" xr:uid="{ED6E3352-9F85-4916-A111-2774629A3599}"/>
    <cellStyle name="%40 - Vurgu3 5" xfId="536" xr:uid="{00000000-0005-0000-0000-00004D020000}"/>
    <cellStyle name="%40 - Vurgu3 5 10" xfId="10421" xr:uid="{125F34A4-CDD6-4688-8408-E0016B826507}"/>
    <cellStyle name="%40 - Vurgu3 5 10 2" xfId="24575" xr:uid="{0097731F-9C8E-4B2C-B462-1D53CA112C14}"/>
    <cellStyle name="%40 - Vurgu3 5 10 2 2" xfId="48749" xr:uid="{6DF7CC7D-7C9C-48A2-A262-B5B62EC0A0B1}"/>
    <cellStyle name="%40 - Vurgu3 5 10 3" xfId="34982" xr:uid="{40F39D70-84BF-42D6-85AB-BB3F4BB3BEFD}"/>
    <cellStyle name="%40 - Vurgu3 5 11" xfId="11194" xr:uid="{29B6F2AF-E070-4AA6-BB7D-D0FABEF69C21}"/>
    <cellStyle name="%40 - Vurgu3 5 11 2" xfId="35428" xr:uid="{5BCCC2A7-0694-45CE-A7B5-D8EBE163080B}"/>
    <cellStyle name="%40 - Vurgu3 5 12" xfId="14907" xr:uid="{48B365F0-BB84-43A0-94EC-2134122EB0D8}"/>
    <cellStyle name="%40 - Vurgu3 5 12 2" xfId="39139" xr:uid="{912D390F-3A28-4EFB-8EA0-5B5C8ACB21B4}"/>
    <cellStyle name="%40 - Vurgu3 5 13" xfId="18640" xr:uid="{10447EAB-917E-49CF-BC48-B69271D851E5}"/>
    <cellStyle name="%40 - Vurgu3 5 13 2" xfId="42866" xr:uid="{DE76813B-704B-4233-8C59-349E5D98D576}"/>
    <cellStyle name="%40 - Vurgu3 5 14" xfId="22422" xr:uid="{88172EF1-8454-41A2-B575-129C9DD03D1B}"/>
    <cellStyle name="%40 - Vurgu3 5 14 2" xfId="46624" xr:uid="{88C3A583-DF05-4522-95E7-874CE161466C}"/>
    <cellStyle name="%40 - Vurgu3 5 15" xfId="28698" xr:uid="{A46B2606-00B0-47C6-898F-C59D09DA370F}"/>
    <cellStyle name="%40 - Vurgu3 5 2" xfId="537" xr:uid="{00000000-0005-0000-0000-00004E020000}"/>
    <cellStyle name="%40 - Vurgu3 5 2 10" xfId="22710" xr:uid="{A9E49107-0830-4366-B7EF-26ED8F84E098}"/>
    <cellStyle name="%40 - Vurgu3 5 2 10 2" xfId="46912" xr:uid="{D910D38B-57E9-499F-BF31-D8D11D83DF60}"/>
    <cellStyle name="%40 - Vurgu3 5 2 11" xfId="28699" xr:uid="{79D49862-D3C6-4DB1-BA27-0B4D60081400}"/>
    <cellStyle name="%40 - Vurgu3 5 2 2" xfId="538" xr:uid="{00000000-0005-0000-0000-00004F020000}"/>
    <cellStyle name="%40 - Vurgu3 5 2 2 2" xfId="4256" xr:uid="{019B202D-D20B-4635-8E34-7BF1AC1DCF52}"/>
    <cellStyle name="%40 - Vurgu3 5 2 2 2 2" xfId="26526" xr:uid="{0505E7AE-F953-4998-B8E7-30EFB06A008C}"/>
    <cellStyle name="%40 - Vurgu3 5 2 2 2 2 2" xfId="50645" xr:uid="{B1957B77-D3DA-4385-B6BE-2C4D607EBC80}"/>
    <cellStyle name="%40 - Vurgu3 5 2 2 2 3" xfId="29861" xr:uid="{458828D9-D041-4274-8BC3-4235D4BEA5ED}"/>
    <cellStyle name="%40 - Vurgu3 5 2 2 3" xfId="5894" xr:uid="{6E131CCE-4E51-48A2-8112-862D6580A063}"/>
    <cellStyle name="%40 - Vurgu3 5 2 2 3 2" xfId="30900" xr:uid="{E1D3D25E-916E-400E-952A-2C38BB96FDE8}"/>
    <cellStyle name="%40 - Vurgu3 5 2 2 4" xfId="8127" xr:uid="{6564DA5B-5C9E-4351-958A-29A9B109C042}"/>
    <cellStyle name="%40 - Vurgu3 5 2 2 4 2" xfId="32955" xr:uid="{ADA65DF8-3B41-456E-A2E7-4020D51AC704}"/>
    <cellStyle name="%40 - Vurgu3 5 2 2 5" xfId="13096" xr:uid="{262BA141-F497-4BCB-85AA-C0EA04C0C01F}"/>
    <cellStyle name="%40 - Vurgu3 5 2 2 5 2" xfId="37329" xr:uid="{D0C458B8-EBE1-4401-9104-4E93EDE3A6F5}"/>
    <cellStyle name="%40 - Vurgu3 5 2 2 6" xfId="16809" xr:uid="{91D83A99-57A1-4F44-8126-9FE38CF043B4}"/>
    <cellStyle name="%40 - Vurgu3 5 2 2 6 2" xfId="41040" xr:uid="{BC221165-62B5-45E2-865C-738DCC2DC997}"/>
    <cellStyle name="%40 - Vurgu3 5 2 2 7" xfId="20548" xr:uid="{BEAD1493-6EA9-4215-9AB1-C072CCD28D75}"/>
    <cellStyle name="%40 - Vurgu3 5 2 2 7 2" xfId="44771" xr:uid="{CAF89BDB-B2A0-48E8-9673-2CFF378A64AD}"/>
    <cellStyle name="%40 - Vurgu3 5 2 2 8" xfId="23760" xr:uid="{3BF20DC9-7DC9-4D05-AF28-CC155BAAF164}"/>
    <cellStyle name="%40 - Vurgu3 5 2 2 8 2" xfId="47962" xr:uid="{58D9EEFC-B6EF-491E-A5D7-C349221C08ED}"/>
    <cellStyle name="%40 - Vurgu3 5 2 2 9" xfId="28700" xr:uid="{DAD727FD-E638-49F6-97CE-361AE94F793E}"/>
    <cellStyle name="%40 - Vurgu3 5 2 3" xfId="4255" xr:uid="{128D6C5D-D618-44AA-9BD6-6C0D4D7A2F65}"/>
    <cellStyle name="%40 - Vurgu3 5 2 3 2" xfId="10087" xr:uid="{88678C26-A885-426A-AC3D-721E43D5AEC9}"/>
    <cellStyle name="%40 - Vurgu3 5 2 3 2 2" xfId="34681" xr:uid="{DF111154-7DBA-402C-82C1-35621D7FD5D6}"/>
    <cellStyle name="%40 - Vurgu3 5 2 3 3" xfId="14288" xr:uid="{C4C5D605-96DE-4028-8FBA-5060D17BE781}"/>
    <cellStyle name="%40 - Vurgu3 5 2 3 3 2" xfId="38521" xr:uid="{C58E8907-DC7F-43AD-89B4-E668FAAD75AA}"/>
    <cellStyle name="%40 - Vurgu3 5 2 3 4" xfId="18001" xr:uid="{AB17E115-F1FA-415F-8C82-59BE7A951883}"/>
    <cellStyle name="%40 - Vurgu3 5 2 3 4 2" xfId="42232" xr:uid="{CE8B23DD-35FA-43E1-B034-B4813DE017D7}"/>
    <cellStyle name="%40 - Vurgu3 5 2 3 5" xfId="21740" xr:uid="{D4323EE2-88E4-4555-94E8-BC55421912DA}"/>
    <cellStyle name="%40 - Vurgu3 5 2 3 5 2" xfId="45963" xr:uid="{728EB552-6A49-4BF2-AE62-EF1D9D71C2DE}"/>
    <cellStyle name="%40 - Vurgu3 5 2 3 6" xfId="27720" xr:uid="{5A0E44C0-790E-4FA1-8B1A-F147F08236BD}"/>
    <cellStyle name="%40 - Vurgu3 5 2 3 6 2" xfId="51837" xr:uid="{50FFD9FC-3ECA-4969-9588-0C0E5933AA24}"/>
    <cellStyle name="%40 - Vurgu3 5 2 3 7" xfId="29860" xr:uid="{FFA8EC1A-5596-4719-8D7F-7E989B0F1D6A}"/>
    <cellStyle name="%40 - Vurgu3 5 2 4" xfId="5893" xr:uid="{39C454E3-333C-4482-9D8A-04B0A81F140D}"/>
    <cellStyle name="%40 - Vurgu3 5 2 4 2" xfId="9035" xr:uid="{AE2E11CA-F879-47E0-BCFF-2DDFD51F9E41}"/>
    <cellStyle name="%40 - Vurgu3 5 2 4 2 2" xfId="33729" xr:uid="{2357CB52-A91D-4120-8D21-FD66E3642BC2}"/>
    <cellStyle name="%40 - Vurgu3 5 2 4 3" xfId="12437" xr:uid="{09EFE9AF-A668-4D7D-BB39-C4026AC2858C}"/>
    <cellStyle name="%40 - Vurgu3 5 2 4 3 2" xfId="36671" xr:uid="{9B8A1EBF-AFA5-4B4D-87D8-9857A3E3F157}"/>
    <cellStyle name="%40 - Vurgu3 5 2 4 4" xfId="16150" xr:uid="{0CB120CB-AAE8-4EA7-9CF2-AE233C16C9BB}"/>
    <cellStyle name="%40 - Vurgu3 5 2 4 4 2" xfId="40382" xr:uid="{9DB6A13E-B33B-4E28-AD15-F45918E17C44}"/>
    <cellStyle name="%40 - Vurgu3 5 2 4 5" xfId="19888" xr:uid="{A8C7A482-0C5C-444A-BF11-798DB7D334EA}"/>
    <cellStyle name="%40 - Vurgu3 5 2 4 5 2" xfId="44113" xr:uid="{E46C284D-F5CE-4797-9919-666DD006512B}"/>
    <cellStyle name="%40 - Vurgu3 5 2 4 6" xfId="25863" xr:uid="{4E0562A9-6EF6-48C7-9972-662FA46FD612}"/>
    <cellStyle name="%40 - Vurgu3 5 2 4 6 2" xfId="49987" xr:uid="{C924B0B4-D35B-43E6-9F46-5F1A692E6913}"/>
    <cellStyle name="%40 - Vurgu3 5 2 4 7" xfId="30899" xr:uid="{BF0A7EDB-5DA2-419F-9C8E-6F9344FFCD65}"/>
    <cellStyle name="%40 - Vurgu3 5 2 5" xfId="6975" xr:uid="{790507E5-07F1-44A5-986B-90DAF911FBA7}"/>
    <cellStyle name="%40 - Vurgu3 5 2 5 2" xfId="25123" xr:uid="{3EE58798-25B1-4820-A560-AE534ABD9CFC}"/>
    <cellStyle name="%40 - Vurgu3 5 2 5 2 2" xfId="49257" xr:uid="{6A0CF0D1-9E48-4BB2-A3EB-51C495D174FF}"/>
    <cellStyle name="%40 - Vurgu3 5 2 5 3" xfId="31907" xr:uid="{076B8C74-F020-49DA-8EDC-6C93CFBF73C6}"/>
    <cellStyle name="%40 - Vurgu3 5 2 6" xfId="10422" xr:uid="{827203D2-4AB6-4204-AB08-EF63C669766C}"/>
    <cellStyle name="%40 - Vurgu3 5 2 6 2" xfId="34983" xr:uid="{8E130DF4-EBBD-4ABE-8F9A-6D92F428A41D}"/>
    <cellStyle name="%40 - Vurgu3 5 2 7" xfId="11707" xr:uid="{334C82B5-91E6-44E8-880D-B58F0F60D07C}"/>
    <cellStyle name="%40 - Vurgu3 5 2 7 2" xfId="35941" xr:uid="{9DDEAC2D-0F2E-45E8-9EED-8688B1E9B39B}"/>
    <cellStyle name="%40 - Vurgu3 5 2 8" xfId="15420" xr:uid="{B7CBD1D0-8B90-4366-96EC-772925544019}"/>
    <cellStyle name="%40 - Vurgu3 5 2 8 2" xfId="39652" xr:uid="{1F8FEC28-FF96-4AC9-B913-614C2D7B67B8}"/>
    <cellStyle name="%40 - Vurgu3 5 2 9" xfId="19157" xr:uid="{8D847C38-33B7-4A34-B74C-123B9DFCF7D7}"/>
    <cellStyle name="%40 - Vurgu3 5 2 9 2" xfId="43383" xr:uid="{9321AF7F-3DB7-4E15-BA89-744D80FCA1B9}"/>
    <cellStyle name="%40 - Vurgu3 5 3" xfId="539" xr:uid="{00000000-0005-0000-0000-000050020000}"/>
    <cellStyle name="%40 - Vurgu3 5 3 10" xfId="28701" xr:uid="{7AF53D14-F8C9-442D-8DB2-3D268F4E78D2}"/>
    <cellStyle name="%40 - Vurgu3 5 3 2" xfId="4257" xr:uid="{830456CC-5EAF-4033-81CE-B8309505A719}"/>
    <cellStyle name="%40 - Vurgu3 5 3 2 2" xfId="8258" xr:uid="{23073E20-5DDE-4B1C-A42B-395E9863F228}"/>
    <cellStyle name="%40 - Vurgu3 5 3 2 2 2" xfId="27847" xr:uid="{F507C360-F390-416E-B168-92F7D0ED276A}"/>
    <cellStyle name="%40 - Vurgu3 5 3 2 2 2 2" xfId="51964" xr:uid="{2378B970-8B2A-4824-AED1-B221E3088570}"/>
    <cellStyle name="%40 - Vurgu3 5 3 2 2 3" xfId="33082" xr:uid="{E8F36272-CC22-45FF-A036-AEED1E59740F}"/>
    <cellStyle name="%40 - Vurgu3 5 3 2 3" xfId="14415" xr:uid="{106A5354-37A8-43AB-9F61-0C81F9ACDF07}"/>
    <cellStyle name="%40 - Vurgu3 5 3 2 3 2" xfId="38648" xr:uid="{3CF24237-9EB0-488C-B108-22A54D94840C}"/>
    <cellStyle name="%40 - Vurgu3 5 3 2 4" xfId="18128" xr:uid="{8F13A64B-5A29-412A-93C0-EB448BAEC628}"/>
    <cellStyle name="%40 - Vurgu3 5 3 2 4 2" xfId="42359" xr:uid="{CA1297DF-6562-43AD-A4D4-A8F637A27729}"/>
    <cellStyle name="%40 - Vurgu3 5 3 2 5" xfId="21867" xr:uid="{4F4D91EA-FDCF-444C-90D2-9FE3CE6C4B8E}"/>
    <cellStyle name="%40 - Vurgu3 5 3 2 5 2" xfId="46090" xr:uid="{70FB7D0B-7574-4669-8EDC-210D66673C1B}"/>
    <cellStyle name="%40 - Vurgu3 5 3 2 6" xfId="23887" xr:uid="{A3CFB7A3-D641-4927-8E95-22C061C8506A}"/>
    <cellStyle name="%40 - Vurgu3 5 3 2 6 2" xfId="48089" xr:uid="{A8964A79-3DAA-4A36-BFE2-3F05EFBEFD9E}"/>
    <cellStyle name="%40 - Vurgu3 5 3 2 7" xfId="29862" xr:uid="{CB85D1C5-BA42-4FBD-BAAF-888EB30673A2}"/>
    <cellStyle name="%40 - Vurgu3 5 3 3" xfId="5895" xr:uid="{793779F5-5651-4448-9039-68E8EF782741}"/>
    <cellStyle name="%40 - Vurgu3 5 3 3 2" xfId="9475" xr:uid="{4A77FDA6-BE76-46B8-90FD-B6B163E8F382}"/>
    <cellStyle name="%40 - Vurgu3 5 3 3 2 2" xfId="34100" xr:uid="{6649E1D5-2BF7-4C8F-9C62-9E2827912ED9}"/>
    <cellStyle name="%40 - Vurgu3 5 3 3 3" xfId="13223" xr:uid="{A5B6FEBA-960E-446C-9489-935F4BA0819B}"/>
    <cellStyle name="%40 - Vurgu3 5 3 3 3 2" xfId="37456" xr:uid="{65C7DAB2-0FED-486A-8E43-007B8C291CDA}"/>
    <cellStyle name="%40 - Vurgu3 5 3 3 4" xfId="16936" xr:uid="{D6402E21-C6E5-43F0-99E7-F77CACBAC89D}"/>
    <cellStyle name="%40 - Vurgu3 5 3 3 4 2" xfId="41167" xr:uid="{C15703E7-FF37-47CA-9F9A-9413B8CE21BA}"/>
    <cellStyle name="%40 - Vurgu3 5 3 3 5" xfId="20675" xr:uid="{FBA33EFD-30FA-4713-94C3-16D25901B87E}"/>
    <cellStyle name="%40 - Vurgu3 5 3 3 5 2" xfId="44898" xr:uid="{0AAFFB20-941E-440B-8355-678416B0DE80}"/>
    <cellStyle name="%40 - Vurgu3 5 3 3 6" xfId="26653" xr:uid="{D909E479-937E-4C22-B0C7-7878FB2DE736}"/>
    <cellStyle name="%40 - Vurgu3 5 3 3 6 2" xfId="50772" xr:uid="{E8A51C86-990B-45FB-BEC9-35BB088C89BA}"/>
    <cellStyle name="%40 - Vurgu3 5 3 3 7" xfId="30901" xr:uid="{800DB9BD-DB64-408E-A885-159240CC93C1}"/>
    <cellStyle name="%40 - Vurgu3 5 3 4" xfId="7110" xr:uid="{CE50CCDD-0CDF-479B-9A4F-13C8FFB63DC5}"/>
    <cellStyle name="%40 - Vurgu3 5 3 4 2" xfId="25250" xr:uid="{AAB689FC-1A0B-4F1E-80D5-DE60E85151E4}"/>
    <cellStyle name="%40 - Vurgu3 5 3 4 2 2" xfId="49384" xr:uid="{41BB818E-7D10-459D-8342-6428A866DD79}"/>
    <cellStyle name="%40 - Vurgu3 5 3 4 3" xfId="32034" xr:uid="{4D880895-DBE8-416F-A381-7915A783D68A}"/>
    <cellStyle name="%40 - Vurgu3 5 3 5" xfId="10423" xr:uid="{634212A9-20A7-4E79-BA5E-8D001F5395C9}"/>
    <cellStyle name="%40 - Vurgu3 5 3 5 2" xfId="34984" xr:uid="{59C4CFF3-9BAD-4F84-A209-D591BC22A1FA}"/>
    <cellStyle name="%40 - Vurgu3 5 3 6" xfId="11834" xr:uid="{EF8BA277-45FE-44C3-9CF7-A7CF9EBDF912}"/>
    <cellStyle name="%40 - Vurgu3 5 3 6 2" xfId="36068" xr:uid="{D7EB1CE0-54B3-4BB0-8446-B9A52F44DA70}"/>
    <cellStyle name="%40 - Vurgu3 5 3 7" xfId="15547" xr:uid="{3D04E891-9A33-4EE8-B812-8EF425876744}"/>
    <cellStyle name="%40 - Vurgu3 5 3 7 2" xfId="39779" xr:uid="{E20D9A48-46E0-475B-A4C6-0B6C5FF7307E}"/>
    <cellStyle name="%40 - Vurgu3 5 3 8" xfId="19284" xr:uid="{BE810C7E-54EB-4ABE-8063-45314CAE63CB}"/>
    <cellStyle name="%40 - Vurgu3 5 3 8 2" xfId="43510" xr:uid="{AFF7C2C0-F754-405E-AAB6-8E0E4523992D}"/>
    <cellStyle name="%40 - Vurgu3 5 3 9" xfId="22837" xr:uid="{91CFC308-76DD-4996-AD74-48312CC6D5BA}"/>
    <cellStyle name="%40 - Vurgu3 5 3 9 2" xfId="47039" xr:uid="{5FFECBBC-9B3D-4DB4-B7C0-0218B3E938B9}"/>
    <cellStyle name="%40 - Vurgu3 5 4" xfId="540" xr:uid="{00000000-0005-0000-0000-000051020000}"/>
    <cellStyle name="%40 - Vurgu3 5 4 2" xfId="4258" xr:uid="{F348EC4E-07F7-40B3-873F-D7B4D5E0FA84}"/>
    <cellStyle name="%40 - Vurgu3 5 4 2 2" xfId="8388" xr:uid="{65DDF2F2-DFF0-4D62-B4BA-5636C2221651}"/>
    <cellStyle name="%40 - Vurgu3 5 4 2 2 2" xfId="27974" xr:uid="{31AA6751-787D-4B91-B96D-0E4C61C0D041}"/>
    <cellStyle name="%40 - Vurgu3 5 4 2 2 2 2" xfId="52091" xr:uid="{406B3416-B71A-455C-B10B-DCFE6BD92D51}"/>
    <cellStyle name="%40 - Vurgu3 5 4 2 2 3" xfId="33209" xr:uid="{F7268559-840D-4021-AF07-9027A466C394}"/>
    <cellStyle name="%40 - Vurgu3 5 4 2 3" xfId="14542" xr:uid="{F6032C46-E309-411F-9FAE-5C1F56DA5841}"/>
    <cellStyle name="%40 - Vurgu3 5 4 2 3 2" xfId="38775" xr:uid="{D70F81E0-F5DA-4889-BE80-869B5809A5FB}"/>
    <cellStyle name="%40 - Vurgu3 5 4 2 4" xfId="18255" xr:uid="{B535AEEF-32F2-432D-9985-C6D4CB370362}"/>
    <cellStyle name="%40 - Vurgu3 5 4 2 4 2" xfId="42486" xr:uid="{7BE65E73-D435-4277-AC1F-721107F6CE50}"/>
    <cellStyle name="%40 - Vurgu3 5 4 2 5" xfId="21994" xr:uid="{D7958B29-0D5A-448B-B2CB-3E48B57038ED}"/>
    <cellStyle name="%40 - Vurgu3 5 4 2 5 2" xfId="46217" xr:uid="{761EC98F-0C03-4667-8507-8E432E6E4FA6}"/>
    <cellStyle name="%40 - Vurgu3 5 4 2 6" xfId="24014" xr:uid="{22B7308C-2008-4CC9-B4AE-2209414DC516}"/>
    <cellStyle name="%40 - Vurgu3 5 4 2 6 2" xfId="48216" xr:uid="{AC7666AC-DE4F-49DD-8C05-50ED8D55B145}"/>
    <cellStyle name="%40 - Vurgu3 5 4 2 7" xfId="29863" xr:uid="{9A1C194B-AD86-4DC7-9FB1-0360A311B026}"/>
    <cellStyle name="%40 - Vurgu3 5 4 3" xfId="5896" xr:uid="{A2BF262F-438F-4018-A7C8-7C294B27770D}"/>
    <cellStyle name="%40 - Vurgu3 5 4 3 2" xfId="9555" xr:uid="{0FC7D9AA-3769-40FC-91D4-7B3AE34205E4}"/>
    <cellStyle name="%40 - Vurgu3 5 4 3 2 2" xfId="34180" xr:uid="{329B50F0-CD5D-4B83-BCA9-C44A90EA74BE}"/>
    <cellStyle name="%40 - Vurgu3 5 4 3 3" xfId="13350" xr:uid="{F2940EA0-54BA-436F-96EE-D2E38F89D2D1}"/>
    <cellStyle name="%40 - Vurgu3 5 4 3 3 2" xfId="37583" xr:uid="{30E20ADA-B37A-45B2-AD8E-9EDEB600E56A}"/>
    <cellStyle name="%40 - Vurgu3 5 4 3 4" xfId="17063" xr:uid="{C4E43D23-2EB9-4E27-89A7-CA528C5453B6}"/>
    <cellStyle name="%40 - Vurgu3 5 4 3 4 2" xfId="41294" xr:uid="{BF59DD35-BD29-4C54-9298-EAE6F35F05E1}"/>
    <cellStyle name="%40 - Vurgu3 5 4 3 5" xfId="20802" xr:uid="{2BAD3401-42B9-4CE7-9133-94F8894523D6}"/>
    <cellStyle name="%40 - Vurgu3 5 4 3 5 2" xfId="45025" xr:uid="{F95BAA24-461E-45B2-BB12-105E0C3B1A7B}"/>
    <cellStyle name="%40 - Vurgu3 5 4 3 6" xfId="26780" xr:uid="{3DAC47EE-DF58-4D6B-91F1-254D155F06BF}"/>
    <cellStyle name="%40 - Vurgu3 5 4 3 6 2" xfId="50899" xr:uid="{B9485F7B-1165-4151-8AB5-F3992645D0DB}"/>
    <cellStyle name="%40 - Vurgu3 5 4 3 7" xfId="30902" xr:uid="{6A51B394-FF56-4B46-8F32-7D62134CE2DC}"/>
    <cellStyle name="%40 - Vurgu3 5 4 4" xfId="7238" xr:uid="{633DC833-117B-4413-AFBE-3BE0CAB1D37B}"/>
    <cellStyle name="%40 - Vurgu3 5 4 4 2" xfId="25377" xr:uid="{933C41C6-00EF-432D-A5F4-2EA1D6C0EF98}"/>
    <cellStyle name="%40 - Vurgu3 5 4 4 2 2" xfId="49511" xr:uid="{865F9FD1-9A10-45A9-9084-0C02859E250F}"/>
    <cellStyle name="%40 - Vurgu3 5 4 4 3" xfId="32161" xr:uid="{8CD6A2AB-D08B-4F54-B93F-47635BC253D3}"/>
    <cellStyle name="%40 - Vurgu3 5 4 5" xfId="11961" xr:uid="{114FD6BD-AF0E-4B87-95DA-8D0D2DC8F1D4}"/>
    <cellStyle name="%40 - Vurgu3 5 4 5 2" xfId="36195" xr:uid="{012FC19E-9F6E-4CB6-A22B-6A48389C80ED}"/>
    <cellStyle name="%40 - Vurgu3 5 4 6" xfId="15674" xr:uid="{63E83A86-99A8-41A3-B889-A87F95E9643D}"/>
    <cellStyle name="%40 - Vurgu3 5 4 6 2" xfId="39906" xr:uid="{AB3E6905-708F-4D36-9AFB-2679AB552C4B}"/>
    <cellStyle name="%40 - Vurgu3 5 4 7" xfId="19411" xr:uid="{FFB4C3C7-590A-41EA-B822-E1386AEDD1D5}"/>
    <cellStyle name="%40 - Vurgu3 5 4 7 2" xfId="43637" xr:uid="{394881E3-538B-41E8-88C9-B9D3D62A949C}"/>
    <cellStyle name="%40 - Vurgu3 5 4 8" xfId="22964" xr:uid="{DAF812DA-2B8B-43AE-9AFD-6413EC122464}"/>
    <cellStyle name="%40 - Vurgu3 5 4 8 2" xfId="47166" xr:uid="{C016DE6D-6C60-4F04-83D0-D3521CC7EFF8}"/>
    <cellStyle name="%40 - Vurgu3 5 4 9" xfId="28702" xr:uid="{B808E3C4-C27E-4510-9AB2-66DFEDA0153A}"/>
    <cellStyle name="%40 - Vurgu3 5 5" xfId="541" xr:uid="{00000000-0005-0000-0000-000052020000}"/>
    <cellStyle name="%40 - Vurgu3 5 5 2" xfId="4259" xr:uid="{F975F6C9-7CB2-4E41-B52C-B4E8806360C2}"/>
    <cellStyle name="%40 - Vurgu3 5 5 2 2" xfId="8520" xr:uid="{A7A77E78-610E-4EC6-99E6-80200D4AA192}"/>
    <cellStyle name="%40 - Vurgu3 5 5 2 2 2" xfId="28101" xr:uid="{3DA42505-E95D-4BAC-9913-971810329764}"/>
    <cellStyle name="%40 - Vurgu3 5 5 2 2 2 2" xfId="52218" xr:uid="{40814E59-E638-4A26-A027-75008A099082}"/>
    <cellStyle name="%40 - Vurgu3 5 5 2 2 3" xfId="33336" xr:uid="{C678C480-5172-45F5-AA91-8E0238F2F041}"/>
    <cellStyle name="%40 - Vurgu3 5 5 2 3" xfId="14669" xr:uid="{DF7DA595-1615-44DD-9453-C20EF026FFFF}"/>
    <cellStyle name="%40 - Vurgu3 5 5 2 3 2" xfId="38902" xr:uid="{F2E26399-E917-4BC4-984D-494E7E6FAF93}"/>
    <cellStyle name="%40 - Vurgu3 5 5 2 4" xfId="18382" xr:uid="{77738CFE-004B-4807-B9D3-50B4B4A11C3C}"/>
    <cellStyle name="%40 - Vurgu3 5 5 2 4 2" xfId="42613" xr:uid="{9954212F-1FA3-48AE-8094-5409435B0F8F}"/>
    <cellStyle name="%40 - Vurgu3 5 5 2 5" xfId="22121" xr:uid="{7D5CE7FF-29AF-4FA3-9CAD-E03C59C18517}"/>
    <cellStyle name="%40 - Vurgu3 5 5 2 5 2" xfId="46344" xr:uid="{F2047759-632E-461C-9EB1-B1AD69522BC6}"/>
    <cellStyle name="%40 - Vurgu3 5 5 2 6" xfId="24141" xr:uid="{76CF21E8-6B82-4A94-8D04-B9184CB2D8B7}"/>
    <cellStyle name="%40 - Vurgu3 5 5 2 6 2" xfId="48343" xr:uid="{04EA6D1C-1AB5-46F5-A09D-81AE67D95343}"/>
    <cellStyle name="%40 - Vurgu3 5 5 2 7" xfId="29864" xr:uid="{C5B7B905-C1A9-4E8D-8DC7-3C1499F3772A}"/>
    <cellStyle name="%40 - Vurgu3 5 5 3" xfId="5897" xr:uid="{8E32834C-F033-4F1D-88AA-3B95E8453972}"/>
    <cellStyle name="%40 - Vurgu3 5 5 3 2" xfId="9635" xr:uid="{F80D1416-69D6-445E-8AE1-13ACAB002C98}"/>
    <cellStyle name="%40 - Vurgu3 5 5 3 2 2" xfId="34260" xr:uid="{7A27CA98-84DF-4DA3-B1AB-8C99AEBF4264}"/>
    <cellStyle name="%40 - Vurgu3 5 5 3 3" xfId="13477" xr:uid="{A1A7CAAE-7F29-464E-9BDF-26B9904EE368}"/>
    <cellStyle name="%40 - Vurgu3 5 5 3 3 2" xfId="37710" xr:uid="{E57B9A45-6706-44DB-97D7-21F1EC6169AC}"/>
    <cellStyle name="%40 - Vurgu3 5 5 3 4" xfId="17190" xr:uid="{A90DB060-88EE-470B-A8F9-70EB9E71F08F}"/>
    <cellStyle name="%40 - Vurgu3 5 5 3 4 2" xfId="41421" xr:uid="{F0DF19F5-7452-4287-B995-B855DB622CA9}"/>
    <cellStyle name="%40 - Vurgu3 5 5 3 5" xfId="20929" xr:uid="{0DF937A1-008D-4C10-98B8-8031F1844867}"/>
    <cellStyle name="%40 - Vurgu3 5 5 3 5 2" xfId="45152" xr:uid="{4994DBD5-2E52-4B6F-B66C-0E5A1C5AF049}"/>
    <cellStyle name="%40 - Vurgu3 5 5 3 6" xfId="26907" xr:uid="{C1E68650-D8CB-4459-B123-FF9438C3B47F}"/>
    <cellStyle name="%40 - Vurgu3 5 5 3 6 2" xfId="51026" xr:uid="{E22632F8-48D5-4FBB-BEF0-F625D0880DEC}"/>
    <cellStyle name="%40 - Vurgu3 5 5 3 7" xfId="30903" xr:uid="{252C3B02-836E-443F-BBC7-526A1D10335E}"/>
    <cellStyle name="%40 - Vurgu3 5 5 4" xfId="7372" xr:uid="{22D29461-91AC-463E-A09D-791B0A92F13C}"/>
    <cellStyle name="%40 - Vurgu3 5 5 4 2" xfId="25504" xr:uid="{89F4B81A-5ED7-43E3-BE44-67C9B73332A6}"/>
    <cellStyle name="%40 - Vurgu3 5 5 4 2 2" xfId="49638" xr:uid="{0646ACB4-0072-4DD3-A0FC-B98163830A44}"/>
    <cellStyle name="%40 - Vurgu3 5 5 4 3" xfId="32288" xr:uid="{E037BDD7-FF0B-42BF-852A-6695EAF1EC00}"/>
    <cellStyle name="%40 - Vurgu3 5 5 5" xfId="12088" xr:uid="{C86639DB-385D-440F-A298-93EFFD347714}"/>
    <cellStyle name="%40 - Vurgu3 5 5 5 2" xfId="36322" xr:uid="{57B1BFE8-0F43-4C83-8B44-43113988A384}"/>
    <cellStyle name="%40 - Vurgu3 5 5 6" xfId="15801" xr:uid="{5334A1DC-6FEE-4B63-82C8-4ACCE981C0DF}"/>
    <cellStyle name="%40 - Vurgu3 5 5 6 2" xfId="40033" xr:uid="{2DDEF900-25BA-4EFD-887B-083DE72C6E0C}"/>
    <cellStyle name="%40 - Vurgu3 5 5 7" xfId="19538" xr:uid="{FC6430A1-D954-4807-A9DB-81059523BADD}"/>
    <cellStyle name="%40 - Vurgu3 5 5 7 2" xfId="43764" xr:uid="{791C9DAA-C849-451D-8B64-735114E0942F}"/>
    <cellStyle name="%40 - Vurgu3 5 5 8" xfId="23091" xr:uid="{A18B1BB3-EBFF-4719-BB32-E15E3F948E3D}"/>
    <cellStyle name="%40 - Vurgu3 5 5 8 2" xfId="47293" xr:uid="{FFE7BC91-4410-4ADB-A33E-348B1194F3AB}"/>
    <cellStyle name="%40 - Vurgu3 5 5 9" xfId="28703" xr:uid="{26F15DC2-CBB0-43BB-AAC8-7A91ADF7E282}"/>
    <cellStyle name="%40 - Vurgu3 5 6" xfId="4254" xr:uid="{0B56BBD4-3E9C-46C3-B750-7F4ED9BAE1BD}"/>
    <cellStyle name="%40 - Vurgu3 5 6 2" xfId="7811" xr:uid="{A549A467-7A07-4470-B1C1-CE15C577B713}"/>
    <cellStyle name="%40 - Vurgu3 5 6 2 2" xfId="14005" xr:uid="{134A39F1-1CC7-4E48-A41D-B8DE0145369A}"/>
    <cellStyle name="%40 - Vurgu3 5 6 2 2 2" xfId="38238" xr:uid="{03064EED-045B-44AA-B297-17D43AA91343}"/>
    <cellStyle name="%40 - Vurgu3 5 6 2 3" xfId="17718" xr:uid="{B60DC118-5C7A-4ABE-B535-2A7A64CE58B8}"/>
    <cellStyle name="%40 - Vurgu3 5 6 2 3 2" xfId="41949" xr:uid="{97BC0434-D436-4139-B01E-5E1CDAA0EF35}"/>
    <cellStyle name="%40 - Vurgu3 5 6 2 4" xfId="21457" xr:uid="{D46542F8-0848-4BF9-A082-DD5C34DF6816}"/>
    <cellStyle name="%40 - Vurgu3 5 6 2 4 2" xfId="45680" xr:uid="{06307DBC-319A-4587-82B4-2CA673B79827}"/>
    <cellStyle name="%40 - Vurgu3 5 6 2 5" xfId="27437" xr:uid="{3152AF69-8392-4D77-B516-297C3D015E09}"/>
    <cellStyle name="%40 - Vurgu3 5 6 2 5 2" xfId="51554" xr:uid="{CA9AC9C7-E95F-4284-9B15-9DD92E80E9D0}"/>
    <cellStyle name="%40 - Vurgu3 5 6 2 6" xfId="32672" xr:uid="{145407F0-51CD-499B-9DD7-FCAA47F7ECDE}"/>
    <cellStyle name="%40 - Vurgu3 5 6 3" xfId="9290" xr:uid="{F3C35CA8-BF36-4686-9D41-8D2E0E4C378E}"/>
    <cellStyle name="%40 - Vurgu3 5 6 3 2" xfId="12823" xr:uid="{C840C097-47A1-4545-954A-444FF1E3A717}"/>
    <cellStyle name="%40 - Vurgu3 5 6 3 2 2" xfId="37056" xr:uid="{2F8D8378-0435-463F-9D10-C17BB89A31C6}"/>
    <cellStyle name="%40 - Vurgu3 5 6 3 3" xfId="16536" xr:uid="{9477F586-B515-4175-AAE8-B321BC0DAB46}"/>
    <cellStyle name="%40 - Vurgu3 5 6 3 3 2" xfId="40767" xr:uid="{B96952A7-B7D9-4EE8-BA4E-F1D11BEDD129}"/>
    <cellStyle name="%40 - Vurgu3 5 6 3 4" xfId="20275" xr:uid="{899EF557-CBF5-49FF-AA5D-AD5AA857F8B5}"/>
    <cellStyle name="%40 - Vurgu3 5 6 3 4 2" xfId="44498" xr:uid="{2870B4DA-3225-45A8-9821-4E9C781E4D50}"/>
    <cellStyle name="%40 - Vurgu3 5 6 3 5" xfId="26252" xr:uid="{4686F628-2044-45D4-907C-9E8FB3A974A9}"/>
    <cellStyle name="%40 - Vurgu3 5 6 3 5 2" xfId="50372" xr:uid="{A99AE8AF-B3A6-4621-BA74-52D7E4D6B971}"/>
    <cellStyle name="%40 - Vurgu3 5 6 3 6" xfId="33924" xr:uid="{8239225A-7830-42E4-B824-E524A1DBDCC6}"/>
    <cellStyle name="%40 - Vurgu3 5 6 4" xfId="11420" xr:uid="{6FF5DEA3-04D8-4DD6-B84F-B886085682D7}"/>
    <cellStyle name="%40 - Vurgu3 5 6 4 2" xfId="24839" xr:uid="{DFA4B4F6-4D53-4E2C-9EAA-E2AA9D55BA83}"/>
    <cellStyle name="%40 - Vurgu3 5 6 4 2 2" xfId="48973" xr:uid="{D022E0CD-B05F-43FF-85EE-50D7A2F3B592}"/>
    <cellStyle name="%40 - Vurgu3 5 6 4 3" xfId="35654" xr:uid="{D3B54D40-EB3E-4F23-BB46-FAB979BD94C6}"/>
    <cellStyle name="%40 - Vurgu3 5 6 5" xfId="15133" xr:uid="{724AD97D-BCEB-4722-BA51-56458501719B}"/>
    <cellStyle name="%40 - Vurgu3 5 6 5 2" xfId="39365" xr:uid="{52F5877B-3D21-4D3D-AE12-B32C21F91971}"/>
    <cellStyle name="%40 - Vurgu3 5 6 6" xfId="18869" xr:uid="{08516B16-B49E-4DD7-B131-E9DE37C68E1C}"/>
    <cellStyle name="%40 - Vurgu3 5 6 6 2" xfId="43095" xr:uid="{999C8BF2-468F-4EC7-88FC-CA59291BAE60}"/>
    <cellStyle name="%40 - Vurgu3 5 6 7" xfId="23476" xr:uid="{EBE52CA8-57BF-4595-A02B-EBA4040DE1F4}"/>
    <cellStyle name="%40 - Vurgu3 5 6 7 2" xfId="47678" xr:uid="{C74C3873-D202-436B-A137-3182EE472F26}"/>
    <cellStyle name="%40 - Vurgu3 5 7" xfId="7537" xr:uid="{ABE1450E-C696-4A83-BD87-B74647640A92}"/>
    <cellStyle name="%40 - Vurgu3 5 7 2" xfId="12606" xr:uid="{663D8EC0-73A3-4029-9427-551EEB7A1703}"/>
    <cellStyle name="%40 - Vurgu3 5 7 2 2" xfId="26034" xr:uid="{6D5DEB0C-AB2F-4D5F-B615-26159C9D792C}"/>
    <cellStyle name="%40 - Vurgu3 5 7 2 2 2" xfId="50155" xr:uid="{BF02EAC9-9F1A-4746-B317-4344BB81F7D4}"/>
    <cellStyle name="%40 - Vurgu3 5 7 2 3" xfId="36839" xr:uid="{0E2F52A2-9761-425B-A703-E99AAC5C0197}"/>
    <cellStyle name="%40 - Vurgu3 5 7 3" xfId="16319" xr:uid="{08D3B213-4546-4E5E-A356-BF2889D0F2C1}"/>
    <cellStyle name="%40 - Vurgu3 5 7 3 2" xfId="40550" xr:uid="{76ADF0D2-EF87-49E3-AFB5-E03948DA92D0}"/>
    <cellStyle name="%40 - Vurgu3 5 7 4" xfId="20058" xr:uid="{7ACEFE00-F8D2-4D23-BAE8-9F1AB763D8E7}"/>
    <cellStyle name="%40 - Vurgu3 5 7 4 2" xfId="44281" xr:uid="{68FF74A9-D88C-4DDB-8ECA-E273A3FA0D8B}"/>
    <cellStyle name="%40 - Vurgu3 5 7 5" xfId="23251" xr:uid="{7B5CBA26-36A7-4F54-883B-DCB452CB22AF}"/>
    <cellStyle name="%40 - Vurgu3 5 7 5 2" xfId="47453" xr:uid="{AE55719F-82E0-4FC6-B491-EA31D6936643}"/>
    <cellStyle name="%40 - Vurgu3 5 7 6" xfId="32448" xr:uid="{F13B15BE-B935-44B3-84E8-05921FB3B742}"/>
    <cellStyle name="%40 - Vurgu3 5 8" xfId="6616" xr:uid="{AB13FCCB-4C9E-4427-946B-EF80102A1D68}"/>
    <cellStyle name="%40 - Vurgu3 5 8 2" xfId="13784" xr:uid="{59F4C987-9B8B-4E03-8DBA-7FAF4B6C1026}"/>
    <cellStyle name="%40 - Vurgu3 5 8 2 2" xfId="38017" xr:uid="{9DCB5C8D-7F82-4C14-B448-C9294A263B82}"/>
    <cellStyle name="%40 - Vurgu3 5 8 3" xfId="17497" xr:uid="{E997F9C7-A8CA-4CBF-A11A-ACA43032BB99}"/>
    <cellStyle name="%40 - Vurgu3 5 8 3 2" xfId="41728" xr:uid="{1DD9D37C-7A6C-45A5-9296-FF2C927ABF39}"/>
    <cellStyle name="%40 - Vurgu3 5 8 4" xfId="21236" xr:uid="{9B76CB67-E5E4-4936-90C5-AB0834AFEB81}"/>
    <cellStyle name="%40 - Vurgu3 5 8 4 2" xfId="45459" xr:uid="{913E7EB4-451F-4076-BDD4-AAFA881A80D4}"/>
    <cellStyle name="%40 - Vurgu3 5 8 5" xfId="27216" xr:uid="{A0F52FB7-3971-40A8-9344-852E7B40CF54}"/>
    <cellStyle name="%40 - Vurgu3 5 8 5 2" xfId="51333" xr:uid="{C545986C-2407-43F2-8330-727C9E525D6C}"/>
    <cellStyle name="%40 - Vurgu3 5 8 6" xfId="31620" xr:uid="{0F8BAA12-782E-494C-98A5-AAEE2DE7ABCF}"/>
    <cellStyle name="%40 - Vurgu3 5 9" xfId="8923" xr:uid="{D193C8C4-1C36-4223-972A-B98E52101094}"/>
    <cellStyle name="%40 - Vurgu3 5 9 2" xfId="12334" xr:uid="{05982DD5-867B-4F6E-837E-E953DA98D604}"/>
    <cellStyle name="%40 - Vurgu3 5 9 2 2" xfId="36568" xr:uid="{EA70C375-96BB-4406-BAB8-74FF794BC823}"/>
    <cellStyle name="%40 - Vurgu3 5 9 3" xfId="16047" xr:uid="{86B17A69-D4E6-49C1-BB06-97CF2F0868D1}"/>
    <cellStyle name="%40 - Vurgu3 5 9 3 2" xfId="40279" xr:uid="{0DB3765B-43C9-4B1F-AE83-D1D18E2CA4B9}"/>
    <cellStyle name="%40 - Vurgu3 5 9 4" xfId="19785" xr:uid="{FF280AA3-CD18-441F-A8CA-31BB46B670FF}"/>
    <cellStyle name="%40 - Vurgu3 5 9 4 2" xfId="44010" xr:uid="{D967585D-BE24-48A2-8155-0C31B9798866}"/>
    <cellStyle name="%40 - Vurgu3 5 9 5" xfId="25760" xr:uid="{D9C665AD-9709-4444-A44E-74711B6ACB66}"/>
    <cellStyle name="%40 - Vurgu3 5 9 5 2" xfId="49884" xr:uid="{07162C3B-1849-4940-B851-EC1B6EE24D68}"/>
    <cellStyle name="%40 - Vurgu3 5 9 6" xfId="33636" xr:uid="{5943BE7A-EC41-4CAD-971A-9AE85EDBC83C}"/>
    <cellStyle name="%40 - Vurgu3 6" xfId="542" xr:uid="{00000000-0005-0000-0000-000053020000}"/>
    <cellStyle name="%40 - Vurgu3 6 10" xfId="10424" xr:uid="{B4EB8CD3-BA46-49D8-8816-B0FE533E79CF}"/>
    <cellStyle name="%40 - Vurgu3 6 10 2" xfId="24603" xr:uid="{52FB4D3A-BF43-4F68-BCFD-AB28E02DF190}"/>
    <cellStyle name="%40 - Vurgu3 6 10 2 2" xfId="48777" xr:uid="{25E1E43D-0788-4DC5-8016-698F01431909}"/>
    <cellStyle name="%40 - Vurgu3 6 10 3" xfId="34985" xr:uid="{59339613-5832-424F-9F1F-67AFE0D77BAD}"/>
    <cellStyle name="%40 - Vurgu3 6 11" xfId="11222" xr:uid="{8E552822-5F11-4365-ACA9-DA0026C22674}"/>
    <cellStyle name="%40 - Vurgu3 6 11 2" xfId="35456" xr:uid="{3F104548-4A59-45AD-8117-438990055C2C}"/>
    <cellStyle name="%40 - Vurgu3 6 12" xfId="14935" xr:uid="{EC4FC8EF-D3B4-4926-8E9E-4FA9B7C980D9}"/>
    <cellStyle name="%40 - Vurgu3 6 12 2" xfId="39167" xr:uid="{AE92C4A9-43FB-4043-AC1D-85630FC90739}"/>
    <cellStyle name="%40 - Vurgu3 6 13" xfId="18668" xr:uid="{FD663BC4-760B-4D4C-AC12-3A7CBEC399F6}"/>
    <cellStyle name="%40 - Vurgu3 6 13 2" xfId="42894" xr:uid="{C6B9B417-CB0A-42D1-B5F9-24B08088161C}"/>
    <cellStyle name="%40 - Vurgu3 6 14" xfId="22436" xr:uid="{000B14D1-3C1D-4C3B-A4AC-A4897554D4EF}"/>
    <cellStyle name="%40 - Vurgu3 6 14 2" xfId="46638" xr:uid="{F09C82E0-ADF9-4B21-A4E2-8DA225BDFA17}"/>
    <cellStyle name="%40 - Vurgu3 6 15" xfId="28704" xr:uid="{6D5D59CD-B740-452E-B118-C8EF039E085A}"/>
    <cellStyle name="%40 - Vurgu3 6 2" xfId="543" xr:uid="{00000000-0005-0000-0000-000054020000}"/>
    <cellStyle name="%40 - Vurgu3 6 2 10" xfId="28705" xr:uid="{17CB9F77-8DDA-4AB0-BC7E-58B886D4EA77}"/>
    <cellStyle name="%40 - Vurgu3 6 2 2" xfId="4261" xr:uid="{62A548EB-F6C9-4FC1-A308-1F1373169F3D}"/>
    <cellStyle name="%40 - Vurgu3 6 2 2 2" xfId="8155" xr:uid="{EA5EA7C6-6C56-48A0-BB82-4FE9CB6905DE}"/>
    <cellStyle name="%40 - Vurgu3 6 2 2 2 2" xfId="27748" xr:uid="{2F35DE61-0735-4A37-88A8-AB9CDC3B3B7B}"/>
    <cellStyle name="%40 - Vurgu3 6 2 2 2 2 2" xfId="51865" xr:uid="{5C43760C-0CEF-41BE-ABEF-E547A1DE1273}"/>
    <cellStyle name="%40 - Vurgu3 6 2 2 2 3" xfId="32983" xr:uid="{91A561DE-8D59-4EE5-B0E8-A1DEB75EF751}"/>
    <cellStyle name="%40 - Vurgu3 6 2 2 3" xfId="14316" xr:uid="{6E7F8F27-9B6A-4E41-BB2F-8306964ADA07}"/>
    <cellStyle name="%40 - Vurgu3 6 2 2 3 2" xfId="38549" xr:uid="{A1FE8E46-8267-4C78-9E3A-0FD62AB0397E}"/>
    <cellStyle name="%40 - Vurgu3 6 2 2 4" xfId="18029" xr:uid="{5A78CFAD-ADF7-4E85-B365-342404247538}"/>
    <cellStyle name="%40 - Vurgu3 6 2 2 4 2" xfId="42260" xr:uid="{D076E27E-265D-46ED-820C-5E54A525477C}"/>
    <cellStyle name="%40 - Vurgu3 6 2 2 5" xfId="21768" xr:uid="{91D6B01C-5EE5-4043-9158-E40D537773AB}"/>
    <cellStyle name="%40 - Vurgu3 6 2 2 5 2" xfId="45991" xr:uid="{BB3E49B3-CA80-4B8B-AC2E-240BB87A2891}"/>
    <cellStyle name="%40 - Vurgu3 6 2 2 6" xfId="23788" xr:uid="{EFDBD1DB-EBCF-4E8A-8C4A-19335C8EEDD0}"/>
    <cellStyle name="%40 - Vurgu3 6 2 2 6 2" xfId="47990" xr:uid="{0B086037-013C-48A3-A217-94AC082CD30F}"/>
    <cellStyle name="%40 - Vurgu3 6 2 2 7" xfId="29866" xr:uid="{0B9B4F5D-5DAB-423A-8BCB-BC760613E4D3}"/>
    <cellStyle name="%40 - Vurgu3 6 2 3" xfId="5899" xr:uid="{F1BAB6A9-219D-4F56-BE80-CC4597B92E84}"/>
    <cellStyle name="%40 - Vurgu3 6 2 3 2" xfId="9420" xr:uid="{DEDBEC9B-8CCE-4D11-8759-60F805FC64BB}"/>
    <cellStyle name="%40 - Vurgu3 6 2 3 2 2" xfId="34045" xr:uid="{EF59B078-3FA9-44A7-947E-86EFB46D3038}"/>
    <cellStyle name="%40 - Vurgu3 6 2 3 3" xfId="13124" xr:uid="{794452FF-C830-4347-A259-BDD802AB8F66}"/>
    <cellStyle name="%40 - Vurgu3 6 2 3 3 2" xfId="37357" xr:uid="{624ADA4D-ECFB-43AA-9939-52E4FD4A095A}"/>
    <cellStyle name="%40 - Vurgu3 6 2 3 4" xfId="16837" xr:uid="{77F49E11-07F8-4D73-80DF-B14DE21B07EF}"/>
    <cellStyle name="%40 - Vurgu3 6 2 3 4 2" xfId="41068" xr:uid="{DBE29988-09FF-4EBC-8F5F-93BDC81FC890}"/>
    <cellStyle name="%40 - Vurgu3 6 2 3 5" xfId="20576" xr:uid="{2B988A89-E03D-4F77-B798-E0183CB339C6}"/>
    <cellStyle name="%40 - Vurgu3 6 2 3 5 2" xfId="44799" xr:uid="{0B429943-7177-4292-9E75-A30CB9B39D82}"/>
    <cellStyle name="%40 - Vurgu3 6 2 3 6" xfId="26554" xr:uid="{1238C285-DA58-4E91-AF85-EB3A7AC6F339}"/>
    <cellStyle name="%40 - Vurgu3 6 2 3 6 2" xfId="50673" xr:uid="{A174A53D-D5FA-4787-91CB-430FDF7DCEB9}"/>
    <cellStyle name="%40 - Vurgu3 6 2 3 7" xfId="30905" xr:uid="{F950A2C3-FE7C-4B64-BB87-E81FC66E04EB}"/>
    <cellStyle name="%40 - Vurgu3 6 2 4" xfId="7008" xr:uid="{07343393-3602-43D3-9C9A-A59F7FDE172A}"/>
    <cellStyle name="%40 - Vurgu3 6 2 4 2" xfId="25151" xr:uid="{AE52FF2E-09E6-4E55-B803-6E8C1AF87F61}"/>
    <cellStyle name="%40 - Vurgu3 6 2 4 2 2" xfId="49285" xr:uid="{B3A77C0D-72CF-4F34-B2C5-B245C3E41762}"/>
    <cellStyle name="%40 - Vurgu3 6 2 4 3" xfId="31935" xr:uid="{238B22F7-F2A8-4F37-AAE5-7915B806D5BD}"/>
    <cellStyle name="%40 - Vurgu3 6 2 5" xfId="10425" xr:uid="{362C504F-59FF-401A-8DC2-7A30A535350B}"/>
    <cellStyle name="%40 - Vurgu3 6 2 5 2" xfId="34986" xr:uid="{C5F903BD-AFFA-4A88-9448-A97308AA0BB9}"/>
    <cellStyle name="%40 - Vurgu3 6 2 6" xfId="11735" xr:uid="{4FFACDCB-CEBE-4CBD-B8ED-FFFAE7B3C05A}"/>
    <cellStyle name="%40 - Vurgu3 6 2 6 2" xfId="35969" xr:uid="{CF2E9C63-11F7-4CCA-9871-803017C62E1A}"/>
    <cellStyle name="%40 - Vurgu3 6 2 7" xfId="15448" xr:uid="{A065B875-F7A7-474E-AFFF-CE93A82E8CDD}"/>
    <cellStyle name="%40 - Vurgu3 6 2 7 2" xfId="39680" xr:uid="{FFAD944A-A57F-4EF8-A9AA-079C57A7CF10}"/>
    <cellStyle name="%40 - Vurgu3 6 2 8" xfId="19185" xr:uid="{32E23FB4-6F55-4849-A604-1B6462A16E7B}"/>
    <cellStyle name="%40 - Vurgu3 6 2 8 2" xfId="43411" xr:uid="{F07FC89F-582D-4CE3-8C62-5A0CBD9DB2C2}"/>
    <cellStyle name="%40 - Vurgu3 6 2 9" xfId="22738" xr:uid="{88CE79C3-3F18-4BF1-BF39-0D88D95AD753}"/>
    <cellStyle name="%40 - Vurgu3 6 2 9 2" xfId="46940" xr:uid="{F35E1E07-9837-4E0D-8E78-28C09284184C}"/>
    <cellStyle name="%40 - Vurgu3 6 3" xfId="544" xr:uid="{00000000-0005-0000-0000-000055020000}"/>
    <cellStyle name="%40 - Vurgu3 6 3 2" xfId="4262" xr:uid="{D4CB7623-E6AC-4CE3-AFF0-B5D3355006AD}"/>
    <cellStyle name="%40 - Vurgu3 6 3 2 2" xfId="8286" xr:uid="{0051783D-D5C4-49F1-9B05-DC7715D1CDEA}"/>
    <cellStyle name="%40 - Vurgu3 6 3 2 2 2" xfId="27875" xr:uid="{090FAC8F-32BD-4B39-9CA6-8AE7C2ED90E7}"/>
    <cellStyle name="%40 - Vurgu3 6 3 2 2 2 2" xfId="51992" xr:uid="{CB992E9B-E114-400D-95CC-A817459D6C14}"/>
    <cellStyle name="%40 - Vurgu3 6 3 2 2 3" xfId="33110" xr:uid="{14D4EE68-7783-44A8-A2E1-3A93B2E88E22}"/>
    <cellStyle name="%40 - Vurgu3 6 3 2 3" xfId="14443" xr:uid="{5CE7B9EA-BCD4-49A6-9ABD-DAEB90EAA1E5}"/>
    <cellStyle name="%40 - Vurgu3 6 3 2 3 2" xfId="38676" xr:uid="{5BC8F0D1-7FC4-4AD2-8F34-52643B5DB157}"/>
    <cellStyle name="%40 - Vurgu3 6 3 2 4" xfId="18156" xr:uid="{6374D2D5-55BD-4653-BF6E-06EB7BB059DF}"/>
    <cellStyle name="%40 - Vurgu3 6 3 2 4 2" xfId="42387" xr:uid="{0EC734BA-655B-462C-A4C6-6B62834C42AE}"/>
    <cellStyle name="%40 - Vurgu3 6 3 2 5" xfId="21895" xr:uid="{707698A0-CA93-44B3-8FB1-BE8AA980098A}"/>
    <cellStyle name="%40 - Vurgu3 6 3 2 5 2" xfId="46118" xr:uid="{889EFDB1-EB29-4C72-848D-35B62CECE28C}"/>
    <cellStyle name="%40 - Vurgu3 6 3 2 6" xfId="23915" xr:uid="{86EF5A79-C4FC-4ADC-BFA8-50949AB5B676}"/>
    <cellStyle name="%40 - Vurgu3 6 3 2 6 2" xfId="48117" xr:uid="{02239FEC-00FE-4F1D-99A1-1F2E28B8854F}"/>
    <cellStyle name="%40 - Vurgu3 6 3 2 7" xfId="29867" xr:uid="{B10A845D-505A-4E35-9C71-A5BD1DBD6760}"/>
    <cellStyle name="%40 - Vurgu3 6 3 3" xfId="5900" xr:uid="{A41F1E64-0F37-436A-835F-4EAFA79FAF6B}"/>
    <cellStyle name="%40 - Vurgu3 6 3 3 2" xfId="9495" xr:uid="{79DAFFB7-7C71-4562-9B10-C42B4FD305D5}"/>
    <cellStyle name="%40 - Vurgu3 6 3 3 2 2" xfId="34120" xr:uid="{55395FF7-36FB-44DD-A8CB-936A6A31916E}"/>
    <cellStyle name="%40 - Vurgu3 6 3 3 3" xfId="13251" xr:uid="{DE18C6E2-776C-4D9F-BD75-E4201966CC7A}"/>
    <cellStyle name="%40 - Vurgu3 6 3 3 3 2" xfId="37484" xr:uid="{15C30D20-AF1E-4672-BCC6-83D1B6A7E2C0}"/>
    <cellStyle name="%40 - Vurgu3 6 3 3 4" xfId="16964" xr:uid="{4939A8AE-8ECC-47E7-B6A0-310799BDAC73}"/>
    <cellStyle name="%40 - Vurgu3 6 3 3 4 2" xfId="41195" xr:uid="{C2150B1B-28C1-4FE6-97D1-F3D2AA716F04}"/>
    <cellStyle name="%40 - Vurgu3 6 3 3 5" xfId="20703" xr:uid="{BC4EC163-3B38-4C57-9296-EFBF75C65ADE}"/>
    <cellStyle name="%40 - Vurgu3 6 3 3 5 2" xfId="44926" xr:uid="{CC66FBDD-4A60-4F30-8179-BBAE1B5BDF43}"/>
    <cellStyle name="%40 - Vurgu3 6 3 3 6" xfId="26681" xr:uid="{9F3631F8-8A58-47B4-A245-02092ABFBD73}"/>
    <cellStyle name="%40 - Vurgu3 6 3 3 6 2" xfId="50800" xr:uid="{E9493B88-59F5-4690-B096-9DAB3B6E8296}"/>
    <cellStyle name="%40 - Vurgu3 6 3 3 7" xfId="30906" xr:uid="{7A06DB64-3509-4F61-94BA-AF8C2EB66A7F}"/>
    <cellStyle name="%40 - Vurgu3 6 3 4" xfId="7138" xr:uid="{D6EB6E45-DE35-4026-A0E0-80716DFCACE2}"/>
    <cellStyle name="%40 - Vurgu3 6 3 4 2" xfId="25278" xr:uid="{E3674C1C-08D3-49A5-9E32-C87EF2BEF712}"/>
    <cellStyle name="%40 - Vurgu3 6 3 4 2 2" xfId="49412" xr:uid="{979A534A-D9C5-47CA-A4BA-15AC69AAE22D}"/>
    <cellStyle name="%40 - Vurgu3 6 3 4 3" xfId="32062" xr:uid="{47C088F9-2F45-4461-B311-65C92DD93E6B}"/>
    <cellStyle name="%40 - Vurgu3 6 3 5" xfId="11862" xr:uid="{349889B6-E82E-4D8A-A0E0-F1E9361EE84C}"/>
    <cellStyle name="%40 - Vurgu3 6 3 5 2" xfId="36096" xr:uid="{A3787088-C1FC-4187-BC0A-399B05AC2794}"/>
    <cellStyle name="%40 - Vurgu3 6 3 6" xfId="15575" xr:uid="{1DF2D8CD-0571-44FA-806D-B84E1178BB2C}"/>
    <cellStyle name="%40 - Vurgu3 6 3 6 2" xfId="39807" xr:uid="{C1EE946D-A78B-4F6B-A209-D4E7EBD78144}"/>
    <cellStyle name="%40 - Vurgu3 6 3 7" xfId="19312" xr:uid="{1E6161B4-C613-4B91-8C98-EC3DEF2593B9}"/>
    <cellStyle name="%40 - Vurgu3 6 3 7 2" xfId="43538" xr:uid="{5CF2329F-9464-4C33-BFE3-F09AAE7306BD}"/>
    <cellStyle name="%40 - Vurgu3 6 3 8" xfId="22865" xr:uid="{479CA1D2-7569-428C-93CD-E749E36F58E1}"/>
    <cellStyle name="%40 - Vurgu3 6 3 8 2" xfId="47067" xr:uid="{A6402C50-5CB6-46FA-A8AE-1BEAB4F304AD}"/>
    <cellStyle name="%40 - Vurgu3 6 3 9" xfId="28706" xr:uid="{CC91DCE3-2171-4015-878D-09E6327FEC75}"/>
    <cellStyle name="%40 - Vurgu3 6 4" xfId="4260" xr:uid="{D758030E-5C5C-41D5-8E2C-6F8C3BC9E160}"/>
    <cellStyle name="%40 - Vurgu3 6 4 2" xfId="8416" xr:uid="{489023D1-D9BC-46B7-8447-18470EA96C2F}"/>
    <cellStyle name="%40 - Vurgu3 6 4 2 2" xfId="14570" xr:uid="{461B09D4-57C3-4A7F-A08A-8710012C742F}"/>
    <cellStyle name="%40 - Vurgu3 6 4 2 2 2" xfId="28002" xr:uid="{90A40D03-4BF0-4482-A2F0-E41014DA38F5}"/>
    <cellStyle name="%40 - Vurgu3 6 4 2 2 2 2" xfId="52119" xr:uid="{B0C55FC3-58DD-4B0F-913B-C6168420F969}"/>
    <cellStyle name="%40 - Vurgu3 6 4 2 2 3" xfId="38803" xr:uid="{5469B6E2-B93D-487A-A8CD-DB273BA707FC}"/>
    <cellStyle name="%40 - Vurgu3 6 4 2 3" xfId="18283" xr:uid="{33A19C69-93AC-4BCB-9D3A-BE7CBAFC8BD2}"/>
    <cellStyle name="%40 - Vurgu3 6 4 2 3 2" xfId="42514" xr:uid="{B09B88D3-A69F-4582-BB62-0C5DCC424898}"/>
    <cellStyle name="%40 - Vurgu3 6 4 2 4" xfId="22022" xr:uid="{48480C3C-9BB4-4A9A-85E1-D6F7862270FE}"/>
    <cellStyle name="%40 - Vurgu3 6 4 2 4 2" xfId="46245" xr:uid="{C0A3A4BC-E3F6-4D74-87F9-9D7E6E0D153D}"/>
    <cellStyle name="%40 - Vurgu3 6 4 2 5" xfId="24042" xr:uid="{7667AB09-55AD-42E6-A2BA-422C2967DBD2}"/>
    <cellStyle name="%40 - Vurgu3 6 4 2 5 2" xfId="48244" xr:uid="{ED3DB1B4-7837-4A34-9EE4-58BFD74C65A2}"/>
    <cellStyle name="%40 - Vurgu3 6 4 2 6" xfId="33237" xr:uid="{F53E6091-58F1-49D1-9AAD-1429E762312E}"/>
    <cellStyle name="%40 - Vurgu3 6 4 3" xfId="7266" xr:uid="{1BA2386C-5347-4AD9-95EE-2C72C3DC9A15}"/>
    <cellStyle name="%40 - Vurgu3 6 4 3 2" xfId="13378" xr:uid="{EBAF7504-0C0D-4642-95BE-A58BA6BAC5DD}"/>
    <cellStyle name="%40 - Vurgu3 6 4 3 2 2" xfId="37611" xr:uid="{76D7B4DF-3D0F-4FAA-BF9E-2BD8A00D4091}"/>
    <cellStyle name="%40 - Vurgu3 6 4 3 3" xfId="17091" xr:uid="{F4B83774-6723-4B4F-B7DC-FDA4B47088E7}"/>
    <cellStyle name="%40 - Vurgu3 6 4 3 3 2" xfId="41322" xr:uid="{69F2A226-2172-4318-9D87-F3254A2D8ABD}"/>
    <cellStyle name="%40 - Vurgu3 6 4 3 4" xfId="20830" xr:uid="{96085A6E-7062-4A0F-AD1D-55777C1F0E07}"/>
    <cellStyle name="%40 - Vurgu3 6 4 3 4 2" xfId="45053" xr:uid="{CDAF5742-9530-4250-9933-9E36203B9B79}"/>
    <cellStyle name="%40 - Vurgu3 6 4 3 5" xfId="26808" xr:uid="{A148DDD2-8447-42A4-AA38-D9EA9CEF10C4}"/>
    <cellStyle name="%40 - Vurgu3 6 4 3 5 2" xfId="50927" xr:uid="{11885C7C-7DE4-409D-9A6B-8E3086F804DB}"/>
    <cellStyle name="%40 - Vurgu3 6 4 3 6" xfId="32189" xr:uid="{2D818ABD-839B-4699-BEFF-DB9246D68CCD}"/>
    <cellStyle name="%40 - Vurgu3 6 4 4" xfId="11989" xr:uid="{173BE336-18D6-4B59-BDF4-B4EA01FEA067}"/>
    <cellStyle name="%40 - Vurgu3 6 4 4 2" xfId="25405" xr:uid="{18E47B41-1524-4DAC-9BA1-B353F6DC673B}"/>
    <cellStyle name="%40 - Vurgu3 6 4 4 2 2" xfId="49539" xr:uid="{8E6EA482-3D99-4717-9836-353B88664FAE}"/>
    <cellStyle name="%40 - Vurgu3 6 4 4 3" xfId="36223" xr:uid="{45F46138-D88B-4A75-BBF1-33B4AD10F59B}"/>
    <cellStyle name="%40 - Vurgu3 6 4 5" xfId="15702" xr:uid="{C8663A3E-0763-4FD6-BDF9-EFD2D7953D25}"/>
    <cellStyle name="%40 - Vurgu3 6 4 5 2" xfId="39934" xr:uid="{826DEFFC-A8FC-4DAD-BC41-74411C5C567A}"/>
    <cellStyle name="%40 - Vurgu3 6 4 6" xfId="19439" xr:uid="{7C479401-03AF-43A3-B688-66617C574B7B}"/>
    <cellStyle name="%40 - Vurgu3 6 4 6 2" xfId="43665" xr:uid="{582EB78F-8546-4EAF-B278-A3118B6C4D7F}"/>
    <cellStyle name="%40 - Vurgu3 6 4 7" xfId="22992" xr:uid="{33AF6FFC-B569-447A-BFEF-1CB62E6FAE9E}"/>
    <cellStyle name="%40 - Vurgu3 6 4 7 2" xfId="47194" xr:uid="{043029A3-1077-4F9F-8E93-BE4C2EC8C71F}"/>
    <cellStyle name="%40 - Vurgu3 6 4 8" xfId="29865" xr:uid="{2DF30B3F-41B6-490E-85F0-C6DAD68742C9}"/>
    <cellStyle name="%40 - Vurgu3 6 5" xfId="5898" xr:uid="{BD32F8B5-2E74-4AF7-BCD7-BCB3B4F9071C}"/>
    <cellStyle name="%40 - Vurgu3 6 5 2" xfId="8548" xr:uid="{B90FEA90-1060-418C-8167-5428E2A85D45}"/>
    <cellStyle name="%40 - Vurgu3 6 5 2 2" xfId="14697" xr:uid="{91553F35-A07F-4835-ACEB-8EC0105360FB}"/>
    <cellStyle name="%40 - Vurgu3 6 5 2 2 2" xfId="28129" xr:uid="{27809771-4AF4-40FD-8FD8-061704F1C120}"/>
    <cellStyle name="%40 - Vurgu3 6 5 2 2 2 2" xfId="52246" xr:uid="{963C1662-068E-43A9-828A-9CDE48F0E2B6}"/>
    <cellStyle name="%40 - Vurgu3 6 5 2 2 3" xfId="38930" xr:uid="{37B7A03D-EA07-4866-AAB6-6A0C95A8E6F8}"/>
    <cellStyle name="%40 - Vurgu3 6 5 2 3" xfId="18410" xr:uid="{80D7056C-4593-4679-BA8F-68A2E8A8F881}"/>
    <cellStyle name="%40 - Vurgu3 6 5 2 3 2" xfId="42641" xr:uid="{130031B3-AAED-467F-B1FF-D2B97FE1E410}"/>
    <cellStyle name="%40 - Vurgu3 6 5 2 4" xfId="22149" xr:uid="{120D595E-78D4-4DB4-AD3D-3770E1502FB5}"/>
    <cellStyle name="%40 - Vurgu3 6 5 2 4 2" xfId="46372" xr:uid="{ECAC8238-576B-4803-9336-AA748BA61943}"/>
    <cellStyle name="%40 - Vurgu3 6 5 2 5" xfId="24169" xr:uid="{724D0F91-3429-4BEB-A1F3-63AD73F9D559}"/>
    <cellStyle name="%40 - Vurgu3 6 5 2 5 2" xfId="48371" xr:uid="{E66524E5-BD19-410F-9EE5-7211079015D8}"/>
    <cellStyle name="%40 - Vurgu3 6 5 2 6" xfId="33364" xr:uid="{D95A8EE7-513C-44E3-9CF4-AFD9B14726D0}"/>
    <cellStyle name="%40 - Vurgu3 6 5 3" xfId="7400" xr:uid="{32E082A0-EB83-444B-B1A2-366DB6471786}"/>
    <cellStyle name="%40 - Vurgu3 6 5 3 2" xfId="13505" xr:uid="{2B42A8DA-078B-4509-9615-60E0C7E93FF2}"/>
    <cellStyle name="%40 - Vurgu3 6 5 3 2 2" xfId="37738" xr:uid="{C7651756-DC44-4257-88BC-9D0EAB085EE7}"/>
    <cellStyle name="%40 - Vurgu3 6 5 3 3" xfId="17218" xr:uid="{6BC6188F-CBBD-4CFF-A73D-A9C604F0F402}"/>
    <cellStyle name="%40 - Vurgu3 6 5 3 3 2" xfId="41449" xr:uid="{830F90A7-CAD8-4254-BB22-9BFF62037E74}"/>
    <cellStyle name="%40 - Vurgu3 6 5 3 4" xfId="20957" xr:uid="{30C66C04-D749-44A1-B172-BF773701A28D}"/>
    <cellStyle name="%40 - Vurgu3 6 5 3 4 2" xfId="45180" xr:uid="{5DC05F5F-B946-4C8A-AAA0-A367C45EB011}"/>
    <cellStyle name="%40 - Vurgu3 6 5 3 5" xfId="26935" xr:uid="{4E5876BF-EF12-4219-9201-45F9728AFA89}"/>
    <cellStyle name="%40 - Vurgu3 6 5 3 5 2" xfId="51054" xr:uid="{F1720DF5-D3B2-4E22-A3E6-984F7D4D181D}"/>
    <cellStyle name="%40 - Vurgu3 6 5 3 6" xfId="32316" xr:uid="{D73F4D4A-86C6-427D-9CC4-51F1CD7C722C}"/>
    <cellStyle name="%40 - Vurgu3 6 5 4" xfId="12116" xr:uid="{D1FC3FE3-303F-4BA5-8FF3-4967478901D8}"/>
    <cellStyle name="%40 - Vurgu3 6 5 4 2" xfId="25532" xr:uid="{8406376A-29D7-4708-9DF8-06A99C0DAFD5}"/>
    <cellStyle name="%40 - Vurgu3 6 5 4 2 2" xfId="49666" xr:uid="{D9943BA3-0109-4E6A-A67C-2E956563F923}"/>
    <cellStyle name="%40 - Vurgu3 6 5 4 3" xfId="36350" xr:uid="{2AF48508-8168-4EDA-A08F-6FDD3EFCB243}"/>
    <cellStyle name="%40 - Vurgu3 6 5 5" xfId="15829" xr:uid="{11DFDF7F-0505-4E3B-9F6B-810B02B68D05}"/>
    <cellStyle name="%40 - Vurgu3 6 5 5 2" xfId="40061" xr:uid="{F5CE5D5E-650C-40F9-B4EF-B374AE1B0ED1}"/>
    <cellStyle name="%40 - Vurgu3 6 5 6" xfId="19566" xr:uid="{2004C10E-EF6A-4CED-805C-FBE9016B9DD9}"/>
    <cellStyle name="%40 - Vurgu3 6 5 6 2" xfId="43792" xr:uid="{3AC1E23A-2997-45F1-9909-A791458D90E0}"/>
    <cellStyle name="%40 - Vurgu3 6 5 7" xfId="23119" xr:uid="{B07E8A16-F685-48FC-BEC4-22CF3CC16456}"/>
    <cellStyle name="%40 - Vurgu3 6 5 7 2" xfId="47321" xr:uid="{2585D6AA-7D90-4137-AD62-8CF888D013A8}"/>
    <cellStyle name="%40 - Vurgu3 6 5 8" xfId="30904" xr:uid="{723D89A7-1891-45B7-ADDE-F174E7C70C5F}"/>
    <cellStyle name="%40 - Vurgu3 6 6" xfId="7827" xr:uid="{8AD7330D-4B17-4EFE-B65E-11F28B964942}"/>
    <cellStyle name="%40 - Vurgu3 6 6 2" xfId="10027" xr:uid="{8D2ABA90-B48C-4AE8-BD7D-BC11B7C9D34F}"/>
    <cellStyle name="%40 - Vurgu3 6 6 2 2" xfId="14019" xr:uid="{46B6B9CF-A986-4D1C-9B8C-9B8E7CD8CCE2}"/>
    <cellStyle name="%40 - Vurgu3 6 6 2 2 2" xfId="38252" xr:uid="{A59ACA04-0F4C-43CE-9C82-3FFF1B1BF1CF}"/>
    <cellStyle name="%40 - Vurgu3 6 6 2 3" xfId="17732" xr:uid="{2B664AE3-AA95-405C-8653-809CCB3DFF5E}"/>
    <cellStyle name="%40 - Vurgu3 6 6 2 3 2" xfId="41963" xr:uid="{AACA869B-072B-4EDC-A5F7-38DF3165BCFC}"/>
    <cellStyle name="%40 - Vurgu3 6 6 2 4" xfId="21471" xr:uid="{E573505E-96BC-46EA-ABA2-9C5184A09EBB}"/>
    <cellStyle name="%40 - Vurgu3 6 6 2 4 2" xfId="45694" xr:uid="{33B3F623-8C73-4DF8-8B58-722278CE39C4}"/>
    <cellStyle name="%40 - Vurgu3 6 6 2 5" xfId="27451" xr:uid="{22FFE053-CA8E-43E1-8343-599B312BC9CE}"/>
    <cellStyle name="%40 - Vurgu3 6 6 2 5 2" xfId="51568" xr:uid="{B9B00467-D0AC-4B52-87A6-4ABF57F0E1AA}"/>
    <cellStyle name="%40 - Vurgu3 6 6 2 6" xfId="34621" xr:uid="{989BB2D7-217F-441A-902E-A46ED63801C3}"/>
    <cellStyle name="%40 - Vurgu3 6 6 3" xfId="9302" xr:uid="{9CE3862A-CED9-4136-A198-A8FE12B3B540}"/>
    <cellStyle name="%40 - Vurgu3 6 6 3 2" xfId="12837" xr:uid="{38B848EC-DA4A-4543-96F1-C78BD8F6CC2D}"/>
    <cellStyle name="%40 - Vurgu3 6 6 3 2 2" xfId="37070" xr:uid="{A5253F8A-A902-4450-88E6-EC11320D348D}"/>
    <cellStyle name="%40 - Vurgu3 6 6 3 3" xfId="16550" xr:uid="{51FC1F7C-A48F-40E4-8158-61CB4FB093CE}"/>
    <cellStyle name="%40 - Vurgu3 6 6 3 3 2" xfId="40781" xr:uid="{BCEF51E5-808A-4A88-B45C-D0961A35EEAC}"/>
    <cellStyle name="%40 - Vurgu3 6 6 3 4" xfId="20289" xr:uid="{806E2A8B-737E-414C-BF55-27F54F2A405A}"/>
    <cellStyle name="%40 - Vurgu3 6 6 3 4 2" xfId="44512" xr:uid="{868C55C2-421F-4D1D-9150-75EFB37A2390}"/>
    <cellStyle name="%40 - Vurgu3 6 6 3 5" xfId="26266" xr:uid="{66F7C88C-D00C-4796-AC0B-7AB6C2C31F47}"/>
    <cellStyle name="%40 - Vurgu3 6 6 3 5 2" xfId="50386" xr:uid="{8A34031F-ACE4-4BFB-981C-DDE1033D68A6}"/>
    <cellStyle name="%40 - Vurgu3 6 6 3 6" xfId="33936" xr:uid="{C9D264E6-D7B1-46BB-B122-7F41EE8A0C59}"/>
    <cellStyle name="%40 - Vurgu3 6 6 4" xfId="11434" xr:uid="{7B60A3DC-9B46-4E5C-B6C9-8D5C10F50EFD}"/>
    <cellStyle name="%40 - Vurgu3 6 6 4 2" xfId="24853" xr:uid="{FC4A5983-687F-49FF-93B4-9569F9DBDD63}"/>
    <cellStyle name="%40 - Vurgu3 6 6 4 2 2" xfId="48987" xr:uid="{9800049A-0EAB-45A9-9282-FE947B142943}"/>
    <cellStyle name="%40 - Vurgu3 6 6 4 3" xfId="35668" xr:uid="{15097CC9-6027-4115-BD22-072F668DE016}"/>
    <cellStyle name="%40 - Vurgu3 6 6 5" xfId="15147" xr:uid="{EEA68D16-622B-4E30-B0AC-3FDF2ABC86E8}"/>
    <cellStyle name="%40 - Vurgu3 6 6 5 2" xfId="39379" xr:uid="{5BF70CCD-7AE2-4037-ACA8-CFCDCFFB28A9}"/>
    <cellStyle name="%40 - Vurgu3 6 6 6" xfId="18883" xr:uid="{A6F936AC-B168-4371-8991-D6D339F7EBAF}"/>
    <cellStyle name="%40 - Vurgu3 6 6 6 2" xfId="43109" xr:uid="{03030948-D486-416D-AFDF-3E278CB7FD2A}"/>
    <cellStyle name="%40 - Vurgu3 6 6 7" xfId="23490" xr:uid="{F8038923-B865-4558-AE14-ACA151CB27EB}"/>
    <cellStyle name="%40 - Vurgu3 6 6 7 2" xfId="47692" xr:uid="{ACCDB3A2-C80C-473A-9A8D-5E8607553328}"/>
    <cellStyle name="%40 - Vurgu3 6 6 8" xfId="32686" xr:uid="{332D8716-C599-4C13-BDFD-12D5334EB1CD}"/>
    <cellStyle name="%40 - Vurgu3 6 7" xfId="7565" xr:uid="{ACBDF4DE-E875-412D-B1D2-EE392556851D}"/>
    <cellStyle name="%40 - Vurgu3 6 7 2" xfId="12635" xr:uid="{BA2C75E4-6F75-4681-AB47-379E89D8E9C1}"/>
    <cellStyle name="%40 - Vurgu3 6 7 2 2" xfId="26063" xr:uid="{1B321DB0-6311-442D-BA90-94FEE3558C6C}"/>
    <cellStyle name="%40 - Vurgu3 6 7 2 2 2" xfId="50184" xr:uid="{61F32A28-C7F6-48DA-8D85-E6CEDB4D622D}"/>
    <cellStyle name="%40 - Vurgu3 6 7 2 3" xfId="36868" xr:uid="{92E98DF5-DF65-4E79-BD7B-8BE2BED00396}"/>
    <cellStyle name="%40 - Vurgu3 6 7 3" xfId="16348" xr:uid="{0AB070BF-8B35-408E-B6CF-CFA9A6DECB3E}"/>
    <cellStyle name="%40 - Vurgu3 6 7 3 2" xfId="40579" xr:uid="{87C4922F-6833-4A23-9F66-0F94CDDCC8CD}"/>
    <cellStyle name="%40 - Vurgu3 6 7 4" xfId="20087" xr:uid="{111F138A-84E6-4A01-B701-ABEBB40B3DE7}"/>
    <cellStyle name="%40 - Vurgu3 6 7 4 2" xfId="44310" xr:uid="{631A695A-A8F4-4638-B888-B7B97C00DC5F}"/>
    <cellStyle name="%40 - Vurgu3 6 7 5" xfId="23279" xr:uid="{A524ABAE-9154-4499-9D87-7573B22B06F6}"/>
    <cellStyle name="%40 - Vurgu3 6 7 5 2" xfId="47481" xr:uid="{CB87CEC8-AE63-477A-9A07-0B846F9063CF}"/>
    <cellStyle name="%40 - Vurgu3 6 7 6" xfId="32476" xr:uid="{96A2B96D-AD53-474A-A44F-0C5FCB97CD68}"/>
    <cellStyle name="%40 - Vurgu3 6 8" xfId="6630" xr:uid="{B3BDBA3B-A560-46E8-8F16-81AAB2DB6198}"/>
    <cellStyle name="%40 - Vurgu3 6 8 2" xfId="13812" xr:uid="{5FCF3D2C-23E6-4156-912F-B4828E0A25A1}"/>
    <cellStyle name="%40 - Vurgu3 6 8 2 2" xfId="38045" xr:uid="{6D17D359-8997-47C8-94CB-027967D4E7FE}"/>
    <cellStyle name="%40 - Vurgu3 6 8 3" xfId="17525" xr:uid="{F6FBE8AC-8821-4D23-A6A1-FEDF9BB71C8B}"/>
    <cellStyle name="%40 - Vurgu3 6 8 3 2" xfId="41756" xr:uid="{77B3F5B1-1273-4123-A179-460DD68FD03A}"/>
    <cellStyle name="%40 - Vurgu3 6 8 4" xfId="21264" xr:uid="{965B4CEE-A767-49B8-BB39-B755E2C4AA6D}"/>
    <cellStyle name="%40 - Vurgu3 6 8 4 2" xfId="45487" xr:uid="{155047EF-9711-43A4-B015-1B7013A57AD8}"/>
    <cellStyle name="%40 - Vurgu3 6 8 5" xfId="27244" xr:uid="{CDEC419F-7232-4FCD-867D-43F405005DE8}"/>
    <cellStyle name="%40 - Vurgu3 6 8 5 2" xfId="51361" xr:uid="{4C7B086B-3AAA-46C2-BAC4-BF58EB36FBAA}"/>
    <cellStyle name="%40 - Vurgu3 6 8 6" xfId="31634" xr:uid="{4422235A-FD71-4DFB-869B-90AAF1375A70}"/>
    <cellStyle name="%40 - Vurgu3 6 9" xfId="8965" xr:uid="{82F237FE-6697-4F27-8824-DC038FA240A5}"/>
    <cellStyle name="%40 - Vurgu3 6 9 2" xfId="12357" xr:uid="{18BE23A7-A286-4BD9-A398-7D678FC15A0D}"/>
    <cellStyle name="%40 - Vurgu3 6 9 2 2" xfId="36591" xr:uid="{94DEC1A1-5C8B-4DB8-937E-67514B52AF8F}"/>
    <cellStyle name="%40 - Vurgu3 6 9 3" xfId="16070" xr:uid="{5026EBD9-3369-42FF-A91C-8672862E9191}"/>
    <cellStyle name="%40 - Vurgu3 6 9 3 2" xfId="40302" xr:uid="{BA169BAF-E30E-4816-8218-4EC95A8E4554}"/>
    <cellStyle name="%40 - Vurgu3 6 9 4" xfId="19808" xr:uid="{491A932F-6A6D-4EE2-9755-3C9AAD6D5864}"/>
    <cellStyle name="%40 - Vurgu3 6 9 4 2" xfId="44033" xr:uid="{7C1A3EB8-F222-42A9-97D8-1F0D7F1EB59B}"/>
    <cellStyle name="%40 - Vurgu3 6 9 5" xfId="25783" xr:uid="{62DCCD76-4119-488E-9C41-F5B53252949B}"/>
    <cellStyle name="%40 - Vurgu3 6 9 5 2" xfId="49907" xr:uid="{5AA363C3-BF21-4CE6-B790-C1E30F8ABA19}"/>
    <cellStyle name="%40 - Vurgu3 6 9 6" xfId="33659" xr:uid="{AD092E6A-9FC5-4169-8CC8-EC3BCBC016FC}"/>
    <cellStyle name="%40 - Vurgu3 7" xfId="545" xr:uid="{00000000-0005-0000-0000-000056020000}"/>
    <cellStyle name="%40 - Vurgu3 7 10" xfId="22453" xr:uid="{88818DE9-CB72-48E7-A820-83069AD8BE61}"/>
    <cellStyle name="%40 - Vurgu3 7 10 2" xfId="46655" xr:uid="{AA1C3981-1369-4296-828E-C07C7F31ED90}"/>
    <cellStyle name="%40 - Vurgu3 7 11" xfId="28707" xr:uid="{83D2336F-C3E8-44D8-99B5-C6A5D5B58054}"/>
    <cellStyle name="%40 - Vurgu3 7 2" xfId="546" xr:uid="{00000000-0005-0000-0000-000057020000}"/>
    <cellStyle name="%40 - Vurgu3 7 2 2" xfId="4264" xr:uid="{6ADCC6C5-2152-4953-B946-A9E0808C88B9}"/>
    <cellStyle name="%40 - Vurgu3 7 2 2 2" xfId="10041" xr:uid="{4D59E887-1CA1-43B9-A38F-3CDD8A6CEF89}"/>
    <cellStyle name="%40 - Vurgu3 7 2 2 2 2" xfId="34635" xr:uid="{C0AB3D6D-E89D-4154-BB93-D7EC790DD8F7}"/>
    <cellStyle name="%40 - Vurgu3 7 2 2 3" xfId="14035" xr:uid="{63CC0260-85C0-476D-9EEA-2239448D1DC0}"/>
    <cellStyle name="%40 - Vurgu3 7 2 2 3 2" xfId="38268" xr:uid="{8D5013E1-DDA3-4F6E-8969-FE250F8EBF4E}"/>
    <cellStyle name="%40 - Vurgu3 7 2 2 4" xfId="17748" xr:uid="{2A4563CC-60B1-490A-BC0E-721492B859C7}"/>
    <cellStyle name="%40 - Vurgu3 7 2 2 4 2" xfId="41979" xr:uid="{E30A88BC-75ED-477B-A1D1-84383E26458F}"/>
    <cellStyle name="%40 - Vurgu3 7 2 2 5" xfId="21487" xr:uid="{212D395D-22A4-437C-A107-94F2867C461B}"/>
    <cellStyle name="%40 - Vurgu3 7 2 2 5 2" xfId="45710" xr:uid="{7371B930-9DF9-40EA-B94B-53F2161331F7}"/>
    <cellStyle name="%40 - Vurgu3 7 2 2 6" xfId="27467" xr:uid="{53C006E1-E645-4965-8E1C-8A3FE89415B3}"/>
    <cellStyle name="%40 - Vurgu3 7 2 2 6 2" xfId="51584" xr:uid="{F92B9BDE-3296-4E58-8917-85FE9693BC1C}"/>
    <cellStyle name="%40 - Vurgu3 7 2 2 7" xfId="29869" xr:uid="{C14A8F6A-768E-43B0-A80E-D1069E8983C9}"/>
    <cellStyle name="%40 - Vurgu3 7 2 3" xfId="5902" xr:uid="{12AD406E-FFEF-4E7F-84A4-0FECFE40349F}"/>
    <cellStyle name="%40 - Vurgu3 7 2 3 2" xfId="9318" xr:uid="{C3B549C7-B6A6-4F7A-983B-AC42C74B848A}"/>
    <cellStyle name="%40 - Vurgu3 7 2 3 2 2" xfId="33950" xr:uid="{FFF487D3-CC3A-4795-B516-333006C7F25B}"/>
    <cellStyle name="%40 - Vurgu3 7 2 3 3" xfId="12854" xr:uid="{1B718694-BC7E-4432-8351-B75B8D0F6BED}"/>
    <cellStyle name="%40 - Vurgu3 7 2 3 3 2" xfId="37087" xr:uid="{39030B03-00F1-44D1-BA2A-43EB4A09819D}"/>
    <cellStyle name="%40 - Vurgu3 7 2 3 4" xfId="16567" xr:uid="{78E2B885-4843-4F10-AF4A-3C4D5A0DA260}"/>
    <cellStyle name="%40 - Vurgu3 7 2 3 4 2" xfId="40798" xr:uid="{1C81E0E8-1007-4015-BFCE-4BEFA9EF64AD}"/>
    <cellStyle name="%40 - Vurgu3 7 2 3 5" xfId="20306" xr:uid="{011D1964-A8C5-499D-82AD-5FBF34BD3F83}"/>
    <cellStyle name="%40 - Vurgu3 7 2 3 5 2" xfId="44529" xr:uid="{5F20C7A7-0AC8-4005-9F9D-A769205388C4}"/>
    <cellStyle name="%40 - Vurgu3 7 2 3 6" xfId="26283" xr:uid="{CA470BF0-4EC9-4EBC-B0C9-00A47CEBCE34}"/>
    <cellStyle name="%40 - Vurgu3 7 2 3 6 2" xfId="50403" xr:uid="{5B54BD37-A6B9-4A25-8FCF-CDF42E036DAE}"/>
    <cellStyle name="%40 - Vurgu3 7 2 3 7" xfId="30908" xr:uid="{56D27B77-4A73-4B7B-8D38-A45A872F371E}"/>
    <cellStyle name="%40 - Vurgu3 7 2 4" xfId="7848" xr:uid="{C6B7C3F7-76CB-4EB4-A52A-AC0FD64B537A}"/>
    <cellStyle name="%40 - Vurgu3 7 2 4 2" xfId="24869" xr:uid="{5A606FEA-D178-489D-8DDC-8E17AFA8F2DA}"/>
    <cellStyle name="%40 - Vurgu3 7 2 4 2 2" xfId="49003" xr:uid="{505C1652-6E8B-4E1C-AFF1-A7F0446D3954}"/>
    <cellStyle name="%40 - Vurgu3 7 2 4 3" xfId="32702" xr:uid="{A41ED02C-40C4-4CF0-822E-C2FDD65A218C}"/>
    <cellStyle name="%40 - Vurgu3 7 2 5" xfId="11451" xr:uid="{AFD1A436-0DCF-4375-802E-D1EA512DF010}"/>
    <cellStyle name="%40 - Vurgu3 7 2 5 2" xfId="35685" xr:uid="{4BA47072-4D87-4DE7-A512-DB1556E3DD03}"/>
    <cellStyle name="%40 - Vurgu3 7 2 6" xfId="15164" xr:uid="{9F67CF0E-FA75-4409-8A8E-2AC2E9928529}"/>
    <cellStyle name="%40 - Vurgu3 7 2 6 2" xfId="39396" xr:uid="{CD1D86D1-4800-457C-87ED-0A14A3DD77E1}"/>
    <cellStyle name="%40 - Vurgu3 7 2 7" xfId="18900" xr:uid="{EC4B9C72-8992-4A51-898C-23E58ED92A00}"/>
    <cellStyle name="%40 - Vurgu3 7 2 7 2" xfId="43126" xr:uid="{64FDC655-3094-4C5C-9A2E-27CF99D37EEB}"/>
    <cellStyle name="%40 - Vurgu3 7 2 8" xfId="23506" xr:uid="{91C21D85-1417-4EBF-8A7B-2425815F0E05}"/>
    <cellStyle name="%40 - Vurgu3 7 2 8 2" xfId="47708" xr:uid="{EE9E43B3-96B8-4FD3-9C6C-8E3710E46E9A}"/>
    <cellStyle name="%40 - Vurgu3 7 2 9" xfId="28708" xr:uid="{32B51822-664D-4644-8A0B-A9FA09995B97}"/>
    <cellStyle name="%40 - Vurgu3 7 3" xfId="4263" xr:uid="{D31A7DC6-8075-4BE7-9A5F-14F0722829E1}"/>
    <cellStyle name="%40 - Vurgu3 7 3 2" xfId="7582" xr:uid="{B539DBA2-B71F-4828-A764-912DB7F4FC85}"/>
    <cellStyle name="%40 - Vurgu3 7 3 2 2" xfId="26080" xr:uid="{CE3664CE-34E2-4A80-93A0-AC03EF9A5888}"/>
    <cellStyle name="%40 - Vurgu3 7 3 2 2 2" xfId="50201" xr:uid="{CD7B1397-056C-46BE-B2FE-14ACD4CCD661}"/>
    <cellStyle name="%40 - Vurgu3 7 3 2 3" xfId="32493" xr:uid="{11BB3245-668F-4DB4-B920-5E3FA3DDA2E0}"/>
    <cellStyle name="%40 - Vurgu3 7 3 3" xfId="12652" xr:uid="{0275B578-46B7-4F40-9203-6E3DA690019F}"/>
    <cellStyle name="%40 - Vurgu3 7 3 3 2" xfId="36885" xr:uid="{64406133-6E43-46CB-AD04-C0D21BF2579F}"/>
    <cellStyle name="%40 - Vurgu3 7 3 4" xfId="16365" xr:uid="{4AF6BAFD-8B77-4028-AF77-4C0962E8613B}"/>
    <cellStyle name="%40 - Vurgu3 7 3 4 2" xfId="40596" xr:uid="{0F9E4965-3DC8-4A67-848C-B80EE493E039}"/>
    <cellStyle name="%40 - Vurgu3 7 3 5" xfId="20104" xr:uid="{8AC7772D-F4E7-4A90-992D-D0FDEA0E933A}"/>
    <cellStyle name="%40 - Vurgu3 7 3 5 2" xfId="44327" xr:uid="{37BE5CAF-D250-4974-BFD0-278D6D57148B}"/>
    <cellStyle name="%40 - Vurgu3 7 3 6" xfId="23296" xr:uid="{55960BFC-ECC0-4C8E-A316-ECEC4D780DDA}"/>
    <cellStyle name="%40 - Vurgu3 7 3 6 2" xfId="47498" xr:uid="{0B6631D8-75DE-4A14-9DD6-5C1FB8595DA9}"/>
    <cellStyle name="%40 - Vurgu3 7 3 7" xfId="29868" xr:uid="{80ED050A-8D8A-4EF4-9FAE-CF8DFF07EE24}"/>
    <cellStyle name="%40 - Vurgu3 7 4" xfId="5901" xr:uid="{D19508FC-F40B-4D1C-A453-388369C424A2}"/>
    <cellStyle name="%40 - Vurgu3 7 4 2" xfId="9909" xr:uid="{E1727E67-4739-4FAC-BA16-8515E5DEE13E}"/>
    <cellStyle name="%40 - Vurgu3 7 4 2 2" xfId="34509" xr:uid="{5C948C4E-54CB-45C6-A0FD-879B63740809}"/>
    <cellStyle name="%40 - Vurgu3 7 4 3" xfId="13829" xr:uid="{20166607-7E03-4273-BD74-1FB1CEEE2136}"/>
    <cellStyle name="%40 - Vurgu3 7 4 3 2" xfId="38062" xr:uid="{309B283A-39A2-4327-8913-571D61BA47F0}"/>
    <cellStyle name="%40 - Vurgu3 7 4 4" xfId="17542" xr:uid="{434E5D4B-A749-485E-95F8-88F489B9ED18}"/>
    <cellStyle name="%40 - Vurgu3 7 4 4 2" xfId="41773" xr:uid="{3BD1CF34-9BE9-4BEB-A550-B1B0A91D684F}"/>
    <cellStyle name="%40 - Vurgu3 7 4 5" xfId="21281" xr:uid="{1D23CE70-4931-48A9-91B5-9DD3AB246B04}"/>
    <cellStyle name="%40 - Vurgu3 7 4 5 2" xfId="45504" xr:uid="{A6DA684D-8073-455D-A7BA-AD05233643C2}"/>
    <cellStyle name="%40 - Vurgu3 7 4 6" xfId="27261" xr:uid="{66DE2160-47B6-4200-B687-69610829A2CC}"/>
    <cellStyle name="%40 - Vurgu3 7 4 6 2" xfId="51378" xr:uid="{B39C5211-DC61-4ADE-8143-06D61F565F1A}"/>
    <cellStyle name="%40 - Vurgu3 7 4 7" xfId="30907" xr:uid="{B7BE7997-A517-414E-A608-45377AFC5197}"/>
    <cellStyle name="%40 - Vurgu3 7 5" xfId="6682" xr:uid="{E8A1AE24-5097-4332-B80D-11FE6043A7CB}"/>
    <cellStyle name="%40 - Vurgu3 7 5 2" xfId="12465" xr:uid="{9E71DB4D-BEF6-4A29-B7A9-0210D8BD62EB}"/>
    <cellStyle name="%40 - Vurgu3 7 5 2 2" xfId="36699" xr:uid="{0D4E2C12-58E9-4711-A60D-52265AE99ACB}"/>
    <cellStyle name="%40 - Vurgu3 7 5 3" xfId="16178" xr:uid="{7805970F-991A-433E-A935-FB7B3FD2EAEA}"/>
    <cellStyle name="%40 - Vurgu3 7 5 3 2" xfId="40410" xr:uid="{FD986755-CF69-4E00-855A-ED8843EDAE59}"/>
    <cellStyle name="%40 - Vurgu3 7 5 4" xfId="19916" xr:uid="{55C71DC1-4308-4729-A8CB-8DFB4D4799B1}"/>
    <cellStyle name="%40 - Vurgu3 7 5 4 2" xfId="44141" xr:uid="{BDF5D9C8-2C1C-4FBE-BBD8-D6C1ABF58B15}"/>
    <cellStyle name="%40 - Vurgu3 7 5 5" xfId="25891" xr:uid="{EE74B672-74B4-4818-83A6-E3584233F8B2}"/>
    <cellStyle name="%40 - Vurgu3 7 5 5 2" xfId="50015" xr:uid="{CE96B56F-C30D-4A58-BEC6-01F947B3879E}"/>
    <cellStyle name="%40 - Vurgu3 7 5 6" xfId="31651" xr:uid="{52ACD83F-C6AA-480D-BC40-D7800D8DABB0}"/>
    <cellStyle name="%40 - Vurgu3 7 6" xfId="10426" xr:uid="{2A6197E3-E3F6-47EA-9597-52DF787676E7}"/>
    <cellStyle name="%40 - Vurgu3 7 6 2" xfId="24620" xr:uid="{120D148E-77FA-404C-B28B-F7FB6EA08E2C}"/>
    <cellStyle name="%40 - Vurgu3 7 6 2 2" xfId="48794" xr:uid="{AC82533B-510E-476B-B62B-AB7E5F2E6D5B}"/>
    <cellStyle name="%40 - Vurgu3 7 6 3" xfId="34987" xr:uid="{10715B71-A479-4286-866E-48B498BA7FCD}"/>
    <cellStyle name="%40 - Vurgu3 7 7" xfId="11239" xr:uid="{C794266F-0E84-42CA-B008-C7C1D5D22014}"/>
    <cellStyle name="%40 - Vurgu3 7 7 2" xfId="35473" xr:uid="{F76832E1-8BB1-419D-8540-319F3A142DF9}"/>
    <cellStyle name="%40 - Vurgu3 7 8" xfId="14952" xr:uid="{C8C0B1C8-FFA9-401D-82BB-B44C33D76513}"/>
    <cellStyle name="%40 - Vurgu3 7 8 2" xfId="39184" xr:uid="{F7719AA1-DEC6-49B7-90A7-2D7034EDEFD4}"/>
    <cellStyle name="%40 - Vurgu3 7 9" xfId="18685" xr:uid="{8B8230AB-7ADD-4D4E-8523-2FF4C8D74384}"/>
    <cellStyle name="%40 - Vurgu3 7 9 2" xfId="42911" xr:uid="{027F8868-FD88-4B60-8ACD-BC2813D72BEF}"/>
    <cellStyle name="%40 - Vurgu3 8" xfId="547" xr:uid="{00000000-0005-0000-0000-000058020000}"/>
    <cellStyle name="%40 - Vurgu3 8 10" xfId="22467" xr:uid="{B391DF82-0ECE-4394-B275-21508267DC07}"/>
    <cellStyle name="%40 - Vurgu3 8 10 2" xfId="46669" xr:uid="{67268695-4483-4AE7-88E7-4AB445202894}"/>
    <cellStyle name="%40 - Vurgu3 8 11" xfId="28709" xr:uid="{AC34CC13-1743-46BF-9752-4229B6BC991A}"/>
    <cellStyle name="%40 - Vurgu3 8 2" xfId="4265" xr:uid="{33DA94C3-2A17-4492-9704-3CFD6ECDF2EA}"/>
    <cellStyle name="%40 - Vurgu3 8 2 2" xfId="7864" xr:uid="{A4B27776-E3FF-4325-946E-2E4A64AEDE1C}"/>
    <cellStyle name="%40 - Vurgu3 8 2 2 2" xfId="14049" xr:uid="{35EA7B89-66B9-41E7-B7EE-A94A7D039215}"/>
    <cellStyle name="%40 - Vurgu3 8 2 2 2 2" xfId="38282" xr:uid="{2D8F7D1F-0D7A-4381-BEC6-B656416AA0C5}"/>
    <cellStyle name="%40 - Vurgu3 8 2 2 3" xfId="17762" xr:uid="{38542A3E-34EF-407C-A81B-EE95C491D35C}"/>
    <cellStyle name="%40 - Vurgu3 8 2 2 3 2" xfId="41993" xr:uid="{646570E8-8F30-4FA9-A3BA-008F6CDA9739}"/>
    <cellStyle name="%40 - Vurgu3 8 2 2 4" xfId="21501" xr:uid="{22B5C6D5-8865-42C0-A389-E5029C22BB57}"/>
    <cellStyle name="%40 - Vurgu3 8 2 2 4 2" xfId="45724" xr:uid="{EB14031A-C232-4B92-ACCA-1D15FB009A35}"/>
    <cellStyle name="%40 - Vurgu3 8 2 2 5" xfId="27481" xr:uid="{EE84DE08-184B-4A2D-8014-8B2AB6B1AED6}"/>
    <cellStyle name="%40 - Vurgu3 8 2 2 5 2" xfId="51598" xr:uid="{F3EFB238-1FB2-4634-A1F8-356EBB8D7B46}"/>
    <cellStyle name="%40 - Vurgu3 8 2 2 6" xfId="32716" xr:uid="{0E14A9A9-D84A-41C4-AB97-6D029F71974C}"/>
    <cellStyle name="%40 - Vurgu3 8 2 3" xfId="9330" xr:uid="{E1EDD39C-F6D4-4287-8559-6184DFA4025B}"/>
    <cellStyle name="%40 - Vurgu3 8 2 3 2" xfId="12868" xr:uid="{D13D5AB0-CE73-4E39-BB8B-A4D2ECD65187}"/>
    <cellStyle name="%40 - Vurgu3 8 2 3 2 2" xfId="37101" xr:uid="{81FCDF28-3BBD-4C6E-8C8F-3E06C29CAD76}"/>
    <cellStyle name="%40 - Vurgu3 8 2 3 3" xfId="16581" xr:uid="{C35345D1-A3BA-47A0-BBB2-BF79A2DD5764}"/>
    <cellStyle name="%40 - Vurgu3 8 2 3 3 2" xfId="40812" xr:uid="{D3CA203E-422D-4A0F-A2D0-50B63BC44640}"/>
    <cellStyle name="%40 - Vurgu3 8 2 3 4" xfId="20320" xr:uid="{5452C621-F471-4A0B-9A8B-620D2D0E17A7}"/>
    <cellStyle name="%40 - Vurgu3 8 2 3 4 2" xfId="44543" xr:uid="{61A7C764-9867-42D8-9267-484EF1FA4B72}"/>
    <cellStyle name="%40 - Vurgu3 8 2 3 5" xfId="26297" xr:uid="{A201F315-8199-4A6C-9077-4584F4BAD031}"/>
    <cellStyle name="%40 - Vurgu3 8 2 3 5 2" xfId="50417" xr:uid="{5D5201B5-9DE3-481A-A27B-EFF439E98A77}"/>
    <cellStyle name="%40 - Vurgu3 8 2 3 6" xfId="33962" xr:uid="{CF044F31-2B4D-4CCA-B30E-22A9130269FF}"/>
    <cellStyle name="%40 - Vurgu3 8 2 4" xfId="11465" xr:uid="{6B275804-F8C7-445C-86AD-7A6A802AD91A}"/>
    <cellStyle name="%40 - Vurgu3 8 2 4 2" xfId="24883" xr:uid="{8DE8F720-E09D-4DCB-8C51-376BBFBDE39A}"/>
    <cellStyle name="%40 - Vurgu3 8 2 4 2 2" xfId="49017" xr:uid="{65AC2DA9-16DE-4461-96F2-4049000011B2}"/>
    <cellStyle name="%40 - Vurgu3 8 2 4 3" xfId="35699" xr:uid="{39A37344-EB2E-4348-BE6C-2337FF1545C2}"/>
    <cellStyle name="%40 - Vurgu3 8 2 5" xfId="15178" xr:uid="{BD4C4ADA-15AF-4801-8386-A34576AF3160}"/>
    <cellStyle name="%40 - Vurgu3 8 2 5 2" xfId="39410" xr:uid="{5BA804E4-9E28-45C7-8F29-E9DA281AD711}"/>
    <cellStyle name="%40 - Vurgu3 8 2 6" xfId="18914" xr:uid="{B89392CF-F4B3-4695-B8F2-7833F41B8710}"/>
    <cellStyle name="%40 - Vurgu3 8 2 6 2" xfId="43140" xr:uid="{B914BEBD-335A-4188-A625-B3772C785330}"/>
    <cellStyle name="%40 - Vurgu3 8 2 7" xfId="23520" xr:uid="{39663291-4A04-4EC4-A960-49ED9CEAB8CC}"/>
    <cellStyle name="%40 - Vurgu3 8 2 7 2" xfId="47722" xr:uid="{2141984F-24BB-4732-8F55-6ED4284236B0}"/>
    <cellStyle name="%40 - Vurgu3 8 3" xfId="7601" xr:uid="{6DE61BF5-C69F-4A1B-B7D8-57A68B3511DF}"/>
    <cellStyle name="%40 - Vurgu3 8 3 2" xfId="12671" xr:uid="{E7B43F69-1013-49B5-ACE5-5A525FBC8590}"/>
    <cellStyle name="%40 - Vurgu3 8 3 2 2" xfId="26099" xr:uid="{54FBDC28-A39A-470B-BA77-E8E88D7F63BA}"/>
    <cellStyle name="%40 - Vurgu3 8 3 2 2 2" xfId="50220" xr:uid="{5D293289-5F17-4526-9473-1152F7EA1BE3}"/>
    <cellStyle name="%40 - Vurgu3 8 3 2 3" xfId="36904" xr:uid="{F6658C14-8068-4DD5-875F-1F8A013E8332}"/>
    <cellStyle name="%40 - Vurgu3 8 3 3" xfId="16384" xr:uid="{AF28E1BB-70AD-47C0-A764-71BC0AB4A95E}"/>
    <cellStyle name="%40 - Vurgu3 8 3 3 2" xfId="40615" xr:uid="{CA0A3987-ADC1-4410-9A6B-66F4CF1A05E1}"/>
    <cellStyle name="%40 - Vurgu3 8 3 4" xfId="20123" xr:uid="{37B8C917-9556-445F-88B3-E416BEB742EC}"/>
    <cellStyle name="%40 - Vurgu3 8 3 4 2" xfId="44346" xr:uid="{7398D085-2B3B-4D40-8F66-F3BDFBF146D6}"/>
    <cellStyle name="%40 - Vurgu3 8 3 5" xfId="23315" xr:uid="{47637422-9DBC-4439-8F67-3920E706F3D2}"/>
    <cellStyle name="%40 - Vurgu3 8 3 5 2" xfId="47517" xr:uid="{36CFD18A-C2E4-4CE9-8E78-820C3157374E}"/>
    <cellStyle name="%40 - Vurgu3 8 3 6" xfId="32512" xr:uid="{40E25C90-0BDB-48D1-A4FB-EE87EFD78426}"/>
    <cellStyle name="%40 - Vurgu3 8 4" xfId="6698" xr:uid="{4AC89B00-A8D9-41D3-B73C-CB65B2D52E92}"/>
    <cellStyle name="%40 - Vurgu3 8 4 2" xfId="13848" xr:uid="{D22BA833-1F15-44EB-91B7-1B10D09ECEBC}"/>
    <cellStyle name="%40 - Vurgu3 8 4 2 2" xfId="38081" xr:uid="{E9D69CDE-D407-4E1F-A35B-3441FF804966}"/>
    <cellStyle name="%40 - Vurgu3 8 4 3" xfId="17561" xr:uid="{9ACC1BE3-5958-4929-BED2-87270287B1EB}"/>
    <cellStyle name="%40 - Vurgu3 8 4 3 2" xfId="41792" xr:uid="{3D60B2A2-9D4B-47A4-858F-A8EC20DE1FDC}"/>
    <cellStyle name="%40 - Vurgu3 8 4 4" xfId="21300" xr:uid="{3E324725-3204-466E-99D3-91C8B44D281B}"/>
    <cellStyle name="%40 - Vurgu3 8 4 4 2" xfId="45523" xr:uid="{2AB76B79-F1B4-4F88-B612-EFF18B62C965}"/>
    <cellStyle name="%40 - Vurgu3 8 4 5" xfId="27280" xr:uid="{8A054F1F-8643-4584-8C56-044E90B891DA}"/>
    <cellStyle name="%40 - Vurgu3 8 4 5 2" xfId="51397" xr:uid="{C443B2CD-EC14-43E7-98A0-D1C5756BE848}"/>
    <cellStyle name="%40 - Vurgu3 8 4 6" xfId="31665" xr:uid="{64880A0F-EFAB-4162-9B45-AC06B26D88B4}"/>
    <cellStyle name="%40 - Vurgu3 8 5" xfId="9072" xr:uid="{59C69A64-17FA-48C7-9AC0-FDA2BB5AA6BE}"/>
    <cellStyle name="%40 - Vurgu3 8 5 2" xfId="12484" xr:uid="{333E72E9-ADCD-44D4-9E0A-C758E7252945}"/>
    <cellStyle name="%40 - Vurgu3 8 5 2 2" xfId="36718" xr:uid="{CA76457C-076B-422D-9CB1-413EAEC9F184}"/>
    <cellStyle name="%40 - Vurgu3 8 5 3" xfId="16197" xr:uid="{7A0B8016-B913-4490-B6E3-1496586DE95F}"/>
    <cellStyle name="%40 - Vurgu3 8 5 3 2" xfId="40429" xr:uid="{E6CF02DD-8CD2-4D7D-B77B-D2E59DE188A1}"/>
    <cellStyle name="%40 - Vurgu3 8 5 4" xfId="19935" xr:uid="{BDC9D081-778D-4A53-BB43-443FA9EC7EEB}"/>
    <cellStyle name="%40 - Vurgu3 8 5 4 2" xfId="44160" xr:uid="{99DFA294-43F8-4821-B889-F93D1F99B048}"/>
    <cellStyle name="%40 - Vurgu3 8 5 5" xfId="25910" xr:uid="{31C308E9-7954-4ED3-B104-DC77835745E9}"/>
    <cellStyle name="%40 - Vurgu3 8 5 5 2" xfId="50034" xr:uid="{9B062314-55ED-4419-9569-2BEFDBDFA83C}"/>
    <cellStyle name="%40 - Vurgu3 8 5 6" xfId="33765" xr:uid="{3117ED7F-F52C-46E0-AC24-BE8626551BF3}"/>
    <cellStyle name="%40 - Vurgu3 8 6" xfId="10427" xr:uid="{62BCE104-6AC0-49B4-9DE7-3480CB328AF1}"/>
    <cellStyle name="%40 - Vurgu3 8 6 2" xfId="24639" xr:uid="{DC857C98-5A01-49BC-919B-4EAB9AE187F9}"/>
    <cellStyle name="%40 - Vurgu3 8 6 2 2" xfId="48813" xr:uid="{01C0BB90-F07F-4BAC-8DD9-90AC4796D8AD}"/>
    <cellStyle name="%40 - Vurgu3 8 6 3" xfId="34988" xr:uid="{2AE3265A-7321-42E2-BE79-739D59C2FABC}"/>
    <cellStyle name="%40 - Vurgu3 8 7" xfId="11258" xr:uid="{4D685DE7-4F97-4F90-86DD-BA4E6A8EBFD5}"/>
    <cellStyle name="%40 - Vurgu3 8 7 2" xfId="35492" xr:uid="{06965822-2506-46A6-B356-EA4F65CFAC3C}"/>
    <cellStyle name="%40 - Vurgu3 8 8" xfId="14971" xr:uid="{8C363609-5351-4D89-B3C6-CCCEEC0B4F5E}"/>
    <cellStyle name="%40 - Vurgu3 8 8 2" xfId="39203" xr:uid="{697C2ABC-F8AD-4B58-A068-7B4D5267F44C}"/>
    <cellStyle name="%40 - Vurgu3 8 9" xfId="18704" xr:uid="{1E5A0DCC-5E16-45A2-9833-CF0ED94875B4}"/>
    <cellStyle name="%40 - Vurgu3 8 9 2" xfId="42930" xr:uid="{BEB3795C-BEA8-4FBA-B018-BB5BB1D4A4BF}"/>
    <cellStyle name="%40 - Vurgu3 9" xfId="548" xr:uid="{00000000-0005-0000-0000-000059020000}"/>
    <cellStyle name="%40 - Vurgu3 9 10" xfId="28710" xr:uid="{3EE21ADD-AB5F-4468-B53E-1C915A511F01}"/>
    <cellStyle name="%40 - Vurgu3 9 2" xfId="4266" xr:uid="{E85A9B40-91B9-4BB3-997B-9708E36331FC}"/>
    <cellStyle name="%40 - Vurgu3 9 2 2" xfId="7885" xr:uid="{68362504-27BA-4AD8-80E4-F88600D6F5A3}"/>
    <cellStyle name="%40 - Vurgu3 9 2 2 2" xfId="14063" xr:uid="{083963D2-E5C7-45B8-8B03-AC30BB3BC069}"/>
    <cellStyle name="%40 - Vurgu3 9 2 2 2 2" xfId="38296" xr:uid="{7F43BBF5-B331-45E7-9C59-E5A16A2BC7E7}"/>
    <cellStyle name="%40 - Vurgu3 9 2 2 3" xfId="17776" xr:uid="{1E7275AC-D133-4160-95FB-A6B9BE063CB9}"/>
    <cellStyle name="%40 - Vurgu3 9 2 2 3 2" xfId="42007" xr:uid="{3F455CA5-DFAE-40F1-BDA1-5EFBCD6E51BF}"/>
    <cellStyle name="%40 - Vurgu3 9 2 2 4" xfId="21515" xr:uid="{FF535454-9B3C-499D-9E0B-8C55C79927AE}"/>
    <cellStyle name="%40 - Vurgu3 9 2 2 4 2" xfId="45738" xr:uid="{799841A1-3CC3-4CE9-A13B-3B442CA1B222}"/>
    <cellStyle name="%40 - Vurgu3 9 2 2 5" xfId="27495" xr:uid="{33DD1360-2EAF-4B5C-89CF-9AFA970E2CD1}"/>
    <cellStyle name="%40 - Vurgu3 9 2 2 5 2" xfId="51612" xr:uid="{11206583-A921-4EF9-9B06-C4F0D253FAF5}"/>
    <cellStyle name="%40 - Vurgu3 9 2 2 6" xfId="32730" xr:uid="{95DF2A2F-6B8F-451A-A519-EDDEABDD8DF8}"/>
    <cellStyle name="%40 - Vurgu3 9 2 3" xfId="9347" xr:uid="{3DFC20BE-214B-4B65-91B0-E68E70ADD70C}"/>
    <cellStyle name="%40 - Vurgu3 9 2 3 2" xfId="12881" xr:uid="{214F3E4E-7F6D-4BAA-BEFA-018CD27246DC}"/>
    <cellStyle name="%40 - Vurgu3 9 2 3 2 2" xfId="37114" xr:uid="{0642B4FC-A2A9-404B-89CD-36835F40FD29}"/>
    <cellStyle name="%40 - Vurgu3 9 2 3 3" xfId="16594" xr:uid="{CACA6E64-04D0-46E8-B857-8DB8A3F88430}"/>
    <cellStyle name="%40 - Vurgu3 9 2 3 3 2" xfId="40825" xr:uid="{25293F06-D25B-4981-AB27-267B8C28296B}"/>
    <cellStyle name="%40 - Vurgu3 9 2 3 4" xfId="20333" xr:uid="{0271EAD8-838D-42A4-8AD7-582BA9FC9D96}"/>
    <cellStyle name="%40 - Vurgu3 9 2 3 4 2" xfId="44556" xr:uid="{DBF6B06B-2BBF-45F2-AD7F-F4BC4D7BF1B5}"/>
    <cellStyle name="%40 - Vurgu3 9 2 3 5" xfId="26311" xr:uid="{82222942-1FBD-43FC-BC31-571AD5670810}"/>
    <cellStyle name="%40 - Vurgu3 9 2 3 5 2" xfId="50430" xr:uid="{91879633-1587-4488-87B9-8C455B4B1341}"/>
    <cellStyle name="%40 - Vurgu3 9 2 3 6" xfId="33974" xr:uid="{1761F221-6C13-48B4-A843-85C412E3C454}"/>
    <cellStyle name="%40 - Vurgu3 9 2 4" xfId="11479" xr:uid="{2C08480B-EB4E-487D-89C5-6514E349E485}"/>
    <cellStyle name="%40 - Vurgu3 9 2 4 2" xfId="24898" xr:uid="{6C3A41A5-C025-4A58-A7DC-1A6D4FC7705A}"/>
    <cellStyle name="%40 - Vurgu3 9 2 4 2 2" xfId="49032" xr:uid="{71BDC083-D33F-49AA-994E-8CF108E4C94E}"/>
    <cellStyle name="%40 - Vurgu3 9 2 4 3" xfId="35713" xr:uid="{A3BA56F3-B7C7-4158-BD9C-74914AD60B0E}"/>
    <cellStyle name="%40 - Vurgu3 9 2 5" xfId="15192" xr:uid="{82CFF0D7-0E60-49EE-9D9F-B848213CD0AC}"/>
    <cellStyle name="%40 - Vurgu3 9 2 5 2" xfId="39424" xr:uid="{FCEFB59D-E201-4FF9-91D5-7697E0B64DC2}"/>
    <cellStyle name="%40 - Vurgu3 9 2 6" xfId="18929" xr:uid="{6D341250-20C0-483F-9F3C-ED93CCA752FC}"/>
    <cellStyle name="%40 - Vurgu3 9 2 6 2" xfId="43155" xr:uid="{D5A46945-AB0E-4251-B55A-52D7867192B2}"/>
    <cellStyle name="%40 - Vurgu3 9 2 7" xfId="23535" xr:uid="{15C57E83-D88E-455E-9A65-FBE91DF1ACCD}"/>
    <cellStyle name="%40 - Vurgu3 9 2 7 2" xfId="47737" xr:uid="{0C2DD44A-7BE1-42F5-9391-954A02EE9054}"/>
    <cellStyle name="%40 - Vurgu3 9 2 8" xfId="29870" xr:uid="{63D1D602-F998-4A6F-B0A5-69DC50FDA70C}"/>
    <cellStyle name="%40 - Vurgu3 9 3" xfId="5903" xr:uid="{A8A51D9B-4B14-484D-9E7E-B45E1228B4B9}"/>
    <cellStyle name="%40 - Vurgu3 9 3 2" xfId="7621" xr:uid="{E4E49715-0751-4BC4-8BB7-DBDC70822E8D}"/>
    <cellStyle name="%40 - Vurgu3 9 3 2 2" xfId="26119" xr:uid="{B8FA6333-C5B7-43F2-82A2-024508918398}"/>
    <cellStyle name="%40 - Vurgu3 9 3 2 2 2" xfId="50240" xr:uid="{978265A5-B660-4026-87FF-131C6C17F198}"/>
    <cellStyle name="%40 - Vurgu3 9 3 2 3" xfId="32532" xr:uid="{80566B0A-908B-4AFF-AB08-9CB364B5CAD8}"/>
    <cellStyle name="%40 - Vurgu3 9 3 3" xfId="12691" xr:uid="{80E76CB3-E6FC-4944-8A5E-150488D8E521}"/>
    <cellStyle name="%40 - Vurgu3 9 3 3 2" xfId="36924" xr:uid="{5FD4F7EC-6D6A-4788-B80C-CC2033111293}"/>
    <cellStyle name="%40 - Vurgu3 9 3 4" xfId="16404" xr:uid="{0EBA48B3-8987-4565-9D4A-5367D8311C63}"/>
    <cellStyle name="%40 - Vurgu3 9 3 4 2" xfId="40635" xr:uid="{5895030E-A59C-415B-B107-7F0A46483B84}"/>
    <cellStyle name="%40 - Vurgu3 9 3 5" xfId="20143" xr:uid="{B2521C12-D9AB-4AE2-B9BE-211D1BDFF9A5}"/>
    <cellStyle name="%40 - Vurgu3 9 3 5 2" xfId="44366" xr:uid="{FDF1CC93-B36F-4B70-83D3-A614F37380E2}"/>
    <cellStyle name="%40 - Vurgu3 9 3 6" xfId="23335" xr:uid="{A5F7725B-C0C4-4115-AF36-D6A2F90DA6D5}"/>
    <cellStyle name="%40 - Vurgu3 9 3 6 2" xfId="47537" xr:uid="{706F6779-613C-4CFC-A8AB-8E6AD82875D2}"/>
    <cellStyle name="%40 - Vurgu3 9 3 7" xfId="30909" xr:uid="{347D184E-0B92-4195-9F95-87FFEB29041A}"/>
    <cellStyle name="%40 - Vurgu3 9 4" xfId="6719" xr:uid="{27B0E59C-6C3A-49AA-818C-01640578243F}"/>
    <cellStyle name="%40 - Vurgu3 9 4 2" xfId="13868" xr:uid="{A0D5591B-C8E9-4069-806B-AE01BEED6138}"/>
    <cellStyle name="%40 - Vurgu3 9 4 2 2" xfId="38101" xr:uid="{6ADE1159-94D9-4AB8-A575-A63DB8B6E4F0}"/>
    <cellStyle name="%40 - Vurgu3 9 4 3" xfId="17581" xr:uid="{740877A6-9464-4527-BE1B-AB6CFB59E117}"/>
    <cellStyle name="%40 - Vurgu3 9 4 3 2" xfId="41812" xr:uid="{69C27313-4E45-493F-871D-0FEB01B674FB}"/>
    <cellStyle name="%40 - Vurgu3 9 4 4" xfId="21320" xr:uid="{D442B375-D0DE-434B-AC58-87510898D389}"/>
    <cellStyle name="%40 - Vurgu3 9 4 4 2" xfId="45543" xr:uid="{F587404E-AA92-4697-8C32-1FA0023602CB}"/>
    <cellStyle name="%40 - Vurgu3 9 4 5" xfId="27300" xr:uid="{AB50F320-A46E-49BF-A0CB-ACCF3B6467EB}"/>
    <cellStyle name="%40 - Vurgu3 9 4 5 2" xfId="51417" xr:uid="{B7616118-0880-441B-93C6-C01E3FD2CCC0}"/>
    <cellStyle name="%40 - Vurgu3 9 4 6" xfId="31679" xr:uid="{7A2B9733-09C1-4FBF-8DAE-DE3F96E5E5FC}"/>
    <cellStyle name="%40 - Vurgu3 9 5" xfId="9132" xr:uid="{A7B5E9E2-3FC4-49AD-A62B-A12E265F0DDC}"/>
    <cellStyle name="%40 - Vurgu3 9 5 2" xfId="12521" xr:uid="{C0893E2F-D761-4866-BEAC-233D95667D3F}"/>
    <cellStyle name="%40 - Vurgu3 9 5 2 2" xfId="36754" xr:uid="{DD537738-2269-4EED-972F-315EA6ECA1A0}"/>
    <cellStyle name="%40 - Vurgu3 9 5 3" xfId="16234" xr:uid="{6A08DBF3-C0F6-4A33-8AD6-16E27367B40C}"/>
    <cellStyle name="%40 - Vurgu3 9 5 3 2" xfId="40465" xr:uid="{DBD1A609-7A45-48CF-95F8-47607479D272}"/>
    <cellStyle name="%40 - Vurgu3 9 5 4" xfId="19973" xr:uid="{DF3224D4-7664-4BDA-AD2B-06C9E6E32550}"/>
    <cellStyle name="%40 - Vurgu3 9 5 4 2" xfId="44196" xr:uid="{376F520F-D04B-4E32-9EDD-55D9762EDFBC}"/>
    <cellStyle name="%40 - Vurgu3 9 5 5" xfId="25949" xr:uid="{83D7A1E2-6B91-46C4-BA84-7C88500AD0A9}"/>
    <cellStyle name="%40 - Vurgu3 9 5 5 2" xfId="50070" xr:uid="{3074F376-A404-44D3-924C-C514EBD3FE07}"/>
    <cellStyle name="%40 - Vurgu3 9 5 6" xfId="33797" xr:uid="{780077D6-B5CD-4AA5-86AF-7462DEFCD5F8}"/>
    <cellStyle name="%40 - Vurgu3 9 6" xfId="11278" xr:uid="{27534835-76F9-466E-9B23-29F29E4050B2}"/>
    <cellStyle name="%40 - Vurgu3 9 6 2" xfId="24659" xr:uid="{17F20A4D-E8A3-4FB8-B350-8DFFA8EE0EB6}"/>
    <cellStyle name="%40 - Vurgu3 9 6 2 2" xfId="48833" xr:uid="{125A95A8-BC04-46C3-BA71-AF24D73923FE}"/>
    <cellStyle name="%40 - Vurgu3 9 6 3" xfId="35512" xr:uid="{15B37A43-C7C3-4643-92D2-F7C306665E2A}"/>
    <cellStyle name="%40 - Vurgu3 9 7" xfId="14991" xr:uid="{61FBAA4C-0D14-4ABE-9D7A-80202ABF96C2}"/>
    <cellStyle name="%40 - Vurgu3 9 7 2" xfId="39223" xr:uid="{974A1208-9318-4E9C-ACF8-CE624DECEB55}"/>
    <cellStyle name="%40 - Vurgu3 9 8" xfId="18724" xr:uid="{F6EA3D4C-05AF-4742-A046-8A5F0D78929C}"/>
    <cellStyle name="%40 - Vurgu3 9 8 2" xfId="42950" xr:uid="{C9F52324-1416-450A-A94B-7EF5B0747C8D}"/>
    <cellStyle name="%40 - Vurgu3 9 9" xfId="22482" xr:uid="{A8270658-6ABC-46B1-AE25-AF2F7BEAB955}"/>
    <cellStyle name="%40 - Vurgu3 9 9 2" xfId="46684" xr:uid="{BB08C263-1FAA-4CAD-9247-0FBA932C6746}"/>
    <cellStyle name="%40 - Vurgu4" xfId="24701" builtinId="43" customBuiltin="1"/>
    <cellStyle name="%40 - Vurgu4 10" xfId="4268" xr:uid="{99B1FC25-0D6D-47EB-AB22-A5BED1638027}"/>
    <cellStyle name="%40 - Vurgu4 10 10" xfId="29871" xr:uid="{87F7954D-99F8-47E6-9D7F-6C2691CC52CE}"/>
    <cellStyle name="%40 - Vurgu4 10 2" xfId="5904" xr:uid="{2820B9CB-9F33-49E7-B39D-028E00300B55}"/>
    <cellStyle name="%40 - Vurgu4 10 2 2" xfId="7913" xr:uid="{3907D720-89DE-4F7D-A82F-4467AC98635D}"/>
    <cellStyle name="%40 - Vurgu4 10 2 2 2" xfId="14085" xr:uid="{08E0D066-09F5-4CD9-9E94-5C59C8EEE599}"/>
    <cellStyle name="%40 - Vurgu4 10 2 2 2 2" xfId="38318" xr:uid="{0C69B4F0-D277-4194-A21B-3853FCDAEA47}"/>
    <cellStyle name="%40 - Vurgu4 10 2 2 3" xfId="17798" xr:uid="{72648008-32DE-4CD4-8036-00284C9A6D3C}"/>
    <cellStyle name="%40 - Vurgu4 10 2 2 3 2" xfId="42029" xr:uid="{67237626-ADEC-4BAA-91C2-3BA8964374F6}"/>
    <cellStyle name="%40 - Vurgu4 10 2 2 4" xfId="21537" xr:uid="{4B4822ED-EC09-458E-9335-5AE816C2BCAC}"/>
    <cellStyle name="%40 - Vurgu4 10 2 2 4 2" xfId="45760" xr:uid="{A7A1BC31-4B9E-483E-898B-0F95E70C977B}"/>
    <cellStyle name="%40 - Vurgu4 10 2 2 5" xfId="27517" xr:uid="{9DBA7D39-AC4D-49DB-90C7-A17AF51C054F}"/>
    <cellStyle name="%40 - Vurgu4 10 2 2 5 2" xfId="51634" xr:uid="{BE6BF446-C9EE-43A1-9AE0-911C140A61B2}"/>
    <cellStyle name="%40 - Vurgu4 10 2 2 6" xfId="32752" xr:uid="{CDDA638D-67CB-4B94-94E4-599F5B8EB8CB}"/>
    <cellStyle name="%40 - Vurgu4 10 2 3" xfId="9365" xr:uid="{5102B3EA-FC31-4BF8-AA1C-C24D8F02717F}"/>
    <cellStyle name="%40 - Vurgu4 10 2 3 2" xfId="12905" xr:uid="{C5256687-E2F8-439E-A577-7E343DE696F3}"/>
    <cellStyle name="%40 - Vurgu4 10 2 3 2 2" xfId="37138" xr:uid="{FBA322C4-1F61-4B91-A57B-EA4750B41FFE}"/>
    <cellStyle name="%40 - Vurgu4 10 2 3 3" xfId="16618" xr:uid="{CF24D78E-3260-406F-BA18-7D4441693B52}"/>
    <cellStyle name="%40 - Vurgu4 10 2 3 3 2" xfId="40849" xr:uid="{138AC823-CF32-497C-8BC4-87E4BCAD0225}"/>
    <cellStyle name="%40 - Vurgu4 10 2 3 4" xfId="20357" xr:uid="{8DE6E3EF-8FC8-4589-9360-2C5C488B44F6}"/>
    <cellStyle name="%40 - Vurgu4 10 2 3 4 2" xfId="44580" xr:uid="{EBED7D88-86C8-4047-A10C-0C3BBEDB74ED}"/>
    <cellStyle name="%40 - Vurgu4 10 2 3 5" xfId="26335" xr:uid="{943E4908-6199-4573-818F-B8E164457BCF}"/>
    <cellStyle name="%40 - Vurgu4 10 2 3 5 2" xfId="50454" xr:uid="{9C66DF29-029D-4F0B-80FF-4CAB5B65CFAF}"/>
    <cellStyle name="%40 - Vurgu4 10 2 3 6" xfId="33991" xr:uid="{76CBB926-22DC-4BA8-A923-ECD3292FEEB1}"/>
    <cellStyle name="%40 - Vurgu4 10 2 4" xfId="11504" xr:uid="{A69FC565-082C-4394-9371-011D88455AA2}"/>
    <cellStyle name="%40 - Vurgu4 10 2 4 2" xfId="24920" xr:uid="{89CEAAB9-17B2-46F5-9D83-17801A367FFF}"/>
    <cellStyle name="%40 - Vurgu4 10 2 4 2 2" xfId="49054" xr:uid="{E1995C01-F619-4DB7-852D-BF79C41B0D54}"/>
    <cellStyle name="%40 - Vurgu4 10 2 4 3" xfId="35738" xr:uid="{8588EF0E-5E08-4CB6-93D8-4260ABDF3E10}"/>
    <cellStyle name="%40 - Vurgu4 10 2 5" xfId="15217" xr:uid="{AB11A588-8D32-417F-A914-C3BFA5B680DA}"/>
    <cellStyle name="%40 - Vurgu4 10 2 5 2" xfId="39449" xr:uid="{A9D37D12-FC67-4AAA-98A6-1D632B374B76}"/>
    <cellStyle name="%40 - Vurgu4 10 2 6" xfId="18954" xr:uid="{79DAEA60-E39F-4137-ACCA-B4E4C0BE9815}"/>
    <cellStyle name="%40 - Vurgu4 10 2 6 2" xfId="43180" xr:uid="{D49D127A-BE6D-4749-A293-C4FE9DF0F3A7}"/>
    <cellStyle name="%40 - Vurgu4 10 2 7" xfId="23557" xr:uid="{2CC4EA8D-0F8C-4B61-BD09-5B59BDC4FD2E}"/>
    <cellStyle name="%40 - Vurgu4 10 2 7 2" xfId="47759" xr:uid="{6031A585-B4DB-4DCD-B3BB-FB61114BB09A}"/>
    <cellStyle name="%40 - Vurgu4 10 2 8" xfId="30910" xr:uid="{4299C02C-3844-42F9-BDCD-5F5E383BBCD1}"/>
    <cellStyle name="%40 - Vurgu4 10 3" xfId="7640" xr:uid="{7A846199-C48D-4CD4-A638-4D01B6E764BC}"/>
    <cellStyle name="%40 - Vurgu4 10 3 2" xfId="12710" xr:uid="{E9FC39E2-3DC7-44F2-8A44-4FECD81034DC}"/>
    <cellStyle name="%40 - Vurgu4 10 3 2 2" xfId="26138" xr:uid="{CD912239-CBA4-44CE-ABC4-051F2DD73F98}"/>
    <cellStyle name="%40 - Vurgu4 10 3 2 2 2" xfId="50259" xr:uid="{F0745048-CAE9-4028-9C13-383CE23E3BEA}"/>
    <cellStyle name="%40 - Vurgu4 10 3 2 3" xfId="36943" xr:uid="{83ECF9A3-19A5-4F54-9ED7-A4AFB537C7DA}"/>
    <cellStyle name="%40 - Vurgu4 10 3 3" xfId="16423" xr:uid="{CC93F477-0842-403E-A80D-0B0937C82F0C}"/>
    <cellStyle name="%40 - Vurgu4 10 3 3 2" xfId="40654" xr:uid="{516C5BFE-B75D-4261-ADAC-A051CA1ECE20}"/>
    <cellStyle name="%40 - Vurgu4 10 3 4" xfId="20162" xr:uid="{7F2F4FE7-7A41-417F-9A81-E7EE2FA70EBB}"/>
    <cellStyle name="%40 - Vurgu4 10 3 4 2" xfId="44385" xr:uid="{CC4C2FA0-39E4-4DB2-9365-1B9A80251036}"/>
    <cellStyle name="%40 - Vurgu4 10 3 5" xfId="23354" xr:uid="{36BF236A-8F11-44F1-96CD-AB6FE51CD611}"/>
    <cellStyle name="%40 - Vurgu4 10 3 5 2" xfId="47556" xr:uid="{FF52C97C-6F04-4347-A629-FC220E421A54}"/>
    <cellStyle name="%40 - Vurgu4 10 3 6" xfId="32551" xr:uid="{FCE57D5F-B966-47ED-8889-7DCADA83DE4C}"/>
    <cellStyle name="%40 - Vurgu4 10 4" xfId="6766" xr:uid="{CE64878A-5D44-489C-B61E-0F61F9B3D69C}"/>
    <cellStyle name="%40 - Vurgu4 10 4 2" xfId="13887" xr:uid="{0D3E1937-D5D8-4190-B182-903E8F87FD8C}"/>
    <cellStyle name="%40 - Vurgu4 10 4 2 2" xfId="38120" xr:uid="{D417F454-02DF-4132-BBB5-F7014D8C2EB6}"/>
    <cellStyle name="%40 - Vurgu4 10 4 3" xfId="17600" xr:uid="{D519E970-06D3-499A-B5A1-52397E3367C0}"/>
    <cellStyle name="%40 - Vurgu4 10 4 3 2" xfId="41831" xr:uid="{777007A0-0A96-4E4F-A04B-57D4ADDFA392}"/>
    <cellStyle name="%40 - Vurgu4 10 4 4" xfId="21339" xr:uid="{2312A961-DDB2-4CC9-A2B6-50EA230EA898}"/>
    <cellStyle name="%40 - Vurgu4 10 4 4 2" xfId="45562" xr:uid="{4A86B76D-D345-427D-BB63-C1330D41248D}"/>
    <cellStyle name="%40 - Vurgu4 10 4 5" xfId="27319" xr:uid="{E998DD49-99FF-4DCA-9E67-87472F6CAFA8}"/>
    <cellStyle name="%40 - Vurgu4 10 4 5 2" xfId="51436" xr:uid="{4B8E614D-FF8D-47FD-827D-898A17DEB112}"/>
    <cellStyle name="%40 - Vurgu4 10 4 6" xfId="31704" xr:uid="{E020EF3C-BAE2-4111-BBEB-8B66202A8DF9}"/>
    <cellStyle name="%40 - Vurgu4 10 5" xfId="9148" xr:uid="{0AA73E40-89E1-4099-8ED7-5D9F8E49D619}"/>
    <cellStyle name="%40 - Vurgu4 10 5 2" xfId="12538" xr:uid="{AE8E2E65-239D-4E5F-85D2-A82163C4582A}"/>
    <cellStyle name="%40 - Vurgu4 10 5 2 2" xfId="36771" xr:uid="{6AC315ED-9CBB-40C5-8B3F-E75622AD556C}"/>
    <cellStyle name="%40 - Vurgu4 10 5 3" xfId="16251" xr:uid="{3E27B2C0-D33E-46E1-8EA8-570626D16F5C}"/>
    <cellStyle name="%40 - Vurgu4 10 5 3 2" xfId="40482" xr:uid="{18BAD2C6-3EA7-41CE-A750-F17AC5976586}"/>
    <cellStyle name="%40 - Vurgu4 10 5 4" xfId="19990" xr:uid="{BB9E515F-3F97-4805-ADB5-F3F3C3978558}"/>
    <cellStyle name="%40 - Vurgu4 10 5 4 2" xfId="44213" xr:uid="{9F14D3B6-28E2-484B-BE8D-E68D32D1434A}"/>
    <cellStyle name="%40 - Vurgu4 10 5 5" xfId="25966" xr:uid="{A4F2A0FD-5963-4164-8DE2-DAB8FC75364C}"/>
    <cellStyle name="%40 - Vurgu4 10 5 5 2" xfId="50087" xr:uid="{047BD092-7141-4D9F-8BA3-3A73E7F398BD}"/>
    <cellStyle name="%40 - Vurgu4 10 5 6" xfId="33813" xr:uid="{52B18290-CE76-4749-9333-7B7F9E92B00F}"/>
    <cellStyle name="%40 - Vurgu4 10 6" xfId="11297" xr:uid="{3DDA611C-1209-4773-AE48-B7D8A47701FC}"/>
    <cellStyle name="%40 - Vurgu4 10 6 2" xfId="24678" xr:uid="{05805E29-7BF7-42C7-895E-523EC35E557B}"/>
    <cellStyle name="%40 - Vurgu4 10 6 2 2" xfId="48852" xr:uid="{F1660B6C-EBF5-45EF-B2CB-204E0F45D434}"/>
    <cellStyle name="%40 - Vurgu4 10 6 3" xfId="35531" xr:uid="{6405C5BE-17D2-48BC-9A08-627859877812}"/>
    <cellStyle name="%40 - Vurgu4 10 7" xfId="15010" xr:uid="{A50EF79B-AB01-4DAF-8E09-7E512C614C27}"/>
    <cellStyle name="%40 - Vurgu4 10 7 2" xfId="39242" xr:uid="{7A21BAA1-C5C5-4329-A2C9-D816ADBF13D2}"/>
    <cellStyle name="%40 - Vurgu4 10 8" xfId="18743" xr:uid="{4B9A0860-866F-4916-AA55-8B354D34E262}"/>
    <cellStyle name="%40 - Vurgu4 10 8 2" xfId="42969" xr:uid="{5E682996-6DC6-4D0A-82F3-8793F6A7AF4D}"/>
    <cellStyle name="%40 - Vurgu4 10 9" xfId="22507" xr:uid="{550D13EB-E882-44A8-81C6-0D5CAF1F3F78}"/>
    <cellStyle name="%40 - Vurgu4 10 9 2" xfId="46709" xr:uid="{586061E2-A8B2-402C-A41C-96CC7C354252}"/>
    <cellStyle name="%40 - Vurgu4 11" xfId="4269" xr:uid="{731D0A93-45A0-4BFA-A2B8-03C8674FC184}"/>
    <cellStyle name="%40 - Vurgu4 11 2" xfId="7980" xr:uid="{0C6153B0-AB63-464A-A0CC-9D09A26E9781}"/>
    <cellStyle name="%40 - Vurgu4 11 2 2" xfId="14149" xr:uid="{801FD38F-DF72-4127-AD12-E0C5E8A7D49A}"/>
    <cellStyle name="%40 - Vurgu4 11 2 2 2" xfId="27581" xr:uid="{F6F48E98-5B79-4570-9B25-85C3CB94E21A}"/>
    <cellStyle name="%40 - Vurgu4 11 2 2 2 2" xfId="51698" xr:uid="{97A0499F-3987-42C8-AD2D-593A77708404}"/>
    <cellStyle name="%40 - Vurgu4 11 2 2 3" xfId="38382" xr:uid="{6E4FD2BD-A950-41DA-A920-64D28E7A55DA}"/>
    <cellStyle name="%40 - Vurgu4 11 2 3" xfId="17862" xr:uid="{A6202532-C10E-4DF5-A4A4-58CE5A5C80EB}"/>
    <cellStyle name="%40 - Vurgu4 11 2 3 2" xfId="42093" xr:uid="{EDBC68F7-DE40-443A-B982-921305A8FDF4}"/>
    <cellStyle name="%40 - Vurgu4 11 2 4" xfId="21601" xr:uid="{D31FCBAD-8D0A-4E89-90B2-62B3F90C8EDC}"/>
    <cellStyle name="%40 - Vurgu4 11 2 4 2" xfId="45824" xr:uid="{69A44C8E-9A3E-41AF-9662-27050F69CDB8}"/>
    <cellStyle name="%40 - Vurgu4 11 2 5" xfId="23621" xr:uid="{3B626B06-7AC7-44E0-BEDF-8E5F8C39763A}"/>
    <cellStyle name="%40 - Vurgu4 11 2 5 2" xfId="47823" xr:uid="{7812BA48-C319-44ED-9823-AE18654552E5}"/>
    <cellStyle name="%40 - Vurgu4 11 2 6" xfId="32816" xr:uid="{5931CECA-91BA-44CC-AA12-86CB3CF5879E}"/>
    <cellStyle name="%40 - Vurgu4 11 3" xfId="6833" xr:uid="{3295665F-012E-46DA-A47F-C5513399FB65}"/>
    <cellStyle name="%40 - Vurgu4 11 3 2" xfId="12557" xr:uid="{A9F1776B-5650-4123-8543-67819ADAEC1C}"/>
    <cellStyle name="%40 - Vurgu4 11 3 2 2" xfId="36790" xr:uid="{CF435D7B-A5FC-4B8D-B90F-236FC3BB5B62}"/>
    <cellStyle name="%40 - Vurgu4 11 3 3" xfId="16270" xr:uid="{484C93A6-7EA1-4916-A6E5-528F80FE59BD}"/>
    <cellStyle name="%40 - Vurgu4 11 3 3 2" xfId="40501" xr:uid="{CBFC5D0A-3055-432A-A56A-8411F44D1A89}"/>
    <cellStyle name="%40 - Vurgu4 11 3 4" xfId="20009" xr:uid="{60EDB375-D02C-4002-A3D6-63C5BFF1C79F}"/>
    <cellStyle name="%40 - Vurgu4 11 3 4 2" xfId="44232" xr:uid="{D6CCB1AB-72FE-4EA4-A43F-4D12EDB47AFF}"/>
    <cellStyle name="%40 - Vurgu4 11 3 5" xfId="25985" xr:uid="{A3FE4DFA-6157-410A-914D-9DAA9463819A}"/>
    <cellStyle name="%40 - Vurgu4 11 3 5 2" xfId="50106" xr:uid="{1A320A77-2C62-4317-BBDE-B2C495228536}"/>
    <cellStyle name="%40 - Vurgu4 11 3 6" xfId="31768" xr:uid="{F03CDFF7-83C1-4D47-8F11-266EE2CDBADA}"/>
    <cellStyle name="%40 - Vurgu4 11 4" xfId="11568" xr:uid="{17992DA1-3D4B-4A84-910E-6BFEF81119F2}"/>
    <cellStyle name="%40 - Vurgu4 11 4 2" xfId="24984" xr:uid="{B4DA67B6-A17B-4509-BC63-58014846EFF5}"/>
    <cellStyle name="%40 - Vurgu4 11 4 2 2" xfId="49118" xr:uid="{28B6610B-F92D-45CA-A26E-DDF28072D518}"/>
    <cellStyle name="%40 - Vurgu4 11 4 3" xfId="35802" xr:uid="{E8EE06F7-C15B-4C1A-BB56-23D60CE57568}"/>
    <cellStyle name="%40 - Vurgu4 11 5" xfId="15281" xr:uid="{01D17F52-867D-4750-AEED-999B02A314BF}"/>
    <cellStyle name="%40 - Vurgu4 11 5 2" xfId="39513" xr:uid="{E88C80C2-16C1-442C-9980-D90F8A9FB195}"/>
    <cellStyle name="%40 - Vurgu4 11 6" xfId="19018" xr:uid="{33393FDA-B043-4FC7-A398-399671690BB2}"/>
    <cellStyle name="%40 - Vurgu4 11 6 2" xfId="43244" xr:uid="{9601DFDE-6E49-404F-8E2A-D08B4B54572B}"/>
    <cellStyle name="%40 - Vurgu4 11 7" xfId="22571" xr:uid="{8E74BCBF-0A0B-4F2F-BF7C-A68B0B0E97A4}"/>
    <cellStyle name="%40 - Vurgu4 11 7 2" xfId="46773" xr:uid="{88FA68B7-BBAC-4D2A-B1E1-A02517895AE1}"/>
    <cellStyle name="%40 - Vurgu4 12" xfId="4270" xr:uid="{38B86A88-CDF6-43EE-9273-083C7105E61E}"/>
    <cellStyle name="%40 - Vurgu4 12 2" xfId="7996" xr:uid="{8478F38B-A13C-4DA3-8090-5402F5F1CD3A}"/>
    <cellStyle name="%40 - Vurgu4 12 2 2" xfId="14163" xr:uid="{FD383681-7153-4036-BF8C-F2F59C624F25}"/>
    <cellStyle name="%40 - Vurgu4 12 2 2 2" xfId="27595" xr:uid="{85346C33-362A-4026-BE54-96999B721ADB}"/>
    <cellStyle name="%40 - Vurgu4 12 2 2 2 2" xfId="51712" xr:uid="{DE9B2DBF-808B-4807-837A-31385A8FC9CC}"/>
    <cellStyle name="%40 - Vurgu4 12 2 2 3" xfId="38396" xr:uid="{F6ECD402-3AF4-42F4-93E8-D7B95B8E3CEA}"/>
    <cellStyle name="%40 - Vurgu4 12 2 3" xfId="17876" xr:uid="{5695DC29-7B9E-44A3-99ED-0E2F91EA5F4A}"/>
    <cellStyle name="%40 - Vurgu4 12 2 3 2" xfId="42107" xr:uid="{75C1E9B3-FA06-48A5-9238-5A9774B0DA93}"/>
    <cellStyle name="%40 - Vurgu4 12 2 4" xfId="21615" xr:uid="{C74E7043-101B-42DD-A976-A1645F3FEFF2}"/>
    <cellStyle name="%40 - Vurgu4 12 2 4 2" xfId="45838" xr:uid="{5A98E3F7-0198-4B38-8D26-32AD070F4B8B}"/>
    <cellStyle name="%40 - Vurgu4 12 2 5" xfId="23635" xr:uid="{17EED96D-6635-44CD-8266-595619FBE4DF}"/>
    <cellStyle name="%40 - Vurgu4 12 2 5 2" xfId="47837" xr:uid="{3BA02D22-704B-40D8-85BB-1238933A0206}"/>
    <cellStyle name="%40 - Vurgu4 12 2 6" xfId="32830" xr:uid="{E1308261-E4E8-4BAE-8163-FA9739ADDEE7}"/>
    <cellStyle name="%40 - Vurgu4 12 3" xfId="6849" xr:uid="{B12BBFE0-C38F-4F85-A044-0BD30B9FC02E}"/>
    <cellStyle name="%40 - Vurgu4 12 3 2" xfId="12971" xr:uid="{D0285969-D3E3-43DC-9A33-799AD7F073F9}"/>
    <cellStyle name="%40 - Vurgu4 12 3 2 2" xfId="37204" xr:uid="{8E639DE6-6627-4CE8-868D-D7396854054C}"/>
    <cellStyle name="%40 - Vurgu4 12 3 3" xfId="16684" xr:uid="{D73FD907-1B58-402D-91AE-45B411346786}"/>
    <cellStyle name="%40 - Vurgu4 12 3 3 2" xfId="40915" xr:uid="{A6BDB6B9-CCE6-4F8F-8EE3-0A4DA8D8255F}"/>
    <cellStyle name="%40 - Vurgu4 12 3 4" xfId="20423" xr:uid="{C9BFD769-6095-4A3C-A2A2-1496E4CA2E9F}"/>
    <cellStyle name="%40 - Vurgu4 12 3 4 2" xfId="44646" xr:uid="{D2289DC3-419B-4590-9896-C41EF1BB74EE}"/>
    <cellStyle name="%40 - Vurgu4 12 3 5" xfId="26401" xr:uid="{A0F573E4-7192-491A-95BE-DAA985068CD3}"/>
    <cellStyle name="%40 - Vurgu4 12 3 5 2" xfId="50520" xr:uid="{CDE20860-A9FD-4A1A-A40C-31AF78A56189}"/>
    <cellStyle name="%40 - Vurgu4 12 3 6" xfId="31782" xr:uid="{D8E4DB0A-18EC-4E67-A141-D3BD281330ED}"/>
    <cellStyle name="%40 - Vurgu4 12 4" xfId="11582" xr:uid="{8B971DED-A8AB-47F8-A17B-3E8C416FEF5B}"/>
    <cellStyle name="%40 - Vurgu4 12 4 2" xfId="24998" xr:uid="{33BCF7F9-28FC-4218-99C4-70DF7DD55AEB}"/>
    <cellStyle name="%40 - Vurgu4 12 4 2 2" xfId="49132" xr:uid="{1F07B575-8029-4F51-98C7-10E144C86206}"/>
    <cellStyle name="%40 - Vurgu4 12 4 3" xfId="35816" xr:uid="{25714BCB-4B97-42D1-8103-DD0FE373458E}"/>
    <cellStyle name="%40 - Vurgu4 12 5" xfId="15295" xr:uid="{4283FF89-D97B-4FC7-9CB6-8374D657A99E}"/>
    <cellStyle name="%40 - Vurgu4 12 5 2" xfId="39527" xr:uid="{C4ECAE7A-F0CC-4FAE-86AE-5D7FB2B998BF}"/>
    <cellStyle name="%40 - Vurgu4 12 6" xfId="19032" xr:uid="{65F94981-D5BA-4128-B472-AAAFAA5CAA16}"/>
    <cellStyle name="%40 - Vurgu4 12 6 2" xfId="43258" xr:uid="{67F01443-F6C4-4FDB-93A5-11A579C89EBC}"/>
    <cellStyle name="%40 - Vurgu4 12 7" xfId="22585" xr:uid="{B55EFB81-4746-4F72-A683-731241BF70CE}"/>
    <cellStyle name="%40 - Vurgu4 12 7 2" xfId="46787" xr:uid="{BD5F74B0-6819-4117-862C-58F6792C3546}"/>
    <cellStyle name="%40 - Vurgu4 13" xfId="4271" xr:uid="{BAD35F6F-6070-4871-8F9F-F5B2C62638C2}"/>
    <cellStyle name="%40 - Vurgu4 13 2" xfId="5905" xr:uid="{184D470F-ED90-484C-B48E-930CC63DB99B}"/>
    <cellStyle name="%40 - Vurgu4 13 2 2" xfId="8014" xr:uid="{06076EDB-96AF-49F3-8228-115AEA5253FC}"/>
    <cellStyle name="%40 - Vurgu4 13 2 2 2" xfId="27611" xr:uid="{1B12F672-EC79-498B-BED4-EB68598268A5}"/>
    <cellStyle name="%40 - Vurgu4 13 2 2 2 2" xfId="51728" xr:uid="{FF33BE3E-5F99-4A3F-BAA6-2278A2D2A00E}"/>
    <cellStyle name="%40 - Vurgu4 13 2 2 3" xfId="32846" xr:uid="{0FA45547-AEAE-4258-A889-28E0493DB825}"/>
    <cellStyle name="%40 - Vurgu4 13 2 3" xfId="14179" xr:uid="{371DE47D-CA95-411E-A5C4-67B3C08879D9}"/>
    <cellStyle name="%40 - Vurgu4 13 2 3 2" xfId="38412" xr:uid="{33611688-C9F1-4003-80A9-4D9BB542E4A8}"/>
    <cellStyle name="%40 - Vurgu4 13 2 4" xfId="17892" xr:uid="{E859DDE5-30ED-473D-8BA6-386F6CEBD1CF}"/>
    <cellStyle name="%40 - Vurgu4 13 2 4 2" xfId="42123" xr:uid="{39DA07AC-A2BB-4DE1-B856-14DFA650CC61}"/>
    <cellStyle name="%40 - Vurgu4 13 2 5" xfId="21631" xr:uid="{A8EA3935-93C2-4DFC-B514-BBA48DAE4517}"/>
    <cellStyle name="%40 - Vurgu4 13 2 5 2" xfId="45854" xr:uid="{983CB63C-2F35-462F-885C-8381C97D4483}"/>
    <cellStyle name="%40 - Vurgu4 13 2 6" xfId="23651" xr:uid="{0B3E8D5A-369C-4ED3-B0D2-B065ED3860B4}"/>
    <cellStyle name="%40 - Vurgu4 13 2 6 2" xfId="47853" xr:uid="{EA60739F-40E4-4F5C-BFE7-36840D0A21C6}"/>
    <cellStyle name="%40 - Vurgu4 13 2 7" xfId="30911" xr:uid="{7B25C577-F088-4588-A9AB-E03E0F5D3B2F}"/>
    <cellStyle name="%40 - Vurgu4 13 3" xfId="6865" xr:uid="{1DA99364-05FA-4E43-A735-63A92D171447}"/>
    <cellStyle name="%40 - Vurgu4 13 3 2" xfId="12987" xr:uid="{B9E1E421-FD9F-44DA-86B2-87F28F2E678E}"/>
    <cellStyle name="%40 - Vurgu4 13 3 2 2" xfId="37220" xr:uid="{04915941-92B5-42AC-9FBE-FBC3BDE2E4B8}"/>
    <cellStyle name="%40 - Vurgu4 13 3 3" xfId="16700" xr:uid="{DEC8F3C3-8923-41FC-8BB7-6CBF5D3C8A50}"/>
    <cellStyle name="%40 - Vurgu4 13 3 3 2" xfId="40931" xr:uid="{206B7554-048F-41CF-AC78-E1DAC4B58D29}"/>
    <cellStyle name="%40 - Vurgu4 13 3 4" xfId="20439" xr:uid="{7B328FE0-9741-4D66-9BB1-6D02606D2488}"/>
    <cellStyle name="%40 - Vurgu4 13 3 4 2" xfId="44662" xr:uid="{34CCCE2C-53CD-4147-895C-08EA80AFB6C6}"/>
    <cellStyle name="%40 - Vurgu4 13 3 5" xfId="26417" xr:uid="{AE5A7A50-FB30-4CE8-AA7B-8CBFE704A2AB}"/>
    <cellStyle name="%40 - Vurgu4 13 3 5 2" xfId="50536" xr:uid="{FD22B674-BE81-4C39-971E-AF373E7FAC95}"/>
    <cellStyle name="%40 - Vurgu4 13 3 6" xfId="31798" xr:uid="{B67B212F-3B22-4672-9C69-38A0067BD0DB}"/>
    <cellStyle name="%40 - Vurgu4 13 4" xfId="11598" xr:uid="{7E67E446-09A9-4705-8CC8-4E6FE9560ABD}"/>
    <cellStyle name="%40 - Vurgu4 13 4 2" xfId="25014" xr:uid="{F5A0BB19-A53B-4D5F-AC5C-D95F34A21E08}"/>
    <cellStyle name="%40 - Vurgu4 13 4 2 2" xfId="49148" xr:uid="{7E57C217-C2C6-451C-A184-F367EA763524}"/>
    <cellStyle name="%40 - Vurgu4 13 4 3" xfId="35832" xr:uid="{5E7E5DBC-FA08-46EB-84D1-094CE4FEF0E3}"/>
    <cellStyle name="%40 - Vurgu4 13 5" xfId="15311" xr:uid="{B36D7860-8708-4CA5-B095-654A861A208B}"/>
    <cellStyle name="%40 - Vurgu4 13 5 2" xfId="39543" xr:uid="{E2889891-2600-466E-9117-9A49CEA35B9F}"/>
    <cellStyle name="%40 - Vurgu4 13 6" xfId="19048" xr:uid="{BAF40693-DC02-450A-B868-1DC64B260AC8}"/>
    <cellStyle name="%40 - Vurgu4 13 6 2" xfId="43274" xr:uid="{6D4177A1-B582-4EEC-B6BF-CC7AA41D1A15}"/>
    <cellStyle name="%40 - Vurgu4 13 7" xfId="22601" xr:uid="{F2BE1ADE-AFD2-44D2-BD5D-5309B4AF6EB5}"/>
    <cellStyle name="%40 - Vurgu4 13 7 2" xfId="46803" xr:uid="{EAA41A25-1EEE-4B48-868F-210BE1A2BA62}"/>
    <cellStyle name="%40 - Vurgu4 13 8" xfId="29872" xr:uid="{EC6B44EE-C5C1-41DB-A61B-C3DB42FB8CB8}"/>
    <cellStyle name="%40 - Vurgu4 14" xfId="4267" xr:uid="{FB6ACBCA-5E35-4EA7-8334-6DD8EB2E444C}"/>
    <cellStyle name="%40 - Vurgu4 14 2" xfId="8032" xr:uid="{DC05E43E-EC7E-432C-81FB-8CEA656D7FB5}"/>
    <cellStyle name="%40 - Vurgu4 14 2 2" xfId="14196" xr:uid="{5E580C00-42C0-4064-8FAE-695FCF0787A4}"/>
    <cellStyle name="%40 - Vurgu4 14 2 2 2" xfId="27628" xr:uid="{B9417313-E9E9-446F-B716-DC1B10F3D1A0}"/>
    <cellStyle name="%40 - Vurgu4 14 2 2 2 2" xfId="51745" xr:uid="{62BA8E40-C70F-4496-955E-7F6E0C925AD7}"/>
    <cellStyle name="%40 - Vurgu4 14 2 2 3" xfId="38429" xr:uid="{D0E3989A-73AC-4A71-858D-628A59276F4C}"/>
    <cellStyle name="%40 - Vurgu4 14 2 3" xfId="17909" xr:uid="{39F7FA7A-6BF2-4BA6-8A92-B734819D2FD8}"/>
    <cellStyle name="%40 - Vurgu4 14 2 3 2" xfId="42140" xr:uid="{8A850837-A17F-4F91-B7D1-0ADCD8E59904}"/>
    <cellStyle name="%40 - Vurgu4 14 2 4" xfId="21648" xr:uid="{523A5C0A-2AC5-42D2-A057-1F7AD1D4262D}"/>
    <cellStyle name="%40 - Vurgu4 14 2 4 2" xfId="45871" xr:uid="{859D4B0A-5E39-4429-87D9-150EC6E4A3C6}"/>
    <cellStyle name="%40 - Vurgu4 14 2 5" xfId="23668" xr:uid="{CD6F3E87-864E-4E63-B900-F082B9D250AE}"/>
    <cellStyle name="%40 - Vurgu4 14 2 5 2" xfId="47870" xr:uid="{BCA94832-999B-4DAA-9A73-4A2726F80B7C}"/>
    <cellStyle name="%40 - Vurgu4 14 2 6" xfId="32863" xr:uid="{90CADADD-30BC-42D7-97C1-56E2F57B3BE3}"/>
    <cellStyle name="%40 - Vurgu4 14 3" xfId="6882" xr:uid="{79B21F20-597C-48B0-8237-CD6DBA622A71}"/>
    <cellStyle name="%40 - Vurgu4 14 3 2" xfId="13004" xr:uid="{77672A15-BEF7-4FB2-8D71-606DC61BCFBF}"/>
    <cellStyle name="%40 - Vurgu4 14 3 2 2" xfId="37237" xr:uid="{B74D4C9E-9FB3-4CC2-AC26-23B9748AE781}"/>
    <cellStyle name="%40 - Vurgu4 14 3 3" xfId="16717" xr:uid="{7D482E6F-DB86-4F4B-9195-089DC282DBDE}"/>
    <cellStyle name="%40 - Vurgu4 14 3 3 2" xfId="40948" xr:uid="{065BEB68-3D57-457E-BF08-35C83D067A6E}"/>
    <cellStyle name="%40 - Vurgu4 14 3 4" xfId="20456" xr:uid="{33FCBEA2-3F9F-430D-8974-1D7D5879DD25}"/>
    <cellStyle name="%40 - Vurgu4 14 3 4 2" xfId="44679" xr:uid="{F4CF48EE-C788-406C-8463-92A7A3FE1773}"/>
    <cellStyle name="%40 - Vurgu4 14 3 5" xfId="26434" xr:uid="{3CDD06D5-03CE-4327-BCFA-6965B4687A75}"/>
    <cellStyle name="%40 - Vurgu4 14 3 5 2" xfId="50553" xr:uid="{04FF2B08-755A-42D8-B065-66E362C467EE}"/>
    <cellStyle name="%40 - Vurgu4 14 3 6" xfId="31815" xr:uid="{55969E88-B386-488A-B1A5-688C85C515C8}"/>
    <cellStyle name="%40 - Vurgu4 14 4" xfId="11615" xr:uid="{EEB82FBB-8D09-4A4C-8E20-77DCDAF95564}"/>
    <cellStyle name="%40 - Vurgu4 14 4 2" xfId="25031" xr:uid="{137CD61E-0C6F-46D7-9C3C-389768B4A402}"/>
    <cellStyle name="%40 - Vurgu4 14 4 2 2" xfId="49165" xr:uid="{A4C0CD85-A846-4CF3-80FC-CAC245214047}"/>
    <cellStyle name="%40 - Vurgu4 14 4 3" xfId="35849" xr:uid="{D6C0694D-C458-448F-B2CF-2C3DDF918CD6}"/>
    <cellStyle name="%40 - Vurgu4 14 5" xfId="15328" xr:uid="{6128926F-F5AC-4240-AE29-03EEB920395A}"/>
    <cellStyle name="%40 - Vurgu4 14 5 2" xfId="39560" xr:uid="{2583DED1-DAFC-4442-B37C-31F13BA340AD}"/>
    <cellStyle name="%40 - Vurgu4 14 6" xfId="19065" xr:uid="{2602229A-F014-48C5-A1F3-F8237098D0C3}"/>
    <cellStyle name="%40 - Vurgu4 14 6 2" xfId="43291" xr:uid="{6C8B91CD-0896-4117-BABB-3EDBA6F89AAA}"/>
    <cellStyle name="%40 - Vurgu4 14 7" xfId="22618" xr:uid="{913DA929-AE9A-4D53-BC2E-F9F83AC6CF26}"/>
    <cellStyle name="%40 - Vurgu4 14 7 2" xfId="46820" xr:uid="{73B401CE-17E3-40FB-8848-445ED225FE36}"/>
    <cellStyle name="%40 - Vurgu4 15" xfId="5395" xr:uid="{1C314BBC-6FFA-4FD9-A436-D454623AC817}"/>
    <cellStyle name="%40 - Vurgu4 15 2" xfId="8048" xr:uid="{408A86A7-F428-4C4E-A329-4C22D98CAB97}"/>
    <cellStyle name="%40 - Vurgu4 15 2 2" xfId="14209" xr:uid="{DFACA7CE-6D25-47DC-84E5-6F1102BB8584}"/>
    <cellStyle name="%40 - Vurgu4 15 2 2 2" xfId="27641" xr:uid="{1F340BA8-0A86-4C67-BC27-193619535080}"/>
    <cellStyle name="%40 - Vurgu4 15 2 2 2 2" xfId="51758" xr:uid="{18FF5357-817A-4C03-BE68-FDC7126C09D7}"/>
    <cellStyle name="%40 - Vurgu4 15 2 2 3" xfId="38442" xr:uid="{E7ADF083-EF1D-42E2-8418-08AD5EF91492}"/>
    <cellStyle name="%40 - Vurgu4 15 2 3" xfId="17922" xr:uid="{8113371C-6D8F-48BB-9895-915FCBEFB134}"/>
    <cellStyle name="%40 - Vurgu4 15 2 3 2" xfId="42153" xr:uid="{F257AECB-9481-44D4-AEC4-4C0DB89D5E12}"/>
    <cellStyle name="%40 - Vurgu4 15 2 4" xfId="21661" xr:uid="{36CFE3BB-6AA2-4BC0-93CA-5E29276B905D}"/>
    <cellStyle name="%40 - Vurgu4 15 2 4 2" xfId="45884" xr:uid="{0A64EADA-DA2A-41EF-831B-D8CA4C74A692}"/>
    <cellStyle name="%40 - Vurgu4 15 2 5" xfId="23681" xr:uid="{05E976CD-9E9E-4A70-96D6-DFE688D30D94}"/>
    <cellStyle name="%40 - Vurgu4 15 2 5 2" xfId="47883" xr:uid="{B616558B-58AB-461A-80D8-85C673449781}"/>
    <cellStyle name="%40 - Vurgu4 15 2 6" xfId="32876" xr:uid="{4C50316D-FE89-4DA7-96BF-1030617095E0}"/>
    <cellStyle name="%40 - Vurgu4 15 3" xfId="6895" xr:uid="{64C055E7-BFB5-432E-8A02-9ADD096DCACF}"/>
    <cellStyle name="%40 - Vurgu4 15 3 2" xfId="13017" xr:uid="{2C96EBB1-5542-4401-9C8B-5C27FFBB9360}"/>
    <cellStyle name="%40 - Vurgu4 15 3 2 2" xfId="37250" xr:uid="{B7A18E78-9D04-42BF-A12B-82A4DF9FD7E5}"/>
    <cellStyle name="%40 - Vurgu4 15 3 3" xfId="16730" xr:uid="{7511776F-7271-4619-9AC2-9AD7D07816D5}"/>
    <cellStyle name="%40 - Vurgu4 15 3 3 2" xfId="40961" xr:uid="{81259D04-D5C5-4E37-827D-72B6F5ABD683}"/>
    <cellStyle name="%40 - Vurgu4 15 3 4" xfId="20469" xr:uid="{1DA95ED5-4B7E-45F8-9F1D-8F998B6CDB20}"/>
    <cellStyle name="%40 - Vurgu4 15 3 4 2" xfId="44692" xr:uid="{1F26F83C-F201-45CB-9EAD-B9A45309C0BB}"/>
    <cellStyle name="%40 - Vurgu4 15 3 5" xfId="26447" xr:uid="{BC96462C-E4F2-4837-99DC-A5EB0AE520B6}"/>
    <cellStyle name="%40 - Vurgu4 15 3 5 2" xfId="50566" xr:uid="{DCE4FFEE-507F-46CE-A37C-ECECC60ED93B}"/>
    <cellStyle name="%40 - Vurgu4 15 3 6" xfId="31828" xr:uid="{CCBBE8DC-58E2-408B-8732-ED76E498D219}"/>
    <cellStyle name="%40 - Vurgu4 15 4" xfId="11628" xr:uid="{03779CE2-8543-4D35-B0EC-B33D3CC3EFBE}"/>
    <cellStyle name="%40 - Vurgu4 15 4 2" xfId="25044" xr:uid="{D7DE357F-5C42-4632-9A1D-C772B3DCE723}"/>
    <cellStyle name="%40 - Vurgu4 15 4 2 2" xfId="49178" xr:uid="{1061EA13-A8FF-47D9-BFBE-31AF0CC72EA1}"/>
    <cellStyle name="%40 - Vurgu4 15 4 3" xfId="35862" xr:uid="{D9282D5C-4D7A-4EC8-977F-77F4FEE56471}"/>
    <cellStyle name="%40 - Vurgu4 15 5" xfId="15341" xr:uid="{FAF2139C-90FE-4F7B-8F05-75A7BEC0F143}"/>
    <cellStyle name="%40 - Vurgu4 15 5 2" xfId="39573" xr:uid="{1D6174EC-1B3A-4F47-8734-7E51AE729C1B}"/>
    <cellStyle name="%40 - Vurgu4 15 6" xfId="19078" xr:uid="{CE24DEDC-3F3C-4E00-89A6-263D8BED50FC}"/>
    <cellStyle name="%40 - Vurgu4 15 6 2" xfId="43304" xr:uid="{D6FAEBC8-AF87-4B2A-94C7-5E52A14E019C}"/>
    <cellStyle name="%40 - Vurgu4 15 7" xfId="22631" xr:uid="{D6225401-0EAC-4025-9C43-0E086FE7ED5C}"/>
    <cellStyle name="%40 - Vurgu4 15 7 2" xfId="46833" xr:uid="{10E81FF5-DE89-4697-B637-1680392BB886}"/>
    <cellStyle name="%40 - Vurgu4 15 8" xfId="30403" xr:uid="{E5B83951-D45A-48E7-892C-01DE6614BD97}"/>
    <cellStyle name="%40 - Vurgu4 16" xfId="6409" xr:uid="{CD825DEB-4513-416C-B050-4C7670C7700A}"/>
    <cellStyle name="%40 - Vurgu4 16 2" xfId="8175" xr:uid="{9DD17882-94FE-4141-B7AF-41162C82AF70}"/>
    <cellStyle name="%40 - Vurgu4 16 2 2" xfId="14332" xr:uid="{6B281F12-C709-464D-8BFD-8C4A41576E92}"/>
    <cellStyle name="%40 - Vurgu4 16 2 2 2" xfId="27764" xr:uid="{863113E5-E26C-40B0-A946-694DFC2FB4C5}"/>
    <cellStyle name="%40 - Vurgu4 16 2 2 2 2" xfId="51881" xr:uid="{FB6CECB8-C047-46E7-A022-C5D53C41E79B}"/>
    <cellStyle name="%40 - Vurgu4 16 2 2 3" xfId="38565" xr:uid="{1C5CAF3E-B3A2-467E-A3A4-13786876AACC}"/>
    <cellStyle name="%40 - Vurgu4 16 2 3" xfId="18045" xr:uid="{BF8BA347-7123-4675-BC54-838AD2AF1FA6}"/>
    <cellStyle name="%40 - Vurgu4 16 2 3 2" xfId="42276" xr:uid="{B9000F89-A37B-4EE6-B72B-F633B704EB18}"/>
    <cellStyle name="%40 - Vurgu4 16 2 4" xfId="21784" xr:uid="{866CDF22-85ED-4AB2-A05C-B96D0C7F1CC3}"/>
    <cellStyle name="%40 - Vurgu4 16 2 4 2" xfId="46007" xr:uid="{D3668396-F3A0-4939-B55E-9A53C7B88796}"/>
    <cellStyle name="%40 - Vurgu4 16 2 5" xfId="23804" xr:uid="{61FA0B54-DA0F-4C1F-8F4B-40E522A0814D}"/>
    <cellStyle name="%40 - Vurgu4 16 2 5 2" xfId="48006" xr:uid="{2D78EE39-4198-4BE9-80F7-1E3ABBF71628}"/>
    <cellStyle name="%40 - Vurgu4 16 2 6" xfId="32999" xr:uid="{E9A60E35-236C-4F66-B398-A96EA9B2DC4F}"/>
    <cellStyle name="%40 - Vurgu4 16 3" xfId="7027" xr:uid="{84B5C1E3-BDE6-4FF4-85F8-75DCAC3680A3}"/>
    <cellStyle name="%40 - Vurgu4 16 3 2" xfId="13140" xr:uid="{131C6D6B-506C-44DE-97D3-07EEEC16DA46}"/>
    <cellStyle name="%40 - Vurgu4 16 3 2 2" xfId="37373" xr:uid="{3A840860-99B6-4CB9-A2B1-A072D876E5B6}"/>
    <cellStyle name="%40 - Vurgu4 16 3 3" xfId="16853" xr:uid="{88474323-38C1-4BDE-8499-950D2A65D51B}"/>
    <cellStyle name="%40 - Vurgu4 16 3 3 2" xfId="41084" xr:uid="{90F3764D-4DFF-4A60-8A3A-C80592BC4B5D}"/>
    <cellStyle name="%40 - Vurgu4 16 3 4" xfId="20592" xr:uid="{9839FEF9-4396-4DE0-89DE-50286665D6D1}"/>
    <cellStyle name="%40 - Vurgu4 16 3 4 2" xfId="44815" xr:uid="{7959CD01-49B6-4CD9-A7CB-DDC9E350E53C}"/>
    <cellStyle name="%40 - Vurgu4 16 3 5" xfId="26570" xr:uid="{D73A88BA-BFD1-4057-A974-F478ED84119A}"/>
    <cellStyle name="%40 - Vurgu4 16 3 5 2" xfId="50689" xr:uid="{C4E88CE6-790B-444B-A285-D91460E495A1}"/>
    <cellStyle name="%40 - Vurgu4 16 3 6" xfId="31951" xr:uid="{4C223F8D-0AED-4BA8-81E0-25DB1FDF17D9}"/>
    <cellStyle name="%40 - Vurgu4 16 4" xfId="11751" xr:uid="{EE644D74-7BD3-4D42-972C-C1D0218F8A44}"/>
    <cellStyle name="%40 - Vurgu4 16 4 2" xfId="25167" xr:uid="{3C48D402-EDB3-48BD-BD99-B6B3EC462AB5}"/>
    <cellStyle name="%40 - Vurgu4 16 4 2 2" xfId="49301" xr:uid="{CBD60755-EE7A-467A-BB15-23290153AFED}"/>
    <cellStyle name="%40 - Vurgu4 16 4 3" xfId="35985" xr:uid="{9AD60ADD-E06D-48EB-BA9A-215BAB359757}"/>
    <cellStyle name="%40 - Vurgu4 16 5" xfId="15464" xr:uid="{F35DFDCC-3221-418A-A991-E304D5BFA3B6}"/>
    <cellStyle name="%40 - Vurgu4 16 5 2" xfId="39696" xr:uid="{B7BC601D-62F4-4908-9F2E-3A8F61A71AF3}"/>
    <cellStyle name="%40 - Vurgu4 16 6" xfId="19201" xr:uid="{F03AA2B9-2A4B-4A11-B842-DC4E54060F85}"/>
    <cellStyle name="%40 - Vurgu4 16 6 2" xfId="43427" xr:uid="{EBED2693-9D81-4B44-8833-0BD0534D50F2}"/>
    <cellStyle name="%40 - Vurgu4 16 7" xfId="22754" xr:uid="{E1ECB523-FE1A-45B5-B03B-F74D87B7FC80}"/>
    <cellStyle name="%40 - Vurgu4 16 7 2" xfId="46956" xr:uid="{90E3FE45-7EEF-42BB-B23B-8CE0FAB24617}"/>
    <cellStyle name="%40 - Vurgu4 16 8" xfId="31414" xr:uid="{C8B87F5E-FB72-496C-B227-F6E0CA13C1CA}"/>
    <cellStyle name="%40 - Vurgu4 17" xfId="6497" xr:uid="{676FC224-A7D2-4E08-A01A-29A97762EC28}"/>
    <cellStyle name="%40 - Vurgu4 17 2" xfId="8304" xr:uid="{540113AC-A02B-4D35-A366-096331CBF97E}"/>
    <cellStyle name="%40 - Vurgu4 17 2 2" xfId="14459" xr:uid="{3372DC0E-41B1-43EF-A180-31410FF06871}"/>
    <cellStyle name="%40 - Vurgu4 17 2 2 2" xfId="27891" xr:uid="{A2DFA756-A0C8-40E9-903D-9376ACED6DE7}"/>
    <cellStyle name="%40 - Vurgu4 17 2 2 2 2" xfId="52008" xr:uid="{005273F8-ADC0-4E43-93F0-E26FAE5CB86A}"/>
    <cellStyle name="%40 - Vurgu4 17 2 2 3" xfId="38692" xr:uid="{1FE95A2A-2517-44D4-B74B-4577868F2BF1}"/>
    <cellStyle name="%40 - Vurgu4 17 2 3" xfId="18172" xr:uid="{9AC415DB-CBE0-4714-B58C-1F44F239582E}"/>
    <cellStyle name="%40 - Vurgu4 17 2 3 2" xfId="42403" xr:uid="{4DBB000C-D932-4D5C-B49E-8D2A488E431E}"/>
    <cellStyle name="%40 - Vurgu4 17 2 4" xfId="21911" xr:uid="{F984F991-6729-467B-AF84-F90639A238E7}"/>
    <cellStyle name="%40 - Vurgu4 17 2 4 2" xfId="46134" xr:uid="{557A0851-F766-4D21-B88C-5A6C036AF758}"/>
    <cellStyle name="%40 - Vurgu4 17 2 5" xfId="23931" xr:uid="{DE9CFAA1-B274-4869-B8CD-E541EC334458}"/>
    <cellStyle name="%40 - Vurgu4 17 2 5 2" xfId="48133" xr:uid="{76508FEE-4B23-4EFB-BA4A-F82A2CA490DF}"/>
    <cellStyle name="%40 - Vurgu4 17 2 6" xfId="33126" xr:uid="{3FDC11CE-9265-43D5-909B-59E5925B4B6E}"/>
    <cellStyle name="%40 - Vurgu4 17 3" xfId="7155" xr:uid="{EB5FF16E-8B57-4BB5-B65D-52232C296CE6}"/>
    <cellStyle name="%40 - Vurgu4 17 3 2" xfId="13267" xr:uid="{CBBDBC16-512C-4AE3-A8C5-7D7669968E44}"/>
    <cellStyle name="%40 - Vurgu4 17 3 2 2" xfId="37500" xr:uid="{76AE7C40-80A3-492A-A387-0F01D346F553}"/>
    <cellStyle name="%40 - Vurgu4 17 3 3" xfId="16980" xr:uid="{856B0D9C-70C3-4F6A-868F-36E79AD5EC7B}"/>
    <cellStyle name="%40 - Vurgu4 17 3 3 2" xfId="41211" xr:uid="{29B604B5-4E83-4412-AEDD-AD8F7741934D}"/>
    <cellStyle name="%40 - Vurgu4 17 3 4" xfId="20719" xr:uid="{559FA417-CAAA-4955-86CB-314D0B1B2306}"/>
    <cellStyle name="%40 - Vurgu4 17 3 4 2" xfId="44942" xr:uid="{62FEB84A-7565-4A7A-82F0-2B7CE75F61E3}"/>
    <cellStyle name="%40 - Vurgu4 17 3 5" xfId="26697" xr:uid="{D8E9FC7F-7FC1-40F2-BC9C-1A7E15757F94}"/>
    <cellStyle name="%40 - Vurgu4 17 3 5 2" xfId="50816" xr:uid="{8F8BD3B3-F95E-41B4-8A4A-42215C760FAF}"/>
    <cellStyle name="%40 - Vurgu4 17 3 6" xfId="32078" xr:uid="{EB0D6D23-7B02-4C84-BDBE-EFD7C0EC3E39}"/>
    <cellStyle name="%40 - Vurgu4 17 4" xfId="11878" xr:uid="{8BE0FC6E-0F8A-45F5-ACC8-10FA89C564FA}"/>
    <cellStyle name="%40 - Vurgu4 17 4 2" xfId="25294" xr:uid="{510C2E38-4689-4CFE-8EB0-5F5151204AD2}"/>
    <cellStyle name="%40 - Vurgu4 17 4 2 2" xfId="49428" xr:uid="{0C3B6242-17EE-4AF1-83B5-2E71093204CA}"/>
    <cellStyle name="%40 - Vurgu4 17 4 3" xfId="36112" xr:uid="{656DF95C-F13E-4574-9892-36ACF21992FE}"/>
    <cellStyle name="%40 - Vurgu4 17 5" xfId="15591" xr:uid="{0377B08A-B54F-497E-A926-85E9622DC007}"/>
    <cellStyle name="%40 - Vurgu4 17 5 2" xfId="39823" xr:uid="{826C1CFF-B2EA-4A62-A302-7B715B648DA5}"/>
    <cellStyle name="%40 - Vurgu4 17 6" xfId="19328" xr:uid="{8943C434-8C95-4CEF-A0FD-02E9C1577909}"/>
    <cellStyle name="%40 - Vurgu4 17 6 2" xfId="43554" xr:uid="{9B8705A2-3062-45A9-A215-5829D94CDA8F}"/>
    <cellStyle name="%40 - Vurgu4 17 7" xfId="22881" xr:uid="{1497C536-1888-40C7-A077-8C71A95424E1}"/>
    <cellStyle name="%40 - Vurgu4 17 7 2" xfId="47083" xr:uid="{13C0151D-1922-45F7-8512-22B77F04A4D1}"/>
    <cellStyle name="%40 - Vurgu4 17 8" xfId="31502" xr:uid="{40188C56-F186-4E9A-913B-A87E69AC8F17}"/>
    <cellStyle name="%40 - Vurgu4 18" xfId="7289" xr:uid="{BE108C6B-6D32-48E9-B83B-D314D1C8DB01}"/>
    <cellStyle name="%40 - Vurgu4 18 2" xfId="8437" xr:uid="{3E7EA3C1-939A-46BA-AA12-983EE4972734}"/>
    <cellStyle name="%40 - Vurgu4 18 2 2" xfId="14586" xr:uid="{FA15D075-80CA-492F-B5BE-EE896F124274}"/>
    <cellStyle name="%40 - Vurgu4 18 2 2 2" xfId="28018" xr:uid="{3C98E53C-2DBD-4D56-986C-D7F97D236368}"/>
    <cellStyle name="%40 - Vurgu4 18 2 2 2 2" xfId="52135" xr:uid="{5BB4095F-2A86-46B1-BD33-BF4FDB5AB263}"/>
    <cellStyle name="%40 - Vurgu4 18 2 2 3" xfId="38819" xr:uid="{53D6E21A-C609-43FC-BD6D-47C193D9DC5C}"/>
    <cellStyle name="%40 - Vurgu4 18 2 3" xfId="18299" xr:uid="{9F87F8A6-A417-4022-9B57-95470C7DF22D}"/>
    <cellStyle name="%40 - Vurgu4 18 2 3 2" xfId="42530" xr:uid="{81522303-DF88-4E15-A33A-BFCC40667D2D}"/>
    <cellStyle name="%40 - Vurgu4 18 2 4" xfId="22038" xr:uid="{4A5C2A5E-C1CC-40A4-B678-B5970FA2D757}"/>
    <cellStyle name="%40 - Vurgu4 18 2 4 2" xfId="46261" xr:uid="{314C3EC3-627C-46CF-9E8B-845F3AF514EA}"/>
    <cellStyle name="%40 - Vurgu4 18 2 5" xfId="24058" xr:uid="{6B58C65C-A6D9-4636-8061-1C90811C9580}"/>
    <cellStyle name="%40 - Vurgu4 18 2 5 2" xfId="48260" xr:uid="{46FB671A-E19E-42CF-AFCF-9CBF744F22A8}"/>
    <cellStyle name="%40 - Vurgu4 18 2 6" xfId="33253" xr:uid="{173B76AD-9464-42DB-BEA8-7808175469F0}"/>
    <cellStyle name="%40 - Vurgu4 18 3" xfId="9583" xr:uid="{7384DC98-BA56-4657-8BC6-5B373E7C0C02}"/>
    <cellStyle name="%40 - Vurgu4 18 3 2" xfId="13394" xr:uid="{B645504A-11B1-4004-9E07-372A4875811B}"/>
    <cellStyle name="%40 - Vurgu4 18 3 2 2" xfId="37627" xr:uid="{797CC1C8-1293-4DA7-AA19-563102BA6FD6}"/>
    <cellStyle name="%40 - Vurgu4 18 3 3" xfId="17107" xr:uid="{B73A9383-A531-4E58-8521-CCC1E00AB458}"/>
    <cellStyle name="%40 - Vurgu4 18 3 3 2" xfId="41338" xr:uid="{39EE21E7-E6E8-41D3-999C-7C969FDB0401}"/>
    <cellStyle name="%40 - Vurgu4 18 3 4" xfId="20846" xr:uid="{1C41DA27-3710-4A10-ADFC-59BA1777B1CE}"/>
    <cellStyle name="%40 - Vurgu4 18 3 4 2" xfId="45069" xr:uid="{B3BDC288-1DB5-4E52-8497-7B942CA64596}"/>
    <cellStyle name="%40 - Vurgu4 18 3 5" xfId="26824" xr:uid="{0768CF12-D13C-4DAA-A279-A211B3127003}"/>
    <cellStyle name="%40 - Vurgu4 18 3 5 2" xfId="50943" xr:uid="{F236CFD5-9E63-4460-A3E8-74C914C9200A}"/>
    <cellStyle name="%40 - Vurgu4 18 3 6" xfId="34208" xr:uid="{16C60B6C-1975-46FE-8C66-D2C9FFEA2877}"/>
    <cellStyle name="%40 - Vurgu4 18 4" xfId="12005" xr:uid="{BE75AA77-4D1A-4022-98CC-183C3BF3B298}"/>
    <cellStyle name="%40 - Vurgu4 18 4 2" xfId="25421" xr:uid="{80C99BBA-C100-45FF-A46D-68C9E2F59FF8}"/>
    <cellStyle name="%40 - Vurgu4 18 4 2 2" xfId="49555" xr:uid="{9F19B6C8-268B-40DC-8BE0-ADCD2C06D527}"/>
    <cellStyle name="%40 - Vurgu4 18 4 3" xfId="36239" xr:uid="{E931BF01-A661-48FF-95BF-89F5779415FB}"/>
    <cellStyle name="%40 - Vurgu4 18 5" xfId="15718" xr:uid="{250762FE-8BCA-4D82-883C-FAA0470F8360}"/>
    <cellStyle name="%40 - Vurgu4 18 5 2" xfId="39950" xr:uid="{407FBE30-552B-46EB-8AA5-CC7708395AFA}"/>
    <cellStyle name="%40 - Vurgu4 18 6" xfId="19455" xr:uid="{747373D8-129B-4778-87C5-69D04F0DEEFA}"/>
    <cellStyle name="%40 - Vurgu4 18 6 2" xfId="43681" xr:uid="{4B871419-7F9C-40DB-835B-C9CB3414A059}"/>
    <cellStyle name="%40 - Vurgu4 18 7" xfId="23008" xr:uid="{F3FFB078-2AC3-413F-807D-2600E45B91AB}"/>
    <cellStyle name="%40 - Vurgu4 18 7 2" xfId="47210" xr:uid="{FD0C38D5-6F11-486F-A51B-F2C3DFCDBED4}"/>
    <cellStyle name="%40 - Vurgu4 18 8" xfId="32205" xr:uid="{103AF108-3FA3-45A2-9A09-328DF24BD293}"/>
    <cellStyle name="%40 - Vurgu4 19" xfId="7420" xr:uid="{8C1772B7-15E1-4911-A7D7-FCEE54EC5627}"/>
    <cellStyle name="%40 - Vurgu4 19 2" xfId="8566" xr:uid="{13414538-B0F9-4572-B3CE-687C87B5996A}"/>
    <cellStyle name="%40 - Vurgu4 19 2 2" xfId="14715" xr:uid="{925FCC32-6209-477C-93F2-76F28A61C0B2}"/>
    <cellStyle name="%40 - Vurgu4 19 2 2 2" xfId="28147" xr:uid="{4722CB55-13FA-41D2-9E72-A6F50C96E76F}"/>
    <cellStyle name="%40 - Vurgu4 19 2 2 2 2" xfId="52264" xr:uid="{47823E33-92BD-4019-B35C-2BC8DC980BD3}"/>
    <cellStyle name="%40 - Vurgu4 19 2 2 3" xfId="38948" xr:uid="{8444DCB6-E8F7-4319-974B-FF4F0CEA1B14}"/>
    <cellStyle name="%40 - Vurgu4 19 2 3" xfId="18428" xr:uid="{30E88AB0-BF6C-4BE1-A365-EF1A37F7C3CF}"/>
    <cellStyle name="%40 - Vurgu4 19 2 3 2" xfId="42659" xr:uid="{E493D03B-9D64-469E-B3B1-E367A9926257}"/>
    <cellStyle name="%40 - Vurgu4 19 2 4" xfId="22167" xr:uid="{7B7240C4-F4A2-4CA1-9214-F470A950F383}"/>
    <cellStyle name="%40 - Vurgu4 19 2 4 2" xfId="46390" xr:uid="{2C7BEDE1-A0A7-4D4B-8647-816DE4426889}"/>
    <cellStyle name="%40 - Vurgu4 19 2 5" xfId="24187" xr:uid="{6287BBEF-7AD6-4C5B-B10C-A8577C11422E}"/>
    <cellStyle name="%40 - Vurgu4 19 2 5 2" xfId="48389" xr:uid="{A1E967C8-6B02-472C-8FA9-4B8DFCC42CF5}"/>
    <cellStyle name="%40 - Vurgu4 19 2 6" xfId="33382" xr:uid="{47C7A881-EB28-40C4-9036-6C6F99C5EC41}"/>
    <cellStyle name="%40 - Vurgu4 19 3" xfId="9665" xr:uid="{02321A99-F9CB-486C-9A63-1ABBC20A4DA6}"/>
    <cellStyle name="%40 - Vurgu4 19 3 2" xfId="13523" xr:uid="{C8C71C2E-38DB-4095-896D-FA02961AF602}"/>
    <cellStyle name="%40 - Vurgu4 19 3 2 2" xfId="37756" xr:uid="{CA7697D5-7A9B-4304-9831-34B221779A97}"/>
    <cellStyle name="%40 - Vurgu4 19 3 3" xfId="17236" xr:uid="{9A59993D-67C5-4491-BBED-361F258D7E5E}"/>
    <cellStyle name="%40 - Vurgu4 19 3 3 2" xfId="41467" xr:uid="{2D05B0B5-A143-47F9-86DB-040EF31E0CCB}"/>
    <cellStyle name="%40 - Vurgu4 19 3 4" xfId="20975" xr:uid="{BA9C95E6-82E3-45ED-8407-FA22E5725195}"/>
    <cellStyle name="%40 - Vurgu4 19 3 4 2" xfId="45198" xr:uid="{D594083E-484A-4A22-AA9A-0F709888056B}"/>
    <cellStyle name="%40 - Vurgu4 19 3 5" xfId="26953" xr:uid="{2A090653-59AC-4C0C-BF2B-C9CF7E13B593}"/>
    <cellStyle name="%40 - Vurgu4 19 3 5 2" xfId="51072" xr:uid="{2282F1A5-EB6D-4089-BC19-EE5987D1F927}"/>
    <cellStyle name="%40 - Vurgu4 19 3 6" xfId="34290" xr:uid="{E4DAB208-19C8-4920-ADCE-8A941ACCCC40}"/>
    <cellStyle name="%40 - Vurgu4 19 4" xfId="12134" xr:uid="{BAB24162-D5B5-4BAB-9A3C-A526559CB881}"/>
    <cellStyle name="%40 - Vurgu4 19 4 2" xfId="25550" xr:uid="{360A7617-5C8C-4AED-B8E1-8174D43629D1}"/>
    <cellStyle name="%40 - Vurgu4 19 4 2 2" xfId="49684" xr:uid="{650BF790-DE49-40E2-8187-1A6390AA39A6}"/>
    <cellStyle name="%40 - Vurgu4 19 4 3" xfId="36368" xr:uid="{BE83DFC9-FE68-4E1C-ABED-4FDB4CC6C42B}"/>
    <cellStyle name="%40 - Vurgu4 19 5" xfId="15847" xr:uid="{8F7869B2-2EA3-4D24-9D11-E114C4541ED2}"/>
    <cellStyle name="%40 - Vurgu4 19 5 2" xfId="40079" xr:uid="{383AFF26-7F2C-473A-A345-2CA75A9671FE}"/>
    <cellStyle name="%40 - Vurgu4 19 6" xfId="19584" xr:uid="{543A5B61-C299-4940-8A99-2443F84ADAC6}"/>
    <cellStyle name="%40 - Vurgu4 19 6 2" xfId="43810" xr:uid="{733E98B6-6559-4FB6-BB77-1F2D6152959A}"/>
    <cellStyle name="%40 - Vurgu4 19 7" xfId="23137" xr:uid="{105C61E5-251E-4FAC-803B-603D28F9C687}"/>
    <cellStyle name="%40 - Vurgu4 19 7 2" xfId="47339" xr:uid="{1F9859D0-8716-4B45-8DB2-23E8506F7B9E}"/>
    <cellStyle name="%40 - Vurgu4 19 8" xfId="32334" xr:uid="{E8E64841-025C-43E9-B701-40AE8827585F}"/>
    <cellStyle name="%40 - Vurgu4 2" xfId="549" xr:uid="{00000000-0005-0000-0000-00005B020000}"/>
    <cellStyle name="%40 - Vurgu4 2 10" xfId="550" xr:uid="{00000000-0005-0000-0000-00005C020000}"/>
    <cellStyle name="%40 - Vurgu4 2 10 2" xfId="7714" xr:uid="{05DC3928-EB2C-4851-ADF1-1DD8C3B2BB2D}"/>
    <cellStyle name="%40 - Vurgu4 2 10 2 2" xfId="13926" xr:uid="{C8505277-877B-4D91-8B72-09B403B7C3E8}"/>
    <cellStyle name="%40 - Vurgu4 2 10 2 2 2" xfId="38159" xr:uid="{706059E4-DD41-4DDF-A2A5-51BCE0A3A6C4}"/>
    <cellStyle name="%40 - Vurgu4 2 10 2 3" xfId="17639" xr:uid="{54D42DA1-BD4D-4AC6-98A5-8A24AC783761}"/>
    <cellStyle name="%40 - Vurgu4 2 10 2 3 2" xfId="41870" xr:uid="{83808D24-FE46-4F61-98B0-AA986903E022}"/>
    <cellStyle name="%40 - Vurgu4 2 10 2 4" xfId="21378" xr:uid="{6351F37C-E861-41A3-995E-8CEBEE495F37}"/>
    <cellStyle name="%40 - Vurgu4 2 10 2 4 2" xfId="45601" xr:uid="{AA7706F2-F0BE-484A-AECA-60E70732EF66}"/>
    <cellStyle name="%40 - Vurgu4 2 10 2 5" xfId="27358" xr:uid="{1A5C3D81-38AD-4AF0-A064-6E50C03705D9}"/>
    <cellStyle name="%40 - Vurgu4 2 10 2 5 2" xfId="51475" xr:uid="{5765A301-4DFF-4B07-BCCA-28F9FBB730B1}"/>
    <cellStyle name="%40 - Vurgu4 2 10 2 6" xfId="32593" xr:uid="{5F50D459-93FF-4ADF-B8E2-0FA308A57668}"/>
    <cellStyle name="%40 - Vurgu4 2 10 3" xfId="9233" xr:uid="{E444B36A-F789-4952-A131-FCF9459E972A}"/>
    <cellStyle name="%40 - Vurgu4 2 10 3 2" xfId="12753" xr:uid="{0ADC770C-4AAA-4A52-8582-77F356C5DD99}"/>
    <cellStyle name="%40 - Vurgu4 2 10 3 2 2" xfId="36986" xr:uid="{AB626AC0-C31B-4D44-B42B-BBE03AE7B1BE}"/>
    <cellStyle name="%40 - Vurgu4 2 10 3 3" xfId="16466" xr:uid="{A95D597B-10D8-4B63-93DF-6FA48E88C697}"/>
    <cellStyle name="%40 - Vurgu4 2 10 3 3 2" xfId="40697" xr:uid="{B8CE6154-D87C-4955-98CB-AC2A1744E97B}"/>
    <cellStyle name="%40 - Vurgu4 2 10 3 4" xfId="20205" xr:uid="{A98DB523-216D-4596-A5B7-514B043E3429}"/>
    <cellStyle name="%40 - Vurgu4 2 10 3 4 2" xfId="44428" xr:uid="{E6C495A9-1308-4865-BF39-E17C2E02165D}"/>
    <cellStyle name="%40 - Vurgu4 2 10 3 5" xfId="26182" xr:uid="{9B548E10-12A3-47B0-B97B-E11916DA296A}"/>
    <cellStyle name="%40 - Vurgu4 2 10 3 5 2" xfId="50302" xr:uid="{FDAF89C1-1527-4309-9AE7-CF5E8C6FF5C8}"/>
    <cellStyle name="%40 - Vurgu4 2 10 3 6" xfId="33872" xr:uid="{D7BA18D5-2B53-4D01-9519-C4F91A5E3E8F}"/>
    <cellStyle name="%40 - Vurgu4 2 10 4" xfId="11340" xr:uid="{CF48345A-7E23-42AF-A4AE-A594CCDBB72D}"/>
    <cellStyle name="%40 - Vurgu4 2 10 4 2" xfId="24759" xr:uid="{10BDB7E9-CB6C-4E49-9D89-06CCA297F786}"/>
    <cellStyle name="%40 - Vurgu4 2 10 4 2 2" xfId="48893" xr:uid="{00A0EA75-FCC8-4A04-B586-47128DDEC18F}"/>
    <cellStyle name="%40 - Vurgu4 2 10 4 3" xfId="35574" xr:uid="{619B7AFF-B9D3-469B-B780-5295EA1A3C6E}"/>
    <cellStyle name="%40 - Vurgu4 2 10 5" xfId="15053" xr:uid="{29FCA9FD-6048-4937-B8B8-46F02A406B07}"/>
    <cellStyle name="%40 - Vurgu4 2 10 5 2" xfId="39285" xr:uid="{2B74ED42-C94D-4E3E-ADF6-329FE9CDD341}"/>
    <cellStyle name="%40 - Vurgu4 2 10 6" xfId="18788" xr:uid="{C5E781F0-E92A-4789-979F-400B233D9719}"/>
    <cellStyle name="%40 - Vurgu4 2 10 6 2" xfId="43014" xr:uid="{73662C1F-75FA-4058-83C0-CF92852D28F8}"/>
    <cellStyle name="%40 - Vurgu4 2 10 7" xfId="23397" xr:uid="{C66192BB-5D5E-4AD7-9C42-088A77384587}"/>
    <cellStyle name="%40 - Vurgu4 2 10 7 2" xfId="47599" xr:uid="{456BAC60-27AF-41A9-856C-A4E3BBC31587}"/>
    <cellStyle name="%40 - Vurgu4 2 11" xfId="551" xr:uid="{00000000-0005-0000-0000-00005D020000}"/>
    <cellStyle name="%40 - Vurgu4 2 11 2" xfId="7492" xr:uid="{37F8B6F3-348E-4EDE-AC59-01C03887383F}"/>
    <cellStyle name="%40 - Vurgu4 2 11 2 2" xfId="25659" xr:uid="{6245A142-024F-4D0B-9E6B-F38ECCD4E65A}"/>
    <cellStyle name="%40 - Vurgu4 2 11 2 2 2" xfId="49788" xr:uid="{0C569351-DF62-4636-9034-909AF2A29FE2}"/>
    <cellStyle name="%40 - Vurgu4 2 11 2 3" xfId="32403" xr:uid="{31788683-4A91-4A94-B47B-EF6D8500F0CD}"/>
    <cellStyle name="%40 - Vurgu4 2 11 3" xfId="12238" xr:uid="{C44D8E43-9DFC-4FC3-9B7D-034C25418A67}"/>
    <cellStyle name="%40 - Vurgu4 2 11 3 2" xfId="36472" xr:uid="{E7A73D6E-5A04-437A-8D49-4C3485E6D99B}"/>
    <cellStyle name="%40 - Vurgu4 2 11 4" xfId="15951" xr:uid="{8262A57D-9709-4BC2-9A21-64AFECF171A4}"/>
    <cellStyle name="%40 - Vurgu4 2 11 4 2" xfId="40183" xr:uid="{74D213D7-EEB7-4835-81E7-7C7CEC6BA1DE}"/>
    <cellStyle name="%40 - Vurgu4 2 11 5" xfId="19688" xr:uid="{47E6960F-D9EE-4E7C-B770-638E05527924}"/>
    <cellStyle name="%40 - Vurgu4 2 11 5 2" xfId="43914" xr:uid="{CAC3B7F9-158B-4014-A4AE-78A58D29B3C0}"/>
    <cellStyle name="%40 - Vurgu4 2 11 6" xfId="23206" xr:uid="{9335C5BF-16FD-4078-89C5-87C800791B93}"/>
    <cellStyle name="%40 - Vurgu4 2 11 6 2" xfId="47408" xr:uid="{C44A0A3D-FCF9-4E91-9F2D-63D72CC83778}"/>
    <cellStyle name="%40 - Vurgu4 2 12" xfId="552" xr:uid="{00000000-0005-0000-0000-00005E020000}"/>
    <cellStyle name="%40 - Vurgu4 2 12 2" xfId="8645" xr:uid="{7C25055A-9B68-42BC-9944-59FF64FA67AC}"/>
    <cellStyle name="%40 - Vurgu4 2 12 2 2" xfId="27171" xr:uid="{ECFCE80D-5CFE-4341-A381-8B0B685DF684}"/>
    <cellStyle name="%40 - Vurgu4 2 12 2 2 2" xfId="51288" xr:uid="{FF69C6D4-B957-4413-A54F-29869C2CF1F1}"/>
    <cellStyle name="%40 - Vurgu4 2 12 2 3" xfId="33455" xr:uid="{99A1FF40-007B-4F69-B7BE-EB5468E5B900}"/>
    <cellStyle name="%40 - Vurgu4 2 12 3" xfId="13739" xr:uid="{3F048CA9-8459-4E32-877D-68B9B83A0D3F}"/>
    <cellStyle name="%40 - Vurgu4 2 12 3 2" xfId="37972" xr:uid="{EA77FA8C-0807-47B8-B01D-D493A697D1DE}"/>
    <cellStyle name="%40 - Vurgu4 2 12 4" xfId="17452" xr:uid="{ABD15DBE-C091-4BF9-8EC3-562389D4E45A}"/>
    <cellStyle name="%40 - Vurgu4 2 12 4 2" xfId="41683" xr:uid="{04D4E4EF-F7AB-46AE-B97E-C9911893161F}"/>
    <cellStyle name="%40 - Vurgu4 2 12 5" xfId="21191" xr:uid="{704327A5-A3DD-4FF7-ACA1-7DA456A9047B}"/>
    <cellStyle name="%40 - Vurgu4 2 12 5 2" xfId="45414" xr:uid="{62BBCD0C-E57B-4BF2-9818-5694E99B3CBB}"/>
    <cellStyle name="%40 - Vurgu4 2 12 6" xfId="24260" xr:uid="{2A019C18-CA9A-4FE5-9351-1ECA6DD138D4}"/>
    <cellStyle name="%40 - Vurgu4 2 12 6 2" xfId="48462" xr:uid="{589B60D9-2FE8-4860-AE1F-0772866C0A99}"/>
    <cellStyle name="%40 - Vurgu4 2 13" xfId="553" xr:uid="{00000000-0005-0000-0000-00005F020000}"/>
    <cellStyle name="%40 - Vurgu4 2 13 2" xfId="24406" xr:uid="{2D3C995E-A5A5-49BE-94AD-E2C4DCE5186B}"/>
    <cellStyle name="%40 - Vurgu4 2 13 2 2" xfId="48597" xr:uid="{BDC113A3-33C9-4D7F-A6A3-BED158CF25C4}"/>
    <cellStyle name="%40 - Vurgu4 2 14" xfId="554" xr:uid="{00000000-0005-0000-0000-000060020000}"/>
    <cellStyle name="%40 - Vurgu4 2 14 2" xfId="24530" xr:uid="{C9161A0A-4878-4E41-8D57-27D4951F68A3}"/>
    <cellStyle name="%40 - Vurgu4 2 14 2 2" xfId="48704" xr:uid="{B941F2DA-E4EB-42EB-868F-F95DB8DB34A0}"/>
    <cellStyle name="%40 - Vurgu4 2 15" xfId="555" xr:uid="{00000000-0005-0000-0000-000061020000}"/>
    <cellStyle name="%40 - Vurgu4 2 15 2" xfId="4273" xr:uid="{B7A30880-CF9A-47B2-9163-6339EEFAE8F8}"/>
    <cellStyle name="%40 - Vurgu4 2 15 2 2" xfId="29874" xr:uid="{6D6B35DE-F701-4871-A7A5-BAA66F9A4FF8}"/>
    <cellStyle name="%40 - Vurgu4 2 15 3" xfId="5907" xr:uid="{BFEAF07C-D84B-45D6-9A16-ABC2EC40F0BA}"/>
    <cellStyle name="%40 - Vurgu4 2 15 3 2" xfId="30913" xr:uid="{632267BF-E182-48E3-A7A5-5C9E7B622DAB}"/>
    <cellStyle name="%40 - Vurgu4 2 15 4" xfId="10429" xr:uid="{4D7A4835-E1D1-4866-B2B7-313226A0E3AF}"/>
    <cellStyle name="%40 - Vurgu4 2 15 4 2" xfId="34990" xr:uid="{23667D08-EEDD-404A-9BE8-A02CFD253FF5}"/>
    <cellStyle name="%40 - Vurgu4 2 15 5" xfId="28712" xr:uid="{0C357E07-9308-4E83-840A-8954BC97081F}"/>
    <cellStyle name="%40 - Vurgu4 2 16" xfId="556" xr:uid="{00000000-0005-0000-0000-000062020000}"/>
    <cellStyle name="%40 - Vurgu4 2 16 2" xfId="10430" xr:uid="{738ADE87-140C-4261-9B0C-B899539E33A3}"/>
    <cellStyle name="%40 - Vurgu4 2 16 2 2" xfId="34991" xr:uid="{A5781F78-261F-4DC7-A106-6EDBAEAC1C49}"/>
    <cellStyle name="%40 - Vurgu4 2 17" xfId="557" xr:uid="{00000000-0005-0000-0000-000063020000}"/>
    <cellStyle name="%40 - Vurgu4 2 17 2" xfId="4274" xr:uid="{48A7092A-96D2-4E43-8B5A-C7279B9BDD78}"/>
    <cellStyle name="%40 - Vurgu4 2 17 2 2" xfId="29875" xr:uid="{D7E55200-E9DB-4921-BF18-935D58CC8AC5}"/>
    <cellStyle name="%40 - Vurgu4 2 17 3" xfId="5908" xr:uid="{A1CF1C2E-3774-4ABB-B7E6-3647AC5D68BB}"/>
    <cellStyle name="%40 - Vurgu4 2 17 3 2" xfId="30914" xr:uid="{A46F38E0-9DBE-4EE0-BA59-71DA0C82C3F5}"/>
    <cellStyle name="%40 - Vurgu4 2 17 4" xfId="28713" xr:uid="{5EB1DA11-BDC6-4890-83CE-48437A588E90}"/>
    <cellStyle name="%40 - Vurgu4 2 18" xfId="558" xr:uid="{00000000-0005-0000-0000-000064020000}"/>
    <cellStyle name="%40 - Vurgu4 2 18 2" xfId="4275" xr:uid="{27C4A7FC-3BE0-44B6-9390-4CA1F5D5DE15}"/>
    <cellStyle name="%40 - Vurgu4 2 18 2 2" xfId="29876" xr:uid="{51565872-33BA-49B2-9691-6634F19BED4F}"/>
    <cellStyle name="%40 - Vurgu4 2 18 3" xfId="5909" xr:uid="{3B053C9E-FB4C-4539-AE1A-1AEABE7F5AF4}"/>
    <cellStyle name="%40 - Vurgu4 2 18 3 2" xfId="30915" xr:uid="{4C83DE9E-FC8D-44A9-8B83-3C792C850442}"/>
    <cellStyle name="%40 - Vurgu4 2 18 4" xfId="28714" xr:uid="{5572E91C-6E8B-43AA-967B-B07C7BD700E8}"/>
    <cellStyle name="%40 - Vurgu4 2 19" xfId="559" xr:uid="{00000000-0005-0000-0000-000065020000}"/>
    <cellStyle name="%40 - Vurgu4 2 2" xfId="560" xr:uid="{00000000-0005-0000-0000-000066020000}"/>
    <cellStyle name="%40 - Vurgu4 2 2 10" xfId="6457" xr:uid="{CD21EEDE-90BF-4B7C-9AA7-FFC155B83D5B}"/>
    <cellStyle name="%40 - Vurgu4 2 2 10 2" xfId="31462" xr:uid="{27EEA4E3-4CF9-4AB8-BADC-E71F69667ABD}"/>
    <cellStyle name="%40 - Vurgu4 2 2 11" xfId="6560" xr:uid="{0CBFC309-D888-4494-90A7-123FC2FC8B2F}"/>
    <cellStyle name="%40 - Vurgu4 2 2 11 2" xfId="31564" xr:uid="{B33F7A7D-ECC7-4A84-91FE-D5A74D488080}"/>
    <cellStyle name="%40 - Vurgu4 2 2 12" xfId="10431" xr:uid="{66D3A234-81C9-4D30-8D50-CBAAF83A324F}"/>
    <cellStyle name="%40 - Vurgu4 2 2 12 2" xfId="34992" xr:uid="{D851DFAE-B51B-43A7-9F4A-CA434F871CA6}"/>
    <cellStyle name="%40 - Vurgu4 2 2 13" xfId="11364" xr:uid="{6968820F-B5F5-4A42-9ED6-B99D0A72F466}"/>
    <cellStyle name="%40 - Vurgu4 2 2 13 2" xfId="35598" xr:uid="{8A462746-1EB3-4C66-ABF4-7A169A8F3B9A}"/>
    <cellStyle name="%40 - Vurgu4 2 2 14" xfId="15077" xr:uid="{8C392975-7201-486E-8B57-35F34D70180B}"/>
    <cellStyle name="%40 - Vurgu4 2 2 14 2" xfId="39309" xr:uid="{395675C7-53BE-4DE5-B474-57D15971AA38}"/>
    <cellStyle name="%40 - Vurgu4 2 2 15" xfId="18812" xr:uid="{DCB922C1-D177-4B5B-982E-4BE9F6CC5CA2}"/>
    <cellStyle name="%40 - Vurgu4 2 2 15 2" xfId="43038" xr:uid="{F23637F3-7928-4689-8EF5-8739544B91C0}"/>
    <cellStyle name="%40 - Vurgu4 2 2 16" xfId="22365" xr:uid="{59520CE7-0BCB-4671-A8DF-4BD95A3E2ECD}"/>
    <cellStyle name="%40 - Vurgu4 2 2 16 2" xfId="46567" xr:uid="{2FEC62FA-CAE7-42EA-BF10-7B372DD0CAA0}"/>
    <cellStyle name="%40 - Vurgu4 2 2 17" xfId="28715" xr:uid="{6F969AB5-C072-458D-814A-68324E30A574}"/>
    <cellStyle name="%40 - Vurgu4 2 2 2" xfId="561" xr:uid="{00000000-0005-0000-0000-000067020000}"/>
    <cellStyle name="%40 - Vurgu4 2 2 2 10" xfId="23420" xr:uid="{6525DB6D-3DC6-4F8D-99DA-28C85ADB6627}"/>
    <cellStyle name="%40 - Vurgu4 2 2 2 10 2" xfId="47622" xr:uid="{7FDE78CA-3B07-4AA1-ACAE-F4219AD3ED68}"/>
    <cellStyle name="%40 - Vurgu4 2 2 2 11" xfId="28716" xr:uid="{FFC36BE1-A1C2-4C37-9375-304DAB358C99}"/>
    <cellStyle name="%40 - Vurgu4 2 2 2 2" xfId="562" xr:uid="{00000000-0005-0000-0000-000068020000}"/>
    <cellStyle name="%40 - Vurgu4 2 2 2 2 2" xfId="4278" xr:uid="{109A774A-D954-4E47-9E97-BB9232149612}"/>
    <cellStyle name="%40 - Vurgu4 2 2 2 2 2 2" xfId="29879" xr:uid="{ADA971DE-E263-4068-A34D-A4997A3F67B4}"/>
    <cellStyle name="%40 - Vurgu4 2 2 2 2 3" xfId="5912" xr:uid="{C461D67F-24DE-4568-9CED-6E122A5EEA06}"/>
    <cellStyle name="%40 - Vurgu4 2 2 2 2 3 2" xfId="30918" xr:uid="{E224EC48-0593-4CD5-A404-707FED4BD30B}"/>
    <cellStyle name="%40 - Vurgu4 2 2 2 2 4" xfId="10433" xr:uid="{E5CA0972-B7CD-42E9-A72B-12D81800067A}"/>
    <cellStyle name="%40 - Vurgu4 2 2 2 2 4 2" xfId="34994" xr:uid="{D08E0717-4337-4EE3-9FA6-457655D60DA1}"/>
    <cellStyle name="%40 - Vurgu4 2 2 2 2 5" xfId="25692" xr:uid="{FFD0E07B-DD1D-4047-BDC0-C893187D5F51}"/>
    <cellStyle name="%40 - Vurgu4 2 2 2 2 5 2" xfId="49820" xr:uid="{97583B0E-FB84-439A-815B-929EEC18863F}"/>
    <cellStyle name="%40 - Vurgu4 2 2 2 2 6" xfId="28717" xr:uid="{93D1CCF5-608E-4964-836B-E8CFA3A8F606}"/>
    <cellStyle name="%40 - Vurgu4 2 2 2 3" xfId="4277" xr:uid="{6A3B348D-AA76-4A10-B4A2-A8D89687A48B}"/>
    <cellStyle name="%40 - Vurgu4 2 2 2 3 2" xfId="29878" xr:uid="{B58B3E01-2AD6-48EB-A006-89737D5226C9}"/>
    <cellStyle name="%40 - Vurgu4 2 2 2 4" xfId="5911" xr:uid="{9D6F8D10-62DE-464C-B225-E6AFA2A1D78B}"/>
    <cellStyle name="%40 - Vurgu4 2 2 2 4 2" xfId="30917" xr:uid="{46B3C1CC-08C8-4EF2-9117-BD0F456FCA2C}"/>
    <cellStyle name="%40 - Vurgu4 2 2 2 5" xfId="7741" xr:uid="{C3FA694D-014A-415F-BB57-E6F5A4BD044F}"/>
    <cellStyle name="%40 - Vurgu4 2 2 2 5 2" xfId="32616" xr:uid="{2F65A88F-AAB2-42DC-84A3-76FB9411923C}"/>
    <cellStyle name="%40 - Vurgu4 2 2 2 6" xfId="10432" xr:uid="{079278D9-58EB-48C2-8F11-FCF4F7FC5A73}"/>
    <cellStyle name="%40 - Vurgu4 2 2 2 6 2" xfId="34993" xr:uid="{DC3ABE84-CC24-4640-8A4D-693964D1E654}"/>
    <cellStyle name="%40 - Vurgu4 2 2 2 7" xfId="12270" xr:uid="{D2688AB7-DF74-4586-B565-A41B8113EA7A}"/>
    <cellStyle name="%40 - Vurgu4 2 2 2 7 2" xfId="36504" xr:uid="{81F873F2-4516-4CA8-8D93-0A0122C6C310}"/>
    <cellStyle name="%40 - Vurgu4 2 2 2 8" xfId="15983" xr:uid="{207D91DB-C2A5-416B-BB50-60333C7D3810}"/>
    <cellStyle name="%40 - Vurgu4 2 2 2 8 2" xfId="40215" xr:uid="{C6257980-9E4E-47AC-B821-176164926C42}"/>
    <cellStyle name="%40 - Vurgu4 2 2 2 9" xfId="19721" xr:uid="{7EF49FB1-E19D-4EEB-8319-CA61CC0BD621}"/>
    <cellStyle name="%40 - Vurgu4 2 2 2 9 2" xfId="43946" xr:uid="{F6D19721-C542-4750-9806-F16136AEBCF2}"/>
    <cellStyle name="%40 - Vurgu4 2 2 3" xfId="563" xr:uid="{00000000-0005-0000-0000-000069020000}"/>
    <cellStyle name="%40 - Vurgu4 2 2 3 10" xfId="27381" xr:uid="{5D095DD4-0FD4-48D3-A10F-1656BA12D87E}"/>
    <cellStyle name="%40 - Vurgu4 2 2 3 10 2" xfId="51498" xr:uid="{065A9C6E-6967-4EAA-93B5-AC030446E11D}"/>
    <cellStyle name="%40 - Vurgu4 2 2 3 11" xfId="28718" xr:uid="{D3AEC859-62EF-4FFD-B384-90EEF0E4138C}"/>
    <cellStyle name="%40 - Vurgu4 2 2 3 2" xfId="564" xr:uid="{00000000-0005-0000-0000-00006A020000}"/>
    <cellStyle name="%40 - Vurgu4 2 2 3 2 2" xfId="4280" xr:uid="{A425423D-A4FC-4825-9423-DD84DA5A339C}"/>
    <cellStyle name="%40 - Vurgu4 2 2 3 2 2 2" xfId="29881" xr:uid="{FFC59B69-DE77-4DE2-BA06-82CA4003FA58}"/>
    <cellStyle name="%40 - Vurgu4 2 2 3 2 3" xfId="5914" xr:uid="{15896310-9281-426B-9F19-01733FCBF5ED}"/>
    <cellStyle name="%40 - Vurgu4 2 2 3 2 3 2" xfId="30920" xr:uid="{1FB827D9-8225-4EAE-A078-6B929B4E0CC9}"/>
    <cellStyle name="%40 - Vurgu4 2 2 3 2 4" xfId="28719" xr:uid="{76BB72D3-A11D-44AD-988A-95E60E6AF53D}"/>
    <cellStyle name="%40 - Vurgu4 2 2 3 3" xfId="4279" xr:uid="{2FAA0205-3438-4907-836D-7C398D3B04A0}"/>
    <cellStyle name="%40 - Vurgu4 2 2 3 3 2" xfId="29880" xr:uid="{CF84EF5B-2689-47FB-9771-62B773FAC544}"/>
    <cellStyle name="%40 - Vurgu4 2 2 3 4" xfId="5913" xr:uid="{B61E423A-B44D-4973-9F87-F56C71FFE9B0}"/>
    <cellStyle name="%40 - Vurgu4 2 2 3 4 2" xfId="30919" xr:uid="{E54F165E-5FC2-4ACB-93E6-57F576EC8477}"/>
    <cellStyle name="%40 - Vurgu4 2 2 3 5" xfId="9976" xr:uid="{30D64D47-D0BB-49FD-B84F-064F2970C811}"/>
    <cellStyle name="%40 - Vurgu4 2 2 3 5 2" xfId="34570" xr:uid="{CEF1A057-C726-480B-8CEE-88EC61868212}"/>
    <cellStyle name="%40 - Vurgu4 2 2 3 6" xfId="10434" xr:uid="{3E786BF3-0624-4D1C-859E-E4F7DBF45F9B}"/>
    <cellStyle name="%40 - Vurgu4 2 2 3 6 2" xfId="34995" xr:uid="{A9EA3E86-7756-4077-A385-BC8200A14ABC}"/>
    <cellStyle name="%40 - Vurgu4 2 2 3 7" xfId="13949" xr:uid="{A43B12BC-8DDF-437E-BDCB-E9C433F59640}"/>
    <cellStyle name="%40 - Vurgu4 2 2 3 7 2" xfId="38182" xr:uid="{E8638324-6702-4384-A2ED-716F19624E1C}"/>
    <cellStyle name="%40 - Vurgu4 2 2 3 8" xfId="17662" xr:uid="{8FD530DA-3476-476A-A15C-323CC719535B}"/>
    <cellStyle name="%40 - Vurgu4 2 2 3 8 2" xfId="41893" xr:uid="{1906D1AE-8BE7-4929-A247-3CD21D466A93}"/>
    <cellStyle name="%40 - Vurgu4 2 2 3 9" xfId="21401" xr:uid="{1C1A44B5-F72B-4A2D-9951-29AB00FBA6CB}"/>
    <cellStyle name="%40 - Vurgu4 2 2 3 9 2" xfId="45624" xr:uid="{A71896AC-A384-44F0-BD07-EB3AFAB32A56}"/>
    <cellStyle name="%40 - Vurgu4 2 2 4" xfId="565" xr:uid="{00000000-0005-0000-0000-00006B020000}"/>
    <cellStyle name="%40 - Vurgu4 2 2 4 2" xfId="4281" xr:uid="{E44483DA-9DEC-42CB-97DB-FE5271BD1AAF}"/>
    <cellStyle name="%40 - Vurgu4 2 2 4 2 2" xfId="29882" xr:uid="{26CD1B82-C4DC-40B4-895A-AF04CB5F8166}"/>
    <cellStyle name="%40 - Vurgu4 2 2 4 3" xfId="5915" xr:uid="{54B5099B-07E5-49F7-8D07-B90F1C915824}"/>
    <cellStyle name="%40 - Vurgu4 2 2 4 3 2" xfId="30921" xr:uid="{9FEEEEB9-777B-4608-9084-A14BF51272D7}"/>
    <cellStyle name="%40 - Vurgu4 2 2 4 4" xfId="10435" xr:uid="{BD65A550-C35E-4C4A-AFB5-F34B7D32A0E1}"/>
    <cellStyle name="%40 - Vurgu4 2 2 4 4 2" xfId="34996" xr:uid="{806E3C44-A34B-4951-8B74-E8E97443DBE7}"/>
    <cellStyle name="%40 - Vurgu4 2 2 4 5" xfId="24782" xr:uid="{DA59EB33-A866-4317-9771-9F12C28FB510}"/>
    <cellStyle name="%40 - Vurgu4 2 2 4 5 2" xfId="48916" xr:uid="{A798D596-16FC-4B7E-977D-2DC5822FC0CD}"/>
    <cellStyle name="%40 - Vurgu4 2 2 4 6" xfId="28720" xr:uid="{F5F41AFF-545F-49CF-8556-CACB4D6DBDCE}"/>
    <cellStyle name="%40 - Vurgu4 2 2 5" xfId="566" xr:uid="{00000000-0005-0000-0000-00006C020000}"/>
    <cellStyle name="%40 - Vurgu4 2 2 5 2" xfId="4282" xr:uid="{0C3AC543-A8FF-472D-BFC5-F67D9CB2082B}"/>
    <cellStyle name="%40 - Vurgu4 2 2 5 2 2" xfId="29883" xr:uid="{BC58B936-5E99-4220-BCFD-52299E54E2F1}"/>
    <cellStyle name="%40 - Vurgu4 2 2 5 3" xfId="5916" xr:uid="{4E784599-95A3-4FBC-96C7-D513A24783CA}"/>
    <cellStyle name="%40 - Vurgu4 2 2 5 3 2" xfId="30922" xr:uid="{97FA6576-DCFF-4571-B11F-59118C46D50B}"/>
    <cellStyle name="%40 - Vurgu4 2 2 5 4" xfId="10436" xr:uid="{42850DC6-E209-4455-9DEF-C91C4C68CE0F}"/>
    <cellStyle name="%40 - Vurgu4 2 2 5 4 2" xfId="34997" xr:uid="{271C44F1-0F11-4063-B414-77AF164F72D8}"/>
    <cellStyle name="%40 - Vurgu4 2 2 5 5" xfId="28721" xr:uid="{64CC8B0D-2490-44E9-A023-10C672A36B7F}"/>
    <cellStyle name="%40 - Vurgu4 2 2 6" xfId="567" xr:uid="{00000000-0005-0000-0000-00006D020000}"/>
    <cellStyle name="%40 - Vurgu4 2 2 6 2" xfId="4283" xr:uid="{9E27F1DF-1065-422C-BB4B-493BA3956BDA}"/>
    <cellStyle name="%40 - Vurgu4 2 2 6 2 2" xfId="29884" xr:uid="{7AFD9110-6252-456A-B5F3-FADAE5B19125}"/>
    <cellStyle name="%40 - Vurgu4 2 2 6 3" xfId="5917" xr:uid="{5167C589-DBCE-46EA-9CB2-814C377195FE}"/>
    <cellStyle name="%40 - Vurgu4 2 2 6 3 2" xfId="30923" xr:uid="{1A757D84-A76A-4ED9-BEF5-AAFD73758848}"/>
    <cellStyle name="%40 - Vurgu4 2 2 6 4" xfId="28722" xr:uid="{074AE2D4-9FB9-4E68-84F8-69B0755D0F42}"/>
    <cellStyle name="%40 - Vurgu4 2 2 7" xfId="3576" xr:uid="{00000000-0005-0000-0000-00006E020000}"/>
    <cellStyle name="%40 - Vurgu4 2 2 7 2" xfId="29345" xr:uid="{876711EC-4B8D-47D3-9876-833C2BD0627B}"/>
    <cellStyle name="%40 - Vurgu4 2 2 8" xfId="4276" xr:uid="{E8D7DFB9-6560-4BDE-A7E1-95CFD4703397}"/>
    <cellStyle name="%40 - Vurgu4 2 2 8 2" xfId="29877" xr:uid="{168936BF-2C96-4B5D-B6BC-5A921E83AC53}"/>
    <cellStyle name="%40 - Vurgu4 2 2 9" xfId="5910" xr:uid="{BE563C39-9E65-49CD-9BBC-F59EDE7CCCFB}"/>
    <cellStyle name="%40 - Vurgu4 2 2 9 2" xfId="30916" xr:uid="{49937356-2C82-4B4C-A9B9-2C7056E85F4A}"/>
    <cellStyle name="%40 - Vurgu4 2 20" xfId="568" xr:uid="{00000000-0005-0000-0000-00006F020000}"/>
    <cellStyle name="%40 - Vurgu4 2 20 2" xfId="4284" xr:uid="{D87F1195-6DEF-4395-A64E-0C481E0B1315}"/>
    <cellStyle name="%40 - Vurgu4 2 20 2 2" xfId="29885" xr:uid="{2AFF9A34-0638-4778-9603-0657AF548E54}"/>
    <cellStyle name="%40 - Vurgu4 2 20 3" xfId="5918" xr:uid="{3E334FAA-47BA-40C0-8CF7-2AF26E367141}"/>
    <cellStyle name="%40 - Vurgu4 2 20 3 2" xfId="30924" xr:uid="{4979219E-38EA-477C-AC99-9A78F46EDEDF}"/>
    <cellStyle name="%40 - Vurgu4 2 20 4" xfId="28723" xr:uid="{628983A5-D890-4374-8F5D-4641DF5BDDE6}"/>
    <cellStyle name="%40 - Vurgu4 2 21" xfId="569" xr:uid="{00000000-0005-0000-0000-000070020000}"/>
    <cellStyle name="%40 - Vurgu4 2 21 2" xfId="4285" xr:uid="{3BF344A7-6D7D-4EC7-9A84-E6ED7C6FECB2}"/>
    <cellStyle name="%40 - Vurgu4 2 21 2 2" xfId="29886" xr:uid="{F233D094-CC4D-4D2C-B442-3643B43CC812}"/>
    <cellStyle name="%40 - Vurgu4 2 21 3" xfId="5919" xr:uid="{B1F05663-7CA4-41A5-ADD2-B304B8D3F2EB}"/>
    <cellStyle name="%40 - Vurgu4 2 21 3 2" xfId="30925" xr:uid="{8F660AEF-7713-446F-BB7C-4CD6BF1983C6}"/>
    <cellStyle name="%40 - Vurgu4 2 21 4" xfId="28724" xr:uid="{8BEB55EA-F85E-45ED-8887-6690F91ABB11}"/>
    <cellStyle name="%40 - Vurgu4 2 22" xfId="3164" xr:uid="{00000000-0005-0000-0000-000071020000}"/>
    <cellStyle name="%40 - Vurgu4 2 22 2" xfId="4286" xr:uid="{C11410C8-9994-44C4-93A5-8069FCD27B4A}"/>
    <cellStyle name="%40 - Vurgu4 2 22 2 2" xfId="29887" xr:uid="{CF655C57-1F0C-458C-AA95-EB36C377449E}"/>
    <cellStyle name="%40 - Vurgu4 2 22 3" xfId="5920" xr:uid="{53AAFA30-5609-4B2A-B7AC-B87616F8E35D}"/>
    <cellStyle name="%40 - Vurgu4 2 22 3 2" xfId="30926" xr:uid="{31247F2E-CFF1-4E64-B15C-04A74C6975B7}"/>
    <cellStyle name="%40 - Vurgu4 2 22 4" xfId="29206" xr:uid="{89442753-9D70-43D8-A2EB-773A5081530B}"/>
    <cellStyle name="%40 - Vurgu4 2 23" xfId="3541" xr:uid="{00000000-0005-0000-0000-000072020000}"/>
    <cellStyle name="%40 - Vurgu4 2 23 2" xfId="29313" xr:uid="{32CC6C8F-EF1C-430C-8EE8-DE0169C59244}"/>
    <cellStyle name="%40 - Vurgu4 2 24" xfId="4272" xr:uid="{BFAF9BE2-2F0B-43F9-9D89-99768F441335}"/>
    <cellStyle name="%40 - Vurgu4 2 24 2" xfId="29873" xr:uid="{372B5FE2-E37D-4C9E-A0BF-B4D1144F89CA}"/>
    <cellStyle name="%40 - Vurgu4 2 25" xfId="5906" xr:uid="{2029E785-8444-4094-A58A-662C265C9131}"/>
    <cellStyle name="%40 - Vurgu4 2 25 2" xfId="30912" xr:uid="{705AA898-6D6E-44FC-B57E-95AFF07839B2}"/>
    <cellStyle name="%40 - Vurgu4 2 26" xfId="6425" xr:uid="{30335576-B224-4C88-9980-744375E1CB99}"/>
    <cellStyle name="%40 - Vurgu4 2 26 2" xfId="31430" xr:uid="{0A9A944A-FE98-4B93-AF3D-A8AB569AC2DA}"/>
    <cellStyle name="%40 - Vurgu4 2 27" xfId="6536" xr:uid="{1D9292C9-E695-49FF-802B-053C21D7201D}"/>
    <cellStyle name="%40 - Vurgu4 2 27 2" xfId="31540" xr:uid="{E9E108F5-0B0F-4915-816C-D670358C7A39}"/>
    <cellStyle name="%40 - Vurgu4 2 28" xfId="10428" xr:uid="{7F3FC669-5F5F-4A1E-A926-79FB36D7DE23}"/>
    <cellStyle name="%40 - Vurgu4 2 28 2" xfId="34989" xr:uid="{01515A4D-3E0B-4400-8BD0-A269A94801DA}"/>
    <cellStyle name="%40 - Vurgu4 2 29" xfId="11149" xr:uid="{556F0F05-7D0F-46C3-B07F-6671878BAAE9}"/>
    <cellStyle name="%40 - Vurgu4 2 29 2" xfId="35383" xr:uid="{C07CA28E-D370-4292-9772-D57903FCDEE6}"/>
    <cellStyle name="%40 - Vurgu4 2 3" xfId="570" xr:uid="{00000000-0005-0000-0000-000073020000}"/>
    <cellStyle name="%40 - Vurgu4 2 3 10" xfId="571" xr:uid="{00000000-0005-0000-0000-000074020000}"/>
    <cellStyle name="%40 - Vurgu4 2 3 10 2" xfId="10437" xr:uid="{1B02FBEC-9350-42B5-B4B7-C11A00F50F2A}"/>
    <cellStyle name="%40 - Vurgu4 2 3 10 2 2" xfId="34998" xr:uid="{BBCFE9C6-6B78-45D6-B0D2-A9D86FF9AB0E}"/>
    <cellStyle name="%40 - Vurgu4 2 3 11" xfId="572" xr:uid="{00000000-0005-0000-0000-000075020000}"/>
    <cellStyle name="%40 - Vurgu4 2 3 11 2" xfId="4288" xr:uid="{1DC67F6A-42F1-41D6-8098-378E658F0BD8}"/>
    <cellStyle name="%40 - Vurgu4 2 3 11 2 2" xfId="29888" xr:uid="{B6670009-288B-4527-9F08-FA27379BFF6F}"/>
    <cellStyle name="%40 - Vurgu4 2 3 11 3" xfId="5921" xr:uid="{5A3ACD7B-8A58-4AD1-A93F-ADA8E9E55581}"/>
    <cellStyle name="%40 - Vurgu4 2 3 11 3 2" xfId="30927" xr:uid="{149A1343-FC62-423E-8985-36618054BA48}"/>
    <cellStyle name="%40 - Vurgu4 2 3 11 4" xfId="28725" xr:uid="{CD871204-6716-4BBA-9241-E4B8D0B5D69D}"/>
    <cellStyle name="%40 - Vurgu4 2 3 12" xfId="4287" xr:uid="{635FCB4B-64D6-4ABA-A50A-C3B575DBB8AE}"/>
    <cellStyle name="%40 - Vurgu4 2 3 13" xfId="6594" xr:uid="{93752D82-BD62-441E-BAF9-095AB0B7F137}"/>
    <cellStyle name="%40 - Vurgu4 2 3 13 2" xfId="31598" xr:uid="{A8C1BADE-021F-4445-B7B8-D08F608C494A}"/>
    <cellStyle name="%40 - Vurgu4 2 3 14" xfId="11398" xr:uid="{2FEC8C05-398D-420A-86D2-0026B8C90E86}"/>
    <cellStyle name="%40 - Vurgu4 2 3 14 2" xfId="35632" xr:uid="{FCB45A0D-D108-4886-9F40-360AE52A1828}"/>
    <cellStyle name="%40 - Vurgu4 2 3 15" xfId="15111" xr:uid="{835059B8-2B33-4F7C-A7CB-E046D7D2142F}"/>
    <cellStyle name="%40 - Vurgu4 2 3 15 2" xfId="39343" xr:uid="{CD32A764-0F80-4543-8BE7-FE0BCDD5B60A}"/>
    <cellStyle name="%40 - Vurgu4 2 3 16" xfId="18847" xr:uid="{2806D3DE-BF89-4D61-B16B-71CA630D1B0B}"/>
    <cellStyle name="%40 - Vurgu4 2 3 16 2" xfId="43073" xr:uid="{7B220CBF-F4AB-4F6E-91B8-4A5DAD9C77CE}"/>
    <cellStyle name="%40 - Vurgu4 2 3 17" xfId="22400" xr:uid="{9F0ADE69-21F8-422B-83CF-6EAFF5641213}"/>
    <cellStyle name="%40 - Vurgu4 2 3 17 2" xfId="46602" xr:uid="{5A7DB9C5-C98F-4DE3-9B0B-957F47689324}"/>
    <cellStyle name="%40 - Vurgu4 2 3 2" xfId="573" xr:uid="{00000000-0005-0000-0000-000076020000}"/>
    <cellStyle name="%40 - Vurgu4 2 3 2 10" xfId="23454" xr:uid="{C7141EA7-6278-40DA-89E7-A1B30D2F3540}"/>
    <cellStyle name="%40 - Vurgu4 2 3 2 10 2" xfId="47656" xr:uid="{92AF8829-86AA-43E1-8B06-1A572F6A913C}"/>
    <cellStyle name="%40 - Vurgu4 2 3 2 11" xfId="28726" xr:uid="{F28C8BE4-534C-44B5-82F6-26C855F227CC}"/>
    <cellStyle name="%40 - Vurgu4 2 3 2 2" xfId="574" xr:uid="{00000000-0005-0000-0000-000077020000}"/>
    <cellStyle name="%40 - Vurgu4 2 3 2 2 2" xfId="4290" xr:uid="{E482F095-6D87-4E0D-B214-53C0FF05BE82}"/>
    <cellStyle name="%40 - Vurgu4 2 3 2 2 2 2" xfId="29890" xr:uid="{9E18E0CC-54D9-4FEC-ABD7-13117A53F90C}"/>
    <cellStyle name="%40 - Vurgu4 2 3 2 2 3" xfId="5923" xr:uid="{909A56AD-343C-4AE8-8F27-F151D20D7326}"/>
    <cellStyle name="%40 - Vurgu4 2 3 2 2 3 2" xfId="30929" xr:uid="{21C3B197-0EE3-46C2-9F25-AB44E66B0374}"/>
    <cellStyle name="%40 - Vurgu4 2 3 2 2 4" xfId="26230" xr:uid="{258199E1-79A8-43D7-AF8E-A11385A7076C}"/>
    <cellStyle name="%40 - Vurgu4 2 3 2 2 4 2" xfId="50350" xr:uid="{2133BB6D-C26E-4720-93A4-04D6B3628356}"/>
    <cellStyle name="%40 - Vurgu4 2 3 2 2 5" xfId="28727" xr:uid="{B61B85B5-8697-4CFD-85D9-F3A18AE27D80}"/>
    <cellStyle name="%40 - Vurgu4 2 3 2 3" xfId="4289" xr:uid="{10FEDF7C-A3AB-4A02-A05F-5BA2681D1A8A}"/>
    <cellStyle name="%40 - Vurgu4 2 3 2 3 2" xfId="29889" xr:uid="{D9D138FB-949A-498E-949A-07B8280D2931}"/>
    <cellStyle name="%40 - Vurgu4 2 3 2 4" xfId="5922" xr:uid="{84291D02-6962-46E0-A5FD-7AB21BB3CFA7}"/>
    <cellStyle name="%40 - Vurgu4 2 3 2 4 2" xfId="30928" xr:uid="{29DD1D75-EB29-4A42-814C-5D32D7FB449E}"/>
    <cellStyle name="%40 - Vurgu4 2 3 2 5" xfId="7785" xr:uid="{917EACB0-598B-44D9-9AD4-F11C20CD4216}"/>
    <cellStyle name="%40 - Vurgu4 2 3 2 5 2" xfId="32650" xr:uid="{954E350E-85D7-4A0A-80BA-7D33220672EF}"/>
    <cellStyle name="%40 - Vurgu4 2 3 2 6" xfId="10438" xr:uid="{F0ED2D17-0EB2-4E83-BC11-B00806B534C1}"/>
    <cellStyle name="%40 - Vurgu4 2 3 2 6 2" xfId="34999" xr:uid="{B51D81BB-6421-4AEC-9278-07EC9E397548}"/>
    <cellStyle name="%40 - Vurgu4 2 3 2 7" xfId="12801" xr:uid="{D6E3C1EA-C420-448D-AB37-40E9613328C2}"/>
    <cellStyle name="%40 - Vurgu4 2 3 2 7 2" xfId="37034" xr:uid="{B6BA85F0-1A90-4E07-890C-AD41AF0221D5}"/>
    <cellStyle name="%40 - Vurgu4 2 3 2 8" xfId="16514" xr:uid="{29E05923-F5DA-4B55-9856-5F2B4CF8AA68}"/>
    <cellStyle name="%40 - Vurgu4 2 3 2 8 2" xfId="40745" xr:uid="{73E46E6A-FB81-4021-8B86-2BFFE9595A8B}"/>
    <cellStyle name="%40 - Vurgu4 2 3 2 9" xfId="20253" xr:uid="{8978F199-FB33-441B-8B7D-EE3CEBD31704}"/>
    <cellStyle name="%40 - Vurgu4 2 3 2 9 2" xfId="44476" xr:uid="{94D3CD57-2D22-4B53-8AA3-16689B4C2E12}"/>
    <cellStyle name="%40 - Vurgu4 2 3 3" xfId="575" xr:uid="{00000000-0005-0000-0000-000078020000}"/>
    <cellStyle name="%40 - Vurgu4 2 3 3 10" xfId="27415" xr:uid="{F4B25926-952E-4218-91DE-E2613C2B723D}"/>
    <cellStyle name="%40 - Vurgu4 2 3 3 10 2" xfId="51532" xr:uid="{AF0CC557-88E5-4D5D-8D81-DB1A8EFF40AD}"/>
    <cellStyle name="%40 - Vurgu4 2 3 3 11" xfId="28728" xr:uid="{B06489F4-56B8-4494-8AB1-78D14498FE6B}"/>
    <cellStyle name="%40 - Vurgu4 2 3 3 2" xfId="576" xr:uid="{00000000-0005-0000-0000-000079020000}"/>
    <cellStyle name="%40 - Vurgu4 2 3 3 2 2" xfId="4292" xr:uid="{E0FF179E-615C-43C9-8E31-AA6C8B821079}"/>
    <cellStyle name="%40 - Vurgu4 2 3 3 2 2 2" xfId="29892" xr:uid="{BD157792-AC95-4027-BF77-B01F823894A9}"/>
    <cellStyle name="%40 - Vurgu4 2 3 3 2 3" xfId="5925" xr:uid="{ECF209AC-7F65-453A-8702-E8F493FF870E}"/>
    <cellStyle name="%40 - Vurgu4 2 3 3 2 3 2" xfId="30931" xr:uid="{64804D3C-3728-4E27-8494-A66169D7AFAE}"/>
    <cellStyle name="%40 - Vurgu4 2 3 3 2 4" xfId="28729" xr:uid="{BADEEC72-F5C1-473E-883C-091F8294BAFC}"/>
    <cellStyle name="%40 - Vurgu4 2 3 3 3" xfId="4291" xr:uid="{1A26CA9A-4EFC-4504-BDFD-1C928128616D}"/>
    <cellStyle name="%40 - Vurgu4 2 3 3 3 2" xfId="29891" xr:uid="{B3E08541-1BED-49FF-A816-EEB534ED1335}"/>
    <cellStyle name="%40 - Vurgu4 2 3 3 4" xfId="5924" xr:uid="{C342B67D-295F-4FB4-A39C-01F8B95F6864}"/>
    <cellStyle name="%40 - Vurgu4 2 3 3 4 2" xfId="30930" xr:uid="{6E4FBBB3-1971-4452-9063-1729CB6C00D6}"/>
    <cellStyle name="%40 - Vurgu4 2 3 3 5" xfId="10005" xr:uid="{CCA7166D-6463-499C-8716-5FE44C02C7D1}"/>
    <cellStyle name="%40 - Vurgu4 2 3 3 5 2" xfId="34599" xr:uid="{1CBBBF9F-73BA-4360-8FF2-6F51C2ACA77A}"/>
    <cellStyle name="%40 - Vurgu4 2 3 3 6" xfId="10439" xr:uid="{82B9FAF3-15EF-4C10-BDBE-C81DF5704D0A}"/>
    <cellStyle name="%40 - Vurgu4 2 3 3 6 2" xfId="35000" xr:uid="{06C8B207-AF21-4255-B629-F91AB6448121}"/>
    <cellStyle name="%40 - Vurgu4 2 3 3 7" xfId="13983" xr:uid="{AA9EA69C-7A22-4AC1-BDF8-607FD89A2826}"/>
    <cellStyle name="%40 - Vurgu4 2 3 3 7 2" xfId="38216" xr:uid="{45B7ADD4-D1A2-4C08-AA63-8EC8086AD531}"/>
    <cellStyle name="%40 - Vurgu4 2 3 3 8" xfId="17696" xr:uid="{F1198F05-1992-401A-9FF6-F39F2BF23924}"/>
    <cellStyle name="%40 - Vurgu4 2 3 3 8 2" xfId="41927" xr:uid="{4AD60E04-0C28-414B-B148-1C403C1D5F5C}"/>
    <cellStyle name="%40 - Vurgu4 2 3 3 9" xfId="21435" xr:uid="{A9144C62-0B9E-4C6D-B7A1-489A4D74F18B}"/>
    <cellStyle name="%40 - Vurgu4 2 3 3 9 2" xfId="45658" xr:uid="{8E750B26-DFC1-4CE9-BD3F-1A03418F540B}"/>
    <cellStyle name="%40 - Vurgu4 2 3 4" xfId="577" xr:uid="{00000000-0005-0000-0000-00007A020000}"/>
    <cellStyle name="%40 - Vurgu4 2 3 4 10" xfId="25819" xr:uid="{DB1FFFDB-C8B4-4615-8B8D-BAC7788476B3}"/>
    <cellStyle name="%40 - Vurgu4 2 3 4 10 2" xfId="49943" xr:uid="{B23FBE37-B397-4C97-9D94-A47E3EA4D437}"/>
    <cellStyle name="%40 - Vurgu4 2 3 4 11" xfId="28730" xr:uid="{D44E7718-D253-460A-AEE9-6CD46465639F}"/>
    <cellStyle name="%40 - Vurgu4 2 3 4 2" xfId="578" xr:uid="{00000000-0005-0000-0000-00007B020000}"/>
    <cellStyle name="%40 - Vurgu4 2 3 4 2 2" xfId="4294" xr:uid="{C80F0E7E-2049-45C1-BD74-7E24F988748E}"/>
    <cellStyle name="%40 - Vurgu4 2 3 4 2 2 2" xfId="29894" xr:uid="{4991B2E4-5666-45BE-8333-FF7F2F80994E}"/>
    <cellStyle name="%40 - Vurgu4 2 3 4 2 3" xfId="5927" xr:uid="{249B609E-CAC4-4A3A-A980-48FD9246E7AE}"/>
    <cellStyle name="%40 - Vurgu4 2 3 4 2 3 2" xfId="30933" xr:uid="{8CB82064-B829-4770-9C0C-CA96E72A98D1}"/>
    <cellStyle name="%40 - Vurgu4 2 3 4 2 4" xfId="28731" xr:uid="{B60ADF8B-58D3-4A34-BAEF-D27DA5549CA4}"/>
    <cellStyle name="%40 - Vurgu4 2 3 4 3" xfId="4293" xr:uid="{E684FE38-A9BE-4230-B766-620E06277BD9}"/>
    <cellStyle name="%40 - Vurgu4 2 3 4 3 2" xfId="29893" xr:uid="{52AFA4D4-309C-4493-A5B1-D39E8B2CCE42}"/>
    <cellStyle name="%40 - Vurgu4 2 3 4 4" xfId="5926" xr:uid="{960142B8-D2CE-4AF3-AE3C-4A7CAEB8DD32}"/>
    <cellStyle name="%40 - Vurgu4 2 3 4 4 2" xfId="30932" xr:uid="{8DEE872D-2FE6-4B5A-B050-F0B763C79294}"/>
    <cellStyle name="%40 - Vurgu4 2 3 4 5" xfId="8999" xr:uid="{59A5DAD9-923A-4C59-931F-D17B5CF8A431}"/>
    <cellStyle name="%40 - Vurgu4 2 3 4 5 2" xfId="33693" xr:uid="{81563E5A-B170-4478-99CE-691C15C1CA15}"/>
    <cellStyle name="%40 - Vurgu4 2 3 4 6" xfId="10440" xr:uid="{36BFBB36-67B0-4BDD-BEAD-8C1A38DCF2D1}"/>
    <cellStyle name="%40 - Vurgu4 2 3 4 6 2" xfId="35001" xr:uid="{99D96D99-C0C3-41C5-B595-C24261152C3C}"/>
    <cellStyle name="%40 - Vurgu4 2 3 4 7" xfId="12393" xr:uid="{20544F1F-C87F-49CF-B51D-6AEF1CCEB20B}"/>
    <cellStyle name="%40 - Vurgu4 2 3 4 7 2" xfId="36627" xr:uid="{F1B9D38D-CA52-44DC-B4AA-F1DC7079437A}"/>
    <cellStyle name="%40 - Vurgu4 2 3 4 8" xfId="16106" xr:uid="{3464C13C-1C1C-4F32-AC63-DF90A3C6C458}"/>
    <cellStyle name="%40 - Vurgu4 2 3 4 8 2" xfId="40338" xr:uid="{DDA0353A-FD7B-48B7-8C10-12D89573AC47}"/>
    <cellStyle name="%40 - Vurgu4 2 3 4 9" xfId="19844" xr:uid="{A09EB1DE-892D-4BF8-AAA2-5A29ACB6B8F5}"/>
    <cellStyle name="%40 - Vurgu4 2 3 4 9 2" xfId="44069" xr:uid="{6148AE6F-8BDE-465C-A4CA-E30ACC181678}"/>
    <cellStyle name="%40 - Vurgu4 2 3 5" xfId="579" xr:uid="{00000000-0005-0000-0000-00007C020000}"/>
    <cellStyle name="%40 - Vurgu4 2 3 5 2" xfId="580" xr:uid="{00000000-0005-0000-0000-00007D020000}"/>
    <cellStyle name="%40 - Vurgu4 2 3 5 2 2" xfId="4296" xr:uid="{57E1E743-C706-4875-91A4-8FC08A9E4A74}"/>
    <cellStyle name="%40 - Vurgu4 2 3 5 2 2 2" xfId="29896" xr:uid="{C65F3676-C1F0-49E5-8DB8-767712445EA1}"/>
    <cellStyle name="%40 - Vurgu4 2 3 5 2 3" xfId="5929" xr:uid="{E024F76C-082E-4333-82FF-9064B1778C63}"/>
    <cellStyle name="%40 - Vurgu4 2 3 5 2 3 2" xfId="30935" xr:uid="{97897B5E-ACC0-410D-8005-0251B56A3DFF}"/>
    <cellStyle name="%40 - Vurgu4 2 3 5 2 4" xfId="28733" xr:uid="{467EB364-B87D-4040-90F6-69C553EF4E4E}"/>
    <cellStyle name="%40 - Vurgu4 2 3 5 3" xfId="4295" xr:uid="{4A8FFB1A-B25B-4111-A965-B8C1F11F9F6B}"/>
    <cellStyle name="%40 - Vurgu4 2 3 5 3 2" xfId="29895" xr:uid="{003877B2-41E5-4F61-BE35-2E404D59373E}"/>
    <cellStyle name="%40 - Vurgu4 2 3 5 4" xfId="5928" xr:uid="{80175A55-AA2C-4EA8-B43E-C9CA8BF35E12}"/>
    <cellStyle name="%40 - Vurgu4 2 3 5 4 2" xfId="30934" xr:uid="{917FA779-CF0E-4F3F-B2AB-3ABECF8D1CF5}"/>
    <cellStyle name="%40 - Vurgu4 2 3 5 5" xfId="10441" xr:uid="{B86E7AB2-127A-4817-810F-110AE418D2D4}"/>
    <cellStyle name="%40 - Vurgu4 2 3 5 5 2" xfId="35002" xr:uid="{753FFB9D-0E0B-458E-A61D-1B140CA097FB}"/>
    <cellStyle name="%40 - Vurgu4 2 3 5 6" xfId="24817" xr:uid="{F9FF725D-5925-4CFB-B77C-FA48769350C7}"/>
    <cellStyle name="%40 - Vurgu4 2 3 5 6 2" xfId="48951" xr:uid="{EB0C813B-F90B-4874-8C87-F696D2CCFED5}"/>
    <cellStyle name="%40 - Vurgu4 2 3 5 7" xfId="28732" xr:uid="{214E5638-9DDC-4954-BB88-114993933F4E}"/>
    <cellStyle name="%40 - Vurgu4 2 3 6" xfId="581" xr:uid="{00000000-0005-0000-0000-00007E020000}"/>
    <cellStyle name="%40 - Vurgu4 2 3 6 2" xfId="582" xr:uid="{00000000-0005-0000-0000-00007F020000}"/>
    <cellStyle name="%40 - Vurgu4 2 3 6 2 2" xfId="4298" xr:uid="{DA9FF66E-6680-4D3F-BA79-4E2613687AE3}"/>
    <cellStyle name="%40 - Vurgu4 2 3 6 2 2 2" xfId="29898" xr:uid="{AC7D8A80-5607-4C01-9BAF-8AD69DF8EAFF}"/>
    <cellStyle name="%40 - Vurgu4 2 3 6 2 3" xfId="5931" xr:uid="{B95E580A-31EE-4CA2-B646-3FA4DF2DC3E9}"/>
    <cellStyle name="%40 - Vurgu4 2 3 6 2 3 2" xfId="30937" xr:uid="{E67B1565-E4E9-466E-B1F0-EBABDEA31151}"/>
    <cellStyle name="%40 - Vurgu4 2 3 6 2 4" xfId="28735" xr:uid="{D3A311F7-54A3-4A47-BD74-C9C2FB9660AE}"/>
    <cellStyle name="%40 - Vurgu4 2 3 6 3" xfId="4297" xr:uid="{246A2F35-80D5-475D-953E-823DB9254CEB}"/>
    <cellStyle name="%40 - Vurgu4 2 3 6 3 2" xfId="29897" xr:uid="{D6A46C26-50ED-4942-A2DF-83489468B6C0}"/>
    <cellStyle name="%40 - Vurgu4 2 3 6 4" xfId="5930" xr:uid="{B70EF620-F638-4C8D-8AFF-164D4CBC137E}"/>
    <cellStyle name="%40 - Vurgu4 2 3 6 4 2" xfId="30936" xr:uid="{B96C15A9-DB7C-426D-A28A-E502716FF5BB}"/>
    <cellStyle name="%40 - Vurgu4 2 3 6 5" xfId="10442" xr:uid="{2E877E5D-6D8E-4735-9683-216362B504E2}"/>
    <cellStyle name="%40 - Vurgu4 2 3 6 5 2" xfId="35003" xr:uid="{7D67E301-D9CE-4644-B145-CDFD7C074828}"/>
    <cellStyle name="%40 - Vurgu4 2 3 6 6" xfId="28734" xr:uid="{75D84656-6821-4000-93B3-8BD677854ABE}"/>
    <cellStyle name="%40 - Vurgu4 2 3 7" xfId="583" xr:uid="{00000000-0005-0000-0000-000080020000}"/>
    <cellStyle name="%40 - Vurgu4 2 3 7 2" xfId="584" xr:uid="{00000000-0005-0000-0000-000081020000}"/>
    <cellStyle name="%40 - Vurgu4 2 3 7 2 2" xfId="4300" xr:uid="{4BB17AF6-7AA8-46D1-9E52-E110D92C0C2C}"/>
    <cellStyle name="%40 - Vurgu4 2 3 7 2 2 2" xfId="29900" xr:uid="{F5552984-8004-452A-B6D1-4F4FBEAF9B40}"/>
    <cellStyle name="%40 - Vurgu4 2 3 7 2 3" xfId="5933" xr:uid="{59C7AF98-3FB9-413B-9475-A82DDD83C060}"/>
    <cellStyle name="%40 - Vurgu4 2 3 7 2 3 2" xfId="30939" xr:uid="{A8D00F79-C79B-43E6-9F68-5E7A571560F5}"/>
    <cellStyle name="%40 - Vurgu4 2 3 7 2 4" xfId="28737" xr:uid="{063C7004-F2BF-4D89-9A22-A0C015431A95}"/>
    <cellStyle name="%40 - Vurgu4 2 3 7 3" xfId="4299" xr:uid="{6C08E0D4-91F5-4061-8ECE-4A08108F505C}"/>
    <cellStyle name="%40 - Vurgu4 2 3 7 3 2" xfId="29899" xr:uid="{8E181A2F-65DB-4107-9D09-1FA9031104BA}"/>
    <cellStyle name="%40 - Vurgu4 2 3 7 4" xfId="5932" xr:uid="{9C9EAE63-F39B-4A87-9822-9C4A58DB72A2}"/>
    <cellStyle name="%40 - Vurgu4 2 3 7 4 2" xfId="30938" xr:uid="{9DE94966-530B-41C6-8DA2-FA5BFC676FAE}"/>
    <cellStyle name="%40 - Vurgu4 2 3 7 5" xfId="10443" xr:uid="{B97FA79A-F812-4417-A169-6515EE071A9F}"/>
    <cellStyle name="%40 - Vurgu4 2 3 7 5 2" xfId="35004" xr:uid="{C9D0B6F9-71EA-4E31-9C60-C13654F43752}"/>
    <cellStyle name="%40 - Vurgu4 2 3 7 6" xfId="28736" xr:uid="{0A2B5836-47EA-408C-911A-0763460CAA61}"/>
    <cellStyle name="%40 - Vurgu4 2 3 8" xfId="585" xr:uid="{00000000-0005-0000-0000-000082020000}"/>
    <cellStyle name="%40 - Vurgu4 2 3 8 2" xfId="586" xr:uid="{00000000-0005-0000-0000-000083020000}"/>
    <cellStyle name="%40 - Vurgu4 2 3 8 2 2" xfId="4302" xr:uid="{0028CE8B-D639-4D13-AD76-58CD90BD5EE0}"/>
    <cellStyle name="%40 - Vurgu4 2 3 8 2 2 2" xfId="29902" xr:uid="{0C2B61F5-0F88-40F3-BB99-F740BE31308E}"/>
    <cellStyle name="%40 - Vurgu4 2 3 8 2 3" xfId="5935" xr:uid="{B7DD92EC-A9B1-4E46-AE4A-854676AB31D3}"/>
    <cellStyle name="%40 - Vurgu4 2 3 8 2 3 2" xfId="30941" xr:uid="{62A96AFD-D3A1-4F96-B2C7-E501BD1D3536}"/>
    <cellStyle name="%40 - Vurgu4 2 3 8 2 4" xfId="28739" xr:uid="{6099C18F-EFEE-4567-8C58-397E63816E7E}"/>
    <cellStyle name="%40 - Vurgu4 2 3 8 3" xfId="4301" xr:uid="{7731E4E9-974A-4CA2-9DE9-F66E72AE6227}"/>
    <cellStyle name="%40 - Vurgu4 2 3 8 3 2" xfId="29901" xr:uid="{F04FEFCA-5CEC-4B8F-B7C5-80119BF96247}"/>
    <cellStyle name="%40 - Vurgu4 2 3 8 4" xfId="5934" xr:uid="{534306E4-D36E-4780-AC18-5810D15B8AEF}"/>
    <cellStyle name="%40 - Vurgu4 2 3 8 4 2" xfId="30940" xr:uid="{296BB96F-D58B-4FD9-95EA-39C50A454107}"/>
    <cellStyle name="%40 - Vurgu4 2 3 8 5" xfId="10444" xr:uid="{94627981-16D5-4FCD-A202-4A818931BD4C}"/>
    <cellStyle name="%40 - Vurgu4 2 3 8 5 2" xfId="35005" xr:uid="{0DA323E7-3E22-49A7-B745-E313883BE7CA}"/>
    <cellStyle name="%40 - Vurgu4 2 3 8 6" xfId="28738" xr:uid="{A417D767-D2F4-4A7B-9BEC-ABF8BB4CA6BA}"/>
    <cellStyle name="%40 - Vurgu4 2 3 9" xfId="587" xr:uid="{00000000-0005-0000-0000-000084020000}"/>
    <cellStyle name="%40 - Vurgu4 2 3 9 2" xfId="4303" xr:uid="{3A65CA0B-4489-45F3-A669-C1D31FA6804B}"/>
    <cellStyle name="%40 - Vurgu4 2 3 9 2 2" xfId="29903" xr:uid="{FFA119A7-A279-4B37-97EE-BCCA815ACED3}"/>
    <cellStyle name="%40 - Vurgu4 2 3 9 3" xfId="5936" xr:uid="{F1DD8ECA-FCA3-4E0F-A06D-A290F7ADBD97}"/>
    <cellStyle name="%40 - Vurgu4 2 3 9 3 2" xfId="30942" xr:uid="{3CC0E2E7-B0BC-4312-800B-132928EEB431}"/>
    <cellStyle name="%40 - Vurgu4 2 3 9 4" xfId="10445" xr:uid="{883C8B53-6C34-49DD-9DFA-1A3A6E299C5B}"/>
    <cellStyle name="%40 - Vurgu4 2 3 9 4 2" xfId="35006" xr:uid="{CF0854A0-BD21-4CE4-8DC5-ADF7148DD35A}"/>
    <cellStyle name="%40 - Vurgu4 2 3 9 5" xfId="28740" xr:uid="{A9B2FC14-47B3-4FE2-A2C2-0CBC27C9D7F1}"/>
    <cellStyle name="%40 - Vurgu4 2 30" xfId="14862" xr:uid="{CEA84FD1-721B-40F0-921B-3AB71BB5A026}"/>
    <cellStyle name="%40 - Vurgu4 2 30 2" xfId="39094" xr:uid="{1B603CFA-FBA2-47F9-BE25-CAF7E6D67BE5}"/>
    <cellStyle name="%40 - Vurgu4 2 31" xfId="18595" xr:uid="{436B430D-415A-413B-86C2-2DDB6292D3B2}"/>
    <cellStyle name="%40 - Vurgu4 2 31 2" xfId="42821" xr:uid="{6F0BC862-4D92-41AC-9CED-ECB2E59ABC96}"/>
    <cellStyle name="%40 - Vurgu4 2 32" xfId="22341" xr:uid="{9047C9F5-D3F6-422A-B95D-DAB9CF8E9C34}"/>
    <cellStyle name="%40 - Vurgu4 2 32 2" xfId="46543" xr:uid="{D3F78FD3-33A5-4269-959B-E963A578CA4A}"/>
    <cellStyle name="%40 - Vurgu4 2 33" xfId="28711" xr:uid="{CC877EF3-5C8F-4EB8-B248-14C9103912F9}"/>
    <cellStyle name="%40 - Vurgu4 2 4" xfId="588" xr:uid="{00000000-0005-0000-0000-000085020000}"/>
    <cellStyle name="%40 - Vurgu4 2 4 2" xfId="589" xr:uid="{00000000-0005-0000-0000-000086020000}"/>
    <cellStyle name="%40 - Vurgu4 2 4 3" xfId="4304" xr:uid="{442F7033-8DB5-4A35-A701-94EE6294CFB8}"/>
    <cellStyle name="%40 - Vurgu4 2 4 3 2" xfId="29904" xr:uid="{8FF50BA0-6D64-4040-A25B-6EE8A5E9B4A2}"/>
    <cellStyle name="%40 - Vurgu4 2 4 4" xfId="5937" xr:uid="{32155414-2CBF-4F23-B710-57BC95A4E419}"/>
    <cellStyle name="%40 - Vurgu4 2 4 4 2" xfId="30943" xr:uid="{1F8FFA17-28A5-4AC7-8D7B-04C15B1271F7}"/>
    <cellStyle name="%40 - Vurgu4 2 4 5" xfId="6649" xr:uid="{709659BA-A3E9-470E-9168-106399172927}"/>
    <cellStyle name="%40 - Vurgu4 2 5" xfId="590" xr:uid="{00000000-0005-0000-0000-000087020000}"/>
    <cellStyle name="%40 - Vurgu4 2 5 10" xfId="22541" xr:uid="{385DF0A8-18E6-4D06-A1CC-CE18545127DF}"/>
    <cellStyle name="%40 - Vurgu4 2 5 10 2" xfId="46743" xr:uid="{932D0C52-08F7-477D-9150-DF3527AFB5A2}"/>
    <cellStyle name="%40 - Vurgu4 2 5 11" xfId="28741" xr:uid="{2E92AC1B-BDC2-4304-A3D5-D63DC7A295D7}"/>
    <cellStyle name="%40 - Vurgu4 2 5 2" xfId="591" xr:uid="{00000000-0005-0000-0000-000088020000}"/>
    <cellStyle name="%40 - Vurgu4 2 5 2 2" xfId="4306" xr:uid="{0A918BEF-1D53-47A5-AB11-0E05C9BBA6ED}"/>
    <cellStyle name="%40 - Vurgu4 2 5 2 2 2" xfId="27551" xr:uid="{FA7E581C-137C-4B24-A71E-A5D7416DC10C}"/>
    <cellStyle name="%40 - Vurgu4 2 5 2 2 2 2" xfId="51668" xr:uid="{094E9A84-78E1-43CA-AA05-2C7499CAC0DD}"/>
    <cellStyle name="%40 - Vurgu4 2 5 2 2 3" xfId="29906" xr:uid="{D10814DB-E8E3-427F-94B5-3CE97CAC4F79}"/>
    <cellStyle name="%40 - Vurgu4 2 5 2 3" xfId="5939" xr:uid="{6D66324F-F80B-4D65-B8C3-3935B3B1B050}"/>
    <cellStyle name="%40 - Vurgu4 2 5 2 3 2" xfId="30945" xr:uid="{AC101412-2717-4BC9-9075-1CB387513C31}"/>
    <cellStyle name="%40 - Vurgu4 2 5 2 4" xfId="7948" xr:uid="{CAC5AF00-D08F-4CE1-B6AD-051006142E0B}"/>
    <cellStyle name="%40 - Vurgu4 2 5 2 4 2" xfId="32786" xr:uid="{D3E4B9F8-82C6-42EE-8BFE-3A684FE9E28B}"/>
    <cellStyle name="%40 - Vurgu4 2 5 2 5" xfId="14119" xr:uid="{717197B3-FA86-4A8D-A42F-5E60EAFCCECD}"/>
    <cellStyle name="%40 - Vurgu4 2 5 2 5 2" xfId="38352" xr:uid="{D320537C-498D-49D4-87B9-1316A395A4E1}"/>
    <cellStyle name="%40 - Vurgu4 2 5 2 6" xfId="17832" xr:uid="{A3440B8F-A3D3-48D5-86D6-99491DE4439C}"/>
    <cellStyle name="%40 - Vurgu4 2 5 2 6 2" xfId="42063" xr:uid="{522A47EF-BA2E-46C7-BFD8-150A0CCD2EC6}"/>
    <cellStyle name="%40 - Vurgu4 2 5 2 7" xfId="21571" xr:uid="{37A2454E-841D-477A-9D29-031AB77D711B}"/>
    <cellStyle name="%40 - Vurgu4 2 5 2 7 2" xfId="45794" xr:uid="{DFB8DACD-97C9-48A6-8EBA-1E92F149B162}"/>
    <cellStyle name="%40 - Vurgu4 2 5 2 8" xfId="23591" xr:uid="{CCC5B779-A447-4858-A68D-B66F12479637}"/>
    <cellStyle name="%40 - Vurgu4 2 5 2 8 2" xfId="47793" xr:uid="{7B42897E-FD04-46E8-81A5-740334A02294}"/>
    <cellStyle name="%40 - Vurgu4 2 5 2 9" xfId="28742" xr:uid="{1D68BCC7-1757-4842-A761-923737DEBCF3}"/>
    <cellStyle name="%40 - Vurgu4 2 5 3" xfId="4305" xr:uid="{58ABDF24-0A5D-42DE-AB56-80D7094139CD}"/>
    <cellStyle name="%40 - Vurgu4 2 5 3 2" xfId="9378" xr:uid="{83057B50-EBE6-45C2-A08B-CBCB4BCAB008}"/>
    <cellStyle name="%40 - Vurgu4 2 5 3 2 2" xfId="34004" xr:uid="{6898D5E3-BE7C-4941-B791-6135E2E45867}"/>
    <cellStyle name="%40 - Vurgu4 2 5 3 3" xfId="12939" xr:uid="{FA3DC507-4A3A-406F-8545-F0BF6609F22C}"/>
    <cellStyle name="%40 - Vurgu4 2 5 3 3 2" xfId="37172" xr:uid="{D32A1229-5949-4CC8-A06C-E46B98627C4E}"/>
    <cellStyle name="%40 - Vurgu4 2 5 3 4" xfId="16652" xr:uid="{1B078E26-3406-4DF4-BA75-9070BF3C995A}"/>
    <cellStyle name="%40 - Vurgu4 2 5 3 4 2" xfId="40883" xr:uid="{818BEB4A-F58A-451E-97A8-A128DDBB48D2}"/>
    <cellStyle name="%40 - Vurgu4 2 5 3 5" xfId="20391" xr:uid="{E902CD64-24EA-44BA-8FFD-5881FEF5E510}"/>
    <cellStyle name="%40 - Vurgu4 2 5 3 5 2" xfId="44614" xr:uid="{BB473723-C684-4935-8CF8-EAF48DF56063}"/>
    <cellStyle name="%40 - Vurgu4 2 5 3 6" xfId="26369" xr:uid="{1C3BA9D6-2E37-4817-9834-EB864442930E}"/>
    <cellStyle name="%40 - Vurgu4 2 5 3 6 2" xfId="50488" xr:uid="{270C8317-2751-4F8D-A1A3-D314871B9188}"/>
    <cellStyle name="%40 - Vurgu4 2 5 3 7" xfId="29905" xr:uid="{3B0B02FD-669E-4946-AD2A-50CE695CAFA6}"/>
    <cellStyle name="%40 - Vurgu4 2 5 4" xfId="5938" xr:uid="{47B2519D-2432-490F-8ACB-D3209F0C371F}"/>
    <cellStyle name="%40 - Vurgu4 2 5 4 2" xfId="24954" xr:uid="{930784EC-6B2C-4385-8F9E-9DF00D91F61C}"/>
    <cellStyle name="%40 - Vurgu4 2 5 4 2 2" xfId="49088" xr:uid="{D547DDF8-6853-4B79-BDC7-55492EA0BEB1}"/>
    <cellStyle name="%40 - Vurgu4 2 5 4 3" xfId="30944" xr:uid="{2A36CBF8-29E8-4228-96BE-11CD8EFB0046}"/>
    <cellStyle name="%40 - Vurgu4 2 5 5" xfId="6801" xr:uid="{3BFE74FC-49D2-46B1-AB88-301918CD27F6}"/>
    <cellStyle name="%40 - Vurgu4 2 5 5 2" xfId="31738" xr:uid="{09C3C1E5-E9DF-435B-B515-D0D4F0398CF9}"/>
    <cellStyle name="%40 - Vurgu4 2 5 6" xfId="10446" xr:uid="{CB0B65CB-DF93-4C5F-A4D0-268C8966E9B3}"/>
    <cellStyle name="%40 - Vurgu4 2 5 6 2" xfId="35007" xr:uid="{8229861D-6D42-40DD-94AD-6026B20FB98A}"/>
    <cellStyle name="%40 - Vurgu4 2 5 7" xfId="11538" xr:uid="{CB64C296-0FE3-4047-8B71-8DD20E8CB3FE}"/>
    <cellStyle name="%40 - Vurgu4 2 5 7 2" xfId="35772" xr:uid="{F8DAA63E-9C1D-48A1-AAC2-5F9934A0ED25}"/>
    <cellStyle name="%40 - Vurgu4 2 5 8" xfId="15251" xr:uid="{4BC0B1F4-83F3-4B68-9DF0-5348280E7A1F}"/>
    <cellStyle name="%40 - Vurgu4 2 5 8 2" xfId="39483" xr:uid="{E66A4DC4-28B3-4237-8DB8-B60BE1C893CC}"/>
    <cellStyle name="%40 - Vurgu4 2 5 9" xfId="18988" xr:uid="{3C43EBA2-B331-4F12-8AFD-45D6406342A0}"/>
    <cellStyle name="%40 - Vurgu4 2 5 9 2" xfId="43214" xr:uid="{96FFE0F8-37A4-4D68-AF58-ECA416E49988}"/>
    <cellStyle name="%40 - Vurgu4 2 6" xfId="592" xr:uid="{00000000-0005-0000-0000-000089020000}"/>
    <cellStyle name="%40 - Vurgu4 2 6 2" xfId="8082" xr:uid="{9A6C360D-96EE-4BFE-9AA8-03A4F24B581A}"/>
    <cellStyle name="%40 - Vurgu4 2 6 2 2" xfId="14243" xr:uid="{A284FB8A-B9AA-4210-BB11-62405ECB6B32}"/>
    <cellStyle name="%40 - Vurgu4 2 6 2 2 2" xfId="27675" xr:uid="{08732B25-39E9-4E59-B52D-B7FAF9DE432F}"/>
    <cellStyle name="%40 - Vurgu4 2 6 2 2 2 2" xfId="51792" xr:uid="{7A1FB597-3148-4FEA-8C88-E9A68663A970}"/>
    <cellStyle name="%40 - Vurgu4 2 6 2 2 3" xfId="38476" xr:uid="{4D91F771-99EA-4A0E-8724-01A35AE947D6}"/>
    <cellStyle name="%40 - Vurgu4 2 6 2 3" xfId="17956" xr:uid="{9EA7F55D-E861-47D8-B33A-7F565608E9B3}"/>
    <cellStyle name="%40 - Vurgu4 2 6 2 3 2" xfId="42187" xr:uid="{979A1364-BC51-4DD7-AB55-31AF0CE5A2A5}"/>
    <cellStyle name="%40 - Vurgu4 2 6 2 4" xfId="21695" xr:uid="{4534C0C7-65D3-46CE-BBE0-4B1922DB5EB3}"/>
    <cellStyle name="%40 - Vurgu4 2 6 2 4 2" xfId="45918" xr:uid="{9C8F8A4C-307F-4D77-8AB0-062568FBE11F}"/>
    <cellStyle name="%40 - Vurgu4 2 6 2 5" xfId="23715" xr:uid="{B741CF9F-A3B7-4C1A-92F4-0569CAFFD4D9}"/>
    <cellStyle name="%40 - Vurgu4 2 6 2 5 2" xfId="47917" xr:uid="{F090AB2B-52BB-4D1D-BFA8-ABCFBB2E9B85}"/>
    <cellStyle name="%40 - Vurgu4 2 6 2 6" xfId="32910" xr:uid="{9381B71D-EE7F-4A29-BA8C-FA9A23E39065}"/>
    <cellStyle name="%40 - Vurgu4 2 6 3" xfId="6929" xr:uid="{99D78A00-97E4-405D-9916-FBF904A28B4A}"/>
    <cellStyle name="%40 - Vurgu4 2 6 3 2" xfId="13051" xr:uid="{36261487-06CA-44EC-B0AD-B1EAB05695F5}"/>
    <cellStyle name="%40 - Vurgu4 2 6 3 2 2" xfId="37284" xr:uid="{5B018763-E6DB-43EA-86D3-6F760C1571AA}"/>
    <cellStyle name="%40 - Vurgu4 2 6 3 3" xfId="16764" xr:uid="{94512D38-75C7-4FB6-BDBB-5A9E9C978355}"/>
    <cellStyle name="%40 - Vurgu4 2 6 3 3 2" xfId="40995" xr:uid="{8C96113C-BCDB-4F16-8305-154DAE3D422A}"/>
    <cellStyle name="%40 - Vurgu4 2 6 3 4" xfId="20503" xr:uid="{B7A3CCA8-109E-4CB4-BE97-904065B9153E}"/>
    <cellStyle name="%40 - Vurgu4 2 6 3 4 2" xfId="44726" xr:uid="{7B84FABC-DDEB-4814-94B4-1A7D40D4890A}"/>
    <cellStyle name="%40 - Vurgu4 2 6 3 5" xfId="26481" xr:uid="{5DBACF56-45EA-4A3F-BFC3-16C7B169D808}"/>
    <cellStyle name="%40 - Vurgu4 2 6 3 5 2" xfId="50600" xr:uid="{A693599C-6B27-46B0-A790-AE6C2D8CA1F8}"/>
    <cellStyle name="%40 - Vurgu4 2 6 3 6" xfId="31862" xr:uid="{B042D9F1-386D-4535-9D1D-24A9D1C85D8C}"/>
    <cellStyle name="%40 - Vurgu4 2 6 4" xfId="11662" xr:uid="{4DDEDAD2-603A-4F89-A12A-AED94A932374}"/>
    <cellStyle name="%40 - Vurgu4 2 6 4 2" xfId="25078" xr:uid="{5D2CA1E8-55A9-439E-8F4D-7F36DEC8EF61}"/>
    <cellStyle name="%40 - Vurgu4 2 6 4 2 2" xfId="49212" xr:uid="{B5FE125D-39F5-4CAC-B9AB-F68426A2817E}"/>
    <cellStyle name="%40 - Vurgu4 2 6 4 3" xfId="35896" xr:uid="{574E6586-268F-474F-BC08-FB56398452B7}"/>
    <cellStyle name="%40 - Vurgu4 2 6 5" xfId="15375" xr:uid="{F78F3F00-9FA0-4B47-B708-9F5433F44094}"/>
    <cellStyle name="%40 - Vurgu4 2 6 5 2" xfId="39607" xr:uid="{D65687E8-4ED5-4E17-81D8-5030706FDD54}"/>
    <cellStyle name="%40 - Vurgu4 2 6 6" xfId="19112" xr:uid="{4598FA1D-9DB6-42D3-9573-AFBA79636A8C}"/>
    <cellStyle name="%40 - Vurgu4 2 6 6 2" xfId="43338" xr:uid="{B52D3C3E-80B9-4DFD-82C4-8ADA648F64F4}"/>
    <cellStyle name="%40 - Vurgu4 2 6 7" xfId="22665" xr:uid="{7D8605F0-5FAD-4A8C-99C6-F5BE8899DFEA}"/>
    <cellStyle name="%40 - Vurgu4 2 6 7 2" xfId="46867" xr:uid="{AFB981A2-B163-40CC-AA5D-FD3FFD31B6D5}"/>
    <cellStyle name="%40 - Vurgu4 2 7" xfId="593" xr:uid="{00000000-0005-0000-0000-00008A020000}"/>
    <cellStyle name="%40 - Vurgu4 2 7 10" xfId="22792" xr:uid="{68651964-F734-4052-86B6-415A83EE1BD8}"/>
    <cellStyle name="%40 - Vurgu4 2 7 10 2" xfId="46994" xr:uid="{28D9DBE6-2BF1-4EF8-AD43-B50EFA9E36E5}"/>
    <cellStyle name="%40 - Vurgu4 2 7 11" xfId="28743" xr:uid="{A26B5F8B-5A9E-419D-B2F4-815BBB8EC11C}"/>
    <cellStyle name="%40 - Vurgu4 2 7 2" xfId="594" xr:uid="{00000000-0005-0000-0000-00008B020000}"/>
    <cellStyle name="%40 - Vurgu4 2 7 2 2" xfId="4308" xr:uid="{8AFFB415-913D-41E6-98B1-BA763F01F34B}"/>
    <cellStyle name="%40 - Vurgu4 2 7 2 2 2" xfId="27802" xr:uid="{3A0451DA-99CA-4533-B9BC-05B04DDC855F}"/>
    <cellStyle name="%40 - Vurgu4 2 7 2 2 2 2" xfId="51919" xr:uid="{AF927809-A69C-4A2A-AD5B-0641EE0B3F10}"/>
    <cellStyle name="%40 - Vurgu4 2 7 2 2 3" xfId="29908" xr:uid="{9A6AEFF1-45D6-4F54-B4D9-6C1D8D4BDA17}"/>
    <cellStyle name="%40 - Vurgu4 2 7 2 3" xfId="5941" xr:uid="{8D87E0D8-DD73-4595-A23F-BBA06D0559C1}"/>
    <cellStyle name="%40 - Vurgu4 2 7 2 3 2" xfId="30947" xr:uid="{E51DA215-9065-4C38-A438-2DE297C13609}"/>
    <cellStyle name="%40 - Vurgu4 2 7 2 4" xfId="8213" xr:uid="{137021A4-D99A-4845-BF59-967582DBF3F8}"/>
    <cellStyle name="%40 - Vurgu4 2 7 2 4 2" xfId="33037" xr:uid="{C0FC98C8-DE2F-4E60-89CE-6FF896E5E950}"/>
    <cellStyle name="%40 - Vurgu4 2 7 2 5" xfId="14370" xr:uid="{ADBBFCD4-6416-486C-BCA6-1507E2DD37BF}"/>
    <cellStyle name="%40 - Vurgu4 2 7 2 5 2" xfId="38603" xr:uid="{381C525A-C393-4F25-A6D2-3E5306784457}"/>
    <cellStyle name="%40 - Vurgu4 2 7 2 6" xfId="18083" xr:uid="{95256052-17B4-4A35-9695-930FD013C886}"/>
    <cellStyle name="%40 - Vurgu4 2 7 2 6 2" xfId="42314" xr:uid="{3D3524F7-02AA-45E3-9B88-DC992D112AA6}"/>
    <cellStyle name="%40 - Vurgu4 2 7 2 7" xfId="21822" xr:uid="{81CA92C3-4BDF-4756-8A56-24AF7299376B}"/>
    <cellStyle name="%40 - Vurgu4 2 7 2 7 2" xfId="46045" xr:uid="{821B9AF4-7D2B-43D2-BACE-07A4F8E27C85}"/>
    <cellStyle name="%40 - Vurgu4 2 7 2 8" xfId="23842" xr:uid="{74A5DF6F-4267-470A-8848-942ACF28B340}"/>
    <cellStyle name="%40 - Vurgu4 2 7 2 8 2" xfId="48044" xr:uid="{0EF46556-4555-419E-84F9-3FF549F49E04}"/>
    <cellStyle name="%40 - Vurgu4 2 7 2 9" xfId="28744" xr:uid="{5E259D79-8107-4941-9C5C-B24D3F055616}"/>
    <cellStyle name="%40 - Vurgu4 2 7 3" xfId="4307" xr:uid="{226057C2-CF17-4A0E-84E0-9B5F23D61BA2}"/>
    <cellStyle name="%40 - Vurgu4 2 7 3 2" xfId="9444" xr:uid="{AAFA918F-60CB-4ED4-983B-C943E43D5C72}"/>
    <cellStyle name="%40 - Vurgu4 2 7 3 2 2" xfId="34069" xr:uid="{10A9A1A1-8233-4990-8C97-171F46258BC6}"/>
    <cellStyle name="%40 - Vurgu4 2 7 3 3" xfId="13178" xr:uid="{35845FB3-BD37-4222-BB80-510A6EF13A8C}"/>
    <cellStyle name="%40 - Vurgu4 2 7 3 3 2" xfId="37411" xr:uid="{99FA633C-1FCC-407A-A6A8-A00BCD46C543}"/>
    <cellStyle name="%40 - Vurgu4 2 7 3 4" xfId="16891" xr:uid="{FF4A2DEA-98EC-414E-A015-F5813F48401D}"/>
    <cellStyle name="%40 - Vurgu4 2 7 3 4 2" xfId="41122" xr:uid="{E84313D7-77C5-4A89-A679-FF7055344CE0}"/>
    <cellStyle name="%40 - Vurgu4 2 7 3 5" xfId="20630" xr:uid="{007A0A6F-C9FE-4CE3-9271-EE2A1330E037}"/>
    <cellStyle name="%40 - Vurgu4 2 7 3 5 2" xfId="44853" xr:uid="{9DA2513A-D3D8-478F-A9CC-E9357822618A}"/>
    <cellStyle name="%40 - Vurgu4 2 7 3 6" xfId="26608" xr:uid="{D3EB6C3B-EFC2-4291-8578-C7A4CF3AE8F3}"/>
    <cellStyle name="%40 - Vurgu4 2 7 3 6 2" xfId="50727" xr:uid="{C0CA0D72-5200-4109-8F7C-85B1433895F9}"/>
    <cellStyle name="%40 - Vurgu4 2 7 3 7" xfId="29907" xr:uid="{6B3C867D-9C6C-48DA-B6F4-35CCAF4911F1}"/>
    <cellStyle name="%40 - Vurgu4 2 7 4" xfId="5940" xr:uid="{A8EFCDA5-9BCF-447D-917A-662464F5778D}"/>
    <cellStyle name="%40 - Vurgu4 2 7 4 2" xfId="25205" xr:uid="{A29C2237-B418-459D-950B-145463ABA8BB}"/>
    <cellStyle name="%40 - Vurgu4 2 7 4 2 2" xfId="49339" xr:uid="{9AE3C572-57B6-4A26-B49C-25EB17A391F2}"/>
    <cellStyle name="%40 - Vurgu4 2 7 4 3" xfId="30946" xr:uid="{7CE5C1AC-72EF-4AA6-9787-69421B780414}"/>
    <cellStyle name="%40 - Vurgu4 2 7 5" xfId="7065" xr:uid="{AD509043-9084-491D-AB52-76937A1F6AA5}"/>
    <cellStyle name="%40 - Vurgu4 2 7 5 2" xfId="31989" xr:uid="{AEC87064-A519-4087-9564-2749C4A2B073}"/>
    <cellStyle name="%40 - Vurgu4 2 7 6" xfId="10447" xr:uid="{C7E351F1-D8F8-4F19-94C1-DA82ECAFB61E}"/>
    <cellStyle name="%40 - Vurgu4 2 7 6 2" xfId="35008" xr:uid="{3344E9C1-5499-4C61-B280-65EFE80DB1E4}"/>
    <cellStyle name="%40 - Vurgu4 2 7 7" xfId="11789" xr:uid="{91C1F320-88AA-40AF-A780-2283A853B81E}"/>
    <cellStyle name="%40 - Vurgu4 2 7 7 2" xfId="36023" xr:uid="{97520F6B-2BBB-4CCA-AC39-06FB3B0D5FC2}"/>
    <cellStyle name="%40 - Vurgu4 2 7 8" xfId="15502" xr:uid="{8FB59055-6FFA-4B60-A6F3-6FB9FD8DE63E}"/>
    <cellStyle name="%40 - Vurgu4 2 7 8 2" xfId="39734" xr:uid="{57AFEF2B-DCDE-4577-9587-46CC3AB6B4F7}"/>
    <cellStyle name="%40 - Vurgu4 2 7 9" xfId="19239" xr:uid="{68990168-18A4-4DB7-971B-A747E3D54924}"/>
    <cellStyle name="%40 - Vurgu4 2 7 9 2" xfId="43465" xr:uid="{86DA6F42-BD82-4581-9483-51238C9E62D3}"/>
    <cellStyle name="%40 - Vurgu4 2 8" xfId="595" xr:uid="{00000000-0005-0000-0000-00008C020000}"/>
    <cellStyle name="%40 - Vurgu4 2 8 10" xfId="22919" xr:uid="{0441C49A-956A-4676-A7B1-6EE3AF8B1BA2}"/>
    <cellStyle name="%40 - Vurgu4 2 8 10 2" xfId="47121" xr:uid="{F3A89EE8-B5D2-42CF-974E-062ED4EAFB4A}"/>
    <cellStyle name="%40 - Vurgu4 2 8 11" xfId="28745" xr:uid="{9278162A-21A0-4071-9653-D13ACA14C133}"/>
    <cellStyle name="%40 - Vurgu4 2 8 2" xfId="596" xr:uid="{00000000-0005-0000-0000-00008D020000}"/>
    <cellStyle name="%40 - Vurgu4 2 8 2 2" xfId="4310" xr:uid="{BA3F6769-2BC8-408C-B6F5-E52D92E1C23A}"/>
    <cellStyle name="%40 - Vurgu4 2 8 2 2 2" xfId="27929" xr:uid="{5A0814D7-88C2-4645-ADC0-898994DF4A92}"/>
    <cellStyle name="%40 - Vurgu4 2 8 2 2 2 2" xfId="52046" xr:uid="{C094CB47-782F-445C-ABE1-CAEE18BDB7BB}"/>
    <cellStyle name="%40 - Vurgu4 2 8 2 2 3" xfId="29910" xr:uid="{58FD2784-E796-4447-91BA-B784ACFAFA34}"/>
    <cellStyle name="%40 - Vurgu4 2 8 2 3" xfId="5943" xr:uid="{7B1A06BF-F0D7-4F41-87AA-92AD5BC3CE23}"/>
    <cellStyle name="%40 - Vurgu4 2 8 2 3 2" xfId="30949" xr:uid="{1CC48464-E48C-4BC7-B1E1-E03AB2EE24D4}"/>
    <cellStyle name="%40 - Vurgu4 2 8 2 4" xfId="8343" xr:uid="{DE06A871-FF7D-4E9F-964C-72D4F8E10F63}"/>
    <cellStyle name="%40 - Vurgu4 2 8 2 4 2" xfId="33164" xr:uid="{A76F4935-F232-43BE-9733-670F48323635}"/>
    <cellStyle name="%40 - Vurgu4 2 8 2 5" xfId="14497" xr:uid="{57F8249B-B4C5-44C4-BC57-E563D09B1000}"/>
    <cellStyle name="%40 - Vurgu4 2 8 2 5 2" xfId="38730" xr:uid="{BE57D013-36E5-4133-8043-C98C64CB386B}"/>
    <cellStyle name="%40 - Vurgu4 2 8 2 6" xfId="18210" xr:uid="{0A16A8BD-F8E1-4219-8D7F-3509FBE9A2DE}"/>
    <cellStyle name="%40 - Vurgu4 2 8 2 6 2" xfId="42441" xr:uid="{A6F6B772-BF84-4E2D-B8FF-FF9EA4BCF7C7}"/>
    <cellStyle name="%40 - Vurgu4 2 8 2 7" xfId="21949" xr:uid="{E2A4E069-84B3-4B55-8892-7C5E1FC11055}"/>
    <cellStyle name="%40 - Vurgu4 2 8 2 7 2" xfId="46172" xr:uid="{91CC8655-C416-49E3-BCD1-26A382F6C770}"/>
    <cellStyle name="%40 - Vurgu4 2 8 2 8" xfId="23969" xr:uid="{6A2A1525-E261-4953-BED2-7843AD39D843}"/>
    <cellStyle name="%40 - Vurgu4 2 8 2 8 2" xfId="48171" xr:uid="{5E32DAB0-A085-4AFF-B8E1-453AC3B37EE5}"/>
    <cellStyle name="%40 - Vurgu4 2 8 2 9" xfId="28746" xr:uid="{93A9343F-0D14-43F9-9DF3-B5345AD19992}"/>
    <cellStyle name="%40 - Vurgu4 2 8 3" xfId="4309" xr:uid="{B5A2F9BE-E0B2-4462-B350-CC1E4980A811}"/>
    <cellStyle name="%40 - Vurgu4 2 8 3 2" xfId="9522" xr:uid="{58CEFB5F-E0D0-4EBB-9819-B315A2081D6B}"/>
    <cellStyle name="%40 - Vurgu4 2 8 3 2 2" xfId="34147" xr:uid="{1DEFCE3F-0712-4C98-888B-6CF08B7CB7A3}"/>
    <cellStyle name="%40 - Vurgu4 2 8 3 3" xfId="13305" xr:uid="{F6F357B7-EB07-4554-9E46-317A3A4FE6DE}"/>
    <cellStyle name="%40 - Vurgu4 2 8 3 3 2" xfId="37538" xr:uid="{F2025108-7719-4353-926C-B713142186B7}"/>
    <cellStyle name="%40 - Vurgu4 2 8 3 4" xfId="17018" xr:uid="{6CC3B66A-8118-44E2-9D12-56D7E42B2A16}"/>
    <cellStyle name="%40 - Vurgu4 2 8 3 4 2" xfId="41249" xr:uid="{0497ABD1-4581-4A74-9C5A-70476A9C01B3}"/>
    <cellStyle name="%40 - Vurgu4 2 8 3 5" xfId="20757" xr:uid="{38462FE1-DA02-4FF1-A0FB-32EBF5860753}"/>
    <cellStyle name="%40 - Vurgu4 2 8 3 5 2" xfId="44980" xr:uid="{BE9C54AD-4C32-4694-9D65-24A65528B2AB}"/>
    <cellStyle name="%40 - Vurgu4 2 8 3 6" xfId="26735" xr:uid="{66879954-A474-4F25-B2EA-E3C2F719159A}"/>
    <cellStyle name="%40 - Vurgu4 2 8 3 6 2" xfId="50854" xr:uid="{E238E712-BE7A-4FAC-8A4A-6E983A0BE474}"/>
    <cellStyle name="%40 - Vurgu4 2 8 3 7" xfId="29909" xr:uid="{B86C7067-C5B1-43F5-9173-B69BEFC04F5F}"/>
    <cellStyle name="%40 - Vurgu4 2 8 4" xfId="5942" xr:uid="{C96FA917-4946-4565-849B-5FB996F82B64}"/>
    <cellStyle name="%40 - Vurgu4 2 8 4 2" xfId="25332" xr:uid="{D71A17E4-54FA-4E0E-B5F4-AF9088E7E088}"/>
    <cellStyle name="%40 - Vurgu4 2 8 4 2 2" xfId="49466" xr:uid="{C8813DCB-F1A6-424D-A600-436EB1AC0CCE}"/>
    <cellStyle name="%40 - Vurgu4 2 8 4 3" xfId="30948" xr:uid="{BEF3FC7F-BF9B-470B-9710-9D5613B86BF0}"/>
    <cellStyle name="%40 - Vurgu4 2 8 5" xfId="7193" xr:uid="{AF5269FE-6BE6-4A9E-B0AA-5E4D9800AB83}"/>
    <cellStyle name="%40 - Vurgu4 2 8 5 2" xfId="32116" xr:uid="{06042495-64A1-41A3-B82D-6FE7084C0159}"/>
    <cellStyle name="%40 - Vurgu4 2 8 6" xfId="10448" xr:uid="{378F557B-CCBD-4AF8-8A2B-8B1F13C7B5E1}"/>
    <cellStyle name="%40 - Vurgu4 2 8 6 2" xfId="35009" xr:uid="{306AD794-F7C8-494F-B232-BE73E8D63A02}"/>
    <cellStyle name="%40 - Vurgu4 2 8 7" xfId="11916" xr:uid="{F882365A-AB29-4C39-9BA3-E5281207A86C}"/>
    <cellStyle name="%40 - Vurgu4 2 8 7 2" xfId="36150" xr:uid="{43AA14B8-08BC-431F-85A4-8EFE7936BD8A}"/>
    <cellStyle name="%40 - Vurgu4 2 8 8" xfId="15629" xr:uid="{D4F3D8B1-5B81-454A-956F-E96E4C782420}"/>
    <cellStyle name="%40 - Vurgu4 2 8 8 2" xfId="39861" xr:uid="{60CBA69F-3D2E-4DF0-A359-DA6D09B8AE84}"/>
    <cellStyle name="%40 - Vurgu4 2 8 9" xfId="19366" xr:uid="{4DD90DC3-E1E9-4F98-A81A-7212A5B1C618}"/>
    <cellStyle name="%40 - Vurgu4 2 8 9 2" xfId="43592" xr:uid="{E85FB144-56E3-4B12-AC6A-F8BFEAF7BAAA}"/>
    <cellStyle name="%40 - Vurgu4 2 9" xfId="597" xr:uid="{00000000-0005-0000-0000-00008E020000}"/>
    <cellStyle name="%40 - Vurgu4 2 9 2" xfId="8475" xr:uid="{A65975B5-3FFC-4A9A-9178-9B025614E820}"/>
    <cellStyle name="%40 - Vurgu4 2 9 2 2" xfId="14624" xr:uid="{7DFD64FE-06AC-4778-A136-C6CEDA1F6316}"/>
    <cellStyle name="%40 - Vurgu4 2 9 2 2 2" xfId="28056" xr:uid="{4E42E2B0-4DA6-4579-A686-1EAA8BF09D4B}"/>
    <cellStyle name="%40 - Vurgu4 2 9 2 2 2 2" xfId="52173" xr:uid="{4A1C64D2-BEAE-4CB8-98FB-763282BD592E}"/>
    <cellStyle name="%40 - Vurgu4 2 9 2 2 3" xfId="38857" xr:uid="{CDC7142D-C774-425D-9F2F-126FC303A89B}"/>
    <cellStyle name="%40 - Vurgu4 2 9 2 3" xfId="18337" xr:uid="{CFB6A242-A929-43BF-BD93-D73EC8BFF96C}"/>
    <cellStyle name="%40 - Vurgu4 2 9 2 3 2" xfId="42568" xr:uid="{9073E92E-C2DB-4A18-AE2D-EAA9563745D5}"/>
    <cellStyle name="%40 - Vurgu4 2 9 2 4" xfId="22076" xr:uid="{57834C48-F833-48C8-BB08-A46C13E774D8}"/>
    <cellStyle name="%40 - Vurgu4 2 9 2 4 2" xfId="46299" xr:uid="{040BD32E-EE72-45A7-806A-E635EF8BE961}"/>
    <cellStyle name="%40 - Vurgu4 2 9 2 5" xfId="24096" xr:uid="{7530C6F3-B459-4927-A135-8993D34E8198}"/>
    <cellStyle name="%40 - Vurgu4 2 9 2 5 2" xfId="48298" xr:uid="{7CA1025E-A189-4FB6-A48C-CC8CAD05F6E3}"/>
    <cellStyle name="%40 - Vurgu4 2 9 2 6" xfId="33291" xr:uid="{5EEBA20F-DC02-4905-B191-8BD63519D80E}"/>
    <cellStyle name="%40 - Vurgu4 2 9 3" xfId="7327" xr:uid="{CCAAB457-06F5-45FD-B27A-F910666C88C7}"/>
    <cellStyle name="%40 - Vurgu4 2 9 3 2" xfId="13432" xr:uid="{352760D7-ED45-48AE-8E1A-C25EB1A21298}"/>
    <cellStyle name="%40 - Vurgu4 2 9 3 2 2" xfId="37665" xr:uid="{9F087F00-51CC-462D-A678-FEB0E0DD9CF4}"/>
    <cellStyle name="%40 - Vurgu4 2 9 3 3" xfId="17145" xr:uid="{44178D7E-0D33-4C56-96BC-72D45C3660DB}"/>
    <cellStyle name="%40 - Vurgu4 2 9 3 3 2" xfId="41376" xr:uid="{09A7F661-30A1-4487-9275-C8F4A5BA878E}"/>
    <cellStyle name="%40 - Vurgu4 2 9 3 4" xfId="20884" xr:uid="{4CB5C08F-7587-4297-89FD-5416A42B66ED}"/>
    <cellStyle name="%40 - Vurgu4 2 9 3 4 2" xfId="45107" xr:uid="{73828F21-222D-4983-8991-DCE5B72AE54E}"/>
    <cellStyle name="%40 - Vurgu4 2 9 3 5" xfId="26862" xr:uid="{35176679-F41D-44CA-B02E-4C9A2388CBF7}"/>
    <cellStyle name="%40 - Vurgu4 2 9 3 5 2" xfId="50981" xr:uid="{D2367EC1-6C42-4D61-B890-ED9B458E476B}"/>
    <cellStyle name="%40 - Vurgu4 2 9 3 6" xfId="32243" xr:uid="{586AFACF-740F-4B88-86F8-7D81CE3D8C0D}"/>
    <cellStyle name="%40 - Vurgu4 2 9 4" xfId="12043" xr:uid="{956D5529-647F-489C-AF1B-937E70AB9220}"/>
    <cellStyle name="%40 - Vurgu4 2 9 4 2" xfId="25459" xr:uid="{1B015B75-3BB2-4B6B-A93F-F119F6BF189A}"/>
    <cellStyle name="%40 - Vurgu4 2 9 4 2 2" xfId="49593" xr:uid="{6AF47B26-AE6F-4881-B662-5674089103BB}"/>
    <cellStyle name="%40 - Vurgu4 2 9 4 3" xfId="36277" xr:uid="{836917B9-7542-416A-9440-76A564558FE2}"/>
    <cellStyle name="%40 - Vurgu4 2 9 5" xfId="15756" xr:uid="{0094E444-F785-4907-B2B0-7B5D88C1FC34}"/>
    <cellStyle name="%40 - Vurgu4 2 9 5 2" xfId="39988" xr:uid="{BF0BC1C2-24AC-4E72-BAB4-C6BB6FAEAB05}"/>
    <cellStyle name="%40 - Vurgu4 2 9 6" xfId="19493" xr:uid="{F0C8AB27-0F52-48B8-899D-E7984BF43DD0}"/>
    <cellStyle name="%40 - Vurgu4 2 9 6 2" xfId="43719" xr:uid="{05EECF0F-52B0-4D36-9F90-0F1EBDB8B5A0}"/>
    <cellStyle name="%40 - Vurgu4 2 9 7" xfId="23046" xr:uid="{5600983C-1A3F-40FC-8598-7A5F122252BE}"/>
    <cellStyle name="%40 - Vurgu4 2 9 7 2" xfId="47248" xr:uid="{93E33150-1EC4-4CCB-ACC8-5872EC20CE34}"/>
    <cellStyle name="%40 - Vurgu4 20" xfId="7437" xr:uid="{5640D91D-A3A4-4044-916C-76F5F4F2DC86}"/>
    <cellStyle name="%40 - Vurgu4 20 2" xfId="8582" xr:uid="{6165A020-5EA3-4AC7-9FBE-8B027DD437EE}"/>
    <cellStyle name="%40 - Vurgu4 20 2 2" xfId="14731" xr:uid="{EEC0D30E-E903-4D5C-8271-419856B76271}"/>
    <cellStyle name="%40 - Vurgu4 20 2 2 2" xfId="28163" xr:uid="{9B68414B-8FD2-4EBE-ADA6-D8503527B30B}"/>
    <cellStyle name="%40 - Vurgu4 20 2 2 2 2" xfId="52280" xr:uid="{AE5B7B9D-AE0F-4A05-AE12-201BB751F0B0}"/>
    <cellStyle name="%40 - Vurgu4 20 2 2 3" xfId="38964" xr:uid="{660BA9E9-6665-4949-93CF-032596F76B3F}"/>
    <cellStyle name="%40 - Vurgu4 20 2 3" xfId="18444" xr:uid="{93A2353B-AC43-4976-BC21-C310F08C83DE}"/>
    <cellStyle name="%40 - Vurgu4 20 2 3 2" xfId="42675" xr:uid="{8DB7FC65-A11A-47E8-9251-1AC2FF504C9C}"/>
    <cellStyle name="%40 - Vurgu4 20 2 4" xfId="22183" xr:uid="{E17876B1-D761-4B1B-9C51-48BB3D9F9C3B}"/>
    <cellStyle name="%40 - Vurgu4 20 2 4 2" xfId="46406" xr:uid="{9BA92989-A96F-48CF-93F0-B2A12138A9A4}"/>
    <cellStyle name="%40 - Vurgu4 20 2 5" xfId="24203" xr:uid="{FA05C668-E1B7-4687-8583-E15B22CB9C7D}"/>
    <cellStyle name="%40 - Vurgu4 20 2 5 2" xfId="48405" xr:uid="{31E1E9A2-EC49-4FF0-99C6-F73417F2BDB6}"/>
    <cellStyle name="%40 - Vurgu4 20 2 6" xfId="33398" xr:uid="{329AB17F-BD94-438D-B67F-45C0878556F9}"/>
    <cellStyle name="%40 - Vurgu4 20 3" xfId="9678" xr:uid="{57C77002-AA91-440E-AA39-C89F63015A18}"/>
    <cellStyle name="%40 - Vurgu4 20 3 2" xfId="13539" xr:uid="{29A61A5A-9BCC-4C8C-9B12-EF08352C5902}"/>
    <cellStyle name="%40 - Vurgu4 20 3 2 2" xfId="37772" xr:uid="{0D687898-2755-48B3-ACBC-AA7306F9F3D6}"/>
    <cellStyle name="%40 - Vurgu4 20 3 3" xfId="17252" xr:uid="{4A55C13B-8BCB-4A08-AB47-35042121B8E1}"/>
    <cellStyle name="%40 - Vurgu4 20 3 3 2" xfId="41483" xr:uid="{C5F43872-9EC1-4EC6-BDB2-0507A39CC35F}"/>
    <cellStyle name="%40 - Vurgu4 20 3 4" xfId="20991" xr:uid="{3DF34F48-0DEC-4F70-95FA-B15ABC7955A1}"/>
    <cellStyle name="%40 - Vurgu4 20 3 4 2" xfId="45214" xr:uid="{F77D08E0-5C98-40B8-8E5D-0230A3F79291}"/>
    <cellStyle name="%40 - Vurgu4 20 3 5" xfId="26969" xr:uid="{29A78402-FEDC-4F90-ACF5-E3D3CD2F581C}"/>
    <cellStyle name="%40 - Vurgu4 20 3 5 2" xfId="51088" xr:uid="{CF1F5C3B-AF77-4268-B472-D2E26E20B31E}"/>
    <cellStyle name="%40 - Vurgu4 20 3 6" xfId="34303" xr:uid="{8F0FAB85-D922-4456-A476-EECE4AB22802}"/>
    <cellStyle name="%40 - Vurgu4 20 4" xfId="12150" xr:uid="{A750EB5F-14F2-4BDA-8780-E17432742361}"/>
    <cellStyle name="%40 - Vurgu4 20 4 2" xfId="25566" xr:uid="{97A27338-3F3F-467A-901A-269EB94A906A}"/>
    <cellStyle name="%40 - Vurgu4 20 4 2 2" xfId="49700" xr:uid="{C6E074F3-4F2F-4011-8455-6DBBABE5B79F}"/>
    <cellStyle name="%40 - Vurgu4 20 4 3" xfId="36384" xr:uid="{BC5C63F2-9888-48DF-9ADB-49582D43DFBF}"/>
    <cellStyle name="%40 - Vurgu4 20 5" xfId="15863" xr:uid="{81090166-5D39-4448-9762-101DB5E3D9FA}"/>
    <cellStyle name="%40 - Vurgu4 20 5 2" xfId="40095" xr:uid="{6C9D17D3-71CC-457A-8284-A1B8C7ABA281}"/>
    <cellStyle name="%40 - Vurgu4 20 6" xfId="19600" xr:uid="{11AB76BA-6097-4205-92FC-C8E648AB597F}"/>
    <cellStyle name="%40 - Vurgu4 20 6 2" xfId="43826" xr:uid="{D4B3236A-E9FC-421E-96CB-710A22B764A4}"/>
    <cellStyle name="%40 - Vurgu4 20 7" xfId="23153" xr:uid="{685EDF6D-0299-445E-A7C9-0E502CF75646}"/>
    <cellStyle name="%40 - Vurgu4 20 7 2" xfId="47355" xr:uid="{AAAB2D18-F532-4F29-80FB-FA2194396EE1}"/>
    <cellStyle name="%40 - Vurgu4 20 8" xfId="32350" xr:uid="{097AFEB4-DCB7-45B5-8101-F27FD4E85C85}"/>
    <cellStyle name="%40 - Vurgu4 21" xfId="7695" xr:uid="{0B166DDD-2F3F-499E-BEB5-F2DC964F154B}"/>
    <cellStyle name="%40 - Vurgu4 21 2" xfId="9951" xr:uid="{F773DC20-8E48-4944-AB1B-087666988307}"/>
    <cellStyle name="%40 - Vurgu4 21 2 2" xfId="13911" xr:uid="{E0F2043F-088B-4EBC-9FF3-30C0CC7B51DB}"/>
    <cellStyle name="%40 - Vurgu4 21 2 2 2" xfId="38144" xr:uid="{17F9C35F-AD22-4699-94F3-EE0A92FFFD37}"/>
    <cellStyle name="%40 - Vurgu4 21 2 3" xfId="17624" xr:uid="{3D4ED3AD-28E1-4DCC-BFE3-05745F9D5621}"/>
    <cellStyle name="%40 - Vurgu4 21 2 3 2" xfId="41855" xr:uid="{F6D5EB91-6477-4AD8-BB24-B97ECAD91F79}"/>
    <cellStyle name="%40 - Vurgu4 21 2 4" xfId="21363" xr:uid="{AED60FB5-6F16-481C-AD22-6CD233AE0750}"/>
    <cellStyle name="%40 - Vurgu4 21 2 4 2" xfId="45586" xr:uid="{358FFA9E-BB03-4A4C-9A88-70D6053F5100}"/>
    <cellStyle name="%40 - Vurgu4 21 2 5" xfId="27343" xr:uid="{24F5D592-4AFD-4F87-87FA-8051E13805BF}"/>
    <cellStyle name="%40 - Vurgu4 21 2 5 2" xfId="51460" xr:uid="{37A2B53C-9711-48A0-985C-37D55A698D83}"/>
    <cellStyle name="%40 - Vurgu4 21 2 6" xfId="34545" xr:uid="{C9D24B4F-E68D-4C55-B9B7-45BB2851A15F}"/>
    <cellStyle name="%40 - Vurgu4 21 3" xfId="9220" xr:uid="{7C446644-5416-45AC-BC85-61322EE994AA}"/>
    <cellStyle name="%40 - Vurgu4 21 3 2" xfId="12738" xr:uid="{B4FD95F3-7638-44DF-BB6F-DDB663E3C975}"/>
    <cellStyle name="%40 - Vurgu4 21 3 2 2" xfId="36971" xr:uid="{C117A7E4-88BD-4357-8A62-9DD7CA60E247}"/>
    <cellStyle name="%40 - Vurgu4 21 3 3" xfId="16451" xr:uid="{721483A5-68CF-4924-9EFC-49D871F9273D}"/>
    <cellStyle name="%40 - Vurgu4 21 3 3 2" xfId="40682" xr:uid="{52DCB5E1-B4AE-46C6-B7A5-A106DDF9E60B}"/>
    <cellStyle name="%40 - Vurgu4 21 3 4" xfId="20190" xr:uid="{6B7A754C-EAAD-4971-B807-E4692510C63A}"/>
    <cellStyle name="%40 - Vurgu4 21 3 4 2" xfId="44413" xr:uid="{8CE584EC-C646-46C5-A315-34DA7A356A33}"/>
    <cellStyle name="%40 - Vurgu4 21 3 5" xfId="26167" xr:uid="{333EBF84-A8FA-47BA-888D-CE11DA6262E0}"/>
    <cellStyle name="%40 - Vurgu4 21 3 5 2" xfId="50287" xr:uid="{9BA8C9C3-F842-4444-B9F1-A65F3073DECF}"/>
    <cellStyle name="%40 - Vurgu4 21 3 6" xfId="33859" xr:uid="{2CF3FCBC-BB9F-45EF-A98D-BBEBCEF6733F}"/>
    <cellStyle name="%40 - Vurgu4 21 4" xfId="11325" xr:uid="{1B3C8954-6B86-4551-9B81-00BC81D3D3C6}"/>
    <cellStyle name="%40 - Vurgu4 21 4 2" xfId="24744" xr:uid="{D7E4A119-9A64-4D1A-A63D-20C973CEC0E6}"/>
    <cellStyle name="%40 - Vurgu4 21 4 2 2" xfId="48878" xr:uid="{6B0D5B05-C1E3-45A4-9ADA-B9A80EA07DD2}"/>
    <cellStyle name="%40 - Vurgu4 21 4 3" xfId="35559" xr:uid="{14A5B75A-BE65-4825-A5E4-186FE2795ADA}"/>
    <cellStyle name="%40 - Vurgu4 21 5" xfId="15038" xr:uid="{F7064712-01C9-44BB-A39B-74256F4FCCAF}"/>
    <cellStyle name="%40 - Vurgu4 21 5 2" xfId="39270" xr:uid="{1472AD1A-9869-45B2-8B84-B6AA6670453D}"/>
    <cellStyle name="%40 - Vurgu4 21 6" xfId="18773" xr:uid="{56D9D30A-410D-43A1-9A34-EFCD1D6C170E}"/>
    <cellStyle name="%40 - Vurgu4 21 6 2" xfId="42999" xr:uid="{55EE42A7-3427-409E-A9A7-3EA97A945CE2}"/>
    <cellStyle name="%40 - Vurgu4 21 7" xfId="23382" xr:uid="{53738EC3-BAE1-4FB7-B44C-E41868D821A9}"/>
    <cellStyle name="%40 - Vurgu4 21 7 2" xfId="47584" xr:uid="{C5F192D2-114B-42D2-97DF-26D2C9AEDEB3}"/>
    <cellStyle name="%40 - Vurgu4 21 8" xfId="32578" xr:uid="{D92D313B-EAC1-4556-98A5-B570E353E042}"/>
    <cellStyle name="%40 - Vurgu4 22" xfId="7458" xr:uid="{92D0955D-CDC3-4492-B740-D7FE3A4C7153}"/>
    <cellStyle name="%40 - Vurgu4 22 2" xfId="10108" xr:uid="{17005265-F673-49AD-A42D-1E83C6125176}"/>
    <cellStyle name="%40 - Vurgu4 22 2 2" xfId="14752" xr:uid="{0D0595B5-9548-42DC-86AB-C668EF6CF36E}"/>
    <cellStyle name="%40 - Vurgu4 22 2 2 2" xfId="38985" xr:uid="{6FAA90EE-ED0A-4F6D-A66D-C98F99113834}"/>
    <cellStyle name="%40 - Vurgu4 22 2 3" xfId="18465" xr:uid="{5FF965C7-1BD3-4D2B-B7E0-90C2CC697C88}"/>
    <cellStyle name="%40 - Vurgu4 22 2 3 2" xfId="42696" xr:uid="{EEFA2732-287C-4E92-B0CE-4F986D164F6F}"/>
    <cellStyle name="%40 - Vurgu4 22 2 4" xfId="22204" xr:uid="{2265427A-F521-45C7-A5B4-33CD6511AB9D}"/>
    <cellStyle name="%40 - Vurgu4 22 2 4 2" xfId="46427" xr:uid="{E8CE1708-A1EC-4B47-9733-C7D240F9DE22}"/>
    <cellStyle name="%40 - Vurgu4 22 2 5" xfId="28184" xr:uid="{16C48F4F-9136-4955-ACD1-EAD13D9A6BAB}"/>
    <cellStyle name="%40 - Vurgu4 22 2 5 2" xfId="52301" xr:uid="{D37BCBDB-F691-4BF5-9F7F-8EB5A1C1E069}"/>
    <cellStyle name="%40 - Vurgu4 22 2 6" xfId="34702" xr:uid="{B2E89FAE-E02F-49E7-9DFC-BEE49A697264}"/>
    <cellStyle name="%40 - Vurgu4 22 3" xfId="9695" xr:uid="{18CE4EDD-D679-4170-8C56-2B9E271670F2}"/>
    <cellStyle name="%40 - Vurgu4 22 3 2" xfId="13558" xr:uid="{BC444839-42E3-4BD2-A393-2126B6431C92}"/>
    <cellStyle name="%40 - Vurgu4 22 3 2 2" xfId="37791" xr:uid="{9F13123A-2874-441E-8927-FC658EED1ABB}"/>
    <cellStyle name="%40 - Vurgu4 22 3 3" xfId="17271" xr:uid="{DBAB6586-8DBE-4AD3-8ED6-080013D2B14F}"/>
    <cellStyle name="%40 - Vurgu4 22 3 3 2" xfId="41502" xr:uid="{143003DD-8320-4A07-89AF-E1DCB628190E}"/>
    <cellStyle name="%40 - Vurgu4 22 3 4" xfId="21010" xr:uid="{5F0916B5-CBA1-4379-8084-335CF4439D10}"/>
    <cellStyle name="%40 - Vurgu4 22 3 4 2" xfId="45233" xr:uid="{FC50526A-4E85-4444-9AEE-2402D67CC235}"/>
    <cellStyle name="%40 - Vurgu4 22 3 5" xfId="26988" xr:uid="{16E856E8-1489-4439-883A-52153FF68FAA}"/>
    <cellStyle name="%40 - Vurgu4 22 3 5 2" xfId="51107" xr:uid="{8C2A6656-9443-434E-86A7-47B0B174B46B}"/>
    <cellStyle name="%40 - Vurgu4 22 3 6" xfId="34319" xr:uid="{5B190AE8-A68E-43C4-A462-A6B863E3A670}"/>
    <cellStyle name="%40 - Vurgu4 22 4" xfId="12171" xr:uid="{914501F9-49F8-4E0E-BA94-B747B27C6297}"/>
    <cellStyle name="%40 - Vurgu4 22 4 2" xfId="25587" xr:uid="{38E874B3-E2F3-45CC-B885-DF98E0C1BA22}"/>
    <cellStyle name="%40 - Vurgu4 22 4 2 2" xfId="49721" xr:uid="{38456736-5525-4B8A-9FC0-F4E18284B5E2}"/>
    <cellStyle name="%40 - Vurgu4 22 4 3" xfId="36405" xr:uid="{46A5D1DB-E3CB-4953-B0B1-1265027F046E}"/>
    <cellStyle name="%40 - Vurgu4 22 5" xfId="15884" xr:uid="{2F45C166-F089-42B8-AC08-CB9BDCE86A6F}"/>
    <cellStyle name="%40 - Vurgu4 22 5 2" xfId="40116" xr:uid="{5C3555F8-A631-43D1-9054-F7820A02D60F}"/>
    <cellStyle name="%40 - Vurgu4 22 6" xfId="19621" xr:uid="{06EB88C8-954A-4A59-B0C3-B44D2B47D93C}"/>
    <cellStyle name="%40 - Vurgu4 22 6 2" xfId="43847" xr:uid="{6415272E-D6A6-478B-94B6-6E31FBFCD276}"/>
    <cellStyle name="%40 - Vurgu4 22 7" xfId="23172" xr:uid="{F293B356-BF3D-4FE3-B26C-04BAACEBCAA1}"/>
    <cellStyle name="%40 - Vurgu4 22 7 2" xfId="47374" xr:uid="{9C58FEDD-86D2-4010-B22D-92A4DD429FE7}"/>
    <cellStyle name="%40 - Vurgu4 22 8" xfId="32369" xr:uid="{9D00CBA0-FAC9-4182-8061-5D75E6DBB1FC}"/>
    <cellStyle name="%40 - Vurgu4 23" xfId="8601" xr:uid="{1AECEAD8-2C5D-4644-9ACA-45471FD837DD}"/>
    <cellStyle name="%40 - Vurgu4 23 2" xfId="10125" xr:uid="{CB2E5304-0A69-4297-BDC3-E5C0AB1ABB70}"/>
    <cellStyle name="%40 - Vurgu4 23 2 2" xfId="14769" xr:uid="{F5066A71-8D2F-443F-AF0C-CCE51E50BE36}"/>
    <cellStyle name="%40 - Vurgu4 23 2 2 2" xfId="39002" xr:uid="{9B82A258-99D0-4E69-A372-793B6DA691AE}"/>
    <cellStyle name="%40 - Vurgu4 23 2 3" xfId="18482" xr:uid="{64C79895-BBC8-4BF7-BCFD-D9A684B8CE28}"/>
    <cellStyle name="%40 - Vurgu4 23 2 3 2" xfId="42713" xr:uid="{0DFDAB22-4CC8-4D14-8802-164C0C97FC2A}"/>
    <cellStyle name="%40 - Vurgu4 23 2 4" xfId="22221" xr:uid="{87B9080A-7520-412F-90A3-BC49C6B083A8}"/>
    <cellStyle name="%40 - Vurgu4 23 2 4 2" xfId="46444" xr:uid="{F5585E7D-91FC-4ECE-B550-88A1BCE9FE4D}"/>
    <cellStyle name="%40 - Vurgu4 23 2 5" xfId="28201" xr:uid="{9D8E5F56-8ECA-4458-8E61-9FB9DC4C512C}"/>
    <cellStyle name="%40 - Vurgu4 23 2 5 2" xfId="52318" xr:uid="{412DAB81-6B07-4B81-863D-C0DA01043BFA}"/>
    <cellStyle name="%40 - Vurgu4 23 2 6" xfId="34719" xr:uid="{1929688A-977E-4C7B-8F3F-DC65658892B9}"/>
    <cellStyle name="%40 - Vurgu4 23 3" xfId="9710" xr:uid="{6BB290C7-386C-4120-AA46-61DD31389376}"/>
    <cellStyle name="%40 - Vurgu4 23 3 2" xfId="13574" xr:uid="{515E0754-943B-46FA-BC4C-3C437C0B8A01}"/>
    <cellStyle name="%40 - Vurgu4 23 3 2 2" xfId="37807" xr:uid="{9788FE07-F2F5-4F51-8BAC-55BCF0E9FAFF}"/>
    <cellStyle name="%40 - Vurgu4 23 3 3" xfId="17287" xr:uid="{5E2A9E92-B012-4D51-9945-B4A22824BEC9}"/>
    <cellStyle name="%40 - Vurgu4 23 3 3 2" xfId="41518" xr:uid="{FCB2DD45-0B5F-41E3-B436-F14DC478F2B2}"/>
    <cellStyle name="%40 - Vurgu4 23 3 4" xfId="21026" xr:uid="{1888E861-6BD9-443A-BDEC-5BD2D1866148}"/>
    <cellStyle name="%40 - Vurgu4 23 3 4 2" xfId="45249" xr:uid="{4B0EFED1-19E2-406C-8E25-008F1B0EBEC7}"/>
    <cellStyle name="%40 - Vurgu4 23 3 5" xfId="27004" xr:uid="{34E3D934-F937-43FC-9AB6-0D530FA18032}"/>
    <cellStyle name="%40 - Vurgu4 23 3 5 2" xfId="51123" xr:uid="{E9FBE0DF-B440-4488-913F-5B2B386F136F}"/>
    <cellStyle name="%40 - Vurgu4 23 3 6" xfId="34334" xr:uid="{DE772403-FBB3-449F-9BD0-68C9532655AD}"/>
    <cellStyle name="%40 - Vurgu4 23 4" xfId="12188" xr:uid="{024CB8CA-BD2C-4ED3-B23C-B951C23B9694}"/>
    <cellStyle name="%40 - Vurgu4 23 4 2" xfId="25604" xr:uid="{FE496E63-0319-4E68-896E-6337E1DA8742}"/>
    <cellStyle name="%40 - Vurgu4 23 4 2 2" xfId="49738" xr:uid="{397BF60C-9D58-48A3-A307-D905ADB0F948}"/>
    <cellStyle name="%40 - Vurgu4 23 4 3" xfId="36422" xr:uid="{B115A937-E7EB-45C8-AD3F-56C9C31B753E}"/>
    <cellStyle name="%40 - Vurgu4 23 5" xfId="15901" xr:uid="{7A4DC80B-5A5B-4D3F-9F6B-76F06151A20E}"/>
    <cellStyle name="%40 - Vurgu4 23 5 2" xfId="40133" xr:uid="{762F8BD5-3636-442C-812E-79511EFB4129}"/>
    <cellStyle name="%40 - Vurgu4 23 6" xfId="19638" xr:uid="{541B9337-C894-4FF0-B2C7-5D9D7D632779}"/>
    <cellStyle name="%40 - Vurgu4 23 6 2" xfId="43864" xr:uid="{930F1E51-8B73-40A9-8FD1-403B959F14D3}"/>
    <cellStyle name="%40 - Vurgu4 23 7" xfId="24221" xr:uid="{1E0D7026-7FFF-4E01-9C00-DF10C0AA876A}"/>
    <cellStyle name="%40 - Vurgu4 23 7 2" xfId="48423" xr:uid="{77A12DF5-3FDF-47CC-B8D5-EA0992B429A6}"/>
    <cellStyle name="%40 - Vurgu4 23 8" xfId="33416" xr:uid="{0610A944-E999-481E-B351-8C35309756DC}"/>
    <cellStyle name="%40 - Vurgu4 24" xfId="8622" xr:uid="{7CBF8E73-A2FE-46E4-A8BC-A81F2EA99ED0}"/>
    <cellStyle name="%40 - Vurgu4 24 2" xfId="10141" xr:uid="{09EDB322-379F-4C07-BBFD-B05071E3E77C}"/>
    <cellStyle name="%40 - Vurgu4 24 2 2" xfId="14785" xr:uid="{8634735A-2835-44EE-AB3F-B57B97AF79BF}"/>
    <cellStyle name="%40 - Vurgu4 24 2 2 2" xfId="39018" xr:uid="{EAD635E5-82F8-492D-9269-FAB5D928E87D}"/>
    <cellStyle name="%40 - Vurgu4 24 2 3" xfId="18498" xr:uid="{0FA22468-A108-4AFC-BA56-FC826B47072D}"/>
    <cellStyle name="%40 - Vurgu4 24 2 3 2" xfId="42729" xr:uid="{7307E617-7190-4936-B01B-FE61369CEB88}"/>
    <cellStyle name="%40 - Vurgu4 24 2 4" xfId="22237" xr:uid="{CC5C1DBB-BD85-4F58-B4A3-FA5BE024726C}"/>
    <cellStyle name="%40 - Vurgu4 24 2 4 2" xfId="46460" xr:uid="{3A24974B-BF5E-4CD9-BD83-7C6A75998CC3}"/>
    <cellStyle name="%40 - Vurgu4 24 2 5" xfId="28217" xr:uid="{F353685D-EBA6-4844-A124-68AE5EB3F9D3}"/>
    <cellStyle name="%40 - Vurgu4 24 2 5 2" xfId="52334" xr:uid="{54A0AD78-0B00-43AC-A05F-D7F64E4BD62A}"/>
    <cellStyle name="%40 - Vurgu4 24 2 6" xfId="34735" xr:uid="{D4BAEDE1-CC18-4D05-B112-AD06756633AB}"/>
    <cellStyle name="%40 - Vurgu4 24 3" xfId="9728" xr:uid="{A3F8BF73-87DE-42DE-93FD-41B11718ADD9}"/>
    <cellStyle name="%40 - Vurgu4 24 3 2" xfId="13593" xr:uid="{43EA4297-BFB8-4D95-BB0A-D3C361760E61}"/>
    <cellStyle name="%40 - Vurgu4 24 3 2 2" xfId="37826" xr:uid="{91718CFA-68CA-482F-9626-294BEC50F345}"/>
    <cellStyle name="%40 - Vurgu4 24 3 3" xfId="17306" xr:uid="{6BA66421-7D13-4ABA-823E-989D5EEEBB9A}"/>
    <cellStyle name="%40 - Vurgu4 24 3 3 2" xfId="41537" xr:uid="{E2BDE42E-701B-4187-9F11-55492A5738C8}"/>
    <cellStyle name="%40 - Vurgu4 24 3 4" xfId="21045" xr:uid="{D37779A0-AAB0-40DC-A30D-F8576B3766EF}"/>
    <cellStyle name="%40 - Vurgu4 24 3 4 2" xfId="45268" xr:uid="{A9B77D6C-6A33-4EA2-9146-356C440E80C2}"/>
    <cellStyle name="%40 - Vurgu4 24 3 5" xfId="27023" xr:uid="{F7542FDC-D35F-4AB3-819B-E479EF3D7F1E}"/>
    <cellStyle name="%40 - Vurgu4 24 3 5 2" xfId="51142" xr:uid="{46AA355E-FB92-48C2-84E5-E836DDDE48E8}"/>
    <cellStyle name="%40 - Vurgu4 24 3 6" xfId="34352" xr:uid="{19E3203B-8189-4F86-8DEF-39D03C36098E}"/>
    <cellStyle name="%40 - Vurgu4 24 4" xfId="12204" xr:uid="{D9950383-6BB7-4144-B021-5190E2DE78C9}"/>
    <cellStyle name="%40 - Vurgu4 24 4 2" xfId="25620" xr:uid="{945D6FBB-5EDA-4840-842A-000B1825A182}"/>
    <cellStyle name="%40 - Vurgu4 24 4 2 2" xfId="49754" xr:uid="{656EA87F-63DC-40B1-98C3-ECADCA672D3C}"/>
    <cellStyle name="%40 - Vurgu4 24 4 3" xfId="36438" xr:uid="{F1BBCB1A-4225-4FD7-84F0-90247517283A}"/>
    <cellStyle name="%40 - Vurgu4 24 5" xfId="15917" xr:uid="{42DC617E-6D91-4BC0-9200-673374E91657}"/>
    <cellStyle name="%40 - Vurgu4 24 5 2" xfId="40149" xr:uid="{880B6008-480A-4D35-AB1C-C881AEEE8D12}"/>
    <cellStyle name="%40 - Vurgu4 24 6" xfId="19654" xr:uid="{B9C45934-E255-4208-8BB9-043F84AEC3CE}"/>
    <cellStyle name="%40 - Vurgu4 24 6 2" xfId="43880" xr:uid="{B32EF364-175B-4A23-A3AE-C881E22AD015}"/>
    <cellStyle name="%40 - Vurgu4 24 7" xfId="24237" xr:uid="{F1CC6F95-01B8-42B3-9313-004F6A0E6066}"/>
    <cellStyle name="%40 - Vurgu4 24 7 2" xfId="48439" xr:uid="{76D8A097-1903-4927-BFA6-79BB537AE35B}"/>
    <cellStyle name="%40 - Vurgu4 24 8" xfId="33432" xr:uid="{8CA83FFB-ECF8-4A90-8881-29ECD5DB8BCF}"/>
    <cellStyle name="%40 - Vurgu4 25" xfId="8680" xr:uid="{A620C6EF-052E-41B1-8F19-875454720A15}"/>
    <cellStyle name="%40 - Vurgu4 25 2" xfId="12222" xr:uid="{59737D0D-B31E-445B-8A8D-D8904AE1596B}"/>
    <cellStyle name="%40 - Vurgu4 25 2 2" xfId="25642" xr:uid="{91F6376F-67C9-431F-B625-BF66C6832FC2}"/>
    <cellStyle name="%40 - Vurgu4 25 2 2 2" xfId="49772" xr:uid="{627CC880-4EB6-4403-981E-E839A61DCDC6}"/>
    <cellStyle name="%40 - Vurgu4 25 2 3" xfId="36456" xr:uid="{AC61BA46-C8EC-41B9-AEE7-5F69E43DEB5F}"/>
    <cellStyle name="%40 - Vurgu4 25 3" xfId="15935" xr:uid="{E3C3DFC4-637E-4286-B010-3E0F01AC0535}"/>
    <cellStyle name="%40 - Vurgu4 25 3 2" xfId="40167" xr:uid="{E0294DC0-00C3-4719-B442-154465400758}"/>
    <cellStyle name="%40 - Vurgu4 25 4" xfId="19672" xr:uid="{D273EC0F-EBAA-438C-BC62-3D17CDC9DD29}"/>
    <cellStyle name="%40 - Vurgu4 25 4 2" xfId="43898" xr:uid="{0ABAF95D-F7DB-4FF5-BA8C-3022516D9854}"/>
    <cellStyle name="%40 - Vurgu4 25 5" xfId="24274" xr:uid="{B5574C07-A5F6-4C92-9B7D-43C8E991D1C8}"/>
    <cellStyle name="%40 - Vurgu4 25 5 2" xfId="48476" xr:uid="{CEF95D34-5665-440B-AD78-FD741829E2FF}"/>
    <cellStyle name="%40 - Vurgu4 25 6" xfId="33469" xr:uid="{DB7AEFF3-2A2C-4351-8CE2-15FC6153C032}"/>
    <cellStyle name="%40 - Vurgu4 26" xfId="8703" xr:uid="{F773FB6A-1FDD-4E2B-B65E-03E01451F8AE}"/>
    <cellStyle name="%40 - Vurgu4 26 2" xfId="13689" xr:uid="{BD428BE9-B26D-42B3-BCE0-C0BE63B249A7}"/>
    <cellStyle name="%40 - Vurgu4 26 2 2" xfId="27120" xr:uid="{9CC18FC0-442B-4E98-B8C0-E3FF3908831E}"/>
    <cellStyle name="%40 - Vurgu4 26 2 2 2" xfId="51238" xr:uid="{B24E8EDC-16BC-493B-8D6C-3B2228F04F3C}"/>
    <cellStyle name="%40 - Vurgu4 26 2 3" xfId="37922" xr:uid="{4D2A42CF-B34C-4D94-8902-F1BE5C3AC74B}"/>
    <cellStyle name="%40 - Vurgu4 26 3" xfId="17402" xr:uid="{6473D48F-E526-4A77-9E68-0013110124CA}"/>
    <cellStyle name="%40 - Vurgu4 26 3 2" xfId="41633" xr:uid="{E1A44EDD-00A4-4405-BA63-36FAE856C4B7}"/>
    <cellStyle name="%40 - Vurgu4 26 4" xfId="21141" xr:uid="{1F588C6D-9C69-4982-B322-82BDE56C0380}"/>
    <cellStyle name="%40 - Vurgu4 26 4 2" xfId="45364" xr:uid="{6A3C624C-72ED-416C-81DD-500CA0EED37C}"/>
    <cellStyle name="%40 - Vurgu4 26 5" xfId="24292" xr:uid="{ABEFE877-D297-4EB1-85F6-86A84B6F2CB8}"/>
    <cellStyle name="%40 - Vurgu4 26 5 2" xfId="48494" xr:uid="{EA6EF6E7-361D-47E7-A376-F320CA6AA35B}"/>
    <cellStyle name="%40 - Vurgu4 26 6" xfId="33487" xr:uid="{B8F4CF22-055D-499A-B6BF-5513603D70A4}"/>
    <cellStyle name="%40 - Vurgu4 27" xfId="8722" xr:uid="{265B32A0-8043-48D4-9615-A51B5724D1EE}"/>
    <cellStyle name="%40 - Vurgu4 27 2" xfId="13705" xr:uid="{3B57E17F-6055-4F20-8166-CBF1F424202A}"/>
    <cellStyle name="%40 - Vurgu4 27 2 2" xfId="27137" xr:uid="{8A39F11D-A5F8-4B7D-9F4B-73DD4F995F4B}"/>
    <cellStyle name="%40 - Vurgu4 27 2 2 2" xfId="51254" xr:uid="{5F8921BB-42F0-4075-88C0-79F22CD1505E}"/>
    <cellStyle name="%40 - Vurgu4 27 2 3" xfId="37938" xr:uid="{0D4128BC-D00C-42AF-950F-3B157A9DD8B2}"/>
    <cellStyle name="%40 - Vurgu4 27 3" xfId="17418" xr:uid="{548DECCE-8372-41A0-ADE6-8C67855C79DF}"/>
    <cellStyle name="%40 - Vurgu4 27 3 2" xfId="41649" xr:uid="{DA66767F-7020-4C82-8607-FB46FB616FAA}"/>
    <cellStyle name="%40 - Vurgu4 27 4" xfId="21157" xr:uid="{3DD1E155-CFEE-485A-8C48-7371C2BC2C17}"/>
    <cellStyle name="%40 - Vurgu4 27 4 2" xfId="45380" xr:uid="{612F46B2-9F00-4703-B85E-2DB181F1AE30}"/>
    <cellStyle name="%40 - Vurgu4 27 5" xfId="24310" xr:uid="{5EA2BE27-8162-4A74-AA45-6BF76BED0D65}"/>
    <cellStyle name="%40 - Vurgu4 27 5 2" xfId="48512" xr:uid="{9713600D-1D98-4C75-A6C4-84B9DA8F94B2}"/>
    <cellStyle name="%40 - Vurgu4 27 6" xfId="33505" xr:uid="{E8589932-415C-4119-938C-0391E4CA502B}"/>
    <cellStyle name="%40 - Vurgu4 28" xfId="8741" xr:uid="{18805194-F1A9-4D47-816F-AA0CA5E58A57}"/>
    <cellStyle name="%40 - Vurgu4 28 2" xfId="14800" xr:uid="{EFD8FF42-DA7E-4425-BFD2-A9A609B5EB87}"/>
    <cellStyle name="%40 - Vurgu4 28 2 2" xfId="28240" xr:uid="{083ABFB0-47FB-4378-B685-047FF08DBD66}"/>
    <cellStyle name="%40 - Vurgu4 28 2 2 2" xfId="52349" xr:uid="{5C36E901-29B1-4FF6-AB81-F3C8FAFCF1C0}"/>
    <cellStyle name="%40 - Vurgu4 28 2 3" xfId="39033" xr:uid="{55BAACF2-3142-4F58-8243-DA7FD9366EC4}"/>
    <cellStyle name="%40 - Vurgu4 28 3" xfId="18513" xr:uid="{82B35C18-5AA6-4130-8DA7-4CE6BC4254F1}"/>
    <cellStyle name="%40 - Vurgu4 28 3 2" xfId="42744" xr:uid="{BEE7A839-7ACD-4BD9-A23D-C87783A48100}"/>
    <cellStyle name="%40 - Vurgu4 28 4" xfId="22252" xr:uid="{77D03ACE-6F25-42F7-9A6A-F240D702F9C9}"/>
    <cellStyle name="%40 - Vurgu4 28 4 2" xfId="46475" xr:uid="{7AD769B8-2750-446B-9510-A3EE9AC3F2CA}"/>
    <cellStyle name="%40 - Vurgu4 28 5" xfId="24328" xr:uid="{F47CF511-D941-40A7-8F29-634F90569367}"/>
    <cellStyle name="%40 - Vurgu4 28 5 2" xfId="48530" xr:uid="{3382421F-66FA-4C23-8E31-A714A813B514}"/>
    <cellStyle name="%40 - Vurgu4 28 6" xfId="33523" xr:uid="{D933EBE6-6389-4236-B2DB-AA63FAD402EE}"/>
    <cellStyle name="%40 - Vurgu4 29" xfId="8762" xr:uid="{F4F670FB-077D-4E1A-94FB-F7D087158AAC}"/>
    <cellStyle name="%40 - Vurgu4 29 2" xfId="18530" xr:uid="{ECB93A72-8BAC-40A9-922F-648496458645}"/>
    <cellStyle name="%40 - Vurgu4 29 2 2" xfId="42760" xr:uid="{5A7DAD12-ACA6-48F5-9EF9-FF87ED613122}"/>
    <cellStyle name="%40 - Vurgu4 29 3" xfId="22268" xr:uid="{7D3F54BA-0B6C-4B4E-94CE-F8DBB8E7977C}"/>
    <cellStyle name="%40 - Vurgu4 29 3 2" xfId="46491" xr:uid="{B7EC92F0-B5C2-4BE2-A3D0-BDFC2E97B2DA}"/>
    <cellStyle name="%40 - Vurgu4 29 4" xfId="24346" xr:uid="{274CDCA3-C74A-4027-BAB7-4EEB7DFCC0E1}"/>
    <cellStyle name="%40 - Vurgu4 29 4 2" xfId="48548" xr:uid="{4D61E223-0866-49BE-9E5F-EE74850E8BFF}"/>
    <cellStyle name="%40 - Vurgu4 29 5" xfId="33541" xr:uid="{9C4F5338-210F-4856-B4B5-4DBA8981BC6C}"/>
    <cellStyle name="%40 - Vurgu4 3" xfId="598" xr:uid="{00000000-0005-0000-0000-00008F020000}"/>
    <cellStyle name="%40 - Vurgu4 3 10" xfId="6438" xr:uid="{D3FD4E4F-5822-4542-9666-E75A5B8A9F4C}"/>
    <cellStyle name="%40 - Vurgu4 3 10 2" xfId="24546" xr:uid="{F8DB2C0B-87A7-42D4-9935-FB1EA0A8B3B5}"/>
    <cellStyle name="%40 - Vurgu4 3 10 2 2" xfId="48720" xr:uid="{17863DFA-D3CB-49F3-99AF-4828AE982921}"/>
    <cellStyle name="%40 - Vurgu4 3 10 3" xfId="31443" xr:uid="{45483FAD-C701-47B1-B302-54A0D7B13F66}"/>
    <cellStyle name="%40 - Vurgu4 3 11" xfId="6552" xr:uid="{2BF0E64B-0BD0-46D1-883D-A1523E16746E}"/>
    <cellStyle name="%40 - Vurgu4 3 11 2" xfId="31556" xr:uid="{AC9AD9D1-DF48-4B43-80A7-20F91D0F40EB}"/>
    <cellStyle name="%40 - Vurgu4 3 12" xfId="10449" xr:uid="{D0D1A675-079D-4CD8-847D-ADA3891FCA97}"/>
    <cellStyle name="%40 - Vurgu4 3 12 2" xfId="35010" xr:uid="{684FE313-5EC8-4897-AA01-BEAE3DFFDAD2}"/>
    <cellStyle name="%40 - Vurgu4 3 13" xfId="11165" xr:uid="{72DB6D91-FA9D-47A7-B28C-53CF30378F2E}"/>
    <cellStyle name="%40 - Vurgu4 3 13 2" xfId="35399" xr:uid="{30D750A7-34D2-4236-AA8F-98F50EFBFCC6}"/>
    <cellStyle name="%40 - Vurgu4 3 14" xfId="14878" xr:uid="{7886D857-E5C9-4D6B-8B99-94472E185825}"/>
    <cellStyle name="%40 - Vurgu4 3 14 2" xfId="39110" xr:uid="{A158BDE9-513E-4C8D-BAD4-FDCD5FA74073}"/>
    <cellStyle name="%40 - Vurgu4 3 15" xfId="18611" xr:uid="{EC8364E1-C496-4F9B-B6AF-73D2B390D811}"/>
    <cellStyle name="%40 - Vurgu4 3 15 2" xfId="42837" xr:uid="{D041A785-AFB9-4D72-BE58-B693D73CBF0E}"/>
    <cellStyle name="%40 - Vurgu4 3 16" xfId="22357" xr:uid="{CF2CF03D-DD95-4F12-BC30-CF96EE5624EB}"/>
    <cellStyle name="%40 - Vurgu4 3 16 2" xfId="46559" xr:uid="{76B7402E-9891-4755-8C25-634296B94282}"/>
    <cellStyle name="%40 - Vurgu4 3 17" xfId="28747" xr:uid="{0F620A92-2B1E-4AF6-A92F-4F68242956CE}"/>
    <cellStyle name="%40 - Vurgu4 3 2" xfId="599" xr:uid="{00000000-0005-0000-0000-000090020000}"/>
    <cellStyle name="%40 - Vurgu4 3 2 10" xfId="22557" xr:uid="{235F397B-B8FC-4E6F-BD29-9F8754E6D498}"/>
    <cellStyle name="%40 - Vurgu4 3 2 10 2" xfId="46759" xr:uid="{7D61F2A3-6F1C-48CF-82B3-2EA6FA22744D}"/>
    <cellStyle name="%40 - Vurgu4 3 2 11" xfId="28748" xr:uid="{F1D9B5C7-D5A9-4FA5-A683-BD61EB4E9B6B}"/>
    <cellStyle name="%40 - Vurgu4 3 2 2" xfId="600" xr:uid="{00000000-0005-0000-0000-000091020000}"/>
    <cellStyle name="%40 - Vurgu4 3 2 2 2" xfId="4313" xr:uid="{9BBDCA41-EE1A-4C3D-BCF4-C0DB7585AE25}"/>
    <cellStyle name="%40 - Vurgu4 3 2 2 2 2" xfId="26385" xr:uid="{AB1DC37A-DDDE-4496-9CA1-F474D2DA548B}"/>
    <cellStyle name="%40 - Vurgu4 3 2 2 2 2 2" xfId="50504" xr:uid="{083C7C4B-6C38-4201-BBD8-F850205A6E87}"/>
    <cellStyle name="%40 - Vurgu4 3 2 2 2 3" xfId="29913" xr:uid="{3980A920-4A60-49E0-A3C3-79DCA348DA81}"/>
    <cellStyle name="%40 - Vurgu4 3 2 2 3" xfId="5946" xr:uid="{FD9884F5-6A3A-4C0E-B807-D4FBD1A75803}"/>
    <cellStyle name="%40 - Vurgu4 3 2 2 3 2" xfId="30952" xr:uid="{BE4DDE13-8916-45A1-A72F-A28A70C81DA0}"/>
    <cellStyle name="%40 - Vurgu4 3 2 2 4" xfId="7964" xr:uid="{6332C398-4A0F-4C3D-A05B-B3C6F8C4EC1B}"/>
    <cellStyle name="%40 - Vurgu4 3 2 2 4 2" xfId="32802" xr:uid="{7F01072E-DA78-4599-B106-E7C89B474178}"/>
    <cellStyle name="%40 - Vurgu4 3 2 2 5" xfId="12955" xr:uid="{58413901-04DB-4E59-9A53-F42FE6698905}"/>
    <cellStyle name="%40 - Vurgu4 3 2 2 5 2" xfId="37188" xr:uid="{D09CC491-5E5F-477D-BA9B-2EE0D75536C2}"/>
    <cellStyle name="%40 - Vurgu4 3 2 2 6" xfId="16668" xr:uid="{6CCF5655-5925-489C-A214-CF8FE60EE840}"/>
    <cellStyle name="%40 - Vurgu4 3 2 2 6 2" xfId="40899" xr:uid="{6D8167DF-6D14-48BA-952F-461A53537413}"/>
    <cellStyle name="%40 - Vurgu4 3 2 2 7" xfId="20407" xr:uid="{374F8DCD-95A8-41F1-9235-B338CE1C6AB0}"/>
    <cellStyle name="%40 - Vurgu4 3 2 2 7 2" xfId="44630" xr:uid="{E7489A42-1B1C-424C-983C-742E1EDA653F}"/>
    <cellStyle name="%40 - Vurgu4 3 2 2 8" xfId="23607" xr:uid="{006FC970-7EAD-417B-99F4-FFC7A8C0E4B2}"/>
    <cellStyle name="%40 - Vurgu4 3 2 2 8 2" xfId="47809" xr:uid="{2612463F-0A38-4099-AA7D-96C84DF8496C}"/>
    <cellStyle name="%40 - Vurgu4 3 2 2 9" xfId="28749" xr:uid="{A6E8E22E-BE8B-4C0E-A295-6B629F052E11}"/>
    <cellStyle name="%40 - Vurgu4 3 2 3" xfId="4312" xr:uid="{EE279191-A619-4D36-AE47-A2215EC690B9}"/>
    <cellStyle name="%40 - Vurgu4 3 2 3 2" xfId="10060" xr:uid="{FD7D0B94-1A18-4381-BA4D-84750E9DEAF5}"/>
    <cellStyle name="%40 - Vurgu4 3 2 3 2 2" xfId="34654" xr:uid="{A8AB2820-628C-4E47-9F74-BC08364D29DA}"/>
    <cellStyle name="%40 - Vurgu4 3 2 3 3" xfId="14135" xr:uid="{7D5EAD33-A3C8-4639-9729-DD27F50DFE3A}"/>
    <cellStyle name="%40 - Vurgu4 3 2 3 3 2" xfId="38368" xr:uid="{E32CF0C2-4FC0-43AF-8FB8-55CDA9B24848}"/>
    <cellStyle name="%40 - Vurgu4 3 2 3 4" xfId="17848" xr:uid="{A5B4075B-882D-4896-8111-831D00FA1835}"/>
    <cellStyle name="%40 - Vurgu4 3 2 3 4 2" xfId="42079" xr:uid="{DEE56E7B-FCC8-44FE-98F1-011607E22EC9}"/>
    <cellStyle name="%40 - Vurgu4 3 2 3 5" xfId="21587" xr:uid="{CC60F072-999E-4AE4-BE20-947765DD6016}"/>
    <cellStyle name="%40 - Vurgu4 3 2 3 5 2" xfId="45810" xr:uid="{CA6F5F79-48D1-4026-A68C-C647223A01AF}"/>
    <cellStyle name="%40 - Vurgu4 3 2 3 6" xfId="27567" xr:uid="{ACE4BC4A-A61F-42AC-9F01-CC8027771715}"/>
    <cellStyle name="%40 - Vurgu4 3 2 3 6 2" xfId="51684" xr:uid="{1331EBF4-2E15-4D3E-89E9-B4DE2A091EDA}"/>
    <cellStyle name="%40 - Vurgu4 3 2 3 7" xfId="29912" xr:uid="{287FCA44-39A7-482C-A946-05F6C0110109}"/>
    <cellStyle name="%40 - Vurgu4 3 2 4" xfId="5945" xr:uid="{0B0CBF4B-3773-406D-8237-40FA5A93A6EC}"/>
    <cellStyle name="%40 - Vurgu4 3 2 4 2" xfId="9013" xr:uid="{6064C2FF-5920-44EE-814B-7D87DD1AF73A}"/>
    <cellStyle name="%40 - Vurgu4 3 2 4 2 2" xfId="33707" xr:uid="{40E4DF52-ED2B-4E64-A0BD-7192595D55BE}"/>
    <cellStyle name="%40 - Vurgu4 3 2 4 3" xfId="12409" xr:uid="{28DA93DF-49A1-4825-B8D5-5F40057A3EBD}"/>
    <cellStyle name="%40 - Vurgu4 3 2 4 3 2" xfId="36643" xr:uid="{0A31B51A-B25C-4F7C-9AE8-F66CEBC13809}"/>
    <cellStyle name="%40 - Vurgu4 3 2 4 4" xfId="16122" xr:uid="{9CC4F410-66A9-4A43-A79E-ACC2C87B7266}"/>
    <cellStyle name="%40 - Vurgu4 3 2 4 4 2" xfId="40354" xr:uid="{585F2A9E-5D04-4710-82F5-A6F1CF85B362}"/>
    <cellStyle name="%40 - Vurgu4 3 2 4 5" xfId="19860" xr:uid="{4DBD9F49-6BDE-4A00-BE63-57E0F7F591F9}"/>
    <cellStyle name="%40 - Vurgu4 3 2 4 5 2" xfId="44085" xr:uid="{14BA0A1C-03BE-4283-AC7E-CAF7C2C79B43}"/>
    <cellStyle name="%40 - Vurgu4 3 2 4 6" xfId="25835" xr:uid="{884F6F13-3945-47AC-8706-6788B402871D}"/>
    <cellStyle name="%40 - Vurgu4 3 2 4 6 2" xfId="49959" xr:uid="{4C1529A5-3C17-45B4-B890-1FA1117E4A41}"/>
    <cellStyle name="%40 - Vurgu4 3 2 4 7" xfId="30951" xr:uid="{0FBB8669-1A9E-415D-8521-4FEFF63031B9}"/>
    <cellStyle name="%40 - Vurgu4 3 2 5" xfId="6817" xr:uid="{EBA71547-0FE6-41C1-A1A5-FC8AC31CBB49}"/>
    <cellStyle name="%40 - Vurgu4 3 2 5 2" xfId="24970" xr:uid="{1F64556D-9703-436C-88E0-663793EA9F26}"/>
    <cellStyle name="%40 - Vurgu4 3 2 5 2 2" xfId="49104" xr:uid="{60921F1E-8013-42AB-8005-B43079818156}"/>
    <cellStyle name="%40 - Vurgu4 3 2 5 3" xfId="31754" xr:uid="{63EE2312-ED80-4C49-8D1D-7EB7ED5F4B20}"/>
    <cellStyle name="%40 - Vurgu4 3 2 6" xfId="10450" xr:uid="{014F360A-AFC1-4F2C-A8B8-4391A1C28859}"/>
    <cellStyle name="%40 - Vurgu4 3 2 6 2" xfId="35011" xr:uid="{92A2377F-2DDB-43DA-95AA-94BE9E039351}"/>
    <cellStyle name="%40 - Vurgu4 3 2 7" xfId="11554" xr:uid="{AD2342DB-BC32-4418-8C54-4CA116633DDC}"/>
    <cellStyle name="%40 - Vurgu4 3 2 7 2" xfId="35788" xr:uid="{186853C4-1D16-4F5A-A9DF-1811FEB66F41}"/>
    <cellStyle name="%40 - Vurgu4 3 2 8" xfId="15267" xr:uid="{073772DC-D849-4C95-830A-CEB21C73BD1F}"/>
    <cellStyle name="%40 - Vurgu4 3 2 8 2" xfId="39499" xr:uid="{2F80B5F8-1C47-4554-9236-A9EE153EF058}"/>
    <cellStyle name="%40 - Vurgu4 3 2 9" xfId="19004" xr:uid="{E6CC5680-4184-4D6A-8591-531005B7D2A0}"/>
    <cellStyle name="%40 - Vurgu4 3 2 9 2" xfId="43230" xr:uid="{BFEC7563-8E38-4833-96AA-559ED5C1BFDB}"/>
    <cellStyle name="%40 - Vurgu4 3 3" xfId="601" xr:uid="{00000000-0005-0000-0000-000092020000}"/>
    <cellStyle name="%40 - Vurgu4 3 3 10" xfId="28750" xr:uid="{4F4142E4-C301-4C33-8883-57D7059D4E6E}"/>
    <cellStyle name="%40 - Vurgu4 3 3 2" xfId="4314" xr:uid="{DFB9EA00-17E7-4935-9A58-401E3D892414}"/>
    <cellStyle name="%40 - Vurgu4 3 3 2 2" xfId="8098" xr:uid="{26259A88-29EA-48D1-A6FF-4C6DA45216C5}"/>
    <cellStyle name="%40 - Vurgu4 3 3 2 2 2" xfId="27691" xr:uid="{41CBE1AE-9F7F-4D67-9010-2F6E8A464526}"/>
    <cellStyle name="%40 - Vurgu4 3 3 2 2 2 2" xfId="51808" xr:uid="{757C7300-1E24-41AD-AE9C-37CBF8801BC6}"/>
    <cellStyle name="%40 - Vurgu4 3 3 2 2 3" xfId="32926" xr:uid="{2F712A30-7C7C-4EC9-8E42-47F6ACE91B0B}"/>
    <cellStyle name="%40 - Vurgu4 3 3 2 3" xfId="14259" xr:uid="{96A99988-006C-484C-AB2C-ED698932DA50}"/>
    <cellStyle name="%40 - Vurgu4 3 3 2 3 2" xfId="38492" xr:uid="{89EBC408-E878-4D2C-8208-1274A34F36DA}"/>
    <cellStyle name="%40 - Vurgu4 3 3 2 4" xfId="17972" xr:uid="{25980403-6EDB-41B8-939A-C58D3E36DBEF}"/>
    <cellStyle name="%40 - Vurgu4 3 3 2 4 2" xfId="42203" xr:uid="{6ED7BAD6-5FDA-4A60-80CB-EBCB57A53B8A}"/>
    <cellStyle name="%40 - Vurgu4 3 3 2 5" xfId="21711" xr:uid="{58829745-EE4B-4224-9ED1-806D59AF3C71}"/>
    <cellStyle name="%40 - Vurgu4 3 3 2 5 2" xfId="45934" xr:uid="{98614D81-20C1-4A51-AD72-AA193B08564A}"/>
    <cellStyle name="%40 - Vurgu4 3 3 2 6" xfId="23731" xr:uid="{C3E5EDEF-C9C4-447D-9218-53269CA3D655}"/>
    <cellStyle name="%40 - Vurgu4 3 3 2 6 2" xfId="47933" xr:uid="{93F14086-0E77-465F-81E4-C66BB40F9677}"/>
    <cellStyle name="%40 - Vurgu4 3 3 2 7" xfId="29914" xr:uid="{7510F279-573F-4046-B274-7A1B01C89BDE}"/>
    <cellStyle name="%40 - Vurgu4 3 3 3" xfId="5947" xr:uid="{DD79402E-E39B-4E9F-A8D8-E19E152E2D85}"/>
    <cellStyle name="%40 - Vurgu4 3 3 3 2" xfId="9405" xr:uid="{3C78ADF2-0D12-4B73-A13D-D265BCBEC912}"/>
    <cellStyle name="%40 - Vurgu4 3 3 3 2 2" xfId="34031" xr:uid="{AA930BA3-D761-4401-BA07-3DEE55A28190}"/>
    <cellStyle name="%40 - Vurgu4 3 3 3 3" xfId="13067" xr:uid="{817ACB4F-DA17-4E40-AAFC-FB9A037811EF}"/>
    <cellStyle name="%40 - Vurgu4 3 3 3 3 2" xfId="37300" xr:uid="{5A538964-F45F-4FAE-BD8B-E893313D3B96}"/>
    <cellStyle name="%40 - Vurgu4 3 3 3 4" xfId="16780" xr:uid="{A6D36828-5E46-42CF-B48C-058B1C50433F}"/>
    <cellStyle name="%40 - Vurgu4 3 3 3 4 2" xfId="41011" xr:uid="{2DCE4177-3E22-463C-BC0D-4F2A3DF0D9BF}"/>
    <cellStyle name="%40 - Vurgu4 3 3 3 5" xfId="20519" xr:uid="{331E8714-5B0B-47D8-B238-7CA21A16391E}"/>
    <cellStyle name="%40 - Vurgu4 3 3 3 5 2" xfId="44742" xr:uid="{F6A4612E-36C0-47AF-9B56-B586A84C8754}"/>
    <cellStyle name="%40 - Vurgu4 3 3 3 6" xfId="26497" xr:uid="{2BF8B063-3282-42B2-A7DD-D3324D97DD36}"/>
    <cellStyle name="%40 - Vurgu4 3 3 3 6 2" xfId="50616" xr:uid="{604FDFF2-23FE-4A5E-A368-7B96A5B540A8}"/>
    <cellStyle name="%40 - Vurgu4 3 3 3 7" xfId="30953" xr:uid="{81FC3B28-9A3C-4DA3-B766-2002CE1F9741}"/>
    <cellStyle name="%40 - Vurgu4 3 3 4" xfId="6945" xr:uid="{42A9E3B8-604D-4AEE-BA9D-62D7F871B5AE}"/>
    <cellStyle name="%40 - Vurgu4 3 3 4 2" xfId="25094" xr:uid="{8CA1A85D-E7C4-425E-8335-4514BECAE570}"/>
    <cellStyle name="%40 - Vurgu4 3 3 4 2 2" xfId="49228" xr:uid="{5C769516-22E0-46AB-B8A9-A6C8FB2B31A6}"/>
    <cellStyle name="%40 - Vurgu4 3 3 4 3" xfId="31878" xr:uid="{C535E90C-6D71-4C77-B1F7-09385DCC4DAF}"/>
    <cellStyle name="%40 - Vurgu4 3 3 5" xfId="10451" xr:uid="{D493F24B-48EC-408E-881F-F2836B7D82A4}"/>
    <cellStyle name="%40 - Vurgu4 3 3 5 2" xfId="35012" xr:uid="{3948421C-7C9D-4B93-9314-1AE8DCEF0506}"/>
    <cellStyle name="%40 - Vurgu4 3 3 6" xfId="11678" xr:uid="{02E4C980-0A4E-4891-BED5-FE4A8B156DFD}"/>
    <cellStyle name="%40 - Vurgu4 3 3 6 2" xfId="35912" xr:uid="{FC2E3A3D-AF64-48B6-AD6E-919E8F9296E6}"/>
    <cellStyle name="%40 - Vurgu4 3 3 7" xfId="15391" xr:uid="{06308896-2B9C-4AA3-9526-38EBDBBB3038}"/>
    <cellStyle name="%40 - Vurgu4 3 3 7 2" xfId="39623" xr:uid="{9B098DBE-61C7-4BDF-A4B3-E06A59F78ECE}"/>
    <cellStyle name="%40 - Vurgu4 3 3 8" xfId="19128" xr:uid="{0D6049C4-2CD6-49E6-AA64-7EA3038F5CBA}"/>
    <cellStyle name="%40 - Vurgu4 3 3 8 2" xfId="43354" xr:uid="{39E2FEA1-7CBB-4F9F-A073-9AB080B21946}"/>
    <cellStyle name="%40 - Vurgu4 3 3 9" xfId="22681" xr:uid="{E36DF930-1A3A-4EA3-89F8-8BD6C71C2E0A}"/>
    <cellStyle name="%40 - Vurgu4 3 3 9 2" xfId="46883" xr:uid="{2835344D-E5FD-49F6-9382-8A8CCEF80B64}"/>
    <cellStyle name="%40 - Vurgu4 3 4" xfId="602" xr:uid="{00000000-0005-0000-0000-000093020000}"/>
    <cellStyle name="%40 - Vurgu4 3 4 10" xfId="28751" xr:uid="{02B78E1D-B5D3-4D8F-9429-C65E12A5EB53}"/>
    <cellStyle name="%40 - Vurgu4 3 4 2" xfId="4315" xr:uid="{6849E692-D5FC-4E89-AF2F-940A53EB6EEB}"/>
    <cellStyle name="%40 - Vurgu4 3 4 2 2" xfId="8229" xr:uid="{6C2413E4-57BA-41FA-B7FE-36B4433122EC}"/>
    <cellStyle name="%40 - Vurgu4 3 4 2 2 2" xfId="27818" xr:uid="{16880EF3-C9A4-4817-914A-B9FC759C7900}"/>
    <cellStyle name="%40 - Vurgu4 3 4 2 2 2 2" xfId="51935" xr:uid="{14379745-F516-4A45-85A1-898F3B4CBF34}"/>
    <cellStyle name="%40 - Vurgu4 3 4 2 2 3" xfId="33053" xr:uid="{16C213C6-591E-47A9-8917-8DE6BC4648A2}"/>
    <cellStyle name="%40 - Vurgu4 3 4 2 3" xfId="14386" xr:uid="{DEE2632C-1207-42D6-8527-F7ED5E208ABB}"/>
    <cellStyle name="%40 - Vurgu4 3 4 2 3 2" xfId="38619" xr:uid="{92BE5A7E-AE55-43F3-8351-9AD3D51457F2}"/>
    <cellStyle name="%40 - Vurgu4 3 4 2 4" xfId="18099" xr:uid="{7B969823-FE79-42E7-9E27-B146F3806719}"/>
    <cellStyle name="%40 - Vurgu4 3 4 2 4 2" xfId="42330" xr:uid="{12F6118E-19FA-4338-BD2D-07924F90E5C8}"/>
    <cellStyle name="%40 - Vurgu4 3 4 2 5" xfId="21838" xr:uid="{35E2FBFD-C26A-440B-805B-0CCB04381F23}"/>
    <cellStyle name="%40 - Vurgu4 3 4 2 5 2" xfId="46061" xr:uid="{0823F618-2AAD-464D-9FD5-B5DED50F75A8}"/>
    <cellStyle name="%40 - Vurgu4 3 4 2 6" xfId="23858" xr:uid="{3EBE9935-80B0-4C51-AB0C-B6860F28D412}"/>
    <cellStyle name="%40 - Vurgu4 3 4 2 6 2" xfId="48060" xr:uid="{C60F2E89-43B5-48D7-A8A9-1E15CACADCA4}"/>
    <cellStyle name="%40 - Vurgu4 3 4 2 7" xfId="29915" xr:uid="{0DFCEF8D-B84C-44A7-AF6A-7CE7D170F02C}"/>
    <cellStyle name="%40 - Vurgu4 3 4 3" xfId="5948" xr:uid="{6E8C5156-E403-479A-A746-51A81275DBB0}"/>
    <cellStyle name="%40 - Vurgu4 3 4 3 2" xfId="9454" xr:uid="{56DD1E8C-3693-42BA-A160-6D6B8D753EA9}"/>
    <cellStyle name="%40 - Vurgu4 3 4 3 2 2" xfId="34079" xr:uid="{97B219A5-9094-4F6F-AC00-B770E6904CA7}"/>
    <cellStyle name="%40 - Vurgu4 3 4 3 3" xfId="13194" xr:uid="{AD021F0A-2754-45EF-930E-F08E23817AB2}"/>
    <cellStyle name="%40 - Vurgu4 3 4 3 3 2" xfId="37427" xr:uid="{F10662D3-3D6C-4ADA-88CE-581A053C427A}"/>
    <cellStyle name="%40 - Vurgu4 3 4 3 4" xfId="16907" xr:uid="{1C8F2BC2-5354-4333-AF49-35F805599147}"/>
    <cellStyle name="%40 - Vurgu4 3 4 3 4 2" xfId="41138" xr:uid="{CAEF7344-454D-44E6-93B9-BC18CD2EF417}"/>
    <cellStyle name="%40 - Vurgu4 3 4 3 5" xfId="20646" xr:uid="{579AED35-C17E-493F-97D2-0C54CC8F4AC9}"/>
    <cellStyle name="%40 - Vurgu4 3 4 3 5 2" xfId="44869" xr:uid="{C0EFE4BF-1218-48DD-A867-DEC20F41BF62}"/>
    <cellStyle name="%40 - Vurgu4 3 4 3 6" xfId="26624" xr:uid="{E1C06F8B-16DA-4572-B998-5952B361AB9B}"/>
    <cellStyle name="%40 - Vurgu4 3 4 3 6 2" xfId="50743" xr:uid="{B22970E0-CF09-4A07-9E7B-56EE049E53B6}"/>
    <cellStyle name="%40 - Vurgu4 3 4 3 7" xfId="30954" xr:uid="{C39E8A31-BF0D-43F2-88D1-2E2202E2FC22}"/>
    <cellStyle name="%40 - Vurgu4 3 4 4" xfId="7081" xr:uid="{E6E7DF6D-48EA-4C45-8E5A-CF341F8AF567}"/>
    <cellStyle name="%40 - Vurgu4 3 4 4 2" xfId="25221" xr:uid="{138BCE9C-E8D4-47F0-8568-4C0DB4FE2156}"/>
    <cellStyle name="%40 - Vurgu4 3 4 4 2 2" xfId="49355" xr:uid="{E32E8CDC-F758-48F9-8BEC-93E423EF4DAC}"/>
    <cellStyle name="%40 - Vurgu4 3 4 4 3" xfId="32005" xr:uid="{AFDC675F-F425-4092-86CB-0A780D23396F}"/>
    <cellStyle name="%40 - Vurgu4 3 4 5" xfId="10452" xr:uid="{C7CC3B29-F6A2-4BDA-9260-9BD3B415D993}"/>
    <cellStyle name="%40 - Vurgu4 3 4 5 2" xfId="35013" xr:uid="{4A1B2D4D-3503-4357-BB2C-67589D293B89}"/>
    <cellStyle name="%40 - Vurgu4 3 4 6" xfId="11805" xr:uid="{CC54BD77-F426-4285-8AC5-FB9A91209E99}"/>
    <cellStyle name="%40 - Vurgu4 3 4 6 2" xfId="36039" xr:uid="{A75C45B1-C116-4ECC-8CA6-47E39B6B3113}"/>
    <cellStyle name="%40 - Vurgu4 3 4 7" xfId="15518" xr:uid="{66232A4A-722C-40E7-9E6E-F3A430A22081}"/>
    <cellStyle name="%40 - Vurgu4 3 4 7 2" xfId="39750" xr:uid="{C3E1A0ED-5588-4EC9-A907-DEDC6955A993}"/>
    <cellStyle name="%40 - Vurgu4 3 4 8" xfId="19255" xr:uid="{0B95E671-EFAC-4E29-B76B-D7894A0BD3C9}"/>
    <cellStyle name="%40 - Vurgu4 3 4 8 2" xfId="43481" xr:uid="{4F19FD3A-6142-4965-BFE4-7C37E26F3046}"/>
    <cellStyle name="%40 - Vurgu4 3 4 9" xfId="22808" xr:uid="{4771BACC-A62B-483E-90E1-2710351330DF}"/>
    <cellStyle name="%40 - Vurgu4 3 4 9 2" xfId="47010" xr:uid="{1543482A-29A5-40EC-9B23-3AB9CD0E07EE}"/>
    <cellStyle name="%40 - Vurgu4 3 5" xfId="603" xr:uid="{00000000-0005-0000-0000-000094020000}"/>
    <cellStyle name="%40 - Vurgu4 3 5 2" xfId="4316" xr:uid="{BC15CDC7-DEB4-4DD4-A64A-93B4D233AD9C}"/>
    <cellStyle name="%40 - Vurgu4 3 5 2 2" xfId="8359" xr:uid="{59CC1E07-D221-48E7-B950-F89ACBC28E69}"/>
    <cellStyle name="%40 - Vurgu4 3 5 2 2 2" xfId="27945" xr:uid="{2799B5D2-2A41-4FFF-951E-C65DF4D68CB7}"/>
    <cellStyle name="%40 - Vurgu4 3 5 2 2 2 2" xfId="52062" xr:uid="{2A185283-A3E2-4363-9194-2189764F83BE}"/>
    <cellStyle name="%40 - Vurgu4 3 5 2 2 3" xfId="33180" xr:uid="{3BB6A289-A530-4FC9-A6CB-FE51969AEDA0}"/>
    <cellStyle name="%40 - Vurgu4 3 5 2 3" xfId="14513" xr:uid="{F1D83E1A-AF1B-4F22-8DD7-D44CAEBA16AE}"/>
    <cellStyle name="%40 - Vurgu4 3 5 2 3 2" xfId="38746" xr:uid="{E5C4ED17-43E3-4A1E-B437-BCE298E6EE37}"/>
    <cellStyle name="%40 - Vurgu4 3 5 2 4" xfId="18226" xr:uid="{01EC9E3E-EA6D-484B-A0A0-B9FFAAD7DC96}"/>
    <cellStyle name="%40 - Vurgu4 3 5 2 4 2" xfId="42457" xr:uid="{2DCADF0A-8C15-4934-BEFC-AAB8D3640D3D}"/>
    <cellStyle name="%40 - Vurgu4 3 5 2 5" xfId="21965" xr:uid="{7803C076-3FBF-4030-8A17-5593DE3B27B6}"/>
    <cellStyle name="%40 - Vurgu4 3 5 2 5 2" xfId="46188" xr:uid="{234F64DE-ADF0-4BDD-A34F-F534C707F2E5}"/>
    <cellStyle name="%40 - Vurgu4 3 5 2 6" xfId="23985" xr:uid="{DAE7F3B8-4F8D-404B-8D07-21C6568D17F1}"/>
    <cellStyle name="%40 - Vurgu4 3 5 2 6 2" xfId="48187" xr:uid="{1BE6EE39-8A66-4148-95C1-7A4D47576C1D}"/>
    <cellStyle name="%40 - Vurgu4 3 5 2 7" xfId="29916" xr:uid="{A9F0EA44-B9AB-4A5F-9C57-9E223FF357BA}"/>
    <cellStyle name="%40 - Vurgu4 3 5 3" xfId="5949" xr:uid="{34DDF531-5687-4D76-8733-9009473E1471}"/>
    <cellStyle name="%40 - Vurgu4 3 5 3 2" xfId="9533" xr:uid="{4E4436FD-5777-413F-A260-BCE88873B3B5}"/>
    <cellStyle name="%40 - Vurgu4 3 5 3 2 2" xfId="34158" xr:uid="{1EB5A8C5-2A86-4A76-972D-295EFECCE2F1}"/>
    <cellStyle name="%40 - Vurgu4 3 5 3 3" xfId="13321" xr:uid="{B8E4D807-357B-46F7-98B1-E6D81B135B7A}"/>
    <cellStyle name="%40 - Vurgu4 3 5 3 3 2" xfId="37554" xr:uid="{0E0D8C6C-EDAF-4A1B-889E-8D18281DA416}"/>
    <cellStyle name="%40 - Vurgu4 3 5 3 4" xfId="17034" xr:uid="{156D1C0E-134C-4498-8113-910A5CDA29F6}"/>
    <cellStyle name="%40 - Vurgu4 3 5 3 4 2" xfId="41265" xr:uid="{995A0651-2D38-4BFF-845E-CE34B36CDC0D}"/>
    <cellStyle name="%40 - Vurgu4 3 5 3 5" xfId="20773" xr:uid="{2774480B-3C02-4F27-9F61-CD4211E38271}"/>
    <cellStyle name="%40 - Vurgu4 3 5 3 5 2" xfId="44996" xr:uid="{E468B94D-0D42-4412-93EB-DCF0AC4E6712}"/>
    <cellStyle name="%40 - Vurgu4 3 5 3 6" xfId="26751" xr:uid="{C7D7F634-17AB-4370-AE45-4C8B724D7690}"/>
    <cellStyle name="%40 - Vurgu4 3 5 3 6 2" xfId="50870" xr:uid="{DC8CDA09-7A15-497C-96B2-1AE8A715ADD1}"/>
    <cellStyle name="%40 - Vurgu4 3 5 3 7" xfId="30955" xr:uid="{046C8505-7D28-4438-8B88-6B8A1FA91545}"/>
    <cellStyle name="%40 - Vurgu4 3 5 4" xfId="7209" xr:uid="{EF64E0E3-C471-48A1-AF95-0ECF441EA378}"/>
    <cellStyle name="%40 - Vurgu4 3 5 4 2" xfId="25348" xr:uid="{8FBB405D-9817-47F6-B540-46FC9BF81165}"/>
    <cellStyle name="%40 - Vurgu4 3 5 4 2 2" xfId="49482" xr:uid="{ACC39CF9-FC9E-4042-8DD0-14C68FD92884}"/>
    <cellStyle name="%40 - Vurgu4 3 5 4 3" xfId="32132" xr:uid="{FC78FDD1-6CF5-465F-A4E7-7C719A872B6D}"/>
    <cellStyle name="%40 - Vurgu4 3 5 5" xfId="11932" xr:uid="{7F09D56A-35E5-4767-B6C1-C2A55C35AEF0}"/>
    <cellStyle name="%40 - Vurgu4 3 5 5 2" xfId="36166" xr:uid="{BD2F304F-02A7-4976-ADE3-5EB8AFCEE727}"/>
    <cellStyle name="%40 - Vurgu4 3 5 6" xfId="15645" xr:uid="{F73682A4-E27C-498E-B82F-494EFED87619}"/>
    <cellStyle name="%40 - Vurgu4 3 5 6 2" xfId="39877" xr:uid="{08E60859-63FE-4AAA-ACBA-3CC104A1969F}"/>
    <cellStyle name="%40 - Vurgu4 3 5 7" xfId="19382" xr:uid="{A7360A2D-D113-4E62-B758-F0D76B678CB2}"/>
    <cellStyle name="%40 - Vurgu4 3 5 7 2" xfId="43608" xr:uid="{38A54FE0-B09E-4A74-AA12-DCB9EE18773C}"/>
    <cellStyle name="%40 - Vurgu4 3 5 8" xfId="22935" xr:uid="{CC3A3295-1619-454E-A38D-C2E5446EB18C}"/>
    <cellStyle name="%40 - Vurgu4 3 5 8 2" xfId="47137" xr:uid="{08544ECE-BC20-45D5-A705-6FF8B0C34808}"/>
    <cellStyle name="%40 - Vurgu4 3 5 9" xfId="28752" xr:uid="{A1071A16-05A0-4EA5-9105-C261DD5A6358}"/>
    <cellStyle name="%40 - Vurgu4 3 6" xfId="604" xr:uid="{00000000-0005-0000-0000-000095020000}"/>
    <cellStyle name="%40 - Vurgu4 3 6 2" xfId="4317" xr:uid="{CF9C17D0-E741-415E-B076-41576008F3FB}"/>
    <cellStyle name="%40 - Vurgu4 3 6 2 2" xfId="8491" xr:uid="{902B66DA-0610-48F1-9B71-D4AA9D6D51CD}"/>
    <cellStyle name="%40 - Vurgu4 3 6 2 2 2" xfId="28072" xr:uid="{0E0FFE4E-B687-44E4-B9FB-FA1775B5A148}"/>
    <cellStyle name="%40 - Vurgu4 3 6 2 2 2 2" xfId="52189" xr:uid="{44489921-202C-4B44-8913-3EFDB041CFA0}"/>
    <cellStyle name="%40 - Vurgu4 3 6 2 2 3" xfId="33307" xr:uid="{D12DE127-1697-4C16-B8F8-8BF01F114AD6}"/>
    <cellStyle name="%40 - Vurgu4 3 6 2 3" xfId="14640" xr:uid="{74E04E86-060D-47D4-9FEB-109ADB6BBAB7}"/>
    <cellStyle name="%40 - Vurgu4 3 6 2 3 2" xfId="38873" xr:uid="{2FE10FBD-EC20-4D76-BAF2-9E5FFC57C231}"/>
    <cellStyle name="%40 - Vurgu4 3 6 2 4" xfId="18353" xr:uid="{EB0D848A-1218-4487-81A7-2B44AC211ABD}"/>
    <cellStyle name="%40 - Vurgu4 3 6 2 4 2" xfId="42584" xr:uid="{0387F2D6-0283-4798-BD45-6F399D20248C}"/>
    <cellStyle name="%40 - Vurgu4 3 6 2 5" xfId="22092" xr:uid="{3F39E75F-5599-44C8-B2A3-BD2338DBA2F5}"/>
    <cellStyle name="%40 - Vurgu4 3 6 2 5 2" xfId="46315" xr:uid="{EB977B5A-E8DF-4E7B-AF92-B88D4BEDCEE7}"/>
    <cellStyle name="%40 - Vurgu4 3 6 2 6" xfId="24112" xr:uid="{652DBD98-1F79-4646-8821-867C572AAA60}"/>
    <cellStyle name="%40 - Vurgu4 3 6 2 6 2" xfId="48314" xr:uid="{F7ED0EDF-D3EA-426C-A24E-014990EE0ECA}"/>
    <cellStyle name="%40 - Vurgu4 3 6 2 7" xfId="29917" xr:uid="{71F2A656-9076-4ACA-98FD-375E01DE0E8B}"/>
    <cellStyle name="%40 - Vurgu4 3 6 3" xfId="5950" xr:uid="{79668278-8030-4B9F-ABD5-5D8A6C3CEFD7}"/>
    <cellStyle name="%40 - Vurgu4 3 6 3 2" xfId="9613" xr:uid="{4F9442B3-DF8C-4CDC-82AF-F5B0566AD6FA}"/>
    <cellStyle name="%40 - Vurgu4 3 6 3 2 2" xfId="34238" xr:uid="{8CE0AF55-ED53-41CA-8823-43BAB9F1FBA1}"/>
    <cellStyle name="%40 - Vurgu4 3 6 3 3" xfId="13448" xr:uid="{C710C080-452C-4DF7-B760-6BDD51FC0D92}"/>
    <cellStyle name="%40 - Vurgu4 3 6 3 3 2" xfId="37681" xr:uid="{8C1E9C00-D95B-4541-8583-82ED3805EC8F}"/>
    <cellStyle name="%40 - Vurgu4 3 6 3 4" xfId="17161" xr:uid="{829F4755-4850-40B3-B91B-0723A549E2A2}"/>
    <cellStyle name="%40 - Vurgu4 3 6 3 4 2" xfId="41392" xr:uid="{D83A8228-4A1B-4A9E-AB4F-E591970F1200}"/>
    <cellStyle name="%40 - Vurgu4 3 6 3 5" xfId="20900" xr:uid="{8066D85E-750F-4E92-9D96-5E003B0E7D0A}"/>
    <cellStyle name="%40 - Vurgu4 3 6 3 5 2" xfId="45123" xr:uid="{57260AFA-FC30-4F34-81C7-484BE5FAF6E3}"/>
    <cellStyle name="%40 - Vurgu4 3 6 3 6" xfId="26878" xr:uid="{272127E3-68B4-4F54-A9CC-7E1B84A404F5}"/>
    <cellStyle name="%40 - Vurgu4 3 6 3 6 2" xfId="50997" xr:uid="{EC7282A2-85B2-4072-BFC7-C638288DC0D6}"/>
    <cellStyle name="%40 - Vurgu4 3 6 3 7" xfId="30956" xr:uid="{A9B99F01-AC1A-4D6F-B6C7-44A35CB9DE85}"/>
    <cellStyle name="%40 - Vurgu4 3 6 4" xfId="7343" xr:uid="{7F8892AC-3C24-4958-B4E1-63EA442518D6}"/>
    <cellStyle name="%40 - Vurgu4 3 6 4 2" xfId="25475" xr:uid="{A4044AA5-D45F-44AC-BF7E-1BBF3937AEE4}"/>
    <cellStyle name="%40 - Vurgu4 3 6 4 2 2" xfId="49609" xr:uid="{0DD98708-6537-4DCB-A29D-0103847E8BE4}"/>
    <cellStyle name="%40 - Vurgu4 3 6 4 3" xfId="32259" xr:uid="{A9FC2561-54B4-4F7A-8344-49277F5F2D30}"/>
    <cellStyle name="%40 - Vurgu4 3 6 5" xfId="12059" xr:uid="{0E1FCC16-DB2B-41BF-8930-CEEECBFF0D73}"/>
    <cellStyle name="%40 - Vurgu4 3 6 5 2" xfId="36293" xr:uid="{5675AA63-D875-4D62-BF27-80C158A8B690}"/>
    <cellStyle name="%40 - Vurgu4 3 6 6" xfId="15772" xr:uid="{D18E6B09-FB57-446C-9E09-6E8132DF31AF}"/>
    <cellStyle name="%40 - Vurgu4 3 6 6 2" xfId="40004" xr:uid="{33651AE8-3FEF-4A43-8E4F-D9AB32F224DA}"/>
    <cellStyle name="%40 - Vurgu4 3 6 7" xfId="19509" xr:uid="{4BA88F5A-4F94-421E-81D8-0759C048C739}"/>
    <cellStyle name="%40 - Vurgu4 3 6 7 2" xfId="43735" xr:uid="{21399C04-DED0-4B3E-A7BA-6123E0F023E6}"/>
    <cellStyle name="%40 - Vurgu4 3 6 8" xfId="23062" xr:uid="{48DD9F03-76B2-47C0-9A3E-634589C9CDF3}"/>
    <cellStyle name="%40 - Vurgu4 3 6 8 2" xfId="47264" xr:uid="{56B3FA99-C522-4BB9-A351-D3E275E70D83}"/>
    <cellStyle name="%40 - Vurgu4 3 6 9" xfId="28753" xr:uid="{E62FF206-6F7B-402A-9F4C-8FF631C6974B}"/>
    <cellStyle name="%40 - Vurgu4 3 7" xfId="3554" xr:uid="{00000000-0005-0000-0000-000096020000}"/>
    <cellStyle name="%40 - Vurgu4 3 7 2" xfId="4318" xr:uid="{85AEDBF8-31AD-427E-8803-C2D8D9BBDF9B}"/>
    <cellStyle name="%40 - Vurgu4 3 7 2 2" xfId="9968" xr:uid="{D0F56C52-B735-4433-B6F3-3D008AF365D2}"/>
    <cellStyle name="%40 - Vurgu4 3 7 2 2 2" xfId="34562" xr:uid="{7772966F-9BAF-4D36-A6D7-70BC5FF76526}"/>
    <cellStyle name="%40 - Vurgu4 3 7 2 3" xfId="13941" xr:uid="{19F49F7C-E65C-4C34-816B-8A85B86E0B08}"/>
    <cellStyle name="%40 - Vurgu4 3 7 2 3 2" xfId="38174" xr:uid="{3B5345FC-9164-44E2-B7D4-7DCD9CF4BDF7}"/>
    <cellStyle name="%40 - Vurgu4 3 7 2 4" xfId="17654" xr:uid="{492BB626-ED42-4355-87CC-32C2E926B930}"/>
    <cellStyle name="%40 - Vurgu4 3 7 2 4 2" xfId="41885" xr:uid="{AEC37C81-7218-4E54-9EE4-42776DE0C6E8}"/>
    <cellStyle name="%40 - Vurgu4 3 7 2 5" xfId="21393" xr:uid="{EC7C991E-77EC-4EB3-8835-BADD79817AC1}"/>
    <cellStyle name="%40 - Vurgu4 3 7 2 5 2" xfId="45616" xr:uid="{1F156817-E305-4DE8-8823-6D2891A7077F}"/>
    <cellStyle name="%40 - Vurgu4 3 7 2 6" xfId="27373" xr:uid="{9D83B0D2-1312-4CE0-8691-41DECD7F6934}"/>
    <cellStyle name="%40 - Vurgu4 3 7 2 6 2" xfId="51490" xr:uid="{013D43D3-3A56-47AC-BCED-0C2348254FA4}"/>
    <cellStyle name="%40 - Vurgu4 3 7 2 7" xfId="29918" xr:uid="{F46AEFB2-B966-463E-BAAF-66F132C8E842}"/>
    <cellStyle name="%40 - Vurgu4 3 7 3" xfId="5951" xr:uid="{10002BA8-1836-4F4B-8521-0675BCDCC8A1}"/>
    <cellStyle name="%40 - Vurgu4 3 7 3 2" xfId="9249" xr:uid="{8EDF433A-2E52-4B33-9784-58AFD18265B5}"/>
    <cellStyle name="%40 - Vurgu4 3 7 3 2 2" xfId="33888" xr:uid="{1DD686D8-FE1B-4127-87C7-0A486AD155BA}"/>
    <cellStyle name="%40 - Vurgu4 3 7 3 3" xfId="12769" xr:uid="{979F8E80-0B6A-475A-B762-A938B01FE527}"/>
    <cellStyle name="%40 - Vurgu4 3 7 3 3 2" xfId="37002" xr:uid="{D69D413F-B0A4-4C4B-9E19-9F84138C1232}"/>
    <cellStyle name="%40 - Vurgu4 3 7 3 4" xfId="16482" xr:uid="{7A7A3BF4-6C63-4560-82D7-42B4CAD67F4E}"/>
    <cellStyle name="%40 - Vurgu4 3 7 3 4 2" xfId="40713" xr:uid="{BA15A450-1FAA-4512-9745-C5537C8BB1B4}"/>
    <cellStyle name="%40 - Vurgu4 3 7 3 5" xfId="20221" xr:uid="{C48065F9-5C19-4561-8806-DADA13853722}"/>
    <cellStyle name="%40 - Vurgu4 3 7 3 5 2" xfId="44444" xr:uid="{16D95116-DFF8-4CC3-88CD-F4B4EE815422}"/>
    <cellStyle name="%40 - Vurgu4 3 7 3 6" xfId="26198" xr:uid="{51BF23C7-AA6F-4799-9C80-8C15AC3852BB}"/>
    <cellStyle name="%40 - Vurgu4 3 7 3 6 2" xfId="50318" xr:uid="{A343E5E7-AAED-4F8F-8327-518E34F21A78}"/>
    <cellStyle name="%40 - Vurgu4 3 7 3 7" xfId="30957" xr:uid="{D3560749-2495-499D-BDDD-670EFE77B716}"/>
    <cellStyle name="%40 - Vurgu4 3 7 4" xfId="7731" xr:uid="{04421700-1637-4B4B-990F-36A214C7E088}"/>
    <cellStyle name="%40 - Vurgu4 3 7 4 2" xfId="24774" xr:uid="{07857CE1-D168-409B-9074-D71A860ADB5F}"/>
    <cellStyle name="%40 - Vurgu4 3 7 4 2 2" xfId="48908" xr:uid="{CB6A64C0-C5AE-45A9-95F3-F85760457A67}"/>
    <cellStyle name="%40 - Vurgu4 3 7 4 3" xfId="32608" xr:uid="{05D935CD-5005-4650-A879-F243E66CFBB0}"/>
    <cellStyle name="%40 - Vurgu4 3 7 5" xfId="11356" xr:uid="{75904A61-3713-40FA-B5CE-F0E82ADFAEF9}"/>
    <cellStyle name="%40 - Vurgu4 3 7 5 2" xfId="35590" xr:uid="{26FBABA3-0605-4568-986F-EB475E454F92}"/>
    <cellStyle name="%40 - Vurgu4 3 7 6" xfId="15069" xr:uid="{2DB01539-AC45-4D66-B03F-E5C961CA07B9}"/>
    <cellStyle name="%40 - Vurgu4 3 7 6 2" xfId="39301" xr:uid="{421ADF29-F0E1-472B-82EA-149D2A16BF43}"/>
    <cellStyle name="%40 - Vurgu4 3 7 7" xfId="18804" xr:uid="{46829659-9641-40FC-86B6-41988446CE3D}"/>
    <cellStyle name="%40 - Vurgu4 3 7 7 2" xfId="43030" xr:uid="{D94D2BE6-06B0-4A0A-B3F2-ACEA65320764}"/>
    <cellStyle name="%40 - Vurgu4 3 7 8" xfId="23412" xr:uid="{2A5F1629-D2CF-4127-B97B-25C36CA79A77}"/>
    <cellStyle name="%40 - Vurgu4 3 7 8 2" xfId="47614" xr:uid="{99CEAE57-54A0-4025-8E13-953DD5A68EA0}"/>
    <cellStyle name="%40 - Vurgu4 3 7 9" xfId="29326" xr:uid="{5B3718A6-A830-43EE-A88B-49E9EA133C22}"/>
    <cellStyle name="%40 - Vurgu4 3 8" xfId="4311" xr:uid="{6082A8CC-D648-42EF-A6B7-0589D188C625}"/>
    <cellStyle name="%40 - Vurgu4 3 8 2" xfId="7508" xr:uid="{4130CFA7-1539-4CEB-BC92-142D428BABA8}"/>
    <cellStyle name="%40 - Vurgu4 3 8 2 2" xfId="25672" xr:uid="{609BCC0B-469D-48C3-A166-DC7145227B20}"/>
    <cellStyle name="%40 - Vurgu4 3 8 2 2 2" xfId="49801" xr:uid="{6EB2AB0B-04B2-4A6D-8376-5F8C8A35E192}"/>
    <cellStyle name="%40 - Vurgu4 3 8 2 3" xfId="32419" xr:uid="{6C3AF922-5DFE-4C55-BE1B-DE0DE2A7FC54}"/>
    <cellStyle name="%40 - Vurgu4 3 8 3" xfId="12251" xr:uid="{21F01B4B-948C-497F-A9B5-24911598E883}"/>
    <cellStyle name="%40 - Vurgu4 3 8 3 2" xfId="36485" xr:uid="{BC1571A6-3D61-4490-8373-ED26948694A5}"/>
    <cellStyle name="%40 - Vurgu4 3 8 4" xfId="15964" xr:uid="{F4853AD8-68B0-4E1C-B58D-767858376E87}"/>
    <cellStyle name="%40 - Vurgu4 3 8 4 2" xfId="40196" xr:uid="{33AE6DE3-7119-4DE8-A031-649364A42CF7}"/>
    <cellStyle name="%40 - Vurgu4 3 8 5" xfId="19701" xr:uid="{F6368680-B72F-4A07-86F2-781AB629BAB6}"/>
    <cellStyle name="%40 - Vurgu4 3 8 5 2" xfId="43927" xr:uid="{88048B4F-2FB0-4816-91D9-40589014D0D0}"/>
    <cellStyle name="%40 - Vurgu4 3 8 6" xfId="23222" xr:uid="{4D294F22-C37E-439E-9807-D7A25C67161C}"/>
    <cellStyle name="%40 - Vurgu4 3 8 6 2" xfId="47424" xr:uid="{5B3D151F-D6EE-4A32-9762-D8AFDA173135}"/>
    <cellStyle name="%40 - Vurgu4 3 8 7" xfId="29911" xr:uid="{96139B8F-ADC4-4047-92D1-9042A21B6380}"/>
    <cellStyle name="%40 - Vurgu4 3 9" xfId="5944" xr:uid="{F6E3744E-5F15-4702-981C-939DB77DB001}"/>
    <cellStyle name="%40 - Vurgu4 3 9 2" xfId="9868" xr:uid="{1EF3A749-4799-4829-B207-DB6BEFC3DA59}"/>
    <cellStyle name="%40 - Vurgu4 3 9 2 2" xfId="34468" xr:uid="{ADE4E10A-5B18-4E77-9172-314F237787E2}"/>
    <cellStyle name="%40 - Vurgu4 3 9 3" xfId="13755" xr:uid="{BBADC523-7B19-43C6-A8F7-DBB0705DAC63}"/>
    <cellStyle name="%40 - Vurgu4 3 9 3 2" xfId="37988" xr:uid="{3FC5569C-93C6-4BB5-8576-392A1A9ECD2E}"/>
    <cellStyle name="%40 - Vurgu4 3 9 4" xfId="17468" xr:uid="{708D8399-61D7-4EF9-A1F1-34623C4D2925}"/>
    <cellStyle name="%40 - Vurgu4 3 9 4 2" xfId="41699" xr:uid="{295222FD-E786-4A88-AFE2-EF2A363F8F14}"/>
    <cellStyle name="%40 - Vurgu4 3 9 5" xfId="21207" xr:uid="{45A1CCE3-767E-44D5-A7BD-CC32632E9CC3}"/>
    <cellStyle name="%40 - Vurgu4 3 9 5 2" xfId="45430" xr:uid="{5FD5F50C-6A0F-4881-9E8B-87C875A40742}"/>
    <cellStyle name="%40 - Vurgu4 3 9 6" xfId="27187" xr:uid="{61F460F7-6ED5-4256-9762-370B4E70562D}"/>
    <cellStyle name="%40 - Vurgu4 3 9 6 2" xfId="51304" xr:uid="{F410DBC1-6DF6-4674-8BCB-69475AC3878E}"/>
    <cellStyle name="%40 - Vurgu4 3 9 7" xfId="30950" xr:uid="{BE832278-60D1-4991-A53E-8EE4B6BFA3F3}"/>
    <cellStyle name="%40 - Vurgu4 30" xfId="8786" xr:uid="{0DF66E50-BCC2-445B-8C68-7446CAE31D7C}"/>
    <cellStyle name="%40 - Vurgu4 30 2" xfId="24367" xr:uid="{ED44252C-9426-4A33-83F0-9664BC4EDAEF}"/>
    <cellStyle name="%40 - Vurgu4 30 2 2" xfId="48569" xr:uid="{12EF860A-2949-4ECD-96AD-AB8C43D04095}"/>
    <cellStyle name="%40 - Vurgu4 30 3" xfId="33562" xr:uid="{EEF66F8B-6876-4F0D-B027-65D1B9C23E76}"/>
    <cellStyle name="%40 - Vurgu4 31" xfId="6521" xr:uid="{6E449432-1A9B-4C66-AF84-657B249C4445}"/>
    <cellStyle name="%40 - Vurgu4 31 2" xfId="24437" xr:uid="{71F6ED3E-E639-4A36-AF00-72BFAF5BF256}"/>
    <cellStyle name="%40 - Vurgu4 31 2 2" xfId="48621" xr:uid="{B59AB3A5-2227-4636-8CB9-7935D3AEAD28}"/>
    <cellStyle name="%40 - Vurgu4 31 3" xfId="31525" xr:uid="{4450D1DC-BA70-4A6A-9FC8-ACFDCAEA6379}"/>
    <cellStyle name="%40 - Vurgu4 32" xfId="11080" xr:uid="{507010CD-3DD1-4C5C-A8D3-93F680C5B59B}"/>
    <cellStyle name="%40 - Vurgu4 32 2" xfId="24460" xr:uid="{F06E236E-BDBB-423B-BB6F-0D7C982DE62A}"/>
    <cellStyle name="%40 - Vurgu4 32 2 2" xfId="48637" xr:uid="{370116DC-E3CE-4C14-9901-380FA748CD48}"/>
    <cellStyle name="%40 - Vurgu4 32 3" xfId="35321" xr:uid="{5B0E49AA-F77B-4133-95C3-22E0DF3A7CFF}"/>
    <cellStyle name="%40 - Vurgu4 33" xfId="11115" xr:uid="{A4E7DE07-A930-4B5C-86F0-A603B0E43A71}"/>
    <cellStyle name="%40 - Vurgu4 33 2" xfId="24478" xr:uid="{850E361D-4A11-4492-9F9E-15A975E1B1FC}"/>
    <cellStyle name="%40 - Vurgu4 33 2 2" xfId="48653" xr:uid="{03BD4CE8-36C6-4715-9CDA-FFD9B398CF02}"/>
    <cellStyle name="%40 - Vurgu4 33 3" xfId="35349" xr:uid="{16104E3D-C2FD-468C-A3F2-A77519BE374A}"/>
    <cellStyle name="%40 - Vurgu4 34" xfId="14828" xr:uid="{C883FA7E-91DD-4B24-B2DD-C03D8F94177A}"/>
    <cellStyle name="%40 - Vurgu4 34 2" xfId="24496" xr:uid="{A981BBBE-10B7-4C5B-B0C5-EBD3D98B724B}"/>
    <cellStyle name="%40 - Vurgu4 34 2 2" xfId="48670" xr:uid="{A8780EBE-4E26-4DE5-AA6A-5370C38E00D5}"/>
    <cellStyle name="%40 - Vurgu4 34 3" xfId="39060" xr:uid="{5F69DE3F-95C3-4C9B-8338-784E9F039744}"/>
    <cellStyle name="%40 - Vurgu4 35" xfId="18561" xr:uid="{06755128-BC2E-4733-9776-E89D5E1C6353}"/>
    <cellStyle name="%40 - Vurgu4 35 2" xfId="42787" xr:uid="{2E160590-632C-43E4-8F47-5C3CE9FFD16D}"/>
    <cellStyle name="%40 - Vurgu4 36" xfId="22295" xr:uid="{484A93B3-C173-46BA-86A2-80EC2FB9A173}"/>
    <cellStyle name="%40 - Vurgu4 36 2" xfId="46513" xr:uid="{8985C2EA-EE7E-459C-9CC4-AAD43308679E}"/>
    <cellStyle name="%40 - Vurgu4 37" xfId="52378" xr:uid="{1DA1BF04-36BE-488D-8625-A5C1E67792C4}"/>
    <cellStyle name="%40 - Vurgu4 4" xfId="605" xr:uid="{00000000-0005-0000-0000-000097020000}"/>
    <cellStyle name="%40 - Vurgu4 4 10" xfId="6586" xr:uid="{0A805C3F-9E8E-4463-AA77-55B65A66DDAC}"/>
    <cellStyle name="%40 - Vurgu4 4 10 2" xfId="31590" xr:uid="{72DEDD29-B767-4422-9A48-14152AB9818E}"/>
    <cellStyle name="%40 - Vurgu4 4 11" xfId="10453" xr:uid="{E706BFC0-7AE8-43A7-A0F3-2B848F8D2D1F}"/>
    <cellStyle name="%40 - Vurgu4 4 11 2" xfId="35014" xr:uid="{FE1CC0D9-D18C-47E9-8818-F168FBB3C91C}"/>
    <cellStyle name="%40 - Vurgu4 4 12" xfId="11179" xr:uid="{8FCEDAD9-21F9-4E61-BE4D-CC25FF63020E}"/>
    <cellStyle name="%40 - Vurgu4 4 12 2" xfId="35413" xr:uid="{10D4BC99-E8C0-4A29-998E-3346D3E69E64}"/>
    <cellStyle name="%40 - Vurgu4 4 13" xfId="14892" xr:uid="{AC21A0BC-E9A6-438F-842C-4F40865DE7FC}"/>
    <cellStyle name="%40 - Vurgu4 4 13 2" xfId="39124" xr:uid="{4E90C941-3D0A-4B6A-BB9A-87E3F6D01340}"/>
    <cellStyle name="%40 - Vurgu4 4 14" xfId="18625" xr:uid="{27EFB012-57C8-4669-BBAB-CF8BCC5EA07E}"/>
    <cellStyle name="%40 - Vurgu4 4 14 2" xfId="42851" xr:uid="{BCB025A9-622C-4AE0-84A5-D2DC3054C35F}"/>
    <cellStyle name="%40 - Vurgu4 4 15" xfId="22392" xr:uid="{FC184F7A-2B5D-4A33-BB8A-A63A3E7C4506}"/>
    <cellStyle name="%40 - Vurgu4 4 15 2" xfId="46594" xr:uid="{512293BA-8C26-49F2-90E8-19FEAE3AA77C}"/>
    <cellStyle name="%40 - Vurgu4 4 16" xfId="28754" xr:uid="{DBA59AC7-78CD-4C5C-9908-1A2085573028}"/>
    <cellStyle name="%40 - Vurgu4 4 2" xfId="606" xr:uid="{00000000-0005-0000-0000-000098020000}"/>
    <cellStyle name="%40 - Vurgu4 4 2 10" xfId="22695" xr:uid="{C28453B9-F26D-462C-A022-65DDC2F7D053}"/>
    <cellStyle name="%40 - Vurgu4 4 2 10 2" xfId="46897" xr:uid="{CEF9E092-3816-4DF9-ACEB-03DA9C389ECA}"/>
    <cellStyle name="%40 - Vurgu4 4 2 11" xfId="28755" xr:uid="{A781A7C3-0E54-4A13-ACD1-3883AE57EE2B}"/>
    <cellStyle name="%40 - Vurgu4 4 2 2" xfId="607" xr:uid="{00000000-0005-0000-0000-000099020000}"/>
    <cellStyle name="%40 - Vurgu4 4 2 2 2" xfId="4321" xr:uid="{79CA5887-6F94-4803-8244-2E622202FFB2}"/>
    <cellStyle name="%40 - Vurgu4 4 2 2 2 2" xfId="26511" xr:uid="{5E8C1712-8963-46E3-850D-E29DAA933906}"/>
    <cellStyle name="%40 - Vurgu4 4 2 2 2 2 2" xfId="50630" xr:uid="{8EA4CEB4-6B62-401E-B405-C362946D1276}"/>
    <cellStyle name="%40 - Vurgu4 4 2 2 2 3" xfId="29921" xr:uid="{C43C4935-8AF4-494E-A9C9-D2C5A843FE90}"/>
    <cellStyle name="%40 - Vurgu4 4 2 2 3" xfId="5954" xr:uid="{3BE3644B-A347-41B5-9990-BA4CB2CE1C79}"/>
    <cellStyle name="%40 - Vurgu4 4 2 2 3 2" xfId="30960" xr:uid="{20799001-AE8C-4577-9604-934711F363A6}"/>
    <cellStyle name="%40 - Vurgu4 4 2 2 4" xfId="8112" xr:uid="{927321A0-29E3-464E-AA9F-B87E57E80367}"/>
    <cellStyle name="%40 - Vurgu4 4 2 2 4 2" xfId="32940" xr:uid="{4CE41E71-9D55-48EA-A351-1B1C8FDFF8FE}"/>
    <cellStyle name="%40 - Vurgu4 4 2 2 5" xfId="13081" xr:uid="{F1DB9016-A23F-4550-AD28-B4E0DDAAAF28}"/>
    <cellStyle name="%40 - Vurgu4 4 2 2 5 2" xfId="37314" xr:uid="{5E7394BA-919B-4CB7-B924-040277DEAAAA}"/>
    <cellStyle name="%40 - Vurgu4 4 2 2 6" xfId="16794" xr:uid="{3DB5E4A1-954B-452F-8296-60DF8F8C88FB}"/>
    <cellStyle name="%40 - Vurgu4 4 2 2 6 2" xfId="41025" xr:uid="{BD1A9A44-2EE9-4528-8767-94074141BD38}"/>
    <cellStyle name="%40 - Vurgu4 4 2 2 7" xfId="20533" xr:uid="{2556D3CD-4A85-45A2-95DB-D7DD1CD38383}"/>
    <cellStyle name="%40 - Vurgu4 4 2 2 7 2" xfId="44756" xr:uid="{43FF8CE0-4674-4826-A3F9-06D47B681924}"/>
    <cellStyle name="%40 - Vurgu4 4 2 2 8" xfId="23745" xr:uid="{7DA6D830-1BF5-48E8-AB82-FA19977EE59A}"/>
    <cellStyle name="%40 - Vurgu4 4 2 2 8 2" xfId="47947" xr:uid="{0480A726-1CD7-433A-8699-C88FB99DA480}"/>
    <cellStyle name="%40 - Vurgu4 4 2 2 9" xfId="28756" xr:uid="{FF94ECA2-8352-4699-A7E6-E3A409283B8C}"/>
    <cellStyle name="%40 - Vurgu4 4 2 3" xfId="4320" xr:uid="{D07C08C1-086F-4D68-B943-81A33A33F6C0}"/>
    <cellStyle name="%40 - Vurgu4 4 2 3 2" xfId="10076" xr:uid="{5FBC554E-9C44-4C10-9972-771D50D85FA5}"/>
    <cellStyle name="%40 - Vurgu4 4 2 3 2 2" xfId="34670" xr:uid="{96E33773-8317-408D-8AFC-721F3D6887F1}"/>
    <cellStyle name="%40 - Vurgu4 4 2 3 3" xfId="14273" xr:uid="{71A0FAEF-B706-48CC-876B-17C495AF1E69}"/>
    <cellStyle name="%40 - Vurgu4 4 2 3 3 2" xfId="38506" xr:uid="{7771D099-C567-4BC9-8197-A45ADC63F740}"/>
    <cellStyle name="%40 - Vurgu4 4 2 3 4" xfId="17986" xr:uid="{B5218CF7-213D-494C-BA19-277BE2CF7E8F}"/>
    <cellStyle name="%40 - Vurgu4 4 2 3 4 2" xfId="42217" xr:uid="{4F8CA3E5-69C1-4F70-B890-29D90C5411FD}"/>
    <cellStyle name="%40 - Vurgu4 4 2 3 5" xfId="21725" xr:uid="{968AC62C-CFD2-423B-AE4D-454E5D64F1AE}"/>
    <cellStyle name="%40 - Vurgu4 4 2 3 5 2" xfId="45948" xr:uid="{5E5F92DD-304A-4C0F-B4AA-F3F5181A48C4}"/>
    <cellStyle name="%40 - Vurgu4 4 2 3 6" xfId="27705" xr:uid="{CB337D65-7FFD-416D-BF8B-3E0FF07D2BB2}"/>
    <cellStyle name="%40 - Vurgu4 4 2 3 6 2" xfId="51822" xr:uid="{C7FEAFDD-080F-46DC-BA23-16012EBFB061}"/>
    <cellStyle name="%40 - Vurgu4 4 2 3 7" xfId="29920" xr:uid="{27FFCF68-C197-491D-A2CE-73E4CE9C1AB7}"/>
    <cellStyle name="%40 - Vurgu4 4 2 4" xfId="5953" xr:uid="{2698E497-1732-43AF-A672-8654DE7F83D9}"/>
    <cellStyle name="%40 - Vurgu4 4 2 4 2" xfId="9024" xr:uid="{90A8B699-665A-4725-941C-EFC80C748027}"/>
    <cellStyle name="%40 - Vurgu4 4 2 4 2 2" xfId="33718" xr:uid="{18677825-6121-4B45-A312-2E912BAA298D}"/>
    <cellStyle name="%40 - Vurgu4 4 2 4 3" xfId="12423" xr:uid="{ABD7A70E-4183-4E9A-B8EB-5528205B1F86}"/>
    <cellStyle name="%40 - Vurgu4 4 2 4 3 2" xfId="36657" xr:uid="{0267B581-9CDE-495A-99B8-26BD8312618E}"/>
    <cellStyle name="%40 - Vurgu4 4 2 4 4" xfId="16136" xr:uid="{AA17CA60-C332-491E-96D6-6491C9339F61}"/>
    <cellStyle name="%40 - Vurgu4 4 2 4 4 2" xfId="40368" xr:uid="{FAB10891-8DD9-4F46-B2EA-BADCB36C404A}"/>
    <cellStyle name="%40 - Vurgu4 4 2 4 5" xfId="19874" xr:uid="{83A1B5FB-67D5-495A-8F15-5D90C192F797}"/>
    <cellStyle name="%40 - Vurgu4 4 2 4 5 2" xfId="44099" xr:uid="{64EC8184-0F6B-460E-9786-BE7BA2E23C8F}"/>
    <cellStyle name="%40 - Vurgu4 4 2 4 6" xfId="25849" xr:uid="{F75F191D-6BA2-48C6-A2BC-749D0165C76E}"/>
    <cellStyle name="%40 - Vurgu4 4 2 4 6 2" xfId="49973" xr:uid="{615DFE68-8F55-463F-8280-FC432F8BBB96}"/>
    <cellStyle name="%40 - Vurgu4 4 2 4 7" xfId="30959" xr:uid="{EFDDB6C3-418B-44F5-9A0D-ADFA24D25093}"/>
    <cellStyle name="%40 - Vurgu4 4 2 5" xfId="6960" xr:uid="{C123CF5E-7749-46AA-BB11-9787CB474059}"/>
    <cellStyle name="%40 - Vurgu4 4 2 5 2" xfId="25108" xr:uid="{D72F068A-9CEF-4274-8ED8-5C7F01032F55}"/>
    <cellStyle name="%40 - Vurgu4 4 2 5 2 2" xfId="49242" xr:uid="{136BCB06-1B5C-4A5A-870A-7311C1BDD7FD}"/>
    <cellStyle name="%40 - Vurgu4 4 2 5 3" xfId="31892" xr:uid="{CDD18F18-2FB5-48F6-BC4D-A78EF7F6FCEB}"/>
    <cellStyle name="%40 - Vurgu4 4 2 6" xfId="10454" xr:uid="{38887015-76C9-4E87-8ED7-A8A3AFD30FD0}"/>
    <cellStyle name="%40 - Vurgu4 4 2 6 2" xfId="35015" xr:uid="{95927D61-2E45-4C45-8165-D2BA5E259D3D}"/>
    <cellStyle name="%40 - Vurgu4 4 2 7" xfId="11692" xr:uid="{7D147724-F512-4C27-958C-82E57D29DEE0}"/>
    <cellStyle name="%40 - Vurgu4 4 2 7 2" xfId="35926" xr:uid="{14BE4D6F-7A92-43BC-A5FC-B3C7D43DF0F3}"/>
    <cellStyle name="%40 - Vurgu4 4 2 8" xfId="15405" xr:uid="{11465559-7F71-4D62-A7DC-9B52BD09CC29}"/>
    <cellStyle name="%40 - Vurgu4 4 2 8 2" xfId="39637" xr:uid="{E60750BB-452A-41A7-B239-F0B7BCEF5AE3}"/>
    <cellStyle name="%40 - Vurgu4 4 2 9" xfId="19142" xr:uid="{131823D1-39BE-4093-A355-1BC625249D4B}"/>
    <cellStyle name="%40 - Vurgu4 4 2 9 2" xfId="43368" xr:uid="{AD50B61B-7F73-470D-A814-6CBCE26DFFCA}"/>
    <cellStyle name="%40 - Vurgu4 4 3" xfId="608" xr:uid="{00000000-0005-0000-0000-00009A020000}"/>
    <cellStyle name="%40 - Vurgu4 4 3 10" xfId="28757" xr:uid="{F08CF86E-4B6B-47D1-90E8-3E6DA1E40859}"/>
    <cellStyle name="%40 - Vurgu4 4 3 2" xfId="4322" xr:uid="{DB84DBE0-3589-48A0-80B4-5BFC1D776C0F}"/>
    <cellStyle name="%40 - Vurgu4 4 3 2 2" xfId="8243" xr:uid="{47157F9B-5CFB-4CCE-9F05-AA0CC4F1B572}"/>
    <cellStyle name="%40 - Vurgu4 4 3 2 2 2" xfId="27832" xr:uid="{0167866B-632A-4653-8F4B-38852E78E9E5}"/>
    <cellStyle name="%40 - Vurgu4 4 3 2 2 2 2" xfId="51949" xr:uid="{6BCE33BF-8A7B-4A64-AE46-49DA716C88CA}"/>
    <cellStyle name="%40 - Vurgu4 4 3 2 2 3" xfId="33067" xr:uid="{FDB25ECA-6BB2-429E-B55C-4F74C54529E6}"/>
    <cellStyle name="%40 - Vurgu4 4 3 2 3" xfId="14400" xr:uid="{3AAB5C91-515B-4B6C-90CE-967FA652EF34}"/>
    <cellStyle name="%40 - Vurgu4 4 3 2 3 2" xfId="38633" xr:uid="{F68ABCD1-BF5A-4B94-9533-77BF552B3DAC}"/>
    <cellStyle name="%40 - Vurgu4 4 3 2 4" xfId="18113" xr:uid="{540994ED-4DAD-409F-9532-09D2333EEEF5}"/>
    <cellStyle name="%40 - Vurgu4 4 3 2 4 2" xfId="42344" xr:uid="{5FA6CDCD-9756-450D-928D-5FDC7DDF80F8}"/>
    <cellStyle name="%40 - Vurgu4 4 3 2 5" xfId="21852" xr:uid="{26D7C9AA-0719-4B8F-A090-D0142989D05A}"/>
    <cellStyle name="%40 - Vurgu4 4 3 2 5 2" xfId="46075" xr:uid="{2765731C-283D-43E6-9227-31D956B8E471}"/>
    <cellStyle name="%40 - Vurgu4 4 3 2 6" xfId="23872" xr:uid="{B5EA7C9A-6B8E-464D-913D-A5D5B41C1884}"/>
    <cellStyle name="%40 - Vurgu4 4 3 2 6 2" xfId="48074" xr:uid="{406C60B0-1929-4BD3-9B3D-A98E6934C588}"/>
    <cellStyle name="%40 - Vurgu4 4 3 2 7" xfId="29922" xr:uid="{AD3F71BF-74F8-4CF7-A3A6-E2988EC9A22A}"/>
    <cellStyle name="%40 - Vurgu4 4 3 3" xfId="5955" xr:uid="{5EE99264-13AD-4F6C-BCA8-D4A5EEF90557}"/>
    <cellStyle name="%40 - Vurgu4 4 3 3 2" xfId="9465" xr:uid="{22A02AA0-3085-444B-9529-A78316E365DE}"/>
    <cellStyle name="%40 - Vurgu4 4 3 3 2 2" xfId="34090" xr:uid="{69668C88-938D-4E88-8E70-5E51AB3763B7}"/>
    <cellStyle name="%40 - Vurgu4 4 3 3 3" xfId="13208" xr:uid="{CADC3E20-9E4C-47D9-A08C-51653D7C9A4F}"/>
    <cellStyle name="%40 - Vurgu4 4 3 3 3 2" xfId="37441" xr:uid="{25B5CA9E-09B9-489A-8C24-EA50D22CA745}"/>
    <cellStyle name="%40 - Vurgu4 4 3 3 4" xfId="16921" xr:uid="{66E2AF6E-FEF5-4D20-8107-FA2A2A14FA4B}"/>
    <cellStyle name="%40 - Vurgu4 4 3 3 4 2" xfId="41152" xr:uid="{C127F447-1007-4A29-AD7F-A16F64538A19}"/>
    <cellStyle name="%40 - Vurgu4 4 3 3 5" xfId="20660" xr:uid="{BB643808-40EE-4EB0-B5EA-C0F151C9116B}"/>
    <cellStyle name="%40 - Vurgu4 4 3 3 5 2" xfId="44883" xr:uid="{CDB0B18A-5EA2-4449-AB8D-0F672F4C9BAA}"/>
    <cellStyle name="%40 - Vurgu4 4 3 3 6" xfId="26638" xr:uid="{EC29224C-9713-481A-917D-7B7453F694EA}"/>
    <cellStyle name="%40 - Vurgu4 4 3 3 6 2" xfId="50757" xr:uid="{481AFB93-7BD4-40EA-8158-760157A466BD}"/>
    <cellStyle name="%40 - Vurgu4 4 3 3 7" xfId="30961" xr:uid="{9307727D-B5F4-427B-852E-1A68FB62B614}"/>
    <cellStyle name="%40 - Vurgu4 4 3 4" xfId="7095" xr:uid="{566B8E1A-2F33-418B-8D85-C097D3349E00}"/>
    <cellStyle name="%40 - Vurgu4 4 3 4 2" xfId="25235" xr:uid="{B55B2EA4-313B-415D-AC20-733F559BB3D1}"/>
    <cellStyle name="%40 - Vurgu4 4 3 4 2 2" xfId="49369" xr:uid="{262C10C4-3CD9-4923-9733-FE07CA3BBF6D}"/>
    <cellStyle name="%40 - Vurgu4 4 3 4 3" xfId="32019" xr:uid="{C72882BA-BA94-4781-A4A8-10AB201F2792}"/>
    <cellStyle name="%40 - Vurgu4 4 3 5" xfId="10455" xr:uid="{C7CFF000-EBBD-45EC-8006-C2557C03A95B}"/>
    <cellStyle name="%40 - Vurgu4 4 3 5 2" xfId="35016" xr:uid="{E2305CE2-F29D-4BBD-96D3-BA9A735EC1F5}"/>
    <cellStyle name="%40 - Vurgu4 4 3 6" xfId="11819" xr:uid="{B3F2D0F9-5E5C-4076-AAA0-EDA6F8849DA1}"/>
    <cellStyle name="%40 - Vurgu4 4 3 6 2" xfId="36053" xr:uid="{74CE390D-4AD9-46CC-8829-10FAF40669F9}"/>
    <cellStyle name="%40 - Vurgu4 4 3 7" xfId="15532" xr:uid="{250A53EA-B618-4D57-BD5D-CF5552B18DA0}"/>
    <cellStyle name="%40 - Vurgu4 4 3 7 2" xfId="39764" xr:uid="{505CED1F-A853-4AE3-B508-078572E3E31E}"/>
    <cellStyle name="%40 - Vurgu4 4 3 8" xfId="19269" xr:uid="{7796CCA1-DB86-4B23-A442-FA163492091E}"/>
    <cellStyle name="%40 - Vurgu4 4 3 8 2" xfId="43495" xr:uid="{FF23C227-701F-4BAD-A5DC-CA88007A2761}"/>
    <cellStyle name="%40 - Vurgu4 4 3 9" xfId="22822" xr:uid="{146E7CDA-1890-4084-818C-F289E60C09C9}"/>
    <cellStyle name="%40 - Vurgu4 4 3 9 2" xfId="47024" xr:uid="{A4FBE443-665E-47FC-88F7-F64C1F2D8F7F}"/>
    <cellStyle name="%40 - Vurgu4 4 4" xfId="609" xr:uid="{00000000-0005-0000-0000-00009B020000}"/>
    <cellStyle name="%40 - Vurgu4 4 4 10" xfId="28758" xr:uid="{9AA9E18C-A1B5-47DA-BADA-F5B93026FB0D}"/>
    <cellStyle name="%40 - Vurgu4 4 4 2" xfId="4323" xr:uid="{4917501A-393E-414A-BFFD-D8888093021C}"/>
    <cellStyle name="%40 - Vurgu4 4 4 2 2" xfId="8373" xr:uid="{B86D2E80-846D-465A-8953-67C7FF3CC19A}"/>
    <cellStyle name="%40 - Vurgu4 4 4 2 2 2" xfId="27959" xr:uid="{4E9BCBF9-704C-4D22-B974-7543731F2C47}"/>
    <cellStyle name="%40 - Vurgu4 4 4 2 2 2 2" xfId="52076" xr:uid="{154F5FD0-4107-415A-934B-1C3DDC82DFC5}"/>
    <cellStyle name="%40 - Vurgu4 4 4 2 2 3" xfId="33194" xr:uid="{1AAEE6C5-0A34-4E50-A74A-823B35B35A2D}"/>
    <cellStyle name="%40 - Vurgu4 4 4 2 3" xfId="14527" xr:uid="{FE0B7E21-89E7-45AB-AC21-434F2ABEDD60}"/>
    <cellStyle name="%40 - Vurgu4 4 4 2 3 2" xfId="38760" xr:uid="{4A13D03B-119E-4F2D-998F-BBA902EA2080}"/>
    <cellStyle name="%40 - Vurgu4 4 4 2 4" xfId="18240" xr:uid="{4B212B3C-A44E-4593-A360-12D1FDF0E9A4}"/>
    <cellStyle name="%40 - Vurgu4 4 4 2 4 2" xfId="42471" xr:uid="{93A0E54D-48FC-464C-B625-1AF8E6C8811F}"/>
    <cellStyle name="%40 - Vurgu4 4 4 2 5" xfId="21979" xr:uid="{8FA4BB14-0396-4D95-9121-F0409972AFDB}"/>
    <cellStyle name="%40 - Vurgu4 4 4 2 5 2" xfId="46202" xr:uid="{86D18E2D-F297-477C-95D7-7A2A93005369}"/>
    <cellStyle name="%40 - Vurgu4 4 4 2 6" xfId="23999" xr:uid="{144D65EE-4E9E-40FD-8C58-DD355DA37208}"/>
    <cellStyle name="%40 - Vurgu4 4 4 2 6 2" xfId="48201" xr:uid="{33266F2E-5367-417A-8629-C7AE1CA4BE53}"/>
    <cellStyle name="%40 - Vurgu4 4 4 2 7" xfId="29923" xr:uid="{A87C2107-62F6-4F72-AE2F-FAC4E057EF01}"/>
    <cellStyle name="%40 - Vurgu4 4 4 3" xfId="5956" xr:uid="{6AE2663C-4660-4288-81E7-EAAC3FBFBB8F}"/>
    <cellStyle name="%40 - Vurgu4 4 4 3 2" xfId="9544" xr:uid="{64909695-105C-4A15-B80C-C0FFB04A3047}"/>
    <cellStyle name="%40 - Vurgu4 4 4 3 2 2" xfId="34169" xr:uid="{702C8B4A-F8D3-47C0-A5B0-860C3466DAE9}"/>
    <cellStyle name="%40 - Vurgu4 4 4 3 3" xfId="13335" xr:uid="{C6A89858-FEAC-48BF-9AC3-FE231CF5FC07}"/>
    <cellStyle name="%40 - Vurgu4 4 4 3 3 2" xfId="37568" xr:uid="{D84FFA57-8D43-4820-8DA7-BF4E2F84E36D}"/>
    <cellStyle name="%40 - Vurgu4 4 4 3 4" xfId="17048" xr:uid="{1BD9F2D1-B2EE-4080-8054-5738F141980F}"/>
    <cellStyle name="%40 - Vurgu4 4 4 3 4 2" xfId="41279" xr:uid="{F512526B-C387-4E3A-A1FC-11B39B6BE879}"/>
    <cellStyle name="%40 - Vurgu4 4 4 3 5" xfId="20787" xr:uid="{48D8581E-2802-4840-959D-459ED61F2E85}"/>
    <cellStyle name="%40 - Vurgu4 4 4 3 5 2" xfId="45010" xr:uid="{39E72532-39BC-4150-AADB-292341528A85}"/>
    <cellStyle name="%40 - Vurgu4 4 4 3 6" xfId="26765" xr:uid="{26DC47D9-D814-41F5-A944-A81191103FA6}"/>
    <cellStyle name="%40 - Vurgu4 4 4 3 6 2" xfId="50884" xr:uid="{F29BC745-32D9-406F-8EB2-F6691C28BEA9}"/>
    <cellStyle name="%40 - Vurgu4 4 4 3 7" xfId="30962" xr:uid="{76B28508-597A-4348-BE95-12D059DE4A1A}"/>
    <cellStyle name="%40 - Vurgu4 4 4 4" xfId="7223" xr:uid="{2805929A-C9D7-4CA9-90EB-8C334B2CE4D0}"/>
    <cellStyle name="%40 - Vurgu4 4 4 4 2" xfId="25362" xr:uid="{30FCEE35-18B0-41C4-94D2-50C205A1C013}"/>
    <cellStyle name="%40 - Vurgu4 4 4 4 2 2" xfId="49496" xr:uid="{A7CCFD40-A44B-442D-BD71-AE8FAEC7D0BA}"/>
    <cellStyle name="%40 - Vurgu4 4 4 4 3" xfId="32146" xr:uid="{CC57D565-8438-4C61-85B1-D14E9B66125A}"/>
    <cellStyle name="%40 - Vurgu4 4 4 5" xfId="10456" xr:uid="{93CF6324-ABF3-4559-B28A-1B4198B01D54}"/>
    <cellStyle name="%40 - Vurgu4 4 4 5 2" xfId="35017" xr:uid="{B6140D9C-AD15-4892-AD49-E81EDF3946A0}"/>
    <cellStyle name="%40 - Vurgu4 4 4 6" xfId="11946" xr:uid="{C6E296BA-ED3F-4A3A-BE58-92C38A9AFD67}"/>
    <cellStyle name="%40 - Vurgu4 4 4 6 2" xfId="36180" xr:uid="{FEB691DB-A6F0-48E1-8169-916FCA39EADD}"/>
    <cellStyle name="%40 - Vurgu4 4 4 7" xfId="15659" xr:uid="{9CD1557C-AB41-4DBD-92FF-625213ECB2CC}"/>
    <cellStyle name="%40 - Vurgu4 4 4 7 2" xfId="39891" xr:uid="{BB59C583-B449-4818-AB00-CC6371F16984}"/>
    <cellStyle name="%40 - Vurgu4 4 4 8" xfId="19396" xr:uid="{05E623D8-76C7-4C37-9526-7A74B4EDA8C8}"/>
    <cellStyle name="%40 - Vurgu4 4 4 8 2" xfId="43622" xr:uid="{8B5FEB3D-2867-402F-B243-0824916B625F}"/>
    <cellStyle name="%40 - Vurgu4 4 4 9" xfId="22949" xr:uid="{EC9658C2-5D91-4DF3-8FE5-7DA647AE9C3A}"/>
    <cellStyle name="%40 - Vurgu4 4 4 9 2" xfId="47151" xr:uid="{A754DE50-E07D-45D6-85FD-48A8EB50D03C}"/>
    <cellStyle name="%40 - Vurgu4 4 5" xfId="610" xr:uid="{00000000-0005-0000-0000-00009C020000}"/>
    <cellStyle name="%40 - Vurgu4 4 5 2" xfId="4324" xr:uid="{CCB08D86-44D6-47E2-984E-752A32489367}"/>
    <cellStyle name="%40 - Vurgu4 4 5 2 2" xfId="8505" xr:uid="{ED10300A-CB97-44BF-8CE0-66458B99C436}"/>
    <cellStyle name="%40 - Vurgu4 4 5 2 2 2" xfId="28086" xr:uid="{27413455-0C95-4173-B43B-DB0F8E9691B6}"/>
    <cellStyle name="%40 - Vurgu4 4 5 2 2 2 2" xfId="52203" xr:uid="{C010E0FE-C2A0-406D-81B9-818D3BE0BB24}"/>
    <cellStyle name="%40 - Vurgu4 4 5 2 2 3" xfId="33321" xr:uid="{1F2946C3-B71A-4157-B2AD-F47D4212BE84}"/>
    <cellStyle name="%40 - Vurgu4 4 5 2 3" xfId="14654" xr:uid="{F20AC038-4DDC-47FE-96BF-C19CFFBA5D27}"/>
    <cellStyle name="%40 - Vurgu4 4 5 2 3 2" xfId="38887" xr:uid="{3915D669-82CD-42C2-B451-B86B1B2E34F7}"/>
    <cellStyle name="%40 - Vurgu4 4 5 2 4" xfId="18367" xr:uid="{C5CFDB42-6C4C-4A4C-A846-0D0F0E73747F}"/>
    <cellStyle name="%40 - Vurgu4 4 5 2 4 2" xfId="42598" xr:uid="{6EF3312A-9365-47CE-9F59-43C8505AD6CA}"/>
    <cellStyle name="%40 - Vurgu4 4 5 2 5" xfId="22106" xr:uid="{E59FAF30-DA61-4856-A690-2EF17F74303C}"/>
    <cellStyle name="%40 - Vurgu4 4 5 2 5 2" xfId="46329" xr:uid="{E6E1628F-8F5A-4ACB-97E1-2238E661A037}"/>
    <cellStyle name="%40 - Vurgu4 4 5 2 6" xfId="24126" xr:uid="{589DF1CF-8964-4009-BBCD-5E663E3DD0A2}"/>
    <cellStyle name="%40 - Vurgu4 4 5 2 6 2" xfId="48328" xr:uid="{15AE8631-0A9B-4753-8E1A-2D994989E17E}"/>
    <cellStyle name="%40 - Vurgu4 4 5 2 7" xfId="29924" xr:uid="{EF187B51-5722-4ABC-BDCE-6E75BABEE1C8}"/>
    <cellStyle name="%40 - Vurgu4 4 5 3" xfId="5957" xr:uid="{04171E32-7B67-4BCC-B447-7281A57D2177}"/>
    <cellStyle name="%40 - Vurgu4 4 5 3 2" xfId="9624" xr:uid="{DA2BD1B5-9FCC-45D2-A3F5-3F09968C5CDA}"/>
    <cellStyle name="%40 - Vurgu4 4 5 3 2 2" xfId="34249" xr:uid="{0AC1836F-5F06-4105-9D84-E4DF0CF324D4}"/>
    <cellStyle name="%40 - Vurgu4 4 5 3 3" xfId="13462" xr:uid="{258035E1-39BB-4C57-8FB3-20010243B107}"/>
    <cellStyle name="%40 - Vurgu4 4 5 3 3 2" xfId="37695" xr:uid="{E125DCC7-B8FD-41D3-B250-A76792189104}"/>
    <cellStyle name="%40 - Vurgu4 4 5 3 4" xfId="17175" xr:uid="{AC031318-8F02-4725-9949-28BEC691E934}"/>
    <cellStyle name="%40 - Vurgu4 4 5 3 4 2" xfId="41406" xr:uid="{1A04423D-1182-4B9A-8FAA-42F9ED40D9FC}"/>
    <cellStyle name="%40 - Vurgu4 4 5 3 5" xfId="20914" xr:uid="{D0517E95-5DAD-4713-A417-0AB7C1D96101}"/>
    <cellStyle name="%40 - Vurgu4 4 5 3 5 2" xfId="45137" xr:uid="{223AADCB-8C3B-4FA4-91D7-F44F3824F93F}"/>
    <cellStyle name="%40 - Vurgu4 4 5 3 6" xfId="26892" xr:uid="{D2E1881C-7E49-4373-B180-90C339CD77D1}"/>
    <cellStyle name="%40 - Vurgu4 4 5 3 6 2" xfId="51011" xr:uid="{0889CBA0-165E-4A73-9E05-13D53566F3B5}"/>
    <cellStyle name="%40 - Vurgu4 4 5 3 7" xfId="30963" xr:uid="{4559B768-3D22-45AC-A1DA-BB2E62D83653}"/>
    <cellStyle name="%40 - Vurgu4 4 5 4" xfId="7357" xr:uid="{8DA3FB6B-972D-4D4F-BCDA-34C688F8F1D4}"/>
    <cellStyle name="%40 - Vurgu4 4 5 4 2" xfId="25489" xr:uid="{F5FAF01B-0A9D-4236-BA22-63B48DB4DFFA}"/>
    <cellStyle name="%40 - Vurgu4 4 5 4 2 2" xfId="49623" xr:uid="{731683EF-AA7E-49D4-92F1-0582C107D4B2}"/>
    <cellStyle name="%40 - Vurgu4 4 5 4 3" xfId="32273" xr:uid="{82DB3E3D-3F5F-4451-8AF5-8CFD70458956}"/>
    <cellStyle name="%40 - Vurgu4 4 5 5" xfId="12073" xr:uid="{92F93028-BEDF-4D0C-9820-3DD9AE1BC598}"/>
    <cellStyle name="%40 - Vurgu4 4 5 5 2" xfId="36307" xr:uid="{0A354F8A-2528-42BD-B37D-4B31CDA154A5}"/>
    <cellStyle name="%40 - Vurgu4 4 5 6" xfId="15786" xr:uid="{9E9665FE-6FAC-4D51-B1BC-B7318424CA56}"/>
    <cellStyle name="%40 - Vurgu4 4 5 6 2" xfId="40018" xr:uid="{92B16D26-E4D7-477E-9E24-062BF05239BA}"/>
    <cellStyle name="%40 - Vurgu4 4 5 7" xfId="19523" xr:uid="{2149C67E-4088-4930-BAF0-DA24574DD7E6}"/>
    <cellStyle name="%40 - Vurgu4 4 5 7 2" xfId="43749" xr:uid="{8A77DEC2-C635-49BF-8CA8-CE20A927B8C9}"/>
    <cellStyle name="%40 - Vurgu4 4 5 8" xfId="23076" xr:uid="{6A16B706-5E46-431F-A19D-F320BBD45CE9}"/>
    <cellStyle name="%40 - Vurgu4 4 5 8 2" xfId="47278" xr:uid="{C8A41904-7CF5-473B-87A7-A9491C0D927E}"/>
    <cellStyle name="%40 - Vurgu4 4 5 9" xfId="28759" xr:uid="{FDC77071-493B-48FE-BD48-E5DA8493E6A2}"/>
    <cellStyle name="%40 - Vurgu4 4 6" xfId="3597" xr:uid="{00000000-0005-0000-0000-00009D020000}"/>
    <cellStyle name="%40 - Vurgu4 4 6 2" xfId="4325" xr:uid="{581A1527-3C11-4BF4-A337-994B7DC31B51}"/>
    <cellStyle name="%40 - Vurgu4 4 6 2 2" xfId="9999" xr:uid="{AC3BE975-A2F0-41DD-927C-61EF2E7B452C}"/>
    <cellStyle name="%40 - Vurgu4 4 6 2 2 2" xfId="34593" xr:uid="{F4CC8686-D9E8-480A-91EF-67D99264AA60}"/>
    <cellStyle name="%40 - Vurgu4 4 6 2 3" xfId="13975" xr:uid="{8BC20942-4D62-494F-AC69-0F2B18B40C69}"/>
    <cellStyle name="%40 - Vurgu4 4 6 2 3 2" xfId="38208" xr:uid="{F6012E37-4E28-461B-9F6B-1A483F1EE162}"/>
    <cellStyle name="%40 - Vurgu4 4 6 2 4" xfId="17688" xr:uid="{C38037F3-1428-4D72-8086-AB60F0F47E15}"/>
    <cellStyle name="%40 - Vurgu4 4 6 2 4 2" xfId="41919" xr:uid="{7DAF7877-673C-487D-91FD-85825D28C567}"/>
    <cellStyle name="%40 - Vurgu4 4 6 2 5" xfId="21427" xr:uid="{C43E2902-B351-4FC6-8E10-500C29EBB332}"/>
    <cellStyle name="%40 - Vurgu4 4 6 2 5 2" xfId="45650" xr:uid="{32ED6329-ED48-4A5F-83B8-25EEAD4B8AD5}"/>
    <cellStyle name="%40 - Vurgu4 4 6 2 6" xfId="27407" xr:uid="{DE33773C-0627-4739-B2E2-E8BC00B9D100}"/>
    <cellStyle name="%40 - Vurgu4 4 6 2 6 2" xfId="51524" xr:uid="{471FC269-28FC-43FB-B583-C9392F413333}"/>
    <cellStyle name="%40 - Vurgu4 4 6 2 7" xfId="29925" xr:uid="{FD328228-05B9-4AD0-8326-AF75D6FF5F40}"/>
    <cellStyle name="%40 - Vurgu4 4 6 3" xfId="5958" xr:uid="{9A7C4275-FD68-4B6D-B9E6-453A224DD7CE}"/>
    <cellStyle name="%40 - Vurgu4 4 6 3 2" xfId="9274" xr:uid="{D56A2204-4CBF-4B43-A6D1-16D97B692FEE}"/>
    <cellStyle name="%40 - Vurgu4 4 6 3 2 2" xfId="33908" xr:uid="{B19582BA-998B-4FD3-B154-B0BAFF9C9B6B}"/>
    <cellStyle name="%40 - Vurgu4 4 6 3 3" xfId="12793" xr:uid="{E59C1F59-4C7F-4E07-8031-76C27D426949}"/>
    <cellStyle name="%40 - Vurgu4 4 6 3 3 2" xfId="37026" xr:uid="{981C0CE0-2D50-425F-B60A-DFF0F780B90C}"/>
    <cellStyle name="%40 - Vurgu4 4 6 3 4" xfId="16506" xr:uid="{49E8A390-2F3C-4592-92DF-7957AEFBBFFD}"/>
    <cellStyle name="%40 - Vurgu4 4 6 3 4 2" xfId="40737" xr:uid="{4D4E4106-C5AA-48DF-9954-C1F2168B19A8}"/>
    <cellStyle name="%40 - Vurgu4 4 6 3 5" xfId="20245" xr:uid="{CB3F2BA9-655B-476A-A0D1-730712791176}"/>
    <cellStyle name="%40 - Vurgu4 4 6 3 5 2" xfId="44468" xr:uid="{7E71E7CF-125B-4895-8EBE-A7839D98C98E}"/>
    <cellStyle name="%40 - Vurgu4 4 6 3 6" xfId="26222" xr:uid="{B1561B13-6451-40CA-86B3-B602D6517105}"/>
    <cellStyle name="%40 - Vurgu4 4 6 3 6 2" xfId="50342" xr:uid="{DE5C20E2-D45B-44E8-BAFD-B8E3D0F43BAB}"/>
    <cellStyle name="%40 - Vurgu4 4 6 3 7" xfId="30964" xr:uid="{15528FFC-7634-426B-AFF9-41C838B7DA07}"/>
    <cellStyle name="%40 - Vurgu4 4 6 4" xfId="7776" xr:uid="{2B468799-B42C-4206-92DF-D57020B83804}"/>
    <cellStyle name="%40 - Vurgu4 4 6 4 2" xfId="24809" xr:uid="{D972EF19-F887-425D-AD50-4D69EE9FBE52}"/>
    <cellStyle name="%40 - Vurgu4 4 6 4 2 2" xfId="48943" xr:uid="{98C907A8-1BFB-4C50-885E-688541530159}"/>
    <cellStyle name="%40 - Vurgu4 4 6 4 3" xfId="32642" xr:uid="{75D82F7B-AB76-430D-9840-9912D8C0D5CC}"/>
    <cellStyle name="%40 - Vurgu4 4 6 5" xfId="11390" xr:uid="{1EE65E14-D119-4C6E-BF87-A3EC1FC272FF}"/>
    <cellStyle name="%40 - Vurgu4 4 6 5 2" xfId="35624" xr:uid="{EBB96C79-CF62-4639-AD82-80624F551672}"/>
    <cellStyle name="%40 - Vurgu4 4 6 6" xfId="15103" xr:uid="{0985484D-EF20-41CA-9750-96FE41785092}"/>
    <cellStyle name="%40 - Vurgu4 4 6 6 2" xfId="39335" xr:uid="{F8ABE659-51CB-4EB9-AB18-6C3C4605AF9A}"/>
    <cellStyle name="%40 - Vurgu4 4 6 7" xfId="18839" xr:uid="{43C68DBF-ECCB-45BF-8DE9-E0C59B76F587}"/>
    <cellStyle name="%40 - Vurgu4 4 6 7 2" xfId="43065" xr:uid="{0BAA04CC-02D3-49DF-8FA3-093AFBA47716}"/>
    <cellStyle name="%40 - Vurgu4 4 6 8" xfId="23446" xr:uid="{A4B8E2EE-B786-4851-83FE-C5E6349D66EA}"/>
    <cellStyle name="%40 - Vurgu4 4 6 8 2" xfId="47648" xr:uid="{0D988D0F-238B-4D4C-A23D-47561332F9DC}"/>
    <cellStyle name="%40 - Vurgu4 4 6 9" xfId="29366" xr:uid="{BC2A550B-6FBE-47A5-96B8-112A73C1D9C1}"/>
    <cellStyle name="%40 - Vurgu4 4 7" xfId="4319" xr:uid="{9EBCF949-0C4F-4EC1-B575-14EF831799E2}"/>
    <cellStyle name="%40 - Vurgu4 4 7 2" xfId="7522" xr:uid="{57B46BF8-80AC-41D5-8A8F-5E22D1E6D868}"/>
    <cellStyle name="%40 - Vurgu4 4 7 2 2" xfId="25713" xr:uid="{A8DEEFFD-FC3F-4B71-85E9-1A94D85A4101}"/>
    <cellStyle name="%40 - Vurgu4 4 7 2 2 2" xfId="49841" xr:uid="{8441979E-9086-4752-BDF8-51794F38ACEB}"/>
    <cellStyle name="%40 - Vurgu4 4 7 2 3" xfId="32433" xr:uid="{DEF0C45C-6EF5-40E4-AAD5-9C48AB70215D}"/>
    <cellStyle name="%40 - Vurgu4 4 7 3" xfId="12291" xr:uid="{73E82170-1BDE-4A57-9D54-3136F38AEB34}"/>
    <cellStyle name="%40 - Vurgu4 4 7 3 2" xfId="36525" xr:uid="{AC57FE90-8EFC-4785-ADA6-489D42949584}"/>
    <cellStyle name="%40 - Vurgu4 4 7 4" xfId="16004" xr:uid="{90C8C13C-E907-4081-850B-B580C6D96106}"/>
    <cellStyle name="%40 - Vurgu4 4 7 4 2" xfId="40236" xr:uid="{6A6A35E4-E889-44CD-AC87-77CFD770A9A8}"/>
    <cellStyle name="%40 - Vurgu4 4 7 5" xfId="19742" xr:uid="{FE46BA82-07D7-4B9C-AFB8-8A7315ED3492}"/>
    <cellStyle name="%40 - Vurgu4 4 7 5 2" xfId="43967" xr:uid="{EFBBAF07-54B5-48CC-A016-0E75EACAECFC}"/>
    <cellStyle name="%40 - Vurgu4 4 7 6" xfId="23236" xr:uid="{013392E8-499B-4836-989C-B259F213D746}"/>
    <cellStyle name="%40 - Vurgu4 4 7 6 2" xfId="47438" xr:uid="{F891FADD-D212-49E3-AC9A-3599B4A0351F}"/>
    <cellStyle name="%40 - Vurgu4 4 7 7" xfId="29919" xr:uid="{7917EFE4-8BE2-4C99-A146-B2ED36709E66}"/>
    <cellStyle name="%40 - Vurgu4 4 8" xfId="5952" xr:uid="{D47F8DDF-13D8-4A2B-ADFB-63FB477C7802}"/>
    <cellStyle name="%40 - Vurgu4 4 8 2" xfId="9880" xr:uid="{DD267D50-AA1E-47E8-A673-CDAA29F111CD}"/>
    <cellStyle name="%40 - Vurgu4 4 8 2 2" xfId="34480" xr:uid="{403F5598-4465-4830-9039-D698C95791F0}"/>
    <cellStyle name="%40 - Vurgu4 4 8 3" xfId="13769" xr:uid="{B8FFB0CC-D823-4FB3-A74B-1F910B73DFBD}"/>
    <cellStyle name="%40 - Vurgu4 4 8 3 2" xfId="38002" xr:uid="{13777D55-E09F-4D6F-9CFB-F48F74584FED}"/>
    <cellStyle name="%40 - Vurgu4 4 8 4" xfId="17482" xr:uid="{86363264-E4D1-4F5C-8D3A-9A8D4D165660}"/>
    <cellStyle name="%40 - Vurgu4 4 8 4 2" xfId="41713" xr:uid="{880F5407-943D-48DD-9816-9E8002E0C271}"/>
    <cellStyle name="%40 - Vurgu4 4 8 5" xfId="21221" xr:uid="{2E350BE5-C59F-4085-83E6-87E2CE395CCA}"/>
    <cellStyle name="%40 - Vurgu4 4 8 5 2" xfId="45444" xr:uid="{101B18B1-ACD5-4FE1-A14E-6FB83741B0F4}"/>
    <cellStyle name="%40 - Vurgu4 4 8 6" xfId="27201" xr:uid="{D9058829-6465-488F-863F-6619820A4726}"/>
    <cellStyle name="%40 - Vurgu4 4 8 6 2" xfId="51318" xr:uid="{B02FE633-5F5F-4103-B7F0-BAA238A9C6E1}"/>
    <cellStyle name="%40 - Vurgu4 4 8 7" xfId="30958" xr:uid="{66BEE733-C7F0-4E25-980B-B04AF6D79137}"/>
    <cellStyle name="%40 - Vurgu4 4 9" xfId="6478" xr:uid="{0B420D6C-841E-42AF-9DB3-A90DCB34E766}"/>
    <cellStyle name="%40 - Vurgu4 4 9 2" xfId="24560" xr:uid="{92DDE594-9E2C-46FB-8BEF-20070C1217F8}"/>
    <cellStyle name="%40 - Vurgu4 4 9 2 2" xfId="48734" xr:uid="{E75BA7EE-568C-4A3C-8CC4-AFF264F2EC99}"/>
    <cellStyle name="%40 - Vurgu4 4 9 3" xfId="31483" xr:uid="{50A3A4D0-91FC-407E-BCC2-CB4D4595BB60}"/>
    <cellStyle name="%40 - Vurgu4 5" xfId="611" xr:uid="{00000000-0005-0000-0000-00009E020000}"/>
    <cellStyle name="%40 - Vurgu4 5 10" xfId="10457" xr:uid="{14CF717B-CA47-45FC-A057-E2E6FD43F97B}"/>
    <cellStyle name="%40 - Vurgu4 5 10 2" xfId="24577" xr:uid="{C50FCB16-2E9D-42DA-BC95-53625F9A3B2D}"/>
    <cellStyle name="%40 - Vurgu4 5 10 2 2" xfId="48751" xr:uid="{8F28CF47-3A05-486B-BEE1-1329BAE5A86E}"/>
    <cellStyle name="%40 - Vurgu4 5 10 3" xfId="35018" xr:uid="{DDCFEE04-CDB7-4F6D-9A28-9DEE52CC1665}"/>
    <cellStyle name="%40 - Vurgu4 5 11" xfId="11196" xr:uid="{6379AF4A-5EFC-4AC5-9853-689D94F82EF8}"/>
    <cellStyle name="%40 - Vurgu4 5 11 2" xfId="35430" xr:uid="{A6587063-40A5-428D-9749-C50DB312FE48}"/>
    <cellStyle name="%40 - Vurgu4 5 12" xfId="14909" xr:uid="{D260D63E-D972-4E49-95B6-B8A32EE2F880}"/>
    <cellStyle name="%40 - Vurgu4 5 12 2" xfId="39141" xr:uid="{D6807713-1ADB-48B5-9B8F-182E25999E01}"/>
    <cellStyle name="%40 - Vurgu4 5 13" xfId="18642" xr:uid="{AD2F823B-5111-4E71-A315-6B5431D8BFEF}"/>
    <cellStyle name="%40 - Vurgu4 5 13 2" xfId="42868" xr:uid="{F773816B-9BE6-4233-A812-472E3B454893}"/>
    <cellStyle name="%40 - Vurgu4 5 14" xfId="22424" xr:uid="{319E2939-E99C-4378-AEF7-BF4727731981}"/>
    <cellStyle name="%40 - Vurgu4 5 14 2" xfId="46626" xr:uid="{8E518E62-DD30-46CB-A250-C1365924F552}"/>
    <cellStyle name="%40 - Vurgu4 5 15" xfId="28760" xr:uid="{7C46A403-0F55-4454-AEF2-50574308858E}"/>
    <cellStyle name="%40 - Vurgu4 5 2" xfId="612" xr:uid="{00000000-0005-0000-0000-00009F020000}"/>
    <cellStyle name="%40 - Vurgu4 5 2 10" xfId="22712" xr:uid="{F66F667B-8B8D-45F4-AFA5-149BEA6FC569}"/>
    <cellStyle name="%40 - Vurgu4 5 2 10 2" xfId="46914" xr:uid="{E51183C2-0B88-47C5-B6DC-A95E565D6FEC}"/>
    <cellStyle name="%40 - Vurgu4 5 2 11" xfId="28761" xr:uid="{FDA032E9-6ACF-4F5A-BB7B-E3EE426AFE9A}"/>
    <cellStyle name="%40 - Vurgu4 5 2 2" xfId="613" xr:uid="{00000000-0005-0000-0000-0000A0020000}"/>
    <cellStyle name="%40 - Vurgu4 5 2 2 2" xfId="4328" xr:uid="{BEC96BAD-5AB9-40D0-BA1B-2733E1FAEDF3}"/>
    <cellStyle name="%40 - Vurgu4 5 2 2 2 2" xfId="26528" xr:uid="{91E0BB02-4AC5-44BB-AB22-50477A55003E}"/>
    <cellStyle name="%40 - Vurgu4 5 2 2 2 2 2" xfId="50647" xr:uid="{681A6D50-122B-4D1B-9D6F-3482427E2BA8}"/>
    <cellStyle name="%40 - Vurgu4 5 2 2 2 3" xfId="29927" xr:uid="{DA80774F-7A7B-41F5-9368-D7A2162ADF03}"/>
    <cellStyle name="%40 - Vurgu4 5 2 2 3" xfId="5960" xr:uid="{2851862C-3386-496E-9794-5FE1EA6D4EC4}"/>
    <cellStyle name="%40 - Vurgu4 5 2 2 3 2" xfId="30966" xr:uid="{6E718B28-1DC9-47F6-8815-A45CA2FD2652}"/>
    <cellStyle name="%40 - Vurgu4 5 2 2 4" xfId="8129" xr:uid="{CFD1EF17-799B-466C-9F88-94A1F9630A60}"/>
    <cellStyle name="%40 - Vurgu4 5 2 2 4 2" xfId="32957" xr:uid="{A587DC27-5978-4673-90F2-488CC11D1C02}"/>
    <cellStyle name="%40 - Vurgu4 5 2 2 5" xfId="13098" xr:uid="{87FF6AA0-A2B9-436C-A9BB-7D90C572ABA3}"/>
    <cellStyle name="%40 - Vurgu4 5 2 2 5 2" xfId="37331" xr:uid="{2C09A0F4-87EE-4CF3-AE9D-DA52B22B0DDA}"/>
    <cellStyle name="%40 - Vurgu4 5 2 2 6" xfId="16811" xr:uid="{F262E2DD-9DB6-4A9B-A6ED-6B35025CB98C}"/>
    <cellStyle name="%40 - Vurgu4 5 2 2 6 2" xfId="41042" xr:uid="{493E3D73-A9DC-46C5-96A7-924083EC4638}"/>
    <cellStyle name="%40 - Vurgu4 5 2 2 7" xfId="20550" xr:uid="{A8A34D39-88B5-4225-B428-DD8D3EB3CF5A}"/>
    <cellStyle name="%40 - Vurgu4 5 2 2 7 2" xfId="44773" xr:uid="{691AC990-6FC9-4675-9E87-439BC0DA71D1}"/>
    <cellStyle name="%40 - Vurgu4 5 2 2 8" xfId="23762" xr:uid="{80BD5560-A58F-4749-9AF9-B7D2CE4A771F}"/>
    <cellStyle name="%40 - Vurgu4 5 2 2 8 2" xfId="47964" xr:uid="{4BEC502F-AF3A-434A-9A36-25522D1C932A}"/>
    <cellStyle name="%40 - Vurgu4 5 2 2 9" xfId="28762" xr:uid="{D95F8612-F0AB-49F7-9DC6-BAF60AD587A5}"/>
    <cellStyle name="%40 - Vurgu4 5 2 3" xfId="4327" xr:uid="{96CABC17-FBA6-4A19-B652-E49028168A05}"/>
    <cellStyle name="%40 - Vurgu4 5 2 3 2" xfId="10089" xr:uid="{C9CB9FC3-15E8-4DA8-8298-BAC364E89A35}"/>
    <cellStyle name="%40 - Vurgu4 5 2 3 2 2" xfId="34683" xr:uid="{B30E364B-BF98-47AC-B014-425D2A4EEBB0}"/>
    <cellStyle name="%40 - Vurgu4 5 2 3 3" xfId="14290" xr:uid="{682156E0-EA5D-4827-88AA-38A6DB71BE43}"/>
    <cellStyle name="%40 - Vurgu4 5 2 3 3 2" xfId="38523" xr:uid="{E55EF4A8-E92F-49E8-83DE-1C60FC904C67}"/>
    <cellStyle name="%40 - Vurgu4 5 2 3 4" xfId="18003" xr:uid="{BC0B7828-B45C-4082-BD44-A4D62A1A2738}"/>
    <cellStyle name="%40 - Vurgu4 5 2 3 4 2" xfId="42234" xr:uid="{DF2AEB96-D671-480C-9422-E133B963F9CF}"/>
    <cellStyle name="%40 - Vurgu4 5 2 3 5" xfId="21742" xr:uid="{7352C1C8-3E47-4CD1-AC16-BECA080A2F2F}"/>
    <cellStyle name="%40 - Vurgu4 5 2 3 5 2" xfId="45965" xr:uid="{744B5DAF-6B94-4650-964A-3B3A94BBB0E7}"/>
    <cellStyle name="%40 - Vurgu4 5 2 3 6" xfId="27722" xr:uid="{5410D56F-FCEB-4C6C-AECA-27A6F5E5215D}"/>
    <cellStyle name="%40 - Vurgu4 5 2 3 6 2" xfId="51839" xr:uid="{7CC9E28B-16C2-4A34-879B-64DD288B04CC}"/>
    <cellStyle name="%40 - Vurgu4 5 2 3 7" xfId="29926" xr:uid="{30BE44FA-D395-46B9-B07C-3AA345A38835}"/>
    <cellStyle name="%40 - Vurgu4 5 2 4" xfId="5959" xr:uid="{958B9E2C-B2AA-423C-A940-E3667C7CBCE0}"/>
    <cellStyle name="%40 - Vurgu4 5 2 4 2" xfId="9037" xr:uid="{7EFD152C-F26F-41CE-BC9E-2E9945896FB8}"/>
    <cellStyle name="%40 - Vurgu4 5 2 4 2 2" xfId="33731" xr:uid="{C47E0B92-57D2-42AD-951D-F365F7AC2ED4}"/>
    <cellStyle name="%40 - Vurgu4 5 2 4 3" xfId="12439" xr:uid="{7E62391D-489E-4BCF-A799-E73BAAFF98BE}"/>
    <cellStyle name="%40 - Vurgu4 5 2 4 3 2" xfId="36673" xr:uid="{FD4F434B-8FA3-4C5E-B4ED-1EB7E4AB8CED}"/>
    <cellStyle name="%40 - Vurgu4 5 2 4 4" xfId="16152" xr:uid="{BF3A94F5-ABA0-4AFB-8F9B-3C0379F71040}"/>
    <cellStyle name="%40 - Vurgu4 5 2 4 4 2" xfId="40384" xr:uid="{9E1DC084-6962-4538-9A1A-C872BFB3A2E1}"/>
    <cellStyle name="%40 - Vurgu4 5 2 4 5" xfId="19890" xr:uid="{273BE322-A716-44E8-9EE9-42C95CF72AC6}"/>
    <cellStyle name="%40 - Vurgu4 5 2 4 5 2" xfId="44115" xr:uid="{2A68025A-5F7D-4DC6-915C-0C1A19AE106F}"/>
    <cellStyle name="%40 - Vurgu4 5 2 4 6" xfId="25865" xr:uid="{ABC6BC8E-ED2B-4B97-8D12-8F9952ABA637}"/>
    <cellStyle name="%40 - Vurgu4 5 2 4 6 2" xfId="49989" xr:uid="{350D4490-A594-47A7-AEC5-CBB50D0FA135}"/>
    <cellStyle name="%40 - Vurgu4 5 2 4 7" xfId="30965" xr:uid="{6BA4B862-542B-4E5E-991E-1ABEF7BA2268}"/>
    <cellStyle name="%40 - Vurgu4 5 2 5" xfId="6977" xr:uid="{CBCE9299-0EA0-464D-9289-32AE539B698D}"/>
    <cellStyle name="%40 - Vurgu4 5 2 5 2" xfId="25125" xr:uid="{B9A99A62-5B1F-4A59-8B30-EA8BCF5FD0E3}"/>
    <cellStyle name="%40 - Vurgu4 5 2 5 2 2" xfId="49259" xr:uid="{40D51525-5C8D-4A73-8468-D1F6AB8B300C}"/>
    <cellStyle name="%40 - Vurgu4 5 2 5 3" xfId="31909" xr:uid="{8E8DB04F-E5B3-43D7-B3E4-668978DF37F4}"/>
    <cellStyle name="%40 - Vurgu4 5 2 6" xfId="10458" xr:uid="{EE1C5560-1F8E-49B7-851A-D66CB55BFE40}"/>
    <cellStyle name="%40 - Vurgu4 5 2 6 2" xfId="35019" xr:uid="{96C895FE-CCD9-4F57-A976-5F291250D82E}"/>
    <cellStyle name="%40 - Vurgu4 5 2 7" xfId="11709" xr:uid="{24B92CF8-BC33-464F-8CE3-7D6FE2DAF95F}"/>
    <cellStyle name="%40 - Vurgu4 5 2 7 2" xfId="35943" xr:uid="{EE729C6A-1792-402E-8E12-C879381B2928}"/>
    <cellStyle name="%40 - Vurgu4 5 2 8" xfId="15422" xr:uid="{48614F24-8F23-42EF-AB6E-77C271D32F1A}"/>
    <cellStyle name="%40 - Vurgu4 5 2 8 2" xfId="39654" xr:uid="{D31664FC-FCBA-4FAE-B380-B55554E5D473}"/>
    <cellStyle name="%40 - Vurgu4 5 2 9" xfId="19159" xr:uid="{8DFEB1C8-E063-43BA-B55D-1654C9AAC608}"/>
    <cellStyle name="%40 - Vurgu4 5 2 9 2" xfId="43385" xr:uid="{37A1B87B-AB5F-4035-AADF-E61F9BBFCC54}"/>
    <cellStyle name="%40 - Vurgu4 5 3" xfId="614" xr:uid="{00000000-0005-0000-0000-0000A1020000}"/>
    <cellStyle name="%40 - Vurgu4 5 3 10" xfId="28763" xr:uid="{169CFD07-9BFE-4BC0-AB8B-D4F93B491F5C}"/>
    <cellStyle name="%40 - Vurgu4 5 3 2" xfId="4329" xr:uid="{6A64C7C7-1746-4EA0-A5DF-CD3EEA5AA6C7}"/>
    <cellStyle name="%40 - Vurgu4 5 3 2 2" xfId="8260" xr:uid="{891D14DE-E6E5-4467-9FF5-E8993C003D4F}"/>
    <cellStyle name="%40 - Vurgu4 5 3 2 2 2" xfId="27849" xr:uid="{BACAD1F5-4AD0-4ACD-B2A6-62D6D9312A03}"/>
    <cellStyle name="%40 - Vurgu4 5 3 2 2 2 2" xfId="51966" xr:uid="{43245CAD-3203-40D7-839B-622BCD66A7C3}"/>
    <cellStyle name="%40 - Vurgu4 5 3 2 2 3" xfId="33084" xr:uid="{0C18E959-D1DA-42D2-9FCB-5F5D99E0B3B0}"/>
    <cellStyle name="%40 - Vurgu4 5 3 2 3" xfId="14417" xr:uid="{4ED01316-AFCD-4339-9B26-0F074F99D384}"/>
    <cellStyle name="%40 - Vurgu4 5 3 2 3 2" xfId="38650" xr:uid="{6C2EF282-FD25-47A0-9F48-785937FF3104}"/>
    <cellStyle name="%40 - Vurgu4 5 3 2 4" xfId="18130" xr:uid="{C3AA6420-F995-49F6-921F-E8B933E83B36}"/>
    <cellStyle name="%40 - Vurgu4 5 3 2 4 2" xfId="42361" xr:uid="{1B302189-2E67-43FF-94A8-1D26FDB92916}"/>
    <cellStyle name="%40 - Vurgu4 5 3 2 5" xfId="21869" xr:uid="{623867D4-241A-4746-8DA2-2A4F0720AE15}"/>
    <cellStyle name="%40 - Vurgu4 5 3 2 5 2" xfId="46092" xr:uid="{7326C592-85B2-416E-9784-93FF4CED6FE2}"/>
    <cellStyle name="%40 - Vurgu4 5 3 2 6" xfId="23889" xr:uid="{F8050526-16A6-4107-AB62-C2FD76BA3573}"/>
    <cellStyle name="%40 - Vurgu4 5 3 2 6 2" xfId="48091" xr:uid="{27F6F900-35E1-4EB8-9744-8116CBF5CF9F}"/>
    <cellStyle name="%40 - Vurgu4 5 3 2 7" xfId="29928" xr:uid="{861E1675-1DDF-4DC6-8114-4BA7B95447BA}"/>
    <cellStyle name="%40 - Vurgu4 5 3 3" xfId="5961" xr:uid="{D30FD112-3BD9-4A4F-8C31-E2281030CFE0}"/>
    <cellStyle name="%40 - Vurgu4 5 3 3 2" xfId="9477" xr:uid="{F839CD03-0BF2-40D2-A301-8CBA4DA899C0}"/>
    <cellStyle name="%40 - Vurgu4 5 3 3 2 2" xfId="34102" xr:uid="{E39AD06B-8C8F-4756-9AF9-10EB9A4EC41C}"/>
    <cellStyle name="%40 - Vurgu4 5 3 3 3" xfId="13225" xr:uid="{AAB815AD-3A09-4287-9466-391213AAD342}"/>
    <cellStyle name="%40 - Vurgu4 5 3 3 3 2" xfId="37458" xr:uid="{A186A413-1B17-4FBA-8E43-FC7C0A5CA39D}"/>
    <cellStyle name="%40 - Vurgu4 5 3 3 4" xfId="16938" xr:uid="{8DE45FD3-4327-496B-9CF3-01FB2682F203}"/>
    <cellStyle name="%40 - Vurgu4 5 3 3 4 2" xfId="41169" xr:uid="{3C794AA4-8518-4D8D-833C-E25A8D03A011}"/>
    <cellStyle name="%40 - Vurgu4 5 3 3 5" xfId="20677" xr:uid="{70276306-28DB-4D9F-A043-7F24B02856C0}"/>
    <cellStyle name="%40 - Vurgu4 5 3 3 5 2" xfId="44900" xr:uid="{21E6FDF5-5D42-4166-88A8-A138D3F11BFF}"/>
    <cellStyle name="%40 - Vurgu4 5 3 3 6" xfId="26655" xr:uid="{236FA8E6-D68A-433E-87D6-9485E150DD25}"/>
    <cellStyle name="%40 - Vurgu4 5 3 3 6 2" xfId="50774" xr:uid="{FEB596A4-C8CB-40F1-885B-E780168492CE}"/>
    <cellStyle name="%40 - Vurgu4 5 3 3 7" xfId="30967" xr:uid="{F2697EEE-D3CB-413E-B03C-5BCF27D9CCA2}"/>
    <cellStyle name="%40 - Vurgu4 5 3 4" xfId="7112" xr:uid="{310B1CF7-6B9E-4072-8CE1-B9306F8F610E}"/>
    <cellStyle name="%40 - Vurgu4 5 3 4 2" xfId="25252" xr:uid="{245909C1-1679-409B-BD31-BDD68404119B}"/>
    <cellStyle name="%40 - Vurgu4 5 3 4 2 2" xfId="49386" xr:uid="{102DA3CB-AF94-4FB9-9902-62DEDADAD8D1}"/>
    <cellStyle name="%40 - Vurgu4 5 3 4 3" xfId="32036" xr:uid="{23D129FD-2343-4ABA-9405-3720534B9F38}"/>
    <cellStyle name="%40 - Vurgu4 5 3 5" xfId="10459" xr:uid="{81179211-4EDF-43D8-A8B9-C3D047CF76F9}"/>
    <cellStyle name="%40 - Vurgu4 5 3 5 2" xfId="35020" xr:uid="{A7686CF8-EB1F-444D-B850-6B33F62274A9}"/>
    <cellStyle name="%40 - Vurgu4 5 3 6" xfId="11836" xr:uid="{C068F355-4C85-493B-9D54-3FF9239E4D9E}"/>
    <cellStyle name="%40 - Vurgu4 5 3 6 2" xfId="36070" xr:uid="{B58309E9-7373-4B33-B1D0-622C79FEEEEB}"/>
    <cellStyle name="%40 - Vurgu4 5 3 7" xfId="15549" xr:uid="{6E1A1F3A-4AD4-4C3C-BAD8-3994E0AD44DD}"/>
    <cellStyle name="%40 - Vurgu4 5 3 7 2" xfId="39781" xr:uid="{E194C822-D929-4660-BF55-A5A53F7BAC94}"/>
    <cellStyle name="%40 - Vurgu4 5 3 8" xfId="19286" xr:uid="{C8D1090E-8D21-4162-9E73-CA572F5D4E87}"/>
    <cellStyle name="%40 - Vurgu4 5 3 8 2" xfId="43512" xr:uid="{A1218208-8D47-4A3E-9445-83747C357373}"/>
    <cellStyle name="%40 - Vurgu4 5 3 9" xfId="22839" xr:uid="{F1199FB0-3A08-4C23-9D93-2E3D892132D3}"/>
    <cellStyle name="%40 - Vurgu4 5 3 9 2" xfId="47041" xr:uid="{DF57B141-34D2-4A92-A803-06800E867742}"/>
    <cellStyle name="%40 - Vurgu4 5 4" xfId="615" xr:uid="{00000000-0005-0000-0000-0000A2020000}"/>
    <cellStyle name="%40 - Vurgu4 5 4 2" xfId="4330" xr:uid="{B27582BE-9ACE-4270-BD7A-34333A7FF4C1}"/>
    <cellStyle name="%40 - Vurgu4 5 4 2 2" xfId="8390" xr:uid="{1CE36710-0744-449A-8173-081A1C6E01A2}"/>
    <cellStyle name="%40 - Vurgu4 5 4 2 2 2" xfId="27976" xr:uid="{39BD60A7-6AB4-48C7-815E-7C413177B98A}"/>
    <cellStyle name="%40 - Vurgu4 5 4 2 2 2 2" xfId="52093" xr:uid="{011F0F36-0113-41F8-96C7-A73F7373F654}"/>
    <cellStyle name="%40 - Vurgu4 5 4 2 2 3" xfId="33211" xr:uid="{C2D68791-E3DF-47EE-858A-239902C2F632}"/>
    <cellStyle name="%40 - Vurgu4 5 4 2 3" xfId="14544" xr:uid="{0F7FE2B8-745F-4DF7-BC2D-0C6135EAAF17}"/>
    <cellStyle name="%40 - Vurgu4 5 4 2 3 2" xfId="38777" xr:uid="{1485376E-64E7-4901-A804-AEED12F83965}"/>
    <cellStyle name="%40 - Vurgu4 5 4 2 4" xfId="18257" xr:uid="{4C48A9CE-F898-44D1-92D4-5C42A3A53712}"/>
    <cellStyle name="%40 - Vurgu4 5 4 2 4 2" xfId="42488" xr:uid="{F6BFAE69-1AD2-435F-A042-B533820DED21}"/>
    <cellStyle name="%40 - Vurgu4 5 4 2 5" xfId="21996" xr:uid="{C017AE2F-FD5C-4B2A-B6AE-90D340A2CD2B}"/>
    <cellStyle name="%40 - Vurgu4 5 4 2 5 2" xfId="46219" xr:uid="{728B5DF3-9211-43F4-8455-CCCB61E397E4}"/>
    <cellStyle name="%40 - Vurgu4 5 4 2 6" xfId="24016" xr:uid="{0756FF94-4470-4AE6-8D66-EE231704518E}"/>
    <cellStyle name="%40 - Vurgu4 5 4 2 6 2" xfId="48218" xr:uid="{91BA074E-3032-4AA1-B3E2-0AB5FAB632DB}"/>
    <cellStyle name="%40 - Vurgu4 5 4 2 7" xfId="29929" xr:uid="{9D8CA2E9-7A85-460C-86EB-CD0C60EFAED0}"/>
    <cellStyle name="%40 - Vurgu4 5 4 3" xfId="5962" xr:uid="{6B42A33C-55DD-4690-ABFB-BC7848270C20}"/>
    <cellStyle name="%40 - Vurgu4 5 4 3 2" xfId="9557" xr:uid="{3D68A416-F43D-4D00-95C5-D0855B6421E4}"/>
    <cellStyle name="%40 - Vurgu4 5 4 3 2 2" xfId="34182" xr:uid="{65ECAF2E-66ED-4FC9-B9F7-3BEE9C5A4894}"/>
    <cellStyle name="%40 - Vurgu4 5 4 3 3" xfId="13352" xr:uid="{3E1F1D71-DFEE-4688-AE77-8555843B8077}"/>
    <cellStyle name="%40 - Vurgu4 5 4 3 3 2" xfId="37585" xr:uid="{85EB8967-AF65-4573-B238-D0FE26144B66}"/>
    <cellStyle name="%40 - Vurgu4 5 4 3 4" xfId="17065" xr:uid="{258C5121-0526-4938-AB30-17BEE8202D0C}"/>
    <cellStyle name="%40 - Vurgu4 5 4 3 4 2" xfId="41296" xr:uid="{DA53FBAB-D2AA-41EC-B93C-EA940F4149E7}"/>
    <cellStyle name="%40 - Vurgu4 5 4 3 5" xfId="20804" xr:uid="{892C482B-792B-471C-9A5D-2C7FA5772294}"/>
    <cellStyle name="%40 - Vurgu4 5 4 3 5 2" xfId="45027" xr:uid="{81CFC278-7C3F-48FC-9E75-CF5611C22BD5}"/>
    <cellStyle name="%40 - Vurgu4 5 4 3 6" xfId="26782" xr:uid="{65FA1E69-9386-47E2-BAB7-2B813523519B}"/>
    <cellStyle name="%40 - Vurgu4 5 4 3 6 2" xfId="50901" xr:uid="{951609E8-C8C1-4E3E-B327-A2AAE9524136}"/>
    <cellStyle name="%40 - Vurgu4 5 4 3 7" xfId="30968" xr:uid="{50B367ED-6E08-4C67-BFCD-2B9BDDCF68A7}"/>
    <cellStyle name="%40 - Vurgu4 5 4 4" xfId="7240" xr:uid="{1D5451D8-3C72-4C9C-9173-53B1C3A41ED9}"/>
    <cellStyle name="%40 - Vurgu4 5 4 4 2" xfId="25379" xr:uid="{58C3CA4F-278B-4E96-8721-8C93E830F870}"/>
    <cellStyle name="%40 - Vurgu4 5 4 4 2 2" xfId="49513" xr:uid="{0A186A32-6FFD-45D2-8755-717220ABB4B2}"/>
    <cellStyle name="%40 - Vurgu4 5 4 4 3" xfId="32163" xr:uid="{C1D07E69-067F-41EC-9761-040B4CCC1EB0}"/>
    <cellStyle name="%40 - Vurgu4 5 4 5" xfId="11963" xr:uid="{F685D27C-A070-4D87-AABA-B5BE0E11F68A}"/>
    <cellStyle name="%40 - Vurgu4 5 4 5 2" xfId="36197" xr:uid="{31E85D6D-AD9D-418D-80D4-331CA82F678B}"/>
    <cellStyle name="%40 - Vurgu4 5 4 6" xfId="15676" xr:uid="{E11E44AE-D631-4135-9705-28963EF6A8B9}"/>
    <cellStyle name="%40 - Vurgu4 5 4 6 2" xfId="39908" xr:uid="{8583D566-5CFA-4890-946D-25D351BBC1E1}"/>
    <cellStyle name="%40 - Vurgu4 5 4 7" xfId="19413" xr:uid="{931B9AEE-BD84-4DA4-939B-5A176ECAE39B}"/>
    <cellStyle name="%40 - Vurgu4 5 4 7 2" xfId="43639" xr:uid="{2B9450DE-B9AA-4372-8C82-877D07D89800}"/>
    <cellStyle name="%40 - Vurgu4 5 4 8" xfId="22966" xr:uid="{46F33941-E51C-470F-9F8F-34EC412F24E6}"/>
    <cellStyle name="%40 - Vurgu4 5 4 8 2" xfId="47168" xr:uid="{9DCD971D-BEF2-4E5D-9E51-904C8A65B80B}"/>
    <cellStyle name="%40 - Vurgu4 5 4 9" xfId="28764" xr:uid="{06111C4A-7D32-4F6B-BC1A-B4C2F65EAA1B}"/>
    <cellStyle name="%40 - Vurgu4 5 5" xfId="616" xr:uid="{00000000-0005-0000-0000-0000A3020000}"/>
    <cellStyle name="%40 - Vurgu4 5 5 2" xfId="4331" xr:uid="{0CA89C0D-D33E-4AB1-A42C-86257F81F824}"/>
    <cellStyle name="%40 - Vurgu4 5 5 2 2" xfId="8522" xr:uid="{E8688FF0-5124-4020-9B88-EAE5887EBB33}"/>
    <cellStyle name="%40 - Vurgu4 5 5 2 2 2" xfId="28103" xr:uid="{651FFA03-0F6D-4812-95C6-0B60BFFF9C85}"/>
    <cellStyle name="%40 - Vurgu4 5 5 2 2 2 2" xfId="52220" xr:uid="{0F2E06EC-6BA9-4B5A-AD93-C7D1D761F3EC}"/>
    <cellStyle name="%40 - Vurgu4 5 5 2 2 3" xfId="33338" xr:uid="{7EE238AD-E513-4699-AC94-D36A5054FAE3}"/>
    <cellStyle name="%40 - Vurgu4 5 5 2 3" xfId="14671" xr:uid="{22D346CE-B0BC-4F02-9083-FF8608F91F60}"/>
    <cellStyle name="%40 - Vurgu4 5 5 2 3 2" xfId="38904" xr:uid="{83DA9F6B-2448-41A7-B58A-2367A49C60C4}"/>
    <cellStyle name="%40 - Vurgu4 5 5 2 4" xfId="18384" xr:uid="{FC050388-5204-40DA-873C-CEC81B42687C}"/>
    <cellStyle name="%40 - Vurgu4 5 5 2 4 2" xfId="42615" xr:uid="{7E4F72CE-3F76-4607-BFDC-FBD9ACB9C0A9}"/>
    <cellStyle name="%40 - Vurgu4 5 5 2 5" xfId="22123" xr:uid="{6EC3CD4D-F0EC-41FF-8738-D159D80EA840}"/>
    <cellStyle name="%40 - Vurgu4 5 5 2 5 2" xfId="46346" xr:uid="{D38EC790-8EF2-4D6C-8B20-0EB758FE2650}"/>
    <cellStyle name="%40 - Vurgu4 5 5 2 6" xfId="24143" xr:uid="{DE776CCE-1D43-43E5-9C29-521F810AAC2D}"/>
    <cellStyle name="%40 - Vurgu4 5 5 2 6 2" xfId="48345" xr:uid="{DCAB4CE2-03E8-43E0-B8A5-C1B7ED5FE3E6}"/>
    <cellStyle name="%40 - Vurgu4 5 5 2 7" xfId="29930" xr:uid="{3CBE2CFA-2601-4207-B2B1-A8A7034CE9FE}"/>
    <cellStyle name="%40 - Vurgu4 5 5 3" xfId="5963" xr:uid="{3F25D9E7-7A64-4BD6-B8AC-B490A1E9F719}"/>
    <cellStyle name="%40 - Vurgu4 5 5 3 2" xfId="9637" xr:uid="{6C4D7443-A008-4AAD-AE8B-5D06BD7868A4}"/>
    <cellStyle name="%40 - Vurgu4 5 5 3 2 2" xfId="34262" xr:uid="{1FED36C2-4BFC-46B6-B1AF-22BDCC1F112E}"/>
    <cellStyle name="%40 - Vurgu4 5 5 3 3" xfId="13479" xr:uid="{A7F218D7-B655-44AF-A1C9-43E5602F1448}"/>
    <cellStyle name="%40 - Vurgu4 5 5 3 3 2" xfId="37712" xr:uid="{2CF3D699-4C87-41D0-BCF0-F30079684AC7}"/>
    <cellStyle name="%40 - Vurgu4 5 5 3 4" xfId="17192" xr:uid="{C7F46E7D-DB51-4DD1-B49E-C4D40EA9B31E}"/>
    <cellStyle name="%40 - Vurgu4 5 5 3 4 2" xfId="41423" xr:uid="{AEB81665-AC59-4EA2-87AE-E019A7F11737}"/>
    <cellStyle name="%40 - Vurgu4 5 5 3 5" xfId="20931" xr:uid="{AD9CE6AD-2E85-42C6-8DAA-A41A76485402}"/>
    <cellStyle name="%40 - Vurgu4 5 5 3 5 2" xfId="45154" xr:uid="{41B799C8-58BE-44DB-9C36-27EF3241C6EE}"/>
    <cellStyle name="%40 - Vurgu4 5 5 3 6" xfId="26909" xr:uid="{AA7177C6-71B2-4457-98EF-20536AF4AF64}"/>
    <cellStyle name="%40 - Vurgu4 5 5 3 6 2" xfId="51028" xr:uid="{9450F732-FA85-4A7A-A4D2-A23073B36DFB}"/>
    <cellStyle name="%40 - Vurgu4 5 5 3 7" xfId="30969" xr:uid="{04CC9E59-1E5A-40D5-9B31-3CA81E8F7249}"/>
    <cellStyle name="%40 - Vurgu4 5 5 4" xfId="7374" xr:uid="{C775BE99-6945-4C5C-A161-0BAB2CFF4301}"/>
    <cellStyle name="%40 - Vurgu4 5 5 4 2" xfId="25506" xr:uid="{113CC3FB-6986-455A-B941-9CE1478DD89A}"/>
    <cellStyle name="%40 - Vurgu4 5 5 4 2 2" xfId="49640" xr:uid="{65F410D1-19ED-49D6-97B6-7772D81D7602}"/>
    <cellStyle name="%40 - Vurgu4 5 5 4 3" xfId="32290" xr:uid="{3B2A87F8-2EE9-4DC6-926D-3F99F2CFE9B0}"/>
    <cellStyle name="%40 - Vurgu4 5 5 5" xfId="12090" xr:uid="{B9B23320-4E56-4AFC-B4EF-F85219E5DEC1}"/>
    <cellStyle name="%40 - Vurgu4 5 5 5 2" xfId="36324" xr:uid="{44B8C9E2-F161-4970-B860-05BBFAD41727}"/>
    <cellStyle name="%40 - Vurgu4 5 5 6" xfId="15803" xr:uid="{172DDA9B-38D6-4BD1-83CD-2DCD4B32F59D}"/>
    <cellStyle name="%40 - Vurgu4 5 5 6 2" xfId="40035" xr:uid="{8F0ADF89-5BA7-48C0-B1DF-4C98DFB2632B}"/>
    <cellStyle name="%40 - Vurgu4 5 5 7" xfId="19540" xr:uid="{3DCD4299-E579-4FFB-A682-3677D1658855}"/>
    <cellStyle name="%40 - Vurgu4 5 5 7 2" xfId="43766" xr:uid="{93999172-1804-4B20-B165-02952AA46488}"/>
    <cellStyle name="%40 - Vurgu4 5 5 8" xfId="23093" xr:uid="{F10946DC-12F0-4FED-BE8A-86CA139DAA52}"/>
    <cellStyle name="%40 - Vurgu4 5 5 8 2" xfId="47295" xr:uid="{E7AD8863-4766-4CEE-872E-53EF56874411}"/>
    <cellStyle name="%40 - Vurgu4 5 5 9" xfId="28765" xr:uid="{0CE6AE27-7441-451F-8DD2-E8056E2A0C71}"/>
    <cellStyle name="%40 - Vurgu4 5 6" xfId="4326" xr:uid="{6BFDC891-9204-4486-8CAE-E5E106EE9D55}"/>
    <cellStyle name="%40 - Vurgu4 5 6 2" xfId="7813" xr:uid="{16A11378-D768-4983-8470-50CABE46147B}"/>
    <cellStyle name="%40 - Vurgu4 5 6 2 2" xfId="14007" xr:uid="{E457E593-7F5F-4B97-BAFD-3580F4458EE1}"/>
    <cellStyle name="%40 - Vurgu4 5 6 2 2 2" xfId="38240" xr:uid="{C62B8F08-6034-429B-A6EE-4036C18C0AD7}"/>
    <cellStyle name="%40 - Vurgu4 5 6 2 3" xfId="17720" xr:uid="{C5560C29-C781-4358-ADE0-9E387C4FC508}"/>
    <cellStyle name="%40 - Vurgu4 5 6 2 3 2" xfId="41951" xr:uid="{DF1472D8-B5F8-4B54-843C-9ED207401FEB}"/>
    <cellStyle name="%40 - Vurgu4 5 6 2 4" xfId="21459" xr:uid="{D05A318B-520A-4CE2-8C68-4E2D00223821}"/>
    <cellStyle name="%40 - Vurgu4 5 6 2 4 2" xfId="45682" xr:uid="{DA4963A8-0C65-4E36-B34E-3D089093563F}"/>
    <cellStyle name="%40 - Vurgu4 5 6 2 5" xfId="27439" xr:uid="{195A2C21-A301-45AF-BCBC-59534C88070A}"/>
    <cellStyle name="%40 - Vurgu4 5 6 2 5 2" xfId="51556" xr:uid="{625ED783-23B0-4C10-9BDA-3DCE54753FA8}"/>
    <cellStyle name="%40 - Vurgu4 5 6 2 6" xfId="32674" xr:uid="{E9F46C3E-EAE8-4E81-8FCE-318A9168F0DC}"/>
    <cellStyle name="%40 - Vurgu4 5 6 3" xfId="9292" xr:uid="{245B3CFB-4647-449D-BAD8-4B31A2FB5CC1}"/>
    <cellStyle name="%40 - Vurgu4 5 6 3 2" xfId="12825" xr:uid="{CADDA2B6-08AE-4B93-BF93-5887B21BFB2B}"/>
    <cellStyle name="%40 - Vurgu4 5 6 3 2 2" xfId="37058" xr:uid="{D2BDC7B1-FBF5-4029-8067-F9B727E13CFE}"/>
    <cellStyle name="%40 - Vurgu4 5 6 3 3" xfId="16538" xr:uid="{ACE344C1-2062-4D28-9AC7-2715274A6E0F}"/>
    <cellStyle name="%40 - Vurgu4 5 6 3 3 2" xfId="40769" xr:uid="{E7C67191-3902-4F29-BA43-41EB841103C0}"/>
    <cellStyle name="%40 - Vurgu4 5 6 3 4" xfId="20277" xr:uid="{2FAF1533-4CB2-4CB2-9A76-5E22779A4F52}"/>
    <cellStyle name="%40 - Vurgu4 5 6 3 4 2" xfId="44500" xr:uid="{5C6CECBF-11D3-402A-B4E0-0A043C092794}"/>
    <cellStyle name="%40 - Vurgu4 5 6 3 5" xfId="26254" xr:uid="{C7B9CC3E-7354-46E6-A27A-858DB51E0618}"/>
    <cellStyle name="%40 - Vurgu4 5 6 3 5 2" xfId="50374" xr:uid="{07CC8A26-736C-4DE0-AAC5-7B397B38BFE2}"/>
    <cellStyle name="%40 - Vurgu4 5 6 3 6" xfId="33926" xr:uid="{26BEF960-07BC-43F2-9C1B-23E9770587A7}"/>
    <cellStyle name="%40 - Vurgu4 5 6 4" xfId="11422" xr:uid="{F7F19E3F-1A29-4C02-BFFF-DD7961FDC962}"/>
    <cellStyle name="%40 - Vurgu4 5 6 4 2" xfId="24841" xr:uid="{D8B2C811-EEDB-4201-80E1-7263CA008E41}"/>
    <cellStyle name="%40 - Vurgu4 5 6 4 2 2" xfId="48975" xr:uid="{1885F134-7B30-4AA0-9569-2075B23D1978}"/>
    <cellStyle name="%40 - Vurgu4 5 6 4 3" xfId="35656" xr:uid="{1386C452-A787-4583-8543-ECAAD20D5A26}"/>
    <cellStyle name="%40 - Vurgu4 5 6 5" xfId="15135" xr:uid="{1DE86583-E6F9-4E02-86F1-86114EFF0F44}"/>
    <cellStyle name="%40 - Vurgu4 5 6 5 2" xfId="39367" xr:uid="{F24525E5-A6FA-41FB-A3F2-18DA9673C5A9}"/>
    <cellStyle name="%40 - Vurgu4 5 6 6" xfId="18871" xr:uid="{6E365D9B-9C1A-4E6D-8B91-77B998AF2B2F}"/>
    <cellStyle name="%40 - Vurgu4 5 6 6 2" xfId="43097" xr:uid="{6FD21971-72E2-4198-AFB6-B9F8376CA776}"/>
    <cellStyle name="%40 - Vurgu4 5 6 7" xfId="23478" xr:uid="{F94BCD42-5FD5-4184-920E-A14F73C3160C}"/>
    <cellStyle name="%40 - Vurgu4 5 6 7 2" xfId="47680" xr:uid="{64D178A9-34E9-4B30-976A-297AE4D5BB4F}"/>
    <cellStyle name="%40 - Vurgu4 5 7" xfId="7539" xr:uid="{EBE8B35B-034A-427D-9705-7BC7B92A27E7}"/>
    <cellStyle name="%40 - Vurgu4 5 7 2" xfId="12608" xr:uid="{ECDA8B5D-E89F-4969-96B6-4F587D7931FA}"/>
    <cellStyle name="%40 - Vurgu4 5 7 2 2" xfId="26036" xr:uid="{B4A5896B-B77F-48AF-8CF9-F52CE6558085}"/>
    <cellStyle name="%40 - Vurgu4 5 7 2 2 2" xfId="50157" xr:uid="{FA98FC02-8BF3-46BE-AA83-32C6754C8AE8}"/>
    <cellStyle name="%40 - Vurgu4 5 7 2 3" xfId="36841" xr:uid="{75909DB1-7BB5-4258-816E-D0F7B41D15B8}"/>
    <cellStyle name="%40 - Vurgu4 5 7 3" xfId="16321" xr:uid="{E77E8102-EDF5-4C93-86BF-E5FCB6595E85}"/>
    <cellStyle name="%40 - Vurgu4 5 7 3 2" xfId="40552" xr:uid="{90DDF962-CEB4-46DE-8397-C034B75C44D0}"/>
    <cellStyle name="%40 - Vurgu4 5 7 4" xfId="20060" xr:uid="{F30BB60C-473A-4718-BAC6-5C22849B9955}"/>
    <cellStyle name="%40 - Vurgu4 5 7 4 2" xfId="44283" xr:uid="{7D81D35C-3C00-42B3-A266-2DEDC91D38E7}"/>
    <cellStyle name="%40 - Vurgu4 5 7 5" xfId="23253" xr:uid="{8FB1CC77-4E31-4BD5-98C8-80E09C5DD245}"/>
    <cellStyle name="%40 - Vurgu4 5 7 5 2" xfId="47455" xr:uid="{0B736EAF-1534-4E43-90A2-189C99E97DA4}"/>
    <cellStyle name="%40 - Vurgu4 5 7 6" xfId="32450" xr:uid="{0C681CE4-8738-43BC-A6F0-FF3A08909EC3}"/>
    <cellStyle name="%40 - Vurgu4 5 8" xfId="6618" xr:uid="{6F13C76A-BB31-4566-85A1-05C1CF21EAB7}"/>
    <cellStyle name="%40 - Vurgu4 5 8 2" xfId="13786" xr:uid="{CADC49B4-391E-4534-AA6C-E32B2EC0EEAB}"/>
    <cellStyle name="%40 - Vurgu4 5 8 2 2" xfId="38019" xr:uid="{B0A7A18B-873E-4722-A2E7-287A25857001}"/>
    <cellStyle name="%40 - Vurgu4 5 8 3" xfId="17499" xr:uid="{7937A1DD-4616-4699-B847-ABC51405A125}"/>
    <cellStyle name="%40 - Vurgu4 5 8 3 2" xfId="41730" xr:uid="{B4609F02-A7B2-41DE-975D-0FFCA38CFD40}"/>
    <cellStyle name="%40 - Vurgu4 5 8 4" xfId="21238" xr:uid="{15389207-BD6C-40F2-B46B-863FE5C6AAD8}"/>
    <cellStyle name="%40 - Vurgu4 5 8 4 2" xfId="45461" xr:uid="{7F13C7D4-2B44-4F14-92C3-8C71E11FCF0A}"/>
    <cellStyle name="%40 - Vurgu4 5 8 5" xfId="27218" xr:uid="{1109B870-1CA9-4919-9A17-3F20C4D9A3E8}"/>
    <cellStyle name="%40 - Vurgu4 5 8 5 2" xfId="51335" xr:uid="{A32C2908-4AAF-49D8-85E6-1319A98C004C}"/>
    <cellStyle name="%40 - Vurgu4 5 8 6" xfId="31622" xr:uid="{E0612351-9A1C-40D9-9572-E085CDF80D41}"/>
    <cellStyle name="%40 - Vurgu4 5 9" xfId="8925" xr:uid="{9E171479-947C-4B65-BEB4-18411F82C2AB}"/>
    <cellStyle name="%40 - Vurgu4 5 9 2" xfId="12336" xr:uid="{1B54493C-7346-45C7-8633-2DA42CD1658A}"/>
    <cellStyle name="%40 - Vurgu4 5 9 2 2" xfId="36570" xr:uid="{0B7D5AF0-AF3E-4079-BE53-210D2EEBCAEB}"/>
    <cellStyle name="%40 - Vurgu4 5 9 3" xfId="16049" xr:uid="{CB0F01DF-AC42-4C57-A68C-5F0E8159B2C3}"/>
    <cellStyle name="%40 - Vurgu4 5 9 3 2" xfId="40281" xr:uid="{295CC117-5CA4-4FDE-8CAF-29E4F2B2B038}"/>
    <cellStyle name="%40 - Vurgu4 5 9 4" xfId="19787" xr:uid="{1349E378-2CC5-4D40-AF6B-CD045F30F672}"/>
    <cellStyle name="%40 - Vurgu4 5 9 4 2" xfId="44012" xr:uid="{DD3BB79A-B655-446A-B458-08333CC6AC43}"/>
    <cellStyle name="%40 - Vurgu4 5 9 5" xfId="25762" xr:uid="{157098B2-EEE2-477F-8C6B-BDF3755476D6}"/>
    <cellStyle name="%40 - Vurgu4 5 9 5 2" xfId="49886" xr:uid="{368B0749-0DBD-4AA2-B679-5E1C8AD1394F}"/>
    <cellStyle name="%40 - Vurgu4 5 9 6" xfId="33638" xr:uid="{45B8272B-3C0A-493F-9F46-8EC96A0944F0}"/>
    <cellStyle name="%40 - Vurgu4 6" xfId="617" xr:uid="{00000000-0005-0000-0000-0000A4020000}"/>
    <cellStyle name="%40 - Vurgu4 6 10" xfId="10460" xr:uid="{AC3B8BD5-9EF7-448B-A4E8-26827296DC66}"/>
    <cellStyle name="%40 - Vurgu4 6 10 2" xfId="24605" xr:uid="{973B4256-9B8B-427E-9EA1-935B8385DC1D}"/>
    <cellStyle name="%40 - Vurgu4 6 10 2 2" xfId="48779" xr:uid="{A14F132D-CD4C-4230-AAE6-285DA3F2B705}"/>
    <cellStyle name="%40 - Vurgu4 6 10 3" xfId="35021" xr:uid="{7EF68535-7816-4AC5-BADE-E5806D4D3CCD}"/>
    <cellStyle name="%40 - Vurgu4 6 11" xfId="11224" xr:uid="{8168F8EC-777B-4530-911F-8652AC1A8CE3}"/>
    <cellStyle name="%40 - Vurgu4 6 11 2" xfId="35458" xr:uid="{AC634C6A-6504-4DB8-A83D-E9AEB43F883D}"/>
    <cellStyle name="%40 - Vurgu4 6 12" xfId="14937" xr:uid="{AA58323E-FAD4-456E-8A02-82106B609909}"/>
    <cellStyle name="%40 - Vurgu4 6 12 2" xfId="39169" xr:uid="{9601B90B-8123-4163-A928-E51F6B0D5466}"/>
    <cellStyle name="%40 - Vurgu4 6 13" xfId="18670" xr:uid="{C862CB35-546D-49C3-8015-6D35C5AA2023}"/>
    <cellStyle name="%40 - Vurgu4 6 13 2" xfId="42896" xr:uid="{01FC08B1-6A53-41F0-A26A-F55CA6E23351}"/>
    <cellStyle name="%40 - Vurgu4 6 14" xfId="22438" xr:uid="{78D180CA-0699-4844-B5F5-13D81D7456D4}"/>
    <cellStyle name="%40 - Vurgu4 6 14 2" xfId="46640" xr:uid="{604E9EE3-3B12-49C1-8253-DE894C272589}"/>
    <cellStyle name="%40 - Vurgu4 6 15" xfId="28766" xr:uid="{23388418-34CF-42AB-9BB1-1FD6F1E24A77}"/>
    <cellStyle name="%40 - Vurgu4 6 2" xfId="618" xr:uid="{00000000-0005-0000-0000-0000A5020000}"/>
    <cellStyle name="%40 - Vurgu4 6 2 10" xfId="28767" xr:uid="{6F4D0879-A4B0-4E50-A83C-4C8108997215}"/>
    <cellStyle name="%40 - Vurgu4 6 2 2" xfId="4333" xr:uid="{7FBD6F3E-4C4B-4D92-B09F-D2C00344897B}"/>
    <cellStyle name="%40 - Vurgu4 6 2 2 2" xfId="8157" xr:uid="{DAF6B6C8-7CF3-46E7-B4C8-A3114BABBE41}"/>
    <cellStyle name="%40 - Vurgu4 6 2 2 2 2" xfId="27750" xr:uid="{5851850E-F0AE-49E1-B373-8901DA5E19E9}"/>
    <cellStyle name="%40 - Vurgu4 6 2 2 2 2 2" xfId="51867" xr:uid="{529B07B6-16E2-4009-BCC6-BE05464BF5A9}"/>
    <cellStyle name="%40 - Vurgu4 6 2 2 2 3" xfId="32985" xr:uid="{136626FB-0CC9-46DC-AC7D-0EECD69BCC92}"/>
    <cellStyle name="%40 - Vurgu4 6 2 2 3" xfId="14318" xr:uid="{6D465F78-24C7-4915-ADF6-1447D918B6B7}"/>
    <cellStyle name="%40 - Vurgu4 6 2 2 3 2" xfId="38551" xr:uid="{42ABF370-C4FB-420C-8A01-95A4A1A6A29A}"/>
    <cellStyle name="%40 - Vurgu4 6 2 2 4" xfId="18031" xr:uid="{8745CF26-CDEE-4107-BDD5-E9545CCDFA82}"/>
    <cellStyle name="%40 - Vurgu4 6 2 2 4 2" xfId="42262" xr:uid="{D7EE2F4F-96FE-4E68-977C-0C9EF7F6E295}"/>
    <cellStyle name="%40 - Vurgu4 6 2 2 5" xfId="21770" xr:uid="{DD1A84D8-B96C-41CA-9A2E-B57AF8195FB6}"/>
    <cellStyle name="%40 - Vurgu4 6 2 2 5 2" xfId="45993" xr:uid="{014531F9-54DC-448E-8807-51A2834D7654}"/>
    <cellStyle name="%40 - Vurgu4 6 2 2 6" xfId="23790" xr:uid="{7366246F-BB58-4614-8A6D-A24DBCB3BE98}"/>
    <cellStyle name="%40 - Vurgu4 6 2 2 6 2" xfId="47992" xr:uid="{EB557944-B05F-4865-A4BB-C5763E16D744}"/>
    <cellStyle name="%40 - Vurgu4 6 2 2 7" xfId="29932" xr:uid="{BF69F2F8-9141-4943-AD1D-2EF5A8CA761D}"/>
    <cellStyle name="%40 - Vurgu4 6 2 3" xfId="5965" xr:uid="{387052F3-7E94-4380-8426-61A9BF35A80F}"/>
    <cellStyle name="%40 - Vurgu4 6 2 3 2" xfId="9422" xr:uid="{D7CCB6DA-9220-4811-9967-184DAB0FFF31}"/>
    <cellStyle name="%40 - Vurgu4 6 2 3 2 2" xfId="34047" xr:uid="{B24D8035-08D2-44EC-81C4-56410679545B}"/>
    <cellStyle name="%40 - Vurgu4 6 2 3 3" xfId="13126" xr:uid="{F850F6D4-F092-442A-A089-6836220EFF4E}"/>
    <cellStyle name="%40 - Vurgu4 6 2 3 3 2" xfId="37359" xr:uid="{FA910F5E-CC9D-4240-B2BB-5A940F35A7A9}"/>
    <cellStyle name="%40 - Vurgu4 6 2 3 4" xfId="16839" xr:uid="{C9C764AF-DA55-4C42-93BD-9DAB2DB005EB}"/>
    <cellStyle name="%40 - Vurgu4 6 2 3 4 2" xfId="41070" xr:uid="{60B74A67-3E00-4F74-B542-5F60692B77BB}"/>
    <cellStyle name="%40 - Vurgu4 6 2 3 5" xfId="20578" xr:uid="{ACF96773-7C67-40B2-93B6-F3F4E806F2F1}"/>
    <cellStyle name="%40 - Vurgu4 6 2 3 5 2" xfId="44801" xr:uid="{ED1ECBF2-2DCF-4E44-9B95-15AA7BEF7775}"/>
    <cellStyle name="%40 - Vurgu4 6 2 3 6" xfId="26556" xr:uid="{261A0A97-8784-4638-B15B-D4032C0B332A}"/>
    <cellStyle name="%40 - Vurgu4 6 2 3 6 2" xfId="50675" xr:uid="{1D13FC7A-81BC-4032-AF82-9EEC0C916020}"/>
    <cellStyle name="%40 - Vurgu4 6 2 3 7" xfId="30971" xr:uid="{6442309E-25FD-4C34-A00C-05A8C506CE44}"/>
    <cellStyle name="%40 - Vurgu4 6 2 4" xfId="7010" xr:uid="{15549803-C470-4CEF-AAC0-3A1AA8C956AA}"/>
    <cellStyle name="%40 - Vurgu4 6 2 4 2" xfId="25153" xr:uid="{AEFB29EF-7203-4BBC-8416-F274C52B50F3}"/>
    <cellStyle name="%40 - Vurgu4 6 2 4 2 2" xfId="49287" xr:uid="{3F1FFCB4-62A5-4064-B41D-D142CA1F7721}"/>
    <cellStyle name="%40 - Vurgu4 6 2 4 3" xfId="31937" xr:uid="{30AC9D30-1B64-4D92-8A53-8162D12EDEF8}"/>
    <cellStyle name="%40 - Vurgu4 6 2 5" xfId="10461" xr:uid="{5D602267-7835-4871-BC78-C392BCFF9BE9}"/>
    <cellStyle name="%40 - Vurgu4 6 2 5 2" xfId="35022" xr:uid="{8F29A232-17C1-45DF-AC9F-25A4E8D8DB4E}"/>
    <cellStyle name="%40 - Vurgu4 6 2 6" xfId="11737" xr:uid="{F6694504-1EE0-42F3-8085-1D88F4A7375F}"/>
    <cellStyle name="%40 - Vurgu4 6 2 6 2" xfId="35971" xr:uid="{D7025B48-AF45-4780-9B11-67EB59950E38}"/>
    <cellStyle name="%40 - Vurgu4 6 2 7" xfId="15450" xr:uid="{2D9AD5C5-1CB9-4966-B0EF-7836CEE27F20}"/>
    <cellStyle name="%40 - Vurgu4 6 2 7 2" xfId="39682" xr:uid="{B415306F-D8BD-4B94-AFDC-3C6C7DF601E7}"/>
    <cellStyle name="%40 - Vurgu4 6 2 8" xfId="19187" xr:uid="{416CD3F8-8455-4668-9086-11B5EF6FD3C8}"/>
    <cellStyle name="%40 - Vurgu4 6 2 8 2" xfId="43413" xr:uid="{6D553A7F-B95A-4DBA-9C8C-BCA22F831AE8}"/>
    <cellStyle name="%40 - Vurgu4 6 2 9" xfId="22740" xr:uid="{E4A62E20-17C0-4444-AA2C-E983CAA156FD}"/>
    <cellStyle name="%40 - Vurgu4 6 2 9 2" xfId="46942" xr:uid="{A0ACDA13-CB2F-4FFD-ADAC-76629BAF7B7A}"/>
    <cellStyle name="%40 - Vurgu4 6 3" xfId="619" xr:uid="{00000000-0005-0000-0000-0000A6020000}"/>
    <cellStyle name="%40 - Vurgu4 6 3 2" xfId="4334" xr:uid="{80DFF559-AD68-4536-8F48-0319F0B22E80}"/>
    <cellStyle name="%40 - Vurgu4 6 3 2 2" xfId="8288" xr:uid="{51DE90F5-91E6-42C7-B396-28E3013E4C94}"/>
    <cellStyle name="%40 - Vurgu4 6 3 2 2 2" xfId="27877" xr:uid="{0BEE56A2-889B-47BC-B6D0-9BB06F9105E7}"/>
    <cellStyle name="%40 - Vurgu4 6 3 2 2 2 2" xfId="51994" xr:uid="{CD4ECEEA-8F26-4657-A5B6-6ABD25039E8B}"/>
    <cellStyle name="%40 - Vurgu4 6 3 2 2 3" xfId="33112" xr:uid="{3A552DFD-40E6-42BC-A294-DAAF2B37567C}"/>
    <cellStyle name="%40 - Vurgu4 6 3 2 3" xfId="14445" xr:uid="{85F3210E-874B-4467-BBB9-6B7BDC1401E6}"/>
    <cellStyle name="%40 - Vurgu4 6 3 2 3 2" xfId="38678" xr:uid="{530EFBC2-BB47-4649-AF3B-EE27D322EB22}"/>
    <cellStyle name="%40 - Vurgu4 6 3 2 4" xfId="18158" xr:uid="{C94F7C7D-5ECB-4445-BAE5-537F6A6FAC03}"/>
    <cellStyle name="%40 - Vurgu4 6 3 2 4 2" xfId="42389" xr:uid="{BA9DBC65-EC8D-45B5-8665-95C2846A8C06}"/>
    <cellStyle name="%40 - Vurgu4 6 3 2 5" xfId="21897" xr:uid="{73531ADE-4E3D-425F-88AE-52CDF9DE5A51}"/>
    <cellStyle name="%40 - Vurgu4 6 3 2 5 2" xfId="46120" xr:uid="{875ACB46-313E-472C-945D-D661122A3F12}"/>
    <cellStyle name="%40 - Vurgu4 6 3 2 6" xfId="23917" xr:uid="{940E1F56-9342-4454-9D28-DA88AA8637F7}"/>
    <cellStyle name="%40 - Vurgu4 6 3 2 6 2" xfId="48119" xr:uid="{BFBB98F5-560C-4812-8404-7D5B5B326037}"/>
    <cellStyle name="%40 - Vurgu4 6 3 2 7" xfId="29933" xr:uid="{E1D6B32D-5CBA-421C-87D9-C7D0447683AC}"/>
    <cellStyle name="%40 - Vurgu4 6 3 3" xfId="5966" xr:uid="{5DEECB3A-AF5F-44F6-B94F-8A86678DCDDB}"/>
    <cellStyle name="%40 - Vurgu4 6 3 3 2" xfId="9497" xr:uid="{30AD6F8C-3F24-4A08-866F-5CA1CE632BD5}"/>
    <cellStyle name="%40 - Vurgu4 6 3 3 2 2" xfId="34122" xr:uid="{296245A9-51E7-4228-9013-C34D3A8AAEC6}"/>
    <cellStyle name="%40 - Vurgu4 6 3 3 3" xfId="13253" xr:uid="{9E186237-28C1-4E5F-B880-04E981715A82}"/>
    <cellStyle name="%40 - Vurgu4 6 3 3 3 2" xfId="37486" xr:uid="{9E44CFA9-B004-4931-90B2-57892CCC27D9}"/>
    <cellStyle name="%40 - Vurgu4 6 3 3 4" xfId="16966" xr:uid="{31F11A83-A948-41C0-82C3-1C0A8E655247}"/>
    <cellStyle name="%40 - Vurgu4 6 3 3 4 2" xfId="41197" xr:uid="{AF5C8B28-6430-4096-BDB0-546312867DDE}"/>
    <cellStyle name="%40 - Vurgu4 6 3 3 5" xfId="20705" xr:uid="{2C07B04D-4074-4FEC-A838-149D898874E9}"/>
    <cellStyle name="%40 - Vurgu4 6 3 3 5 2" xfId="44928" xr:uid="{431552BC-A036-471B-A8EB-B627390F1D80}"/>
    <cellStyle name="%40 - Vurgu4 6 3 3 6" xfId="26683" xr:uid="{15D4A9E9-158A-43BA-A40A-514BB0F2B28B}"/>
    <cellStyle name="%40 - Vurgu4 6 3 3 6 2" xfId="50802" xr:uid="{5D145505-C2EA-4333-BFF1-353E1C10C6D9}"/>
    <cellStyle name="%40 - Vurgu4 6 3 3 7" xfId="30972" xr:uid="{5F782346-1469-42B2-A3EB-CE2CEF5BD898}"/>
    <cellStyle name="%40 - Vurgu4 6 3 4" xfId="7140" xr:uid="{0DBD6291-96EF-4889-A78D-7986F8391210}"/>
    <cellStyle name="%40 - Vurgu4 6 3 4 2" xfId="25280" xr:uid="{34F0155E-1A9B-47F9-B899-92059F21CEF3}"/>
    <cellStyle name="%40 - Vurgu4 6 3 4 2 2" xfId="49414" xr:uid="{BF844BEE-4967-4312-B468-78C295EA5864}"/>
    <cellStyle name="%40 - Vurgu4 6 3 4 3" xfId="32064" xr:uid="{C024B125-73D4-453D-BE24-5ED67F52CDC8}"/>
    <cellStyle name="%40 - Vurgu4 6 3 5" xfId="11864" xr:uid="{32D09A00-BD95-4EF2-B160-C44EB7400D50}"/>
    <cellStyle name="%40 - Vurgu4 6 3 5 2" xfId="36098" xr:uid="{C21F88D6-D79C-4C0A-BA46-FC2E39AF513F}"/>
    <cellStyle name="%40 - Vurgu4 6 3 6" xfId="15577" xr:uid="{C4E20638-36D8-4F81-A949-C0F015087360}"/>
    <cellStyle name="%40 - Vurgu4 6 3 6 2" xfId="39809" xr:uid="{B22F0956-6121-4EA3-B7F7-EA1C4C16C120}"/>
    <cellStyle name="%40 - Vurgu4 6 3 7" xfId="19314" xr:uid="{942D7B6D-38B3-44C7-BF06-440E84850AFE}"/>
    <cellStyle name="%40 - Vurgu4 6 3 7 2" xfId="43540" xr:uid="{602F018B-6E47-4BF9-AAE5-9D0477144A4C}"/>
    <cellStyle name="%40 - Vurgu4 6 3 8" xfId="22867" xr:uid="{8C295871-7AE0-4412-B0C1-B92657DB781F}"/>
    <cellStyle name="%40 - Vurgu4 6 3 8 2" xfId="47069" xr:uid="{A2ECFFBA-E1B5-4166-B545-CF33CD802626}"/>
    <cellStyle name="%40 - Vurgu4 6 3 9" xfId="28768" xr:uid="{87B5CC90-D937-43D9-982F-C27BE053EEDC}"/>
    <cellStyle name="%40 - Vurgu4 6 4" xfId="4332" xr:uid="{14C2E7B3-E323-44BE-BA51-82C47ED37BBE}"/>
    <cellStyle name="%40 - Vurgu4 6 4 2" xfId="8418" xr:uid="{A17A1B85-76BE-470C-A7E6-6B170B926267}"/>
    <cellStyle name="%40 - Vurgu4 6 4 2 2" xfId="14572" xr:uid="{7210D4A9-F04B-469C-A324-B308DC130F63}"/>
    <cellStyle name="%40 - Vurgu4 6 4 2 2 2" xfId="28004" xr:uid="{9A866F75-BA0A-4C46-9D7F-4E01A4AF5B9D}"/>
    <cellStyle name="%40 - Vurgu4 6 4 2 2 2 2" xfId="52121" xr:uid="{E6538086-1508-4D94-935C-173807373EC8}"/>
    <cellStyle name="%40 - Vurgu4 6 4 2 2 3" xfId="38805" xr:uid="{E844F920-E579-4BCE-A86A-FB94E0072626}"/>
    <cellStyle name="%40 - Vurgu4 6 4 2 3" xfId="18285" xr:uid="{8A18D1B5-D2E5-459B-9AC0-244DEC3D25B5}"/>
    <cellStyle name="%40 - Vurgu4 6 4 2 3 2" xfId="42516" xr:uid="{E2D8FDE5-D5C5-4864-AB1D-DF4A54B390DB}"/>
    <cellStyle name="%40 - Vurgu4 6 4 2 4" xfId="22024" xr:uid="{48CC9CA6-A2EF-47EB-BF32-486F9D72569A}"/>
    <cellStyle name="%40 - Vurgu4 6 4 2 4 2" xfId="46247" xr:uid="{6DC5502A-E0E3-45A6-812E-AA8F90F2C546}"/>
    <cellStyle name="%40 - Vurgu4 6 4 2 5" xfId="24044" xr:uid="{36E51D0A-4094-49AA-BC4E-8581A1BD4BD9}"/>
    <cellStyle name="%40 - Vurgu4 6 4 2 5 2" xfId="48246" xr:uid="{4E21F15A-59BA-4147-94A4-4408F8783EA9}"/>
    <cellStyle name="%40 - Vurgu4 6 4 2 6" xfId="33239" xr:uid="{38493A15-4FB1-4500-B4A2-0724C9F14C48}"/>
    <cellStyle name="%40 - Vurgu4 6 4 3" xfId="7268" xr:uid="{E02461C0-4210-4D05-8191-1E13E8385D7E}"/>
    <cellStyle name="%40 - Vurgu4 6 4 3 2" xfId="13380" xr:uid="{0B02920F-9300-48E6-8E26-D0BB91098483}"/>
    <cellStyle name="%40 - Vurgu4 6 4 3 2 2" xfId="37613" xr:uid="{8034FF88-CC2F-4274-9A70-84B5267B3B2E}"/>
    <cellStyle name="%40 - Vurgu4 6 4 3 3" xfId="17093" xr:uid="{45C19EBF-D94D-4AFB-B18E-F9A683A2D463}"/>
    <cellStyle name="%40 - Vurgu4 6 4 3 3 2" xfId="41324" xr:uid="{CCC53157-F85F-4D39-99B4-EEB0A3F9D1C3}"/>
    <cellStyle name="%40 - Vurgu4 6 4 3 4" xfId="20832" xr:uid="{CA0B9C3E-D38F-4108-9179-3A88179F02DD}"/>
    <cellStyle name="%40 - Vurgu4 6 4 3 4 2" xfId="45055" xr:uid="{C2C3DADB-3D5D-489F-85F7-846E455500BD}"/>
    <cellStyle name="%40 - Vurgu4 6 4 3 5" xfId="26810" xr:uid="{2CBEF31B-37F0-4C94-955B-9833443016E0}"/>
    <cellStyle name="%40 - Vurgu4 6 4 3 5 2" xfId="50929" xr:uid="{2904FE69-7E7F-4147-B5A7-F1ADEDE703EB}"/>
    <cellStyle name="%40 - Vurgu4 6 4 3 6" xfId="32191" xr:uid="{9B599F34-5258-4382-A1DD-1E40F5C64E80}"/>
    <cellStyle name="%40 - Vurgu4 6 4 4" xfId="11991" xr:uid="{9788EBFB-063E-46A7-B2AF-9AD5F9903CDC}"/>
    <cellStyle name="%40 - Vurgu4 6 4 4 2" xfId="25407" xr:uid="{2BBB765F-C53D-4629-AB5E-7665FF45C5B6}"/>
    <cellStyle name="%40 - Vurgu4 6 4 4 2 2" xfId="49541" xr:uid="{8B41D368-614D-45E6-BB28-15F764A8FF1C}"/>
    <cellStyle name="%40 - Vurgu4 6 4 4 3" xfId="36225" xr:uid="{E77108D8-FA8E-4ECC-B22B-CC2F1581E9A4}"/>
    <cellStyle name="%40 - Vurgu4 6 4 5" xfId="15704" xr:uid="{262AAEDA-4602-4355-A913-2F295F477AF3}"/>
    <cellStyle name="%40 - Vurgu4 6 4 5 2" xfId="39936" xr:uid="{B93A6766-3FFB-4035-AA6F-61D3EC4B01AF}"/>
    <cellStyle name="%40 - Vurgu4 6 4 6" xfId="19441" xr:uid="{651D799E-FEDF-4698-A7E0-9C766307B944}"/>
    <cellStyle name="%40 - Vurgu4 6 4 6 2" xfId="43667" xr:uid="{E57BBA57-4B23-45BB-985E-63DF17F1A775}"/>
    <cellStyle name="%40 - Vurgu4 6 4 7" xfId="22994" xr:uid="{6E2AF488-906E-43F8-AAAE-50B192BABD23}"/>
    <cellStyle name="%40 - Vurgu4 6 4 7 2" xfId="47196" xr:uid="{D0A7D4BD-89F3-4459-BF1D-ECD70FED881B}"/>
    <cellStyle name="%40 - Vurgu4 6 4 8" xfId="29931" xr:uid="{844D0B02-1DAA-43F9-8ED4-13201A1F65C6}"/>
    <cellStyle name="%40 - Vurgu4 6 5" xfId="5964" xr:uid="{093BD9F7-7AF6-4D9A-A8B4-9DE37363491B}"/>
    <cellStyle name="%40 - Vurgu4 6 5 2" xfId="8550" xr:uid="{1A03A123-5683-4087-8149-00B7C733F453}"/>
    <cellStyle name="%40 - Vurgu4 6 5 2 2" xfId="14699" xr:uid="{1D185115-7173-4819-84CA-2A7893F6161A}"/>
    <cellStyle name="%40 - Vurgu4 6 5 2 2 2" xfId="28131" xr:uid="{3B35926B-DE77-4A51-A307-4B15D6C03E6F}"/>
    <cellStyle name="%40 - Vurgu4 6 5 2 2 2 2" xfId="52248" xr:uid="{32802BAF-7F6E-4778-8536-E0BA105F58CB}"/>
    <cellStyle name="%40 - Vurgu4 6 5 2 2 3" xfId="38932" xr:uid="{306AFCDE-00FA-462A-8E01-CB52BEA3A488}"/>
    <cellStyle name="%40 - Vurgu4 6 5 2 3" xfId="18412" xr:uid="{CF68AA3E-29F4-4E17-928F-1942E5A1B817}"/>
    <cellStyle name="%40 - Vurgu4 6 5 2 3 2" xfId="42643" xr:uid="{3DA39CE3-E8F4-403F-B882-5F1B00E577C7}"/>
    <cellStyle name="%40 - Vurgu4 6 5 2 4" xfId="22151" xr:uid="{BC9AB3A3-D3F8-41A1-9654-39AE5D63DD3F}"/>
    <cellStyle name="%40 - Vurgu4 6 5 2 4 2" xfId="46374" xr:uid="{A924B243-8F8C-48A0-8912-359832312440}"/>
    <cellStyle name="%40 - Vurgu4 6 5 2 5" xfId="24171" xr:uid="{A1437B4F-C2E6-4B33-91B0-46C160A1B906}"/>
    <cellStyle name="%40 - Vurgu4 6 5 2 5 2" xfId="48373" xr:uid="{453FFF98-FAF4-4842-9BB0-E62A33CC3719}"/>
    <cellStyle name="%40 - Vurgu4 6 5 2 6" xfId="33366" xr:uid="{F45B66AC-E314-4795-AFE9-1ED5D0C0399A}"/>
    <cellStyle name="%40 - Vurgu4 6 5 3" xfId="7402" xr:uid="{8E328430-EEE2-4F62-91B2-E4AC3FC31B85}"/>
    <cellStyle name="%40 - Vurgu4 6 5 3 2" xfId="13507" xr:uid="{1AD629F0-5CD3-4B7D-86ED-C9679E7DD6D6}"/>
    <cellStyle name="%40 - Vurgu4 6 5 3 2 2" xfId="37740" xr:uid="{45D6B13A-7114-429B-9CA3-586E1034280B}"/>
    <cellStyle name="%40 - Vurgu4 6 5 3 3" xfId="17220" xr:uid="{CEE586FF-03D6-4AFB-A997-55995B0E0ECB}"/>
    <cellStyle name="%40 - Vurgu4 6 5 3 3 2" xfId="41451" xr:uid="{66AB3F73-566D-4354-905C-F78CB6F7ABC5}"/>
    <cellStyle name="%40 - Vurgu4 6 5 3 4" xfId="20959" xr:uid="{1CBEC020-2E42-413A-87B6-6AB3259D0394}"/>
    <cellStyle name="%40 - Vurgu4 6 5 3 4 2" xfId="45182" xr:uid="{3D4FD220-CC96-4EF0-9D94-44F79AC3FB8E}"/>
    <cellStyle name="%40 - Vurgu4 6 5 3 5" xfId="26937" xr:uid="{CE7DC52C-9F0C-47D1-BC23-3EF6F4AA1BCD}"/>
    <cellStyle name="%40 - Vurgu4 6 5 3 5 2" xfId="51056" xr:uid="{F4FBA16D-A6DA-4628-B41B-BB307FEF7F44}"/>
    <cellStyle name="%40 - Vurgu4 6 5 3 6" xfId="32318" xr:uid="{4BB63AD8-E893-4CEA-A2BF-83C802F82E10}"/>
    <cellStyle name="%40 - Vurgu4 6 5 4" xfId="12118" xr:uid="{0D95CB45-018D-4060-920A-BCCCD3729DB9}"/>
    <cellStyle name="%40 - Vurgu4 6 5 4 2" xfId="25534" xr:uid="{B76943A8-50E2-4C96-A9FD-7C375B69D165}"/>
    <cellStyle name="%40 - Vurgu4 6 5 4 2 2" xfId="49668" xr:uid="{CAB231D7-F6B5-4AF6-913F-729CA5BC02C9}"/>
    <cellStyle name="%40 - Vurgu4 6 5 4 3" xfId="36352" xr:uid="{09586A80-FB65-41CA-889A-3B6DA8274072}"/>
    <cellStyle name="%40 - Vurgu4 6 5 5" xfId="15831" xr:uid="{328BE763-BA8B-4A6B-9714-3A48C0B69B4E}"/>
    <cellStyle name="%40 - Vurgu4 6 5 5 2" xfId="40063" xr:uid="{B6EF45E7-6D5F-4B24-84ED-BC1D6F88C60A}"/>
    <cellStyle name="%40 - Vurgu4 6 5 6" xfId="19568" xr:uid="{20111AB9-8111-472B-8244-1701B94054CD}"/>
    <cellStyle name="%40 - Vurgu4 6 5 6 2" xfId="43794" xr:uid="{3D5E0C2C-F6FB-4D3B-B971-8BC3DAB59F5F}"/>
    <cellStyle name="%40 - Vurgu4 6 5 7" xfId="23121" xr:uid="{7C657688-429E-4488-8061-D3F9C39B8E28}"/>
    <cellStyle name="%40 - Vurgu4 6 5 7 2" xfId="47323" xr:uid="{0157B85E-CB0B-49C0-87EC-01041CF0C1D2}"/>
    <cellStyle name="%40 - Vurgu4 6 5 8" xfId="30970" xr:uid="{CA4463B0-0DB9-4696-A0C5-81F30D535CF7}"/>
    <cellStyle name="%40 - Vurgu4 6 6" xfId="7830" xr:uid="{5184E23B-F498-46F7-9E6E-551CCD095651}"/>
    <cellStyle name="%40 - Vurgu4 6 6 2" xfId="10029" xr:uid="{E228A8D3-555B-4C49-8D4F-0DCA8F863BAB}"/>
    <cellStyle name="%40 - Vurgu4 6 6 2 2" xfId="14021" xr:uid="{A3D40F29-68D4-4BDE-8C71-1DA79B11BCF2}"/>
    <cellStyle name="%40 - Vurgu4 6 6 2 2 2" xfId="38254" xr:uid="{87EBF562-DAB1-4FDF-A01E-C85BC233C0B1}"/>
    <cellStyle name="%40 - Vurgu4 6 6 2 3" xfId="17734" xr:uid="{776B30EB-F13E-4BCF-8B86-7F6373B8A96D}"/>
    <cellStyle name="%40 - Vurgu4 6 6 2 3 2" xfId="41965" xr:uid="{335DB1B0-EC13-42E2-968D-938ABFFAA177}"/>
    <cellStyle name="%40 - Vurgu4 6 6 2 4" xfId="21473" xr:uid="{951D866C-3697-44D5-A5AA-22C7C26C6EA6}"/>
    <cellStyle name="%40 - Vurgu4 6 6 2 4 2" xfId="45696" xr:uid="{29D751A5-85AE-4685-B8D0-14DD0C6042B4}"/>
    <cellStyle name="%40 - Vurgu4 6 6 2 5" xfId="27453" xr:uid="{40A7BA09-9241-49F0-9D36-03B914C23793}"/>
    <cellStyle name="%40 - Vurgu4 6 6 2 5 2" xfId="51570" xr:uid="{4CF524B7-1DC8-4954-ABA5-0D5202DFA0D8}"/>
    <cellStyle name="%40 - Vurgu4 6 6 2 6" xfId="34623" xr:uid="{134419FB-D3A4-4EE8-B083-1420A2DDA140}"/>
    <cellStyle name="%40 - Vurgu4 6 6 3" xfId="9304" xr:uid="{EBCE9803-4AF5-4B4E-9037-2886FA63B1B5}"/>
    <cellStyle name="%40 - Vurgu4 6 6 3 2" xfId="12839" xr:uid="{C2DD37C4-8A3D-4B0C-8F2E-5D3FD1129C91}"/>
    <cellStyle name="%40 - Vurgu4 6 6 3 2 2" xfId="37072" xr:uid="{FC2B4E25-9780-4F55-9A22-EDFD8F57B198}"/>
    <cellStyle name="%40 - Vurgu4 6 6 3 3" xfId="16552" xr:uid="{A5F64974-CC05-4BE4-96EB-2635F9EB0527}"/>
    <cellStyle name="%40 - Vurgu4 6 6 3 3 2" xfId="40783" xr:uid="{85673205-882E-4ACC-BF88-330EC6822031}"/>
    <cellStyle name="%40 - Vurgu4 6 6 3 4" xfId="20291" xr:uid="{C1283B68-1B65-4210-9540-D8AEF5016476}"/>
    <cellStyle name="%40 - Vurgu4 6 6 3 4 2" xfId="44514" xr:uid="{B24E6B33-F78E-4518-8ACB-814822BC6702}"/>
    <cellStyle name="%40 - Vurgu4 6 6 3 5" xfId="26268" xr:uid="{63C2DA4A-473A-4CCA-8D8E-951AAD6AAC32}"/>
    <cellStyle name="%40 - Vurgu4 6 6 3 5 2" xfId="50388" xr:uid="{01EE8734-9916-4150-9937-246426B806D8}"/>
    <cellStyle name="%40 - Vurgu4 6 6 3 6" xfId="33938" xr:uid="{C2A94B87-E7F8-49F7-877E-6B11FC42E128}"/>
    <cellStyle name="%40 - Vurgu4 6 6 4" xfId="11436" xr:uid="{8E6EBDDA-B0D1-4962-AEB7-0154E0A2410D}"/>
    <cellStyle name="%40 - Vurgu4 6 6 4 2" xfId="24855" xr:uid="{521D0C99-11BF-49C7-85C7-7AAC133B167C}"/>
    <cellStyle name="%40 - Vurgu4 6 6 4 2 2" xfId="48989" xr:uid="{6006FB38-8E16-445D-B696-6898472DA543}"/>
    <cellStyle name="%40 - Vurgu4 6 6 4 3" xfId="35670" xr:uid="{06DCB455-2ED3-43D9-B453-3F22CAA01CFB}"/>
    <cellStyle name="%40 - Vurgu4 6 6 5" xfId="15149" xr:uid="{1C3AE064-73E2-4174-AFBA-DC058563BD5F}"/>
    <cellStyle name="%40 - Vurgu4 6 6 5 2" xfId="39381" xr:uid="{969D66C4-60C5-452A-8D72-4AFFF13FF4A6}"/>
    <cellStyle name="%40 - Vurgu4 6 6 6" xfId="18885" xr:uid="{EF0623EF-4027-4A71-9E74-2235EB72AF10}"/>
    <cellStyle name="%40 - Vurgu4 6 6 6 2" xfId="43111" xr:uid="{F3AA70F4-2692-4697-8A2D-76E5498A8412}"/>
    <cellStyle name="%40 - Vurgu4 6 6 7" xfId="23492" xr:uid="{C4ABDE99-CDA0-4B56-BA3C-9510A81B2884}"/>
    <cellStyle name="%40 - Vurgu4 6 6 7 2" xfId="47694" xr:uid="{64392A0B-5B91-40DC-AB81-DC4922E9B3B0}"/>
    <cellStyle name="%40 - Vurgu4 6 6 8" xfId="32688" xr:uid="{35E36FE6-44FE-4110-BFED-EC64F1CDD5E9}"/>
    <cellStyle name="%40 - Vurgu4 6 7" xfId="7567" xr:uid="{8E322664-E6A5-4D76-9008-EDDA9311CC0E}"/>
    <cellStyle name="%40 - Vurgu4 6 7 2" xfId="12637" xr:uid="{1821DC78-C1DF-49EB-975A-3E67A09F2463}"/>
    <cellStyle name="%40 - Vurgu4 6 7 2 2" xfId="26065" xr:uid="{EDAC49B4-E1F3-4026-BBCE-0F69EA65B64E}"/>
    <cellStyle name="%40 - Vurgu4 6 7 2 2 2" xfId="50186" xr:uid="{E369C5F4-CBE6-4280-BA60-AB179537374A}"/>
    <cellStyle name="%40 - Vurgu4 6 7 2 3" xfId="36870" xr:uid="{6E5315E9-85B6-4624-BB8D-2C6D10BC7781}"/>
    <cellStyle name="%40 - Vurgu4 6 7 3" xfId="16350" xr:uid="{0B4A97BE-7593-495E-9762-1CF23ACE1AC1}"/>
    <cellStyle name="%40 - Vurgu4 6 7 3 2" xfId="40581" xr:uid="{130ECAB5-E80C-465A-870B-F6066EF57814}"/>
    <cellStyle name="%40 - Vurgu4 6 7 4" xfId="20089" xr:uid="{DB9293C6-2602-472F-8A9D-B92BCE4B85FF}"/>
    <cellStyle name="%40 - Vurgu4 6 7 4 2" xfId="44312" xr:uid="{6A7DFED3-C39A-4230-8068-D88F518A73BA}"/>
    <cellStyle name="%40 - Vurgu4 6 7 5" xfId="23281" xr:uid="{294A2E93-977F-4DEE-B4C4-D5F77F369609}"/>
    <cellStyle name="%40 - Vurgu4 6 7 5 2" xfId="47483" xr:uid="{1FBDFACF-B641-4EA8-A802-3CB65379DF49}"/>
    <cellStyle name="%40 - Vurgu4 6 7 6" xfId="32478" xr:uid="{4E54F7EE-2191-4983-AE84-AD9BBEFC3FB1}"/>
    <cellStyle name="%40 - Vurgu4 6 8" xfId="6632" xr:uid="{B60623D6-BC59-449F-9BF4-BA85794A38E3}"/>
    <cellStyle name="%40 - Vurgu4 6 8 2" xfId="13814" xr:uid="{A728BFF3-B326-46CA-8CD0-79FA972951DE}"/>
    <cellStyle name="%40 - Vurgu4 6 8 2 2" xfId="38047" xr:uid="{BD4C6EA4-126F-48C1-816C-F3C0F3C57178}"/>
    <cellStyle name="%40 - Vurgu4 6 8 3" xfId="17527" xr:uid="{D8F8F41C-687F-4FB0-88F6-C19ED56B7730}"/>
    <cellStyle name="%40 - Vurgu4 6 8 3 2" xfId="41758" xr:uid="{79E81861-10B4-447D-A58C-0D6B19F3079C}"/>
    <cellStyle name="%40 - Vurgu4 6 8 4" xfId="21266" xr:uid="{198B125A-012F-4C74-9F16-5D44C7B0504C}"/>
    <cellStyle name="%40 - Vurgu4 6 8 4 2" xfId="45489" xr:uid="{0F3DD0F1-5701-45C7-923A-DFC78DC16D7A}"/>
    <cellStyle name="%40 - Vurgu4 6 8 5" xfId="27246" xr:uid="{660393E6-A2C4-499F-8F3D-23F0A27C9CAA}"/>
    <cellStyle name="%40 - Vurgu4 6 8 5 2" xfId="51363" xr:uid="{C20639B0-2984-4E62-9745-B987ED51F6DE}"/>
    <cellStyle name="%40 - Vurgu4 6 8 6" xfId="31636" xr:uid="{02DDF85A-8C74-462E-8F5E-F06D32A05DA2}"/>
    <cellStyle name="%40 - Vurgu4 6 9" xfId="8967" xr:uid="{B9BA1F28-EEBC-4742-AA3D-F20B9B9AED30}"/>
    <cellStyle name="%40 - Vurgu4 6 9 2" xfId="12359" xr:uid="{E742BC98-D4F9-40C4-8A9A-6C38275E368F}"/>
    <cellStyle name="%40 - Vurgu4 6 9 2 2" xfId="36593" xr:uid="{1C0DC53B-0108-4134-A7C2-35F3E19B6711}"/>
    <cellStyle name="%40 - Vurgu4 6 9 3" xfId="16072" xr:uid="{73A7B580-F9D7-4B7A-B6F0-4D1A1A5E40C5}"/>
    <cellStyle name="%40 - Vurgu4 6 9 3 2" xfId="40304" xr:uid="{BB41383F-0DBC-4590-AE76-3E7413426BB4}"/>
    <cellStyle name="%40 - Vurgu4 6 9 4" xfId="19810" xr:uid="{224AB54E-166F-4E04-AB95-1F41087A2F19}"/>
    <cellStyle name="%40 - Vurgu4 6 9 4 2" xfId="44035" xr:uid="{E7739283-6752-464D-BB08-247486994D84}"/>
    <cellStyle name="%40 - Vurgu4 6 9 5" xfId="25785" xr:uid="{3C43666A-B8AC-4C87-A94A-CA08CA073422}"/>
    <cellStyle name="%40 - Vurgu4 6 9 5 2" xfId="49909" xr:uid="{C6650D85-0DF1-4947-BD4B-31D927F72E55}"/>
    <cellStyle name="%40 - Vurgu4 6 9 6" xfId="33661" xr:uid="{C4F69EE4-C9EC-42B5-BF47-E8043D0A7DCD}"/>
    <cellStyle name="%40 - Vurgu4 7" xfId="620" xr:uid="{00000000-0005-0000-0000-0000A7020000}"/>
    <cellStyle name="%40 - Vurgu4 7 10" xfId="22455" xr:uid="{039DF204-D9E1-4B4A-8CE9-E4DEB3278111}"/>
    <cellStyle name="%40 - Vurgu4 7 10 2" xfId="46657" xr:uid="{F9AE8101-2A5E-4574-90A6-D90A8F48CFF6}"/>
    <cellStyle name="%40 - Vurgu4 7 11" xfId="28769" xr:uid="{A9D78370-635E-4B64-B311-F883A46E60BD}"/>
    <cellStyle name="%40 - Vurgu4 7 2" xfId="621" xr:uid="{00000000-0005-0000-0000-0000A8020000}"/>
    <cellStyle name="%40 - Vurgu4 7 2 2" xfId="4336" xr:uid="{BF1AF6B3-1353-4F8E-82B6-9D1C0F86406C}"/>
    <cellStyle name="%40 - Vurgu4 7 2 2 2" xfId="10043" xr:uid="{5189B237-F3EF-4061-AD02-220CCD1A3668}"/>
    <cellStyle name="%40 - Vurgu4 7 2 2 2 2" xfId="34637" xr:uid="{685EAE7C-1178-4000-B3E8-0AAA15C32897}"/>
    <cellStyle name="%40 - Vurgu4 7 2 2 3" xfId="14037" xr:uid="{A217C9DB-84B9-4CA7-BE01-ED6A803433C5}"/>
    <cellStyle name="%40 - Vurgu4 7 2 2 3 2" xfId="38270" xr:uid="{C96DD7E7-8791-476C-917B-9F571B0C91AD}"/>
    <cellStyle name="%40 - Vurgu4 7 2 2 4" xfId="17750" xr:uid="{E78865E7-8E36-4C99-91C5-DB86886C3589}"/>
    <cellStyle name="%40 - Vurgu4 7 2 2 4 2" xfId="41981" xr:uid="{AAAB6623-29D2-426A-B93F-458B502F642A}"/>
    <cellStyle name="%40 - Vurgu4 7 2 2 5" xfId="21489" xr:uid="{8BCF4C43-720D-457B-993B-4E3FB00AD060}"/>
    <cellStyle name="%40 - Vurgu4 7 2 2 5 2" xfId="45712" xr:uid="{819834BF-69A3-471A-B9A8-A3C694942FA8}"/>
    <cellStyle name="%40 - Vurgu4 7 2 2 6" xfId="27469" xr:uid="{2F3E3CC0-491D-436D-9B74-0D18C7F02D10}"/>
    <cellStyle name="%40 - Vurgu4 7 2 2 6 2" xfId="51586" xr:uid="{D39AC1E1-FB0E-4B78-8F50-661AEC9A93D5}"/>
    <cellStyle name="%40 - Vurgu4 7 2 2 7" xfId="29935" xr:uid="{ACB05BD1-DEA2-4DB1-AECC-D552DF0C6D12}"/>
    <cellStyle name="%40 - Vurgu4 7 2 3" xfId="5968" xr:uid="{5A575009-3BDC-41A7-ADF4-FD67EFD1B704}"/>
    <cellStyle name="%40 - Vurgu4 7 2 3 2" xfId="9320" xr:uid="{1868EC36-3AAD-4EB1-AD9E-86B423A03E6E}"/>
    <cellStyle name="%40 - Vurgu4 7 2 3 2 2" xfId="33952" xr:uid="{D36A37E8-9137-4081-88E7-0B2E43A0D666}"/>
    <cellStyle name="%40 - Vurgu4 7 2 3 3" xfId="12856" xr:uid="{6163C98C-A169-4032-97AC-ABC1CC862CD2}"/>
    <cellStyle name="%40 - Vurgu4 7 2 3 3 2" xfId="37089" xr:uid="{B7F73D67-B499-4175-A5FD-4CE66319BF59}"/>
    <cellStyle name="%40 - Vurgu4 7 2 3 4" xfId="16569" xr:uid="{6BBABFD5-4973-4C77-B0A6-84D510307FE5}"/>
    <cellStyle name="%40 - Vurgu4 7 2 3 4 2" xfId="40800" xr:uid="{AC2A5243-F698-4ACE-BA19-51A547B95671}"/>
    <cellStyle name="%40 - Vurgu4 7 2 3 5" xfId="20308" xr:uid="{942CA738-CF01-4799-83AE-E1AE25C9B5F0}"/>
    <cellStyle name="%40 - Vurgu4 7 2 3 5 2" xfId="44531" xr:uid="{D8CF5D38-7126-437A-A826-B5C920F640C0}"/>
    <cellStyle name="%40 - Vurgu4 7 2 3 6" xfId="26285" xr:uid="{A4925B1D-F348-44E6-85FD-66889C7980E9}"/>
    <cellStyle name="%40 - Vurgu4 7 2 3 6 2" xfId="50405" xr:uid="{E11CCA51-224D-4CE2-A4F2-E8B37BCFFD2A}"/>
    <cellStyle name="%40 - Vurgu4 7 2 3 7" xfId="30974" xr:uid="{6A8C8F3E-A90C-4AC3-9E49-92A1A9FFDCE4}"/>
    <cellStyle name="%40 - Vurgu4 7 2 4" xfId="7850" xr:uid="{84B150A2-2C45-4839-84FD-B8602C811BA9}"/>
    <cellStyle name="%40 - Vurgu4 7 2 4 2" xfId="24871" xr:uid="{B428FAF3-76B5-45EB-AFDF-2912F0564DCC}"/>
    <cellStyle name="%40 - Vurgu4 7 2 4 2 2" xfId="49005" xr:uid="{39B7B937-C1B9-4464-A35B-7838C932B528}"/>
    <cellStyle name="%40 - Vurgu4 7 2 4 3" xfId="32704" xr:uid="{E1F6927F-87F4-48F6-8020-B2B5FE0038FD}"/>
    <cellStyle name="%40 - Vurgu4 7 2 5" xfId="11453" xr:uid="{6624A2A4-346F-47B9-9394-C2880950F4D1}"/>
    <cellStyle name="%40 - Vurgu4 7 2 5 2" xfId="35687" xr:uid="{18FCF14E-48B8-48B5-B15B-F993C435790C}"/>
    <cellStyle name="%40 - Vurgu4 7 2 6" xfId="15166" xr:uid="{981D3781-931B-479B-9A2C-017662BD986A}"/>
    <cellStyle name="%40 - Vurgu4 7 2 6 2" xfId="39398" xr:uid="{E03FDB7D-C7C8-42A1-8669-472CD7DE68DF}"/>
    <cellStyle name="%40 - Vurgu4 7 2 7" xfId="18902" xr:uid="{2541F40B-3437-4B36-9286-489CE7D36758}"/>
    <cellStyle name="%40 - Vurgu4 7 2 7 2" xfId="43128" xr:uid="{CE493A2B-FA79-4D8E-9B4B-F11604BDED8A}"/>
    <cellStyle name="%40 - Vurgu4 7 2 8" xfId="23508" xr:uid="{2BE5C4CE-7D7F-44DA-9229-04DE5EA534FF}"/>
    <cellStyle name="%40 - Vurgu4 7 2 8 2" xfId="47710" xr:uid="{AEC16F1E-B4B7-4F93-864C-9F3247909484}"/>
    <cellStyle name="%40 - Vurgu4 7 2 9" xfId="28770" xr:uid="{80B506D8-8722-43CF-9E9B-57D871A4F6AE}"/>
    <cellStyle name="%40 - Vurgu4 7 3" xfId="4335" xr:uid="{62049BBC-8440-4D9F-849A-738CC246A6F4}"/>
    <cellStyle name="%40 - Vurgu4 7 3 2" xfId="7584" xr:uid="{977A18E0-3D93-4734-8961-E1F16A78B671}"/>
    <cellStyle name="%40 - Vurgu4 7 3 2 2" xfId="26082" xr:uid="{99231BB0-F93A-4806-ABBF-257B78A6268A}"/>
    <cellStyle name="%40 - Vurgu4 7 3 2 2 2" xfId="50203" xr:uid="{8B6B9F53-F43D-42EC-8CB1-709E7D34D693}"/>
    <cellStyle name="%40 - Vurgu4 7 3 2 3" xfId="32495" xr:uid="{1F195BBA-FF8A-467C-98D6-C4F213359002}"/>
    <cellStyle name="%40 - Vurgu4 7 3 3" xfId="12654" xr:uid="{ED7A1789-4740-4818-9CCD-637D3EF4B50C}"/>
    <cellStyle name="%40 - Vurgu4 7 3 3 2" xfId="36887" xr:uid="{2E6E9E88-5663-4C78-94B9-D54E3DCD39AF}"/>
    <cellStyle name="%40 - Vurgu4 7 3 4" xfId="16367" xr:uid="{3E9184C9-E978-47AE-AD3C-CFE91A0C5D60}"/>
    <cellStyle name="%40 - Vurgu4 7 3 4 2" xfId="40598" xr:uid="{3631DD75-9F90-4346-86F7-FF62760A4FAF}"/>
    <cellStyle name="%40 - Vurgu4 7 3 5" xfId="20106" xr:uid="{0FBFA8DF-31F6-4CBC-9FEB-6F43734D7B24}"/>
    <cellStyle name="%40 - Vurgu4 7 3 5 2" xfId="44329" xr:uid="{D40BE099-BC6A-43BA-BDDC-8592D7A085E7}"/>
    <cellStyle name="%40 - Vurgu4 7 3 6" xfId="23298" xr:uid="{EEEB8607-366F-45FC-A120-7603CF861BA1}"/>
    <cellStyle name="%40 - Vurgu4 7 3 6 2" xfId="47500" xr:uid="{71329936-7311-41FD-9AE7-B8CF528B93DB}"/>
    <cellStyle name="%40 - Vurgu4 7 3 7" xfId="29934" xr:uid="{340088BE-16B2-42C1-8EB2-977F4BD9B32A}"/>
    <cellStyle name="%40 - Vurgu4 7 4" xfId="5967" xr:uid="{D929592C-7F30-4E0F-94AF-B9AB67551AA4}"/>
    <cellStyle name="%40 - Vurgu4 7 4 2" xfId="9911" xr:uid="{62B2CF72-5DD5-4238-AAAD-35AC88EEEB58}"/>
    <cellStyle name="%40 - Vurgu4 7 4 2 2" xfId="34511" xr:uid="{13C435C0-8A30-457D-A65D-EC5C03062DA8}"/>
    <cellStyle name="%40 - Vurgu4 7 4 3" xfId="13831" xr:uid="{8C3BCDA3-8CA9-4045-85F8-9ECA24D09070}"/>
    <cellStyle name="%40 - Vurgu4 7 4 3 2" xfId="38064" xr:uid="{A8D16707-9A76-401F-B9B5-9E83B76E50D7}"/>
    <cellStyle name="%40 - Vurgu4 7 4 4" xfId="17544" xr:uid="{F2AA85C7-9C6A-4011-B62D-958A27995405}"/>
    <cellStyle name="%40 - Vurgu4 7 4 4 2" xfId="41775" xr:uid="{53A4E693-2BE4-48AC-BA8E-8D3556A4121C}"/>
    <cellStyle name="%40 - Vurgu4 7 4 5" xfId="21283" xr:uid="{18F2FF72-787E-434C-8B37-6F7CBA191381}"/>
    <cellStyle name="%40 - Vurgu4 7 4 5 2" xfId="45506" xr:uid="{6231A565-9B19-41BE-94F4-E05EE581C6B9}"/>
    <cellStyle name="%40 - Vurgu4 7 4 6" xfId="27263" xr:uid="{3CB3A90A-BCD4-483A-AF4F-3F7535A74192}"/>
    <cellStyle name="%40 - Vurgu4 7 4 6 2" xfId="51380" xr:uid="{6D8CC068-BC53-48CA-86A6-FDBC73F2DEA3}"/>
    <cellStyle name="%40 - Vurgu4 7 4 7" xfId="30973" xr:uid="{DCB2EF2F-8A55-466F-839E-F5B45CA55DE8}"/>
    <cellStyle name="%40 - Vurgu4 7 5" xfId="6684" xr:uid="{6E6BD174-4F76-4223-B760-930EB4062A46}"/>
    <cellStyle name="%40 - Vurgu4 7 5 2" xfId="12467" xr:uid="{2046262A-FB76-46F5-813E-BF041D9CFF65}"/>
    <cellStyle name="%40 - Vurgu4 7 5 2 2" xfId="36701" xr:uid="{0A2F5F17-E4E4-44B3-A2C1-82612B0951C6}"/>
    <cellStyle name="%40 - Vurgu4 7 5 3" xfId="16180" xr:uid="{9469D90A-AFEE-49CF-93EC-A473BFC17302}"/>
    <cellStyle name="%40 - Vurgu4 7 5 3 2" xfId="40412" xr:uid="{C745BF26-6CAF-43A8-9861-793C8AE4AAC4}"/>
    <cellStyle name="%40 - Vurgu4 7 5 4" xfId="19918" xr:uid="{721C0254-CD04-4AD7-B1B3-5865AFE378C0}"/>
    <cellStyle name="%40 - Vurgu4 7 5 4 2" xfId="44143" xr:uid="{45C8528C-C8BE-4937-AED6-2D8BB2EE010D}"/>
    <cellStyle name="%40 - Vurgu4 7 5 5" xfId="25893" xr:uid="{BFA24C4A-8D96-4AB5-AB2F-65C6E434B100}"/>
    <cellStyle name="%40 - Vurgu4 7 5 5 2" xfId="50017" xr:uid="{4E4312FB-377D-4CCE-A138-063C8BA9D08A}"/>
    <cellStyle name="%40 - Vurgu4 7 5 6" xfId="31653" xr:uid="{F90E98CB-C125-4AF3-9702-5FE6410D98C7}"/>
    <cellStyle name="%40 - Vurgu4 7 6" xfId="10462" xr:uid="{B06E6968-039F-4874-B61E-0738265DE4E3}"/>
    <cellStyle name="%40 - Vurgu4 7 6 2" xfId="24622" xr:uid="{B63A0AFA-61E8-45B7-BC33-35010E9F30AA}"/>
    <cellStyle name="%40 - Vurgu4 7 6 2 2" xfId="48796" xr:uid="{56F0B18B-C17E-4832-9325-AD15E23D4A57}"/>
    <cellStyle name="%40 - Vurgu4 7 6 3" xfId="35023" xr:uid="{F6BE64CD-8283-44BB-84E8-8EFE9EE43C06}"/>
    <cellStyle name="%40 - Vurgu4 7 7" xfId="11241" xr:uid="{193BE121-E1F3-4772-8077-69852BCDB764}"/>
    <cellStyle name="%40 - Vurgu4 7 7 2" xfId="35475" xr:uid="{3B68C9A3-E874-4743-9A80-FE8D5E479B59}"/>
    <cellStyle name="%40 - Vurgu4 7 8" xfId="14954" xr:uid="{6FCDA36D-B7B0-417E-8A35-7ACABF584108}"/>
    <cellStyle name="%40 - Vurgu4 7 8 2" xfId="39186" xr:uid="{B22577FE-5E8C-4ED6-9CFE-DE684BAE7BB8}"/>
    <cellStyle name="%40 - Vurgu4 7 9" xfId="18687" xr:uid="{28B59CE5-8F04-40CE-BB9A-BCDBE258FD5B}"/>
    <cellStyle name="%40 - Vurgu4 7 9 2" xfId="42913" xr:uid="{0F63F675-33CC-4FC4-A982-BF47F5D8E4FD}"/>
    <cellStyle name="%40 - Vurgu4 8" xfId="622" xr:uid="{00000000-0005-0000-0000-0000A9020000}"/>
    <cellStyle name="%40 - Vurgu4 8 10" xfId="22469" xr:uid="{B38C827B-EE12-4F69-BE25-1571F561C4C0}"/>
    <cellStyle name="%40 - Vurgu4 8 10 2" xfId="46671" xr:uid="{EB7296C2-D8B3-4335-A58D-73DCCF66F475}"/>
    <cellStyle name="%40 - Vurgu4 8 11" xfId="28771" xr:uid="{D9D46AF9-E741-4AFD-8CC0-FCD6F6B28B31}"/>
    <cellStyle name="%40 - Vurgu4 8 2" xfId="4337" xr:uid="{AD5C1A34-363B-4BB7-AE2A-3D06E7231F15}"/>
    <cellStyle name="%40 - Vurgu4 8 2 2" xfId="7866" xr:uid="{C512FCB5-9687-460E-96E9-316E048778E3}"/>
    <cellStyle name="%40 - Vurgu4 8 2 2 2" xfId="14051" xr:uid="{28307CB6-C8CE-4477-B3C5-E5081AFCF316}"/>
    <cellStyle name="%40 - Vurgu4 8 2 2 2 2" xfId="38284" xr:uid="{65FA5132-39E7-4621-9F0D-EA21464B2450}"/>
    <cellStyle name="%40 - Vurgu4 8 2 2 3" xfId="17764" xr:uid="{9708E0F9-976C-4C11-9459-7FD98F8DBAD3}"/>
    <cellStyle name="%40 - Vurgu4 8 2 2 3 2" xfId="41995" xr:uid="{46037AD0-1357-483D-86A3-648669D2CE61}"/>
    <cellStyle name="%40 - Vurgu4 8 2 2 4" xfId="21503" xr:uid="{9594C42C-B7F6-40B5-8336-79DEEFF4D3E1}"/>
    <cellStyle name="%40 - Vurgu4 8 2 2 4 2" xfId="45726" xr:uid="{E3A12F8E-AF30-4E30-829F-8D9A4E3080AB}"/>
    <cellStyle name="%40 - Vurgu4 8 2 2 5" xfId="27483" xr:uid="{61BBE313-D25F-47ED-90CA-D75DFEE602E4}"/>
    <cellStyle name="%40 - Vurgu4 8 2 2 5 2" xfId="51600" xr:uid="{FB9F73A4-6D3C-4ED2-89FC-C9276AE7554F}"/>
    <cellStyle name="%40 - Vurgu4 8 2 2 6" xfId="32718" xr:uid="{B028A4A3-D99A-489B-AFF0-AAF3C84F9533}"/>
    <cellStyle name="%40 - Vurgu4 8 2 3" xfId="9332" xr:uid="{502CD8A2-14C1-4C08-B87E-02DF5B4B6002}"/>
    <cellStyle name="%40 - Vurgu4 8 2 3 2" xfId="12870" xr:uid="{F97F87B8-1069-4B5B-AA29-4F7C1C65CAD8}"/>
    <cellStyle name="%40 - Vurgu4 8 2 3 2 2" xfId="37103" xr:uid="{F78DE63C-CC5D-44C4-A1C7-D02A2FB4870F}"/>
    <cellStyle name="%40 - Vurgu4 8 2 3 3" xfId="16583" xr:uid="{F26A7FB2-C6A3-4B5E-A1B9-DC16AEFCCAA3}"/>
    <cellStyle name="%40 - Vurgu4 8 2 3 3 2" xfId="40814" xr:uid="{2C624128-AE72-41CC-B073-64F4EE355F4B}"/>
    <cellStyle name="%40 - Vurgu4 8 2 3 4" xfId="20322" xr:uid="{2A8ED9AD-9085-4B83-A87F-D5DA66A12741}"/>
    <cellStyle name="%40 - Vurgu4 8 2 3 4 2" xfId="44545" xr:uid="{AAACE5AF-4F20-4E36-88EC-F508F6C3A789}"/>
    <cellStyle name="%40 - Vurgu4 8 2 3 5" xfId="26299" xr:uid="{23758257-0F64-47E7-87E7-DEAEE81795C2}"/>
    <cellStyle name="%40 - Vurgu4 8 2 3 5 2" xfId="50419" xr:uid="{1B94CDB2-E957-4265-B8FB-957517BF8134}"/>
    <cellStyle name="%40 - Vurgu4 8 2 3 6" xfId="33964" xr:uid="{4D52844D-D294-4324-979B-418A0C219CFD}"/>
    <cellStyle name="%40 - Vurgu4 8 2 4" xfId="11467" xr:uid="{9C7B1A32-33C6-415E-845C-F9442DD92679}"/>
    <cellStyle name="%40 - Vurgu4 8 2 4 2" xfId="24885" xr:uid="{7EFC1648-9B4B-412E-87E0-59D2CF9C9744}"/>
    <cellStyle name="%40 - Vurgu4 8 2 4 2 2" xfId="49019" xr:uid="{707FD3B5-70BE-4806-BF53-80789A317F34}"/>
    <cellStyle name="%40 - Vurgu4 8 2 4 3" xfId="35701" xr:uid="{A68F10E4-B8F7-4D91-B062-CEB232B32060}"/>
    <cellStyle name="%40 - Vurgu4 8 2 5" xfId="15180" xr:uid="{A5C8AAC6-F3A1-425B-B7D0-79B778C00D0B}"/>
    <cellStyle name="%40 - Vurgu4 8 2 5 2" xfId="39412" xr:uid="{E1AAD096-86CD-4663-87DF-B1BCAD8CC70B}"/>
    <cellStyle name="%40 - Vurgu4 8 2 6" xfId="18916" xr:uid="{F7EE96FE-D61A-4C3F-A59A-55BA9A6F4E0D}"/>
    <cellStyle name="%40 - Vurgu4 8 2 6 2" xfId="43142" xr:uid="{9C28E511-E9E1-4E1E-B8EA-095836AE1128}"/>
    <cellStyle name="%40 - Vurgu4 8 2 7" xfId="23522" xr:uid="{FF6C0A97-B37E-4EA2-A1A1-30385F946BC4}"/>
    <cellStyle name="%40 - Vurgu4 8 2 7 2" xfId="47724" xr:uid="{1BFF4EDC-D506-4E14-8426-D09E14712641}"/>
    <cellStyle name="%40 - Vurgu4 8 3" xfId="7603" xr:uid="{53DC88C9-C7B4-44C5-B1C4-7A4892EEB4D7}"/>
    <cellStyle name="%40 - Vurgu4 8 3 2" xfId="12673" xr:uid="{1F7B982D-144A-4C96-A180-16CE8C16B66C}"/>
    <cellStyle name="%40 - Vurgu4 8 3 2 2" xfId="26101" xr:uid="{54F42785-D7D2-47C5-B17E-E67BD72B3B39}"/>
    <cellStyle name="%40 - Vurgu4 8 3 2 2 2" xfId="50222" xr:uid="{FEEBA77E-A471-47B6-A033-A62A6D76EC3F}"/>
    <cellStyle name="%40 - Vurgu4 8 3 2 3" xfId="36906" xr:uid="{6A446D17-55D7-4024-9148-2ADE4A839730}"/>
    <cellStyle name="%40 - Vurgu4 8 3 3" xfId="16386" xr:uid="{C6EE1DA7-3879-41AC-9753-AEAFB9C4ACA7}"/>
    <cellStyle name="%40 - Vurgu4 8 3 3 2" xfId="40617" xr:uid="{1549733A-7AD6-4537-A477-5F45A319961C}"/>
    <cellStyle name="%40 - Vurgu4 8 3 4" xfId="20125" xr:uid="{5C84BF95-BA4E-4B79-97EE-B2843E79DC7C}"/>
    <cellStyle name="%40 - Vurgu4 8 3 4 2" xfId="44348" xr:uid="{BA658FE3-FFA1-43F7-8D1C-A3DD3FD734E1}"/>
    <cellStyle name="%40 - Vurgu4 8 3 5" xfId="23317" xr:uid="{87A81F00-7321-4D98-9DF5-8C4A5BA48A71}"/>
    <cellStyle name="%40 - Vurgu4 8 3 5 2" xfId="47519" xr:uid="{4EEBC56D-F55E-4D17-9019-D46E2C8B1043}"/>
    <cellStyle name="%40 - Vurgu4 8 3 6" xfId="32514" xr:uid="{36A5FCF4-63A6-4340-83ED-8FD2FDED2A2D}"/>
    <cellStyle name="%40 - Vurgu4 8 4" xfId="6700" xr:uid="{D09117CA-0BB5-40D8-8268-C5CF45C3F094}"/>
    <cellStyle name="%40 - Vurgu4 8 4 2" xfId="13850" xr:uid="{068DE86B-FA2C-421F-B177-406BAC0330D0}"/>
    <cellStyle name="%40 - Vurgu4 8 4 2 2" xfId="38083" xr:uid="{4EE5707A-24D3-4CDA-A554-AD25931302F3}"/>
    <cellStyle name="%40 - Vurgu4 8 4 3" xfId="17563" xr:uid="{7955F608-1508-4789-B16B-8B5B6782E80A}"/>
    <cellStyle name="%40 - Vurgu4 8 4 3 2" xfId="41794" xr:uid="{DD71F2A7-C5C8-40E6-BB04-75DEB1086C09}"/>
    <cellStyle name="%40 - Vurgu4 8 4 4" xfId="21302" xr:uid="{259814F8-BEC3-478D-A758-B46CCA0D8664}"/>
    <cellStyle name="%40 - Vurgu4 8 4 4 2" xfId="45525" xr:uid="{CDCDAB16-52FF-4E69-95EF-7B6FBCAA79C1}"/>
    <cellStyle name="%40 - Vurgu4 8 4 5" xfId="27282" xr:uid="{7DF49463-7E1B-4C53-9D35-4F580B3F76D0}"/>
    <cellStyle name="%40 - Vurgu4 8 4 5 2" xfId="51399" xr:uid="{58C1E11F-444B-4F38-A5E1-F14B7FA3FD9B}"/>
    <cellStyle name="%40 - Vurgu4 8 4 6" xfId="31667" xr:uid="{2940267C-E28B-4AC5-9869-6B21C8EAAF64}"/>
    <cellStyle name="%40 - Vurgu4 8 5" xfId="9074" xr:uid="{6723F897-0EB1-403F-AAF8-F510AE7BF5B2}"/>
    <cellStyle name="%40 - Vurgu4 8 5 2" xfId="12486" xr:uid="{A69295E7-7DCD-4884-A8CD-53ED49629F7D}"/>
    <cellStyle name="%40 - Vurgu4 8 5 2 2" xfId="36720" xr:uid="{749F62E0-B982-412C-804D-919D83615371}"/>
    <cellStyle name="%40 - Vurgu4 8 5 3" xfId="16199" xr:uid="{352BEBD1-33D7-446B-868E-184B29294669}"/>
    <cellStyle name="%40 - Vurgu4 8 5 3 2" xfId="40431" xr:uid="{A9B414DF-AA0F-43DF-8D84-43C48E7BBFFA}"/>
    <cellStyle name="%40 - Vurgu4 8 5 4" xfId="19937" xr:uid="{336ABA12-DB68-440D-90F8-4BBC3E34A076}"/>
    <cellStyle name="%40 - Vurgu4 8 5 4 2" xfId="44162" xr:uid="{C5702C09-8AA4-40CE-B455-92A0ECFE9B09}"/>
    <cellStyle name="%40 - Vurgu4 8 5 5" xfId="25912" xr:uid="{508A61A9-A89D-4848-ADA3-60B72D30BCC9}"/>
    <cellStyle name="%40 - Vurgu4 8 5 5 2" xfId="50036" xr:uid="{36EFD31A-7F63-4DA9-8131-45CF9308CC8C}"/>
    <cellStyle name="%40 - Vurgu4 8 5 6" xfId="33767" xr:uid="{D0904891-F2EC-45F7-95F3-28F130EC7388}"/>
    <cellStyle name="%40 - Vurgu4 8 6" xfId="10463" xr:uid="{4348F2AC-0F7F-40FD-B543-393DBBC5E7A4}"/>
    <cellStyle name="%40 - Vurgu4 8 6 2" xfId="24641" xr:uid="{5859195C-C648-4AFC-AAA9-F09D1FB85D49}"/>
    <cellStyle name="%40 - Vurgu4 8 6 2 2" xfId="48815" xr:uid="{CE046B16-82C1-43C7-8E29-37E254D8FA3F}"/>
    <cellStyle name="%40 - Vurgu4 8 6 3" xfId="35024" xr:uid="{BDE38754-0749-4D04-A91F-6E84ABB71015}"/>
    <cellStyle name="%40 - Vurgu4 8 7" xfId="11260" xr:uid="{3B992588-0239-47C8-8CF0-C32100707BE9}"/>
    <cellStyle name="%40 - Vurgu4 8 7 2" xfId="35494" xr:uid="{EA89FD7C-8559-4BCB-AC27-039754B77CB9}"/>
    <cellStyle name="%40 - Vurgu4 8 8" xfId="14973" xr:uid="{7A432EFB-1D54-4447-B854-A38B962A2C4C}"/>
    <cellStyle name="%40 - Vurgu4 8 8 2" xfId="39205" xr:uid="{8EED1AE2-6369-4B2D-BA71-CC2C1B8F16EC}"/>
    <cellStyle name="%40 - Vurgu4 8 9" xfId="18706" xr:uid="{6B9EBA26-4663-4059-BF3D-4BC0141E58E2}"/>
    <cellStyle name="%40 - Vurgu4 8 9 2" xfId="42932" xr:uid="{C5422361-8725-404B-9E92-5E21E04CFEAE}"/>
    <cellStyle name="%40 - Vurgu4 9" xfId="623" xr:uid="{00000000-0005-0000-0000-0000AA020000}"/>
    <cellStyle name="%40 - Vurgu4 9 10" xfId="28772" xr:uid="{AF7E79B2-6171-4257-81C0-D31EE4660404}"/>
    <cellStyle name="%40 - Vurgu4 9 2" xfId="4338" xr:uid="{860F6119-B1A1-4D5E-9E61-55AD1D53F5E0}"/>
    <cellStyle name="%40 - Vurgu4 9 2 2" xfId="7888" xr:uid="{74DDD8C1-1D8B-4D70-BB37-C589F320BC5D}"/>
    <cellStyle name="%40 - Vurgu4 9 2 2 2" xfId="14065" xr:uid="{7CC9E10C-E9ED-4EAD-B36B-BC6970E02E88}"/>
    <cellStyle name="%40 - Vurgu4 9 2 2 2 2" xfId="38298" xr:uid="{8C4DC49A-F4F3-44D6-B38B-F05AFCFF3DB5}"/>
    <cellStyle name="%40 - Vurgu4 9 2 2 3" xfId="17778" xr:uid="{FF190607-E07D-4978-A87B-7037AE8D7CAD}"/>
    <cellStyle name="%40 - Vurgu4 9 2 2 3 2" xfId="42009" xr:uid="{8C9D6911-F691-4473-B03D-4ACE42712BB6}"/>
    <cellStyle name="%40 - Vurgu4 9 2 2 4" xfId="21517" xr:uid="{7EC8B559-0C8C-4339-93C7-C83F2FEAF673}"/>
    <cellStyle name="%40 - Vurgu4 9 2 2 4 2" xfId="45740" xr:uid="{9FD8F1C2-BB69-4751-98C6-2848D410A786}"/>
    <cellStyle name="%40 - Vurgu4 9 2 2 5" xfId="27497" xr:uid="{7A39905A-F07C-49A6-B9D2-7B46B8E6E6C4}"/>
    <cellStyle name="%40 - Vurgu4 9 2 2 5 2" xfId="51614" xr:uid="{E1354A9F-3D50-45A0-8B47-4ABA53B92AD1}"/>
    <cellStyle name="%40 - Vurgu4 9 2 2 6" xfId="32732" xr:uid="{1C5D87FE-8782-4D58-A45A-94B95975C1B4}"/>
    <cellStyle name="%40 - Vurgu4 9 2 3" xfId="9349" xr:uid="{1776D17B-D949-4973-942C-B208705CB87E}"/>
    <cellStyle name="%40 - Vurgu4 9 2 3 2" xfId="12883" xr:uid="{081C35DA-2645-49DD-84BF-D9ECC8D1C68E}"/>
    <cellStyle name="%40 - Vurgu4 9 2 3 2 2" xfId="37116" xr:uid="{EFE2BA6B-E71F-414C-BD67-583EF5144110}"/>
    <cellStyle name="%40 - Vurgu4 9 2 3 3" xfId="16596" xr:uid="{73670FBA-FA39-46FD-959D-103D6563308F}"/>
    <cellStyle name="%40 - Vurgu4 9 2 3 3 2" xfId="40827" xr:uid="{38B61AAF-80FD-41A4-BD6B-5BADE8B3D598}"/>
    <cellStyle name="%40 - Vurgu4 9 2 3 4" xfId="20335" xr:uid="{084154A0-1A73-4FCA-A426-B17F3DD36DDE}"/>
    <cellStyle name="%40 - Vurgu4 9 2 3 4 2" xfId="44558" xr:uid="{98AE4F7A-BE9D-40BD-9373-139CC76FBB4C}"/>
    <cellStyle name="%40 - Vurgu4 9 2 3 5" xfId="26313" xr:uid="{B1D5A76F-8496-4C88-A259-6553BFB2165D}"/>
    <cellStyle name="%40 - Vurgu4 9 2 3 5 2" xfId="50432" xr:uid="{53716483-2864-40AF-A190-EDDF58DA86C3}"/>
    <cellStyle name="%40 - Vurgu4 9 2 3 6" xfId="33976" xr:uid="{B757D835-3345-4367-BEF7-D2E4DA7EA63A}"/>
    <cellStyle name="%40 - Vurgu4 9 2 4" xfId="11481" xr:uid="{08EE76B9-650C-486E-A089-0BE5C37DE077}"/>
    <cellStyle name="%40 - Vurgu4 9 2 4 2" xfId="24900" xr:uid="{1F2CC028-A04A-437E-BF6B-1B241564AA75}"/>
    <cellStyle name="%40 - Vurgu4 9 2 4 2 2" xfId="49034" xr:uid="{D4EEBD0F-D72B-4D64-AB95-8317731EB793}"/>
    <cellStyle name="%40 - Vurgu4 9 2 4 3" xfId="35715" xr:uid="{D53EDA70-480D-4489-8025-3F2D28698126}"/>
    <cellStyle name="%40 - Vurgu4 9 2 5" xfId="15194" xr:uid="{E956EDD8-86D1-4CF0-9838-1C0CDA1E1DFD}"/>
    <cellStyle name="%40 - Vurgu4 9 2 5 2" xfId="39426" xr:uid="{73AC258D-D953-43FE-A2C5-2E2F78EA980E}"/>
    <cellStyle name="%40 - Vurgu4 9 2 6" xfId="18931" xr:uid="{01B2B090-DB11-4ABF-9D8D-639E397C934C}"/>
    <cellStyle name="%40 - Vurgu4 9 2 6 2" xfId="43157" xr:uid="{69667507-CBF1-41BF-BA1F-E8C8574DE6E0}"/>
    <cellStyle name="%40 - Vurgu4 9 2 7" xfId="23537" xr:uid="{2DA25E0D-9771-4A50-8BF4-37B51013008E}"/>
    <cellStyle name="%40 - Vurgu4 9 2 7 2" xfId="47739" xr:uid="{6756E793-2049-4186-BDCA-91662809984F}"/>
    <cellStyle name="%40 - Vurgu4 9 2 8" xfId="29936" xr:uid="{628571EC-1F21-445F-AE93-8EAEFB02D0D8}"/>
    <cellStyle name="%40 - Vurgu4 9 3" xfId="5969" xr:uid="{74844FD2-5D22-4392-A33B-B829405A4D01}"/>
    <cellStyle name="%40 - Vurgu4 9 3 2" xfId="7623" xr:uid="{AB00636C-01A6-4747-B799-BCA14C9C468D}"/>
    <cellStyle name="%40 - Vurgu4 9 3 2 2" xfId="26121" xr:uid="{FFFF8969-A034-4C9D-BEDB-04F1C9A38429}"/>
    <cellStyle name="%40 - Vurgu4 9 3 2 2 2" xfId="50242" xr:uid="{23DED12C-B830-442A-80B9-7951DADA334E}"/>
    <cellStyle name="%40 - Vurgu4 9 3 2 3" xfId="32534" xr:uid="{9C6D9009-E3E5-4B78-BC4C-70399E8EE33E}"/>
    <cellStyle name="%40 - Vurgu4 9 3 3" xfId="12693" xr:uid="{24C2751A-602E-4311-8224-B6B28BE6B1BE}"/>
    <cellStyle name="%40 - Vurgu4 9 3 3 2" xfId="36926" xr:uid="{ED467B38-DED5-43F0-BEDD-8A011B8C112F}"/>
    <cellStyle name="%40 - Vurgu4 9 3 4" xfId="16406" xr:uid="{DE171896-4E22-4F1E-9670-50C4CF342002}"/>
    <cellStyle name="%40 - Vurgu4 9 3 4 2" xfId="40637" xr:uid="{C26A02EF-48C5-4D92-B5F4-51846508FC23}"/>
    <cellStyle name="%40 - Vurgu4 9 3 5" xfId="20145" xr:uid="{7FF628FC-60B5-4FC7-9006-B727470D668C}"/>
    <cellStyle name="%40 - Vurgu4 9 3 5 2" xfId="44368" xr:uid="{E47A2048-9E70-403F-A43D-689CEEE41626}"/>
    <cellStyle name="%40 - Vurgu4 9 3 6" xfId="23337" xr:uid="{D93B294D-376A-42AB-91FC-4D74E8291C77}"/>
    <cellStyle name="%40 - Vurgu4 9 3 6 2" xfId="47539" xr:uid="{A46D6283-7ACF-4E8F-A97B-42C84E5C5A85}"/>
    <cellStyle name="%40 - Vurgu4 9 3 7" xfId="30975" xr:uid="{5B63D319-5CC5-4669-8606-C2E00A4AA59B}"/>
    <cellStyle name="%40 - Vurgu4 9 4" xfId="6721" xr:uid="{07E1EB17-E3B7-4AF5-A00C-E4D041C19CBB}"/>
    <cellStyle name="%40 - Vurgu4 9 4 2" xfId="13870" xr:uid="{7A59B77C-28A2-4320-9C5E-448311625132}"/>
    <cellStyle name="%40 - Vurgu4 9 4 2 2" xfId="38103" xr:uid="{78404801-218A-4E5C-91C6-100E847773CC}"/>
    <cellStyle name="%40 - Vurgu4 9 4 3" xfId="17583" xr:uid="{D5289EB5-8EC5-48E3-B42D-3A5B2B4B5BF2}"/>
    <cellStyle name="%40 - Vurgu4 9 4 3 2" xfId="41814" xr:uid="{3AD35785-29DC-4988-B0F2-6D95907B6B0D}"/>
    <cellStyle name="%40 - Vurgu4 9 4 4" xfId="21322" xr:uid="{45600016-F344-448B-B37A-0B7AF04C7AD0}"/>
    <cellStyle name="%40 - Vurgu4 9 4 4 2" xfId="45545" xr:uid="{55398722-DEE1-4168-B692-29AD8E8F659E}"/>
    <cellStyle name="%40 - Vurgu4 9 4 5" xfId="27302" xr:uid="{DFF3B919-E8A3-4ECB-AD05-0BC5A26B824F}"/>
    <cellStyle name="%40 - Vurgu4 9 4 5 2" xfId="51419" xr:uid="{2C01B754-40F8-49EA-937D-4BB39910ED44}"/>
    <cellStyle name="%40 - Vurgu4 9 4 6" xfId="31681" xr:uid="{4F824930-9995-47C7-B614-58C2F1DFBB1D}"/>
    <cellStyle name="%40 - Vurgu4 9 5" xfId="9134" xr:uid="{9F14DEC0-63D0-4A00-9EDD-93BE5794BCFC}"/>
    <cellStyle name="%40 - Vurgu4 9 5 2" xfId="12523" xr:uid="{7D7ADCAD-9DAF-4A81-894A-7874FD59C278}"/>
    <cellStyle name="%40 - Vurgu4 9 5 2 2" xfId="36756" xr:uid="{6E01A2AD-F145-45AC-AEE9-643161770D9B}"/>
    <cellStyle name="%40 - Vurgu4 9 5 3" xfId="16236" xr:uid="{88AD0892-F9BF-4662-82AD-0471B498A1EC}"/>
    <cellStyle name="%40 - Vurgu4 9 5 3 2" xfId="40467" xr:uid="{7B3F266D-07EB-4A56-A191-8CF261CBB7DE}"/>
    <cellStyle name="%40 - Vurgu4 9 5 4" xfId="19975" xr:uid="{30C700B3-065C-41AC-9C41-97E5B33C9ABE}"/>
    <cellStyle name="%40 - Vurgu4 9 5 4 2" xfId="44198" xr:uid="{F6873EE5-057E-4BE5-B11A-77ADFDCC4AA8}"/>
    <cellStyle name="%40 - Vurgu4 9 5 5" xfId="25951" xr:uid="{60840687-DEBB-4B5F-9408-C57B4669D873}"/>
    <cellStyle name="%40 - Vurgu4 9 5 5 2" xfId="50072" xr:uid="{915B9D13-B9B7-4E41-BD95-19E741B77F7F}"/>
    <cellStyle name="%40 - Vurgu4 9 5 6" xfId="33799" xr:uid="{F35F76AB-F151-471B-A9A2-969076C098B6}"/>
    <cellStyle name="%40 - Vurgu4 9 6" xfId="11280" xr:uid="{2A3012FF-90CB-449F-8A83-C56D89F62190}"/>
    <cellStyle name="%40 - Vurgu4 9 6 2" xfId="24661" xr:uid="{6C32CE09-5796-4A3C-904D-19F67C10BE33}"/>
    <cellStyle name="%40 - Vurgu4 9 6 2 2" xfId="48835" xr:uid="{1E58B628-6A43-46D2-BA18-F4E833882CA8}"/>
    <cellStyle name="%40 - Vurgu4 9 6 3" xfId="35514" xr:uid="{96714BF0-6D71-45B3-A544-0AE1562D79E4}"/>
    <cellStyle name="%40 - Vurgu4 9 7" xfId="14993" xr:uid="{EE3DA051-76BC-48CE-A15A-E075570BFDD9}"/>
    <cellStyle name="%40 - Vurgu4 9 7 2" xfId="39225" xr:uid="{1C59F057-66D1-4D66-BDA3-BA097ED3E428}"/>
    <cellStyle name="%40 - Vurgu4 9 8" xfId="18726" xr:uid="{0AA0ACBF-7C28-4FE4-BEBE-F6F658AD75A8}"/>
    <cellStyle name="%40 - Vurgu4 9 8 2" xfId="42952" xr:uid="{507DFCAE-FE50-4C80-BAA5-51DFBB926873}"/>
    <cellStyle name="%40 - Vurgu4 9 9" xfId="22484" xr:uid="{EE5DB7C7-B0DA-409C-A4CD-C2C12839DD47}"/>
    <cellStyle name="%40 - Vurgu4 9 9 2" xfId="46686" xr:uid="{6B0D2678-2DB2-4517-B09A-02EE63A584B1}"/>
    <cellStyle name="%40 - Vurgu5" xfId="24702" builtinId="47" customBuiltin="1"/>
    <cellStyle name="%40 - Vurgu5 10" xfId="4340" xr:uid="{0E75165B-1FF8-4ADD-9547-4D1442588D97}"/>
    <cellStyle name="%40 - Vurgu5 10 10" xfId="29937" xr:uid="{A6886E74-D1C7-42FA-9F7B-679E865E8398}"/>
    <cellStyle name="%40 - Vurgu5 10 2" xfId="5970" xr:uid="{80A8C74C-6702-47B2-AD27-86C21B9CC1D6}"/>
    <cellStyle name="%40 - Vurgu5 10 2 2" xfId="7915" xr:uid="{AF7B3BB6-BDB5-435E-BFCE-A51E85B3B33B}"/>
    <cellStyle name="%40 - Vurgu5 10 2 2 2" xfId="14087" xr:uid="{9B3743A1-FCFB-4CC4-A029-97831D087D3E}"/>
    <cellStyle name="%40 - Vurgu5 10 2 2 2 2" xfId="38320" xr:uid="{98B940B5-FDAC-4A2C-863D-95F2B94D9C08}"/>
    <cellStyle name="%40 - Vurgu5 10 2 2 3" xfId="17800" xr:uid="{DBF048F5-15ED-42B2-92E2-B67BC2196949}"/>
    <cellStyle name="%40 - Vurgu5 10 2 2 3 2" xfId="42031" xr:uid="{C6769C6D-3276-4664-8177-87D26071DB6F}"/>
    <cellStyle name="%40 - Vurgu5 10 2 2 4" xfId="21539" xr:uid="{A36E966E-336E-48DD-9979-7F5F101E04BC}"/>
    <cellStyle name="%40 - Vurgu5 10 2 2 4 2" xfId="45762" xr:uid="{D8C5978B-C290-4784-A46D-C572787A0E1C}"/>
    <cellStyle name="%40 - Vurgu5 10 2 2 5" xfId="27519" xr:uid="{29C8CFD0-8BEA-458B-90EE-3C819529B318}"/>
    <cellStyle name="%40 - Vurgu5 10 2 2 5 2" xfId="51636" xr:uid="{11B874B7-2BD5-4FC0-9300-CD8774BABA86}"/>
    <cellStyle name="%40 - Vurgu5 10 2 2 6" xfId="32754" xr:uid="{3E043A77-DE6F-4C81-9A93-E1CE019EB3D8}"/>
    <cellStyle name="%40 - Vurgu5 10 2 3" xfId="9367" xr:uid="{488B4D94-F857-4FC4-B47C-4FB160219763}"/>
    <cellStyle name="%40 - Vurgu5 10 2 3 2" xfId="12907" xr:uid="{4ADA5445-2C53-41FA-8724-CB90F28D63A7}"/>
    <cellStyle name="%40 - Vurgu5 10 2 3 2 2" xfId="37140" xr:uid="{40E61B99-2EDA-4E86-8244-2C95FC4011C2}"/>
    <cellStyle name="%40 - Vurgu5 10 2 3 3" xfId="16620" xr:uid="{0AA9178A-69CF-4750-AF20-EE0E8290529B}"/>
    <cellStyle name="%40 - Vurgu5 10 2 3 3 2" xfId="40851" xr:uid="{16432694-E127-4AF5-95BA-90826F8F84E5}"/>
    <cellStyle name="%40 - Vurgu5 10 2 3 4" xfId="20359" xr:uid="{322EDC8A-A1CE-46B9-809D-3D1EEF17DFD4}"/>
    <cellStyle name="%40 - Vurgu5 10 2 3 4 2" xfId="44582" xr:uid="{1ED376EC-0D93-4049-BCA4-D9C4CB7CE205}"/>
    <cellStyle name="%40 - Vurgu5 10 2 3 5" xfId="26337" xr:uid="{1718B193-B8A4-4679-9BF8-8D61AFCF994F}"/>
    <cellStyle name="%40 - Vurgu5 10 2 3 5 2" xfId="50456" xr:uid="{D44EC623-B347-4135-BB74-7E525E508CA9}"/>
    <cellStyle name="%40 - Vurgu5 10 2 3 6" xfId="33993" xr:uid="{BFF2B1E4-89C6-4747-A77C-6A6C8F94ECAF}"/>
    <cellStyle name="%40 - Vurgu5 10 2 4" xfId="11506" xr:uid="{5C651641-2EC7-48D0-B2FC-D89FB412A15C}"/>
    <cellStyle name="%40 - Vurgu5 10 2 4 2" xfId="24922" xr:uid="{7F31546C-D6D9-4E25-A53F-6167E73C2779}"/>
    <cellStyle name="%40 - Vurgu5 10 2 4 2 2" xfId="49056" xr:uid="{E208D4B9-7D83-4BAD-8C3D-FF1626845444}"/>
    <cellStyle name="%40 - Vurgu5 10 2 4 3" xfId="35740" xr:uid="{C33D214C-B594-4772-B3E2-2C40BBDE60DB}"/>
    <cellStyle name="%40 - Vurgu5 10 2 5" xfId="15219" xr:uid="{172B6C28-A8C2-4B14-B596-9CDA83DF59E6}"/>
    <cellStyle name="%40 - Vurgu5 10 2 5 2" xfId="39451" xr:uid="{CF55FA43-C559-4A95-8F6C-4F631781391D}"/>
    <cellStyle name="%40 - Vurgu5 10 2 6" xfId="18956" xr:uid="{DB86109F-ECBD-49C6-96CA-542AC4FB3CD7}"/>
    <cellStyle name="%40 - Vurgu5 10 2 6 2" xfId="43182" xr:uid="{4B50A034-7AE8-4AEF-AB92-8851029D1A0E}"/>
    <cellStyle name="%40 - Vurgu5 10 2 7" xfId="23559" xr:uid="{99B8FABE-EA2E-4C30-8013-B7F22CF677CC}"/>
    <cellStyle name="%40 - Vurgu5 10 2 7 2" xfId="47761" xr:uid="{898EDCD8-DEC0-42EF-9E94-2AB8E7E6349A}"/>
    <cellStyle name="%40 - Vurgu5 10 2 8" xfId="30976" xr:uid="{F1405D86-8045-41AA-B849-5F612D17E318}"/>
    <cellStyle name="%40 - Vurgu5 10 3" xfId="7642" xr:uid="{C23B6DA9-35BB-413B-A7CC-F46EB6C11449}"/>
    <cellStyle name="%40 - Vurgu5 10 3 2" xfId="12712" xr:uid="{9CB0F36E-8D6B-435C-9E78-EBDA57BC6331}"/>
    <cellStyle name="%40 - Vurgu5 10 3 2 2" xfId="26140" xr:uid="{E1950710-D9D8-4557-9469-013695AD36C7}"/>
    <cellStyle name="%40 - Vurgu5 10 3 2 2 2" xfId="50261" xr:uid="{84E06525-1FB0-4763-9C1E-8ED00C8DDF46}"/>
    <cellStyle name="%40 - Vurgu5 10 3 2 3" xfId="36945" xr:uid="{D0BC0332-3195-455F-AF24-87153A020832}"/>
    <cellStyle name="%40 - Vurgu5 10 3 3" xfId="16425" xr:uid="{24256065-8A08-48CF-87C1-EF2F0BF1FCCE}"/>
    <cellStyle name="%40 - Vurgu5 10 3 3 2" xfId="40656" xr:uid="{1BB739DC-4695-405F-8B28-36795CE3E4B4}"/>
    <cellStyle name="%40 - Vurgu5 10 3 4" xfId="20164" xr:uid="{202B6FBD-F7E9-44CF-86A9-0F18A8FECBD9}"/>
    <cellStyle name="%40 - Vurgu5 10 3 4 2" xfId="44387" xr:uid="{E7E8EF07-1C01-42A0-8FAA-170223BBC2C1}"/>
    <cellStyle name="%40 - Vurgu5 10 3 5" xfId="23356" xr:uid="{A3D868DB-FDE5-43FA-A0E7-341282309802}"/>
    <cellStyle name="%40 - Vurgu5 10 3 5 2" xfId="47558" xr:uid="{BE1BE29F-9C56-41EF-B464-12C3694BD97A}"/>
    <cellStyle name="%40 - Vurgu5 10 3 6" xfId="32553" xr:uid="{E74A407A-183C-43ED-BBEE-2458E0BB51B7}"/>
    <cellStyle name="%40 - Vurgu5 10 4" xfId="6768" xr:uid="{B667E21B-9A42-4932-B9A2-4C55A515851E}"/>
    <cellStyle name="%40 - Vurgu5 10 4 2" xfId="13889" xr:uid="{AFA7C330-5A85-4B4A-960F-E0F4CCF64448}"/>
    <cellStyle name="%40 - Vurgu5 10 4 2 2" xfId="38122" xr:uid="{AFAF2C36-AA8A-413F-BBA9-855D65723194}"/>
    <cellStyle name="%40 - Vurgu5 10 4 3" xfId="17602" xr:uid="{55E9BEB2-8F17-43A4-92BB-281578B064D7}"/>
    <cellStyle name="%40 - Vurgu5 10 4 3 2" xfId="41833" xr:uid="{747B5557-071B-435A-A583-1D91589D7D37}"/>
    <cellStyle name="%40 - Vurgu5 10 4 4" xfId="21341" xr:uid="{25782025-A62E-4AA1-B73C-8A829A2A19D6}"/>
    <cellStyle name="%40 - Vurgu5 10 4 4 2" xfId="45564" xr:uid="{BABA98B3-D7F4-4249-867C-E5FEBD4BA986}"/>
    <cellStyle name="%40 - Vurgu5 10 4 5" xfId="27321" xr:uid="{4047DBD7-29EE-45CB-8B15-0BAD89A8D34C}"/>
    <cellStyle name="%40 - Vurgu5 10 4 5 2" xfId="51438" xr:uid="{9688CD25-3863-45EB-BFFE-A2C9D9351AA9}"/>
    <cellStyle name="%40 - Vurgu5 10 4 6" xfId="31706" xr:uid="{0529CDF2-C41A-4EE9-B365-11E24FCE7797}"/>
    <cellStyle name="%40 - Vurgu5 10 5" xfId="9150" xr:uid="{873EBDFF-7A72-4C05-8F72-EF8AB72B14A0}"/>
    <cellStyle name="%40 - Vurgu5 10 5 2" xfId="12540" xr:uid="{5457AB61-7B4D-4D2C-8938-F008FEF8A587}"/>
    <cellStyle name="%40 - Vurgu5 10 5 2 2" xfId="36773" xr:uid="{CEB9EFF7-E0EC-4E15-8F68-969A9D0CF48C}"/>
    <cellStyle name="%40 - Vurgu5 10 5 3" xfId="16253" xr:uid="{53384BEF-B392-4712-8AAD-8C039F30BD04}"/>
    <cellStyle name="%40 - Vurgu5 10 5 3 2" xfId="40484" xr:uid="{DEBDB437-A05C-4153-BA00-25E402F54BA5}"/>
    <cellStyle name="%40 - Vurgu5 10 5 4" xfId="19992" xr:uid="{9331CC6F-50DD-4388-9927-775128031EED}"/>
    <cellStyle name="%40 - Vurgu5 10 5 4 2" xfId="44215" xr:uid="{2E66A66A-701D-426C-A950-4DE71BBABD8E}"/>
    <cellStyle name="%40 - Vurgu5 10 5 5" xfId="25968" xr:uid="{B825E7EE-28A9-40C7-9102-1592DDCC8352}"/>
    <cellStyle name="%40 - Vurgu5 10 5 5 2" xfId="50089" xr:uid="{9EF40AAB-7C99-49FE-B3C7-9F9511091A3B}"/>
    <cellStyle name="%40 - Vurgu5 10 5 6" xfId="33815" xr:uid="{04FD1FB2-C44A-4CF3-A339-BADCDBF14ED9}"/>
    <cellStyle name="%40 - Vurgu5 10 6" xfId="11299" xr:uid="{F4F360DF-74FC-49B7-8265-AD8FA787B460}"/>
    <cellStyle name="%40 - Vurgu5 10 6 2" xfId="24680" xr:uid="{302F518A-5A18-45AF-898E-99B71A2809C5}"/>
    <cellStyle name="%40 - Vurgu5 10 6 2 2" xfId="48854" xr:uid="{E90921AD-C4BB-4800-AB34-8FC8345D8AA5}"/>
    <cellStyle name="%40 - Vurgu5 10 6 3" xfId="35533" xr:uid="{56DF8D1D-E0E3-4816-A3CB-55AEF195AA1B}"/>
    <cellStyle name="%40 - Vurgu5 10 7" xfId="15012" xr:uid="{62F83D92-C5DE-4BA3-B4C4-36AA246E32A7}"/>
    <cellStyle name="%40 - Vurgu5 10 7 2" xfId="39244" xr:uid="{38BB6C90-E6C1-4731-9EC6-48A713C57185}"/>
    <cellStyle name="%40 - Vurgu5 10 8" xfId="18745" xr:uid="{76D32629-53E3-45F5-8B6A-2A02A491D93D}"/>
    <cellStyle name="%40 - Vurgu5 10 8 2" xfId="42971" xr:uid="{D491ADE5-6649-41E3-B766-0EAA308BFDFF}"/>
    <cellStyle name="%40 - Vurgu5 10 9" xfId="22509" xr:uid="{45941630-D309-47A1-904C-06571E5145FB}"/>
    <cellStyle name="%40 - Vurgu5 10 9 2" xfId="46711" xr:uid="{33C4BF87-D89F-4B2E-A9C1-613C1ECCE5B3}"/>
    <cellStyle name="%40 - Vurgu5 11" xfId="4341" xr:uid="{A47CB6F9-92A2-4227-9BB5-0EB4B399D76C}"/>
    <cellStyle name="%40 - Vurgu5 11 2" xfId="7982" xr:uid="{F5F1B39A-012E-4A69-9B25-9BCF40646B3E}"/>
    <cellStyle name="%40 - Vurgu5 11 2 2" xfId="14151" xr:uid="{15B647F2-1732-434A-AFCF-5D7826A99456}"/>
    <cellStyle name="%40 - Vurgu5 11 2 2 2" xfId="27583" xr:uid="{0C5E1159-05A9-4E98-8BC5-6113685C9710}"/>
    <cellStyle name="%40 - Vurgu5 11 2 2 2 2" xfId="51700" xr:uid="{FAC532E4-BA1F-469A-822D-ED2957264872}"/>
    <cellStyle name="%40 - Vurgu5 11 2 2 3" xfId="38384" xr:uid="{FCF7B60A-D2B9-4F6F-8173-2D22222CB653}"/>
    <cellStyle name="%40 - Vurgu5 11 2 3" xfId="17864" xr:uid="{841A52BA-8397-414B-A5B9-5460FB3B0891}"/>
    <cellStyle name="%40 - Vurgu5 11 2 3 2" xfId="42095" xr:uid="{F1792E1A-623F-4DD1-B1FE-A2C82AD3A88E}"/>
    <cellStyle name="%40 - Vurgu5 11 2 4" xfId="21603" xr:uid="{2CDC9BD5-BBBE-42E1-BC32-4DEAB84EDE29}"/>
    <cellStyle name="%40 - Vurgu5 11 2 4 2" xfId="45826" xr:uid="{D3C1379D-0FE0-414E-8E2C-9C6BCC1B3D6E}"/>
    <cellStyle name="%40 - Vurgu5 11 2 5" xfId="23623" xr:uid="{2412CCD8-E8FD-4D5A-8760-BC04469390D9}"/>
    <cellStyle name="%40 - Vurgu5 11 2 5 2" xfId="47825" xr:uid="{1911584D-7542-4DC0-9371-762902366A0E}"/>
    <cellStyle name="%40 - Vurgu5 11 2 6" xfId="32818" xr:uid="{69BF1F3A-086A-461A-8370-F04F527095F7}"/>
    <cellStyle name="%40 - Vurgu5 11 3" xfId="6835" xr:uid="{4AAB9263-EE98-4E30-A2D8-11490A4054A6}"/>
    <cellStyle name="%40 - Vurgu5 11 3 2" xfId="12559" xr:uid="{B290F7F2-B23D-4144-B673-33521EADB111}"/>
    <cellStyle name="%40 - Vurgu5 11 3 2 2" xfId="36792" xr:uid="{3ECAA974-89C0-422D-BECE-AAE8E3729A97}"/>
    <cellStyle name="%40 - Vurgu5 11 3 3" xfId="16272" xr:uid="{2BAFDB06-E6F0-46F1-BE37-9D94FF55154F}"/>
    <cellStyle name="%40 - Vurgu5 11 3 3 2" xfId="40503" xr:uid="{1815317E-15A1-479A-8B14-155362A98B93}"/>
    <cellStyle name="%40 - Vurgu5 11 3 4" xfId="20011" xr:uid="{05CF477E-6864-4104-874F-F71B86ED3974}"/>
    <cellStyle name="%40 - Vurgu5 11 3 4 2" xfId="44234" xr:uid="{C56CB600-F135-4148-8B1B-793C457F67C9}"/>
    <cellStyle name="%40 - Vurgu5 11 3 5" xfId="25987" xr:uid="{FF15E351-4D8F-4CCE-93BF-85603102F197}"/>
    <cellStyle name="%40 - Vurgu5 11 3 5 2" xfId="50108" xr:uid="{708184A2-3FAE-4CE8-83FA-63E6EEAA4A3C}"/>
    <cellStyle name="%40 - Vurgu5 11 3 6" xfId="31770" xr:uid="{AA1AB5DF-379D-4F49-B6BE-479EDB215855}"/>
    <cellStyle name="%40 - Vurgu5 11 4" xfId="11570" xr:uid="{4C61DA49-6FB8-452D-99F9-F030F78CB303}"/>
    <cellStyle name="%40 - Vurgu5 11 4 2" xfId="24986" xr:uid="{DB004F0F-AC71-4AC1-B09B-BCBDEBE6445C}"/>
    <cellStyle name="%40 - Vurgu5 11 4 2 2" xfId="49120" xr:uid="{D1C9623A-650A-45A3-8400-D803C3269F89}"/>
    <cellStyle name="%40 - Vurgu5 11 4 3" xfId="35804" xr:uid="{CBBAD1D0-EBCC-4718-88A4-303548C2B75B}"/>
    <cellStyle name="%40 - Vurgu5 11 5" xfId="15283" xr:uid="{47E60274-6A20-47DE-8726-010C3DA2902F}"/>
    <cellStyle name="%40 - Vurgu5 11 5 2" xfId="39515" xr:uid="{EFD95349-424E-47F4-98F6-0DBF3387F080}"/>
    <cellStyle name="%40 - Vurgu5 11 6" xfId="19020" xr:uid="{3BEBEA0A-72C8-41D5-935E-406E14E2CFA1}"/>
    <cellStyle name="%40 - Vurgu5 11 6 2" xfId="43246" xr:uid="{16FE1D9F-10BA-4249-BC5E-39F6986A8098}"/>
    <cellStyle name="%40 - Vurgu5 11 7" xfId="22573" xr:uid="{B95BD300-2767-4112-937A-3A42E3395448}"/>
    <cellStyle name="%40 - Vurgu5 11 7 2" xfId="46775" xr:uid="{12256EE3-E5FC-4169-8EF4-2570415D928D}"/>
    <cellStyle name="%40 - Vurgu5 12" xfId="4342" xr:uid="{38BA7A64-CBA8-4721-90CD-C31D8EBCBC4B}"/>
    <cellStyle name="%40 - Vurgu5 12 2" xfId="7998" xr:uid="{BDE28F26-E08E-40CC-ABCD-A3FEFA4D9BB2}"/>
    <cellStyle name="%40 - Vurgu5 12 2 2" xfId="14165" xr:uid="{A5A68272-43AB-4EEC-ABBD-C83E13AA8A69}"/>
    <cellStyle name="%40 - Vurgu5 12 2 2 2" xfId="27597" xr:uid="{29AB23AC-C77E-4952-B90D-33895BDC7F23}"/>
    <cellStyle name="%40 - Vurgu5 12 2 2 2 2" xfId="51714" xr:uid="{A48692AB-DBC1-4E4A-AE72-5C763334A0D2}"/>
    <cellStyle name="%40 - Vurgu5 12 2 2 3" xfId="38398" xr:uid="{08C426D4-291E-49AB-B0CC-377F9E681C89}"/>
    <cellStyle name="%40 - Vurgu5 12 2 3" xfId="17878" xr:uid="{40B3FDD3-3626-4D3F-8985-F35EA8F6257E}"/>
    <cellStyle name="%40 - Vurgu5 12 2 3 2" xfId="42109" xr:uid="{D46F2F98-22E6-448D-A991-682544135EC1}"/>
    <cellStyle name="%40 - Vurgu5 12 2 4" xfId="21617" xr:uid="{BEF3B0E1-23B3-4E54-BED0-F7F35184AF47}"/>
    <cellStyle name="%40 - Vurgu5 12 2 4 2" xfId="45840" xr:uid="{E738324E-A546-4A7F-9967-167DBB094C47}"/>
    <cellStyle name="%40 - Vurgu5 12 2 5" xfId="23637" xr:uid="{4DDE5FE5-44D2-418C-9729-AE4EF6421893}"/>
    <cellStyle name="%40 - Vurgu5 12 2 5 2" xfId="47839" xr:uid="{3D3600A3-35CD-451C-956F-87A0AE8EB435}"/>
    <cellStyle name="%40 - Vurgu5 12 2 6" xfId="32832" xr:uid="{2AD1F386-FE0C-4F3F-A9D6-85506068DC05}"/>
    <cellStyle name="%40 - Vurgu5 12 3" xfId="6851" xr:uid="{A875B604-AA73-4CCD-9589-297C9E0FE886}"/>
    <cellStyle name="%40 - Vurgu5 12 3 2" xfId="12973" xr:uid="{DD048F96-2763-4F5D-BA0C-45AC30832562}"/>
    <cellStyle name="%40 - Vurgu5 12 3 2 2" xfId="37206" xr:uid="{F831F27A-1D93-459F-8194-B504137BE26F}"/>
    <cellStyle name="%40 - Vurgu5 12 3 3" xfId="16686" xr:uid="{90E92B0D-2362-463F-84DA-F9E59C7A4003}"/>
    <cellStyle name="%40 - Vurgu5 12 3 3 2" xfId="40917" xr:uid="{A22E7328-ED84-4BD0-9FEE-4DBDE4F4F923}"/>
    <cellStyle name="%40 - Vurgu5 12 3 4" xfId="20425" xr:uid="{8286EE8C-07D0-4D46-BC04-EE2462221D1C}"/>
    <cellStyle name="%40 - Vurgu5 12 3 4 2" xfId="44648" xr:uid="{553EA959-9534-4D0E-AF7A-92FEB2FB35C7}"/>
    <cellStyle name="%40 - Vurgu5 12 3 5" xfId="26403" xr:uid="{2AE5376B-699F-42F6-9EEF-0B8D738F6308}"/>
    <cellStyle name="%40 - Vurgu5 12 3 5 2" xfId="50522" xr:uid="{5EF75AFA-0F05-4FC9-AF62-CD18B81BF2C6}"/>
    <cellStyle name="%40 - Vurgu5 12 3 6" xfId="31784" xr:uid="{9D1E9FD9-AB0F-44DF-921A-2BD6E3624D66}"/>
    <cellStyle name="%40 - Vurgu5 12 4" xfId="11584" xr:uid="{4D5A3CB8-06B4-4E26-AFEE-2517457386F4}"/>
    <cellStyle name="%40 - Vurgu5 12 4 2" xfId="25000" xr:uid="{64D70AE6-9476-4CA1-88CC-D233ADF81C56}"/>
    <cellStyle name="%40 - Vurgu5 12 4 2 2" xfId="49134" xr:uid="{9F14A62C-C980-46F7-B316-D43AEB1F50B8}"/>
    <cellStyle name="%40 - Vurgu5 12 4 3" xfId="35818" xr:uid="{D3164053-E3B3-4B9F-86D1-65DCC49CC86F}"/>
    <cellStyle name="%40 - Vurgu5 12 5" xfId="15297" xr:uid="{38A639AB-F635-43AA-8E91-08234C1D1CB8}"/>
    <cellStyle name="%40 - Vurgu5 12 5 2" xfId="39529" xr:uid="{D593FC62-8CD9-4E50-A338-4C30A5471294}"/>
    <cellStyle name="%40 - Vurgu5 12 6" xfId="19034" xr:uid="{B7BFE943-88B5-49CD-890C-EB1658CF9FD6}"/>
    <cellStyle name="%40 - Vurgu5 12 6 2" xfId="43260" xr:uid="{F0E02E85-0D96-4152-81C0-3B9C872038F5}"/>
    <cellStyle name="%40 - Vurgu5 12 7" xfId="22587" xr:uid="{B497DAFD-0358-4089-A41D-62C12DF10DE0}"/>
    <cellStyle name="%40 - Vurgu5 12 7 2" xfId="46789" xr:uid="{88FF2E0A-348C-47A5-9AA8-63EEBEDB13A4}"/>
    <cellStyle name="%40 - Vurgu5 13" xfId="4343" xr:uid="{4B2B8FE3-AB48-460D-A98A-00CCC359E308}"/>
    <cellStyle name="%40 - Vurgu5 13 2" xfId="5971" xr:uid="{698C1F30-2C70-40FB-B77B-BA7AAE5070D7}"/>
    <cellStyle name="%40 - Vurgu5 13 2 2" xfId="8016" xr:uid="{078ECDD5-60FF-4122-AC27-E1E16C6DEBF7}"/>
    <cellStyle name="%40 - Vurgu5 13 2 2 2" xfId="27613" xr:uid="{BDCDA0F8-6ED3-4308-9099-809E0ACE2D9F}"/>
    <cellStyle name="%40 - Vurgu5 13 2 2 2 2" xfId="51730" xr:uid="{41E75F34-7825-48DA-B338-96ECEE719730}"/>
    <cellStyle name="%40 - Vurgu5 13 2 2 3" xfId="32848" xr:uid="{3D845EF9-C50E-439E-B1B1-498ADC4FDB86}"/>
    <cellStyle name="%40 - Vurgu5 13 2 3" xfId="14181" xr:uid="{A6ED3ACA-3F44-47F5-BDC7-A54F9A4CB2CF}"/>
    <cellStyle name="%40 - Vurgu5 13 2 3 2" xfId="38414" xr:uid="{776A9C47-098A-402F-83DB-6880B1074B9A}"/>
    <cellStyle name="%40 - Vurgu5 13 2 4" xfId="17894" xr:uid="{1593E792-093B-4F42-9080-9783C700D2F2}"/>
    <cellStyle name="%40 - Vurgu5 13 2 4 2" xfId="42125" xr:uid="{0B580DD3-F8AF-43D2-9F75-2C6F711D0FF0}"/>
    <cellStyle name="%40 - Vurgu5 13 2 5" xfId="21633" xr:uid="{458B9F78-8048-418B-B8B2-490A9CF05032}"/>
    <cellStyle name="%40 - Vurgu5 13 2 5 2" xfId="45856" xr:uid="{DC14F8C2-2A39-4D38-B466-153170FB094E}"/>
    <cellStyle name="%40 - Vurgu5 13 2 6" xfId="23653" xr:uid="{BDC0FF34-1FC1-4FB8-A6ED-1CFE716CB85A}"/>
    <cellStyle name="%40 - Vurgu5 13 2 6 2" xfId="47855" xr:uid="{5CF40315-C46F-4163-8590-23FAB33AA5F8}"/>
    <cellStyle name="%40 - Vurgu5 13 2 7" xfId="30977" xr:uid="{E936AACD-BCD6-488D-A1BF-41A31AFE0880}"/>
    <cellStyle name="%40 - Vurgu5 13 3" xfId="6867" xr:uid="{E998F639-DDC5-4861-8867-BE0F621E3458}"/>
    <cellStyle name="%40 - Vurgu5 13 3 2" xfId="12989" xr:uid="{AB39ACAA-FA88-4253-B7AC-3FFE54D84657}"/>
    <cellStyle name="%40 - Vurgu5 13 3 2 2" xfId="37222" xr:uid="{994A5FD4-8173-4EC6-8B78-D83C8696042E}"/>
    <cellStyle name="%40 - Vurgu5 13 3 3" xfId="16702" xr:uid="{B5A06CBC-50A7-44AF-AAC5-ED487760AF39}"/>
    <cellStyle name="%40 - Vurgu5 13 3 3 2" xfId="40933" xr:uid="{FF649A4E-B65A-4E4F-A2EF-66154F0EAD72}"/>
    <cellStyle name="%40 - Vurgu5 13 3 4" xfId="20441" xr:uid="{E5E96C54-AF13-494A-8382-C67F4B83CFAC}"/>
    <cellStyle name="%40 - Vurgu5 13 3 4 2" xfId="44664" xr:uid="{EE07F532-B751-4579-B451-11BA1DFBE728}"/>
    <cellStyle name="%40 - Vurgu5 13 3 5" xfId="26419" xr:uid="{8D9C1A69-BEAE-4E59-9C42-8A3BC4607487}"/>
    <cellStyle name="%40 - Vurgu5 13 3 5 2" xfId="50538" xr:uid="{4A7051C4-6A7C-43BF-A9FF-997D64DCFA5D}"/>
    <cellStyle name="%40 - Vurgu5 13 3 6" xfId="31800" xr:uid="{881FC843-A33A-466A-9EFD-5A20B3327556}"/>
    <cellStyle name="%40 - Vurgu5 13 4" xfId="11600" xr:uid="{13313D17-BCC0-40FE-918A-F2D3629DDA44}"/>
    <cellStyle name="%40 - Vurgu5 13 4 2" xfId="25016" xr:uid="{F5794659-7EA4-4F5C-B5E4-C358B14B8FC1}"/>
    <cellStyle name="%40 - Vurgu5 13 4 2 2" xfId="49150" xr:uid="{4B189226-ACE2-43B2-984B-E3BE18674886}"/>
    <cellStyle name="%40 - Vurgu5 13 4 3" xfId="35834" xr:uid="{CD87BF32-ADF3-4466-9941-66E25242452D}"/>
    <cellStyle name="%40 - Vurgu5 13 5" xfId="15313" xr:uid="{391AD1E8-86BB-4676-92E8-3181AB01D7C9}"/>
    <cellStyle name="%40 - Vurgu5 13 5 2" xfId="39545" xr:uid="{4E96A42D-E150-4420-8969-F1DF2B06982A}"/>
    <cellStyle name="%40 - Vurgu5 13 6" xfId="19050" xr:uid="{2F5CE4B7-7C9B-4F11-AA09-90A52D982111}"/>
    <cellStyle name="%40 - Vurgu5 13 6 2" xfId="43276" xr:uid="{DEC9474D-FD67-42CC-8A84-FED0EF8F4794}"/>
    <cellStyle name="%40 - Vurgu5 13 7" xfId="22603" xr:uid="{4E013711-F498-4021-8103-9B68C1002924}"/>
    <cellStyle name="%40 - Vurgu5 13 7 2" xfId="46805" xr:uid="{D76BE122-7904-46E5-A6EB-658CDB1E6649}"/>
    <cellStyle name="%40 - Vurgu5 13 8" xfId="29938" xr:uid="{82A32DAF-46CF-4E8D-A43F-5815031E85D6}"/>
    <cellStyle name="%40 - Vurgu5 14" xfId="4339" xr:uid="{3FB2CC88-C5D5-4946-8ECB-64C2289B83A6}"/>
    <cellStyle name="%40 - Vurgu5 14 2" xfId="8034" xr:uid="{553BD7DA-C74E-40C6-AA93-77CD8E0FB7D9}"/>
    <cellStyle name="%40 - Vurgu5 14 2 2" xfId="14198" xr:uid="{4942CE66-6E8C-452B-B5FD-80575338681C}"/>
    <cellStyle name="%40 - Vurgu5 14 2 2 2" xfId="27630" xr:uid="{7A782197-3A33-4C33-A4C8-CBF954EF5577}"/>
    <cellStyle name="%40 - Vurgu5 14 2 2 2 2" xfId="51747" xr:uid="{DE0FDDF0-F4E4-47EE-A814-92AD9C22551C}"/>
    <cellStyle name="%40 - Vurgu5 14 2 2 3" xfId="38431" xr:uid="{E7149C22-8FC8-4C82-BE86-F03E0E586AB5}"/>
    <cellStyle name="%40 - Vurgu5 14 2 3" xfId="17911" xr:uid="{05D3C7F6-3952-4A37-A320-ADFCB77D03C1}"/>
    <cellStyle name="%40 - Vurgu5 14 2 3 2" xfId="42142" xr:uid="{4838ECD9-8D02-48BC-AB4A-A0047A8A63F8}"/>
    <cellStyle name="%40 - Vurgu5 14 2 4" xfId="21650" xr:uid="{6410FC10-980C-47E9-B14A-06E7AAC709CE}"/>
    <cellStyle name="%40 - Vurgu5 14 2 4 2" xfId="45873" xr:uid="{094570B1-10CD-45BE-8E8A-752E3FE2597B}"/>
    <cellStyle name="%40 - Vurgu5 14 2 5" xfId="23670" xr:uid="{9CAC3819-0AE2-43C6-BF3D-C93922BDB704}"/>
    <cellStyle name="%40 - Vurgu5 14 2 5 2" xfId="47872" xr:uid="{64BB131D-7DDD-4E98-85BF-3EB640820BA1}"/>
    <cellStyle name="%40 - Vurgu5 14 2 6" xfId="32865" xr:uid="{03F8FFE1-6292-4F37-93B4-6357BB41F942}"/>
    <cellStyle name="%40 - Vurgu5 14 3" xfId="6884" xr:uid="{84AAFDB7-3F73-43FD-933E-24469F46DCB2}"/>
    <cellStyle name="%40 - Vurgu5 14 3 2" xfId="13006" xr:uid="{0A3F09B0-3D20-4C17-B5FD-6C6F11736BB1}"/>
    <cellStyle name="%40 - Vurgu5 14 3 2 2" xfId="37239" xr:uid="{EE57D339-6365-4EE5-A33A-F3AFA58B43C0}"/>
    <cellStyle name="%40 - Vurgu5 14 3 3" xfId="16719" xr:uid="{42949ED9-0E95-4B61-A99B-ECD342C39D46}"/>
    <cellStyle name="%40 - Vurgu5 14 3 3 2" xfId="40950" xr:uid="{E1578F45-28F7-4891-B846-65BD271351C0}"/>
    <cellStyle name="%40 - Vurgu5 14 3 4" xfId="20458" xr:uid="{959095DF-4F44-480F-BDB0-88C048D22DE3}"/>
    <cellStyle name="%40 - Vurgu5 14 3 4 2" xfId="44681" xr:uid="{02ED8B6D-37C9-432D-9520-CCD7E4238537}"/>
    <cellStyle name="%40 - Vurgu5 14 3 5" xfId="26436" xr:uid="{C6E39940-60F1-453E-B91B-EB0CE17C6667}"/>
    <cellStyle name="%40 - Vurgu5 14 3 5 2" xfId="50555" xr:uid="{33AE5CAB-F424-4506-BFDD-0AA07ABAE26B}"/>
    <cellStyle name="%40 - Vurgu5 14 3 6" xfId="31817" xr:uid="{374CC387-5D64-4967-BDD1-30EE63A8D426}"/>
    <cellStyle name="%40 - Vurgu5 14 4" xfId="11617" xr:uid="{66944E2C-B937-4E21-B634-486AD82ABC8F}"/>
    <cellStyle name="%40 - Vurgu5 14 4 2" xfId="25033" xr:uid="{8F252503-5E51-4858-8858-E4BEB3AD061E}"/>
    <cellStyle name="%40 - Vurgu5 14 4 2 2" xfId="49167" xr:uid="{8BE28F5E-852F-4169-820B-A6D2CFBAE429}"/>
    <cellStyle name="%40 - Vurgu5 14 4 3" xfId="35851" xr:uid="{27A6E5EF-2FD4-442A-940D-A1F96FB5CFDD}"/>
    <cellStyle name="%40 - Vurgu5 14 5" xfId="15330" xr:uid="{B95E2903-7126-4C14-8A4A-D0A90BC8D546}"/>
    <cellStyle name="%40 - Vurgu5 14 5 2" xfId="39562" xr:uid="{25EEEC49-E01E-4300-89F5-9FA6E4B48D6E}"/>
    <cellStyle name="%40 - Vurgu5 14 6" xfId="19067" xr:uid="{314E33C5-DD58-4AB9-90C8-80ED79C7B9CB}"/>
    <cellStyle name="%40 - Vurgu5 14 6 2" xfId="43293" xr:uid="{48C799BF-3522-48B7-B645-374F1803D90F}"/>
    <cellStyle name="%40 - Vurgu5 14 7" xfId="22620" xr:uid="{8495CEB4-966D-41A1-9250-9BE9F9F888B7}"/>
    <cellStyle name="%40 - Vurgu5 14 7 2" xfId="46822" xr:uid="{0EF21FF5-89AD-4C22-BE0D-95C90DF0B376}"/>
    <cellStyle name="%40 - Vurgu5 15" xfId="5398" xr:uid="{0D1DB78B-F79E-40F3-AE53-82649FFC17C4}"/>
    <cellStyle name="%40 - Vurgu5 15 2" xfId="8050" xr:uid="{ED1F73AD-52C1-40CE-B3DE-D9E1DA60DB08}"/>
    <cellStyle name="%40 - Vurgu5 15 2 2" xfId="14211" xr:uid="{2C29D785-2AC0-47AD-88B6-BB6987222A49}"/>
    <cellStyle name="%40 - Vurgu5 15 2 2 2" xfId="27643" xr:uid="{62283E22-BB07-476A-8CCB-48DF9DE11C1B}"/>
    <cellStyle name="%40 - Vurgu5 15 2 2 2 2" xfId="51760" xr:uid="{45C6FAAB-240E-4414-906E-C84AB170EB4D}"/>
    <cellStyle name="%40 - Vurgu5 15 2 2 3" xfId="38444" xr:uid="{10CFC0C5-256D-45FC-8852-EDD6FE090C79}"/>
    <cellStyle name="%40 - Vurgu5 15 2 3" xfId="17924" xr:uid="{0ED3513B-B4F7-47F8-9034-1061358A2233}"/>
    <cellStyle name="%40 - Vurgu5 15 2 3 2" xfId="42155" xr:uid="{D7DAA286-6A86-4D57-9A1E-54033E387971}"/>
    <cellStyle name="%40 - Vurgu5 15 2 4" xfId="21663" xr:uid="{E68CA1FE-682F-48AA-BC32-C2C737BDCB15}"/>
    <cellStyle name="%40 - Vurgu5 15 2 4 2" xfId="45886" xr:uid="{85AB855D-0A14-426A-9771-B0634EE87044}"/>
    <cellStyle name="%40 - Vurgu5 15 2 5" xfId="23683" xr:uid="{2362E67E-8575-4026-BC1E-F8B4E761C3CB}"/>
    <cellStyle name="%40 - Vurgu5 15 2 5 2" xfId="47885" xr:uid="{7389B8C7-6758-479D-AC42-DC6ECF1D2D95}"/>
    <cellStyle name="%40 - Vurgu5 15 2 6" xfId="32878" xr:uid="{2AFCBCB6-F689-40B4-9C43-438E6D0610E8}"/>
    <cellStyle name="%40 - Vurgu5 15 3" xfId="6897" xr:uid="{5B1BBB2F-34D3-4A44-948E-363AFCE03D5C}"/>
    <cellStyle name="%40 - Vurgu5 15 3 2" xfId="13019" xr:uid="{F6B80184-A7DA-4624-8210-BA4C5CD901F9}"/>
    <cellStyle name="%40 - Vurgu5 15 3 2 2" xfId="37252" xr:uid="{5721FB90-2375-4472-B0FE-B9CCE704FA35}"/>
    <cellStyle name="%40 - Vurgu5 15 3 3" xfId="16732" xr:uid="{CE819292-F63C-4117-906F-66073818C884}"/>
    <cellStyle name="%40 - Vurgu5 15 3 3 2" xfId="40963" xr:uid="{BFA1752C-5895-4BF5-92FC-48A0FC38ED52}"/>
    <cellStyle name="%40 - Vurgu5 15 3 4" xfId="20471" xr:uid="{F0F24644-96B2-446C-B8E9-5D6D267C9A47}"/>
    <cellStyle name="%40 - Vurgu5 15 3 4 2" xfId="44694" xr:uid="{EC0F8E82-984C-4370-9BC7-2B723D4EE71C}"/>
    <cellStyle name="%40 - Vurgu5 15 3 5" xfId="26449" xr:uid="{EBE986BF-04F3-45D4-9000-ED7BD437E771}"/>
    <cellStyle name="%40 - Vurgu5 15 3 5 2" xfId="50568" xr:uid="{F55BD767-6220-4104-A0EE-42548162B3F9}"/>
    <cellStyle name="%40 - Vurgu5 15 3 6" xfId="31830" xr:uid="{CE796503-293D-4531-87E1-A620E824025B}"/>
    <cellStyle name="%40 - Vurgu5 15 4" xfId="11630" xr:uid="{B10FB0BD-004A-4CF3-BCED-A9A50F102D7B}"/>
    <cellStyle name="%40 - Vurgu5 15 4 2" xfId="25046" xr:uid="{48A43649-779F-4889-8833-5C02C84799B4}"/>
    <cellStyle name="%40 - Vurgu5 15 4 2 2" xfId="49180" xr:uid="{4D21648F-79D3-475C-999C-DCF62ECEFF40}"/>
    <cellStyle name="%40 - Vurgu5 15 4 3" xfId="35864" xr:uid="{C3F3001D-03CC-4B63-AA00-FFE9A69A6544}"/>
    <cellStyle name="%40 - Vurgu5 15 5" xfId="15343" xr:uid="{15DA3B8F-A8E9-458A-B155-7B0AA25646B6}"/>
    <cellStyle name="%40 - Vurgu5 15 5 2" xfId="39575" xr:uid="{381ADA5C-20BF-4F38-B691-7FAB737426DF}"/>
    <cellStyle name="%40 - Vurgu5 15 6" xfId="19080" xr:uid="{14CD8C69-5682-41A6-A46A-B61C9CA6AECD}"/>
    <cellStyle name="%40 - Vurgu5 15 6 2" xfId="43306" xr:uid="{BDEB3EF9-7400-4518-A14B-E3F9C34CB1AE}"/>
    <cellStyle name="%40 - Vurgu5 15 7" xfId="22633" xr:uid="{EDAFC9D2-2C03-4659-8559-A44B8C8E0183}"/>
    <cellStyle name="%40 - Vurgu5 15 7 2" xfId="46835" xr:uid="{4046F2C8-4D49-4C94-909E-DDE591AAE759}"/>
    <cellStyle name="%40 - Vurgu5 15 8" xfId="30406" xr:uid="{64E54EF7-2D72-4272-9A20-B66379B60B17}"/>
    <cellStyle name="%40 - Vurgu5 16" xfId="6411" xr:uid="{6080C50B-EE5F-40B6-9AEB-6D0A361A98F6}"/>
    <cellStyle name="%40 - Vurgu5 16 2" xfId="8177" xr:uid="{F5E3BDC5-8CD2-4C83-88A0-3F13C23303FD}"/>
    <cellStyle name="%40 - Vurgu5 16 2 2" xfId="14334" xr:uid="{AE7B0942-D4E3-4BC8-970A-AA3716EDFA77}"/>
    <cellStyle name="%40 - Vurgu5 16 2 2 2" xfId="27766" xr:uid="{6D6D1C24-BE47-4927-B560-E66A8106A2BF}"/>
    <cellStyle name="%40 - Vurgu5 16 2 2 2 2" xfId="51883" xr:uid="{0259EA60-B3B4-446F-A772-B3CE250A7B83}"/>
    <cellStyle name="%40 - Vurgu5 16 2 2 3" xfId="38567" xr:uid="{4307B11F-7DFC-4289-BFB7-212738849064}"/>
    <cellStyle name="%40 - Vurgu5 16 2 3" xfId="18047" xr:uid="{6C41A861-4F31-4388-8432-C65BD773DA64}"/>
    <cellStyle name="%40 - Vurgu5 16 2 3 2" xfId="42278" xr:uid="{8C7FE95D-5DD3-4A29-B85C-713E3F874343}"/>
    <cellStyle name="%40 - Vurgu5 16 2 4" xfId="21786" xr:uid="{35B8F6C6-F3D2-42D3-A6B1-9FED29669950}"/>
    <cellStyle name="%40 - Vurgu5 16 2 4 2" xfId="46009" xr:uid="{089C8536-B04E-47E0-A397-5A8C3B7513C0}"/>
    <cellStyle name="%40 - Vurgu5 16 2 5" xfId="23806" xr:uid="{694A08D1-BF75-4FC2-8CA9-FA942809B6CA}"/>
    <cellStyle name="%40 - Vurgu5 16 2 5 2" xfId="48008" xr:uid="{D0953C4D-FFA2-4C00-A1E0-4E6B67FB0846}"/>
    <cellStyle name="%40 - Vurgu5 16 2 6" xfId="33001" xr:uid="{8A0FC528-2CB8-49DD-A3E2-A4557C0E30E0}"/>
    <cellStyle name="%40 - Vurgu5 16 3" xfId="7029" xr:uid="{78C2FBB4-F0DC-40D0-979C-C631E69151ED}"/>
    <cellStyle name="%40 - Vurgu5 16 3 2" xfId="13142" xr:uid="{B3C461A1-D2C0-4AF0-8DA9-DDD7C70A8D3A}"/>
    <cellStyle name="%40 - Vurgu5 16 3 2 2" xfId="37375" xr:uid="{1DC6EAD6-3716-46D7-ABF9-6C2207D749FF}"/>
    <cellStyle name="%40 - Vurgu5 16 3 3" xfId="16855" xr:uid="{B34FAFA0-F089-460D-939B-A47375383DF3}"/>
    <cellStyle name="%40 - Vurgu5 16 3 3 2" xfId="41086" xr:uid="{64E5C75E-A81B-49F1-B9CE-57CD73039831}"/>
    <cellStyle name="%40 - Vurgu5 16 3 4" xfId="20594" xr:uid="{B5A75F8A-EC5F-4A9B-817E-AA08DBBD8DE5}"/>
    <cellStyle name="%40 - Vurgu5 16 3 4 2" xfId="44817" xr:uid="{3E165353-EEC5-404A-9BFF-3813C7065FEB}"/>
    <cellStyle name="%40 - Vurgu5 16 3 5" xfId="26572" xr:uid="{F8329CBB-7B58-4323-A409-06979C67A60D}"/>
    <cellStyle name="%40 - Vurgu5 16 3 5 2" xfId="50691" xr:uid="{863F786D-DBFD-424E-8732-BDCA8B6658DE}"/>
    <cellStyle name="%40 - Vurgu5 16 3 6" xfId="31953" xr:uid="{0382DF6E-B75D-411A-910C-7C7C4817A69C}"/>
    <cellStyle name="%40 - Vurgu5 16 4" xfId="11753" xr:uid="{F90BF18C-8E96-4AC2-AC4C-7023848973DD}"/>
    <cellStyle name="%40 - Vurgu5 16 4 2" xfId="25169" xr:uid="{97A657A9-8447-46B2-B4A5-4A442F45506D}"/>
    <cellStyle name="%40 - Vurgu5 16 4 2 2" xfId="49303" xr:uid="{7CB5D06C-E2BB-45A5-8E40-1D5362ED9D10}"/>
    <cellStyle name="%40 - Vurgu5 16 4 3" xfId="35987" xr:uid="{5FFB76A0-E262-4FCF-B34D-5A684BF30C21}"/>
    <cellStyle name="%40 - Vurgu5 16 5" xfId="15466" xr:uid="{7EAF8052-6F4F-4C2E-95FF-4EEDAA813E74}"/>
    <cellStyle name="%40 - Vurgu5 16 5 2" xfId="39698" xr:uid="{B8A5FBD3-0707-4B59-8D18-AB8091518EBC}"/>
    <cellStyle name="%40 - Vurgu5 16 6" xfId="19203" xr:uid="{9A683EB8-3172-4327-8CCC-A0D8D0092C22}"/>
    <cellStyle name="%40 - Vurgu5 16 6 2" xfId="43429" xr:uid="{E033DD72-E741-4187-9319-20075A5BF31A}"/>
    <cellStyle name="%40 - Vurgu5 16 7" xfId="22756" xr:uid="{5CECC75D-6DA4-4F86-B873-C3498DD9DC69}"/>
    <cellStyle name="%40 - Vurgu5 16 7 2" xfId="46958" xr:uid="{22FDD479-5F05-4D21-AB19-FEA457B9E0D2}"/>
    <cellStyle name="%40 - Vurgu5 16 8" xfId="31416" xr:uid="{A01E2CF9-5D12-48CF-A199-0AF667AEC9CE}"/>
    <cellStyle name="%40 - Vurgu5 17" xfId="6499" xr:uid="{77807836-4887-4F0F-B2E3-C15EA5DD2F3D}"/>
    <cellStyle name="%40 - Vurgu5 17 2" xfId="8306" xr:uid="{36B43362-3F19-484B-933B-2E576C8BEF4B}"/>
    <cellStyle name="%40 - Vurgu5 17 2 2" xfId="14461" xr:uid="{31EE8D7D-A1E8-4165-984A-78952FF9E955}"/>
    <cellStyle name="%40 - Vurgu5 17 2 2 2" xfId="27893" xr:uid="{B16F5885-CDAD-4ED4-940C-44AAE49C4CA2}"/>
    <cellStyle name="%40 - Vurgu5 17 2 2 2 2" xfId="52010" xr:uid="{7F16B774-4342-48A2-B87A-81F96ABD1000}"/>
    <cellStyle name="%40 - Vurgu5 17 2 2 3" xfId="38694" xr:uid="{8095D179-E534-4368-99E1-C57EF3C8B8B6}"/>
    <cellStyle name="%40 - Vurgu5 17 2 3" xfId="18174" xr:uid="{8A382D5C-E16F-4CBE-9757-07AF52029A6F}"/>
    <cellStyle name="%40 - Vurgu5 17 2 3 2" xfId="42405" xr:uid="{7AEEB100-E082-4CAB-861A-A95797D9184E}"/>
    <cellStyle name="%40 - Vurgu5 17 2 4" xfId="21913" xr:uid="{5C41172F-EB18-437C-BAF4-F657BD52A0D0}"/>
    <cellStyle name="%40 - Vurgu5 17 2 4 2" xfId="46136" xr:uid="{F4026FF7-6896-4318-8733-9F8BA767E1A8}"/>
    <cellStyle name="%40 - Vurgu5 17 2 5" xfId="23933" xr:uid="{F70C8428-009D-4A73-B6DC-957693E999B6}"/>
    <cellStyle name="%40 - Vurgu5 17 2 5 2" xfId="48135" xr:uid="{223ED6C5-4325-4C6C-BB55-A6681969EC9A}"/>
    <cellStyle name="%40 - Vurgu5 17 2 6" xfId="33128" xr:uid="{DC4112A8-B763-4C9C-9BF3-7A223D00ACCC}"/>
    <cellStyle name="%40 - Vurgu5 17 3" xfId="7157" xr:uid="{15259C3E-F26E-46B7-9F1E-FA8417788CAB}"/>
    <cellStyle name="%40 - Vurgu5 17 3 2" xfId="13269" xr:uid="{08C921D2-4B41-4982-94B8-F9777EC3624C}"/>
    <cellStyle name="%40 - Vurgu5 17 3 2 2" xfId="37502" xr:uid="{3AEC2874-A5FE-40A4-951B-4A9E4FD9CE56}"/>
    <cellStyle name="%40 - Vurgu5 17 3 3" xfId="16982" xr:uid="{74625BC0-C141-414E-BE3C-EEC29B196134}"/>
    <cellStyle name="%40 - Vurgu5 17 3 3 2" xfId="41213" xr:uid="{440AFA1C-D7E9-475A-9A23-671BE47EFDF0}"/>
    <cellStyle name="%40 - Vurgu5 17 3 4" xfId="20721" xr:uid="{147653D9-ADBE-4576-BEB1-3774226EB82E}"/>
    <cellStyle name="%40 - Vurgu5 17 3 4 2" xfId="44944" xr:uid="{FF161A77-5A0E-45C6-9410-B3957E279C07}"/>
    <cellStyle name="%40 - Vurgu5 17 3 5" xfId="26699" xr:uid="{EF29933D-EB95-4755-B2FB-0D0527642CC6}"/>
    <cellStyle name="%40 - Vurgu5 17 3 5 2" xfId="50818" xr:uid="{8C61B7BA-9A30-47AF-9D29-60586D00D2E2}"/>
    <cellStyle name="%40 - Vurgu5 17 3 6" xfId="32080" xr:uid="{CEE84495-6A68-4540-AC74-42C171B8F3D8}"/>
    <cellStyle name="%40 - Vurgu5 17 4" xfId="11880" xr:uid="{0BBA2C33-AFD1-4184-ACFB-1E603DA2D496}"/>
    <cellStyle name="%40 - Vurgu5 17 4 2" xfId="25296" xr:uid="{EC099E37-317D-4308-84FA-CF0FE46D47B3}"/>
    <cellStyle name="%40 - Vurgu5 17 4 2 2" xfId="49430" xr:uid="{BAC9A3E1-BACC-4FCE-93C4-A84DC0959D71}"/>
    <cellStyle name="%40 - Vurgu5 17 4 3" xfId="36114" xr:uid="{62F8E7C4-0B0F-4599-A16E-5DE75838BACF}"/>
    <cellStyle name="%40 - Vurgu5 17 5" xfId="15593" xr:uid="{F8717B68-5DA4-4DAF-A001-C44E87D64E19}"/>
    <cellStyle name="%40 - Vurgu5 17 5 2" xfId="39825" xr:uid="{A5A8A912-FD3B-4CEF-B6F9-8E9AB6893889}"/>
    <cellStyle name="%40 - Vurgu5 17 6" xfId="19330" xr:uid="{DFA40793-848A-490B-A456-821C5501269C}"/>
    <cellStyle name="%40 - Vurgu5 17 6 2" xfId="43556" xr:uid="{35FFC96A-BFE7-427F-8C6F-4C180247AF38}"/>
    <cellStyle name="%40 - Vurgu5 17 7" xfId="22883" xr:uid="{66275394-F21E-4F58-A842-6FDAFFF6B0B7}"/>
    <cellStyle name="%40 - Vurgu5 17 7 2" xfId="47085" xr:uid="{543FE962-C812-48FB-987C-2A0474FB3B68}"/>
    <cellStyle name="%40 - Vurgu5 17 8" xfId="31504" xr:uid="{16EC5BF2-46AF-43AF-90E1-F8CB39388B0D}"/>
    <cellStyle name="%40 - Vurgu5 18" xfId="7291" xr:uid="{44ACF44A-E1C4-4B0C-ADC1-ACEBD72C239B}"/>
    <cellStyle name="%40 - Vurgu5 18 2" xfId="8439" xr:uid="{7AE9EFBF-8890-479D-A57C-D0A628E15AA7}"/>
    <cellStyle name="%40 - Vurgu5 18 2 2" xfId="14588" xr:uid="{45276B19-286E-4379-87D9-968F0921BD61}"/>
    <cellStyle name="%40 - Vurgu5 18 2 2 2" xfId="28020" xr:uid="{6AA6939B-C28A-4A9D-B9D3-503486F372C7}"/>
    <cellStyle name="%40 - Vurgu5 18 2 2 2 2" xfId="52137" xr:uid="{8452A711-58FD-41D5-8E45-59390CA631AE}"/>
    <cellStyle name="%40 - Vurgu5 18 2 2 3" xfId="38821" xr:uid="{A3B5D80D-090E-4406-8C3F-1FA24ABA2C15}"/>
    <cellStyle name="%40 - Vurgu5 18 2 3" xfId="18301" xr:uid="{303D32D0-9C36-4B2B-96B8-77BEC2D6ED4F}"/>
    <cellStyle name="%40 - Vurgu5 18 2 3 2" xfId="42532" xr:uid="{41A8B2D0-ACE7-43C0-B85D-0A48B8A8C913}"/>
    <cellStyle name="%40 - Vurgu5 18 2 4" xfId="22040" xr:uid="{4E62757C-DCFB-413A-8F4C-AB6F8CC17C43}"/>
    <cellStyle name="%40 - Vurgu5 18 2 4 2" xfId="46263" xr:uid="{4E102757-D9C3-49CB-AC2B-AF37309F24C5}"/>
    <cellStyle name="%40 - Vurgu5 18 2 5" xfId="24060" xr:uid="{0C7C7483-A70E-4C0E-8F88-C1DCBC078357}"/>
    <cellStyle name="%40 - Vurgu5 18 2 5 2" xfId="48262" xr:uid="{0AFC1608-6A3F-4B4F-ACDF-E6794E417086}"/>
    <cellStyle name="%40 - Vurgu5 18 2 6" xfId="33255" xr:uid="{97A1C4D8-85E6-4DA9-814A-053A1703D234}"/>
    <cellStyle name="%40 - Vurgu5 18 3" xfId="9585" xr:uid="{DCA12E59-CAD1-47C4-BF22-F24B5BBDE8E3}"/>
    <cellStyle name="%40 - Vurgu5 18 3 2" xfId="13396" xr:uid="{DF615957-9101-4509-A7E6-0598ADE0BEBC}"/>
    <cellStyle name="%40 - Vurgu5 18 3 2 2" xfId="37629" xr:uid="{FEA91CE8-D17C-404C-A3DC-1A86870252D6}"/>
    <cellStyle name="%40 - Vurgu5 18 3 3" xfId="17109" xr:uid="{0466973E-F4B8-4C86-898B-8333A23E37CF}"/>
    <cellStyle name="%40 - Vurgu5 18 3 3 2" xfId="41340" xr:uid="{1DB9C129-63E4-47E6-8CA3-A8555008427F}"/>
    <cellStyle name="%40 - Vurgu5 18 3 4" xfId="20848" xr:uid="{12E211D4-69DC-4DDC-9B91-1CCB928BE0F2}"/>
    <cellStyle name="%40 - Vurgu5 18 3 4 2" xfId="45071" xr:uid="{BC2C729F-C576-4360-ADC7-16A30FDC72F9}"/>
    <cellStyle name="%40 - Vurgu5 18 3 5" xfId="26826" xr:uid="{BCCAE8FC-CA26-4FCD-88D2-69F025C694E9}"/>
    <cellStyle name="%40 - Vurgu5 18 3 5 2" xfId="50945" xr:uid="{FEA27C0B-DCEF-427D-AA58-EDCCEE67C3C8}"/>
    <cellStyle name="%40 - Vurgu5 18 3 6" xfId="34210" xr:uid="{A9EF8F72-6BC3-4870-8906-DDBB3CD51695}"/>
    <cellStyle name="%40 - Vurgu5 18 4" xfId="12007" xr:uid="{241EADC3-9538-4A69-8D14-991F5DED4701}"/>
    <cellStyle name="%40 - Vurgu5 18 4 2" xfId="25423" xr:uid="{4635C0EC-E5A0-454C-915B-89BA84F421A8}"/>
    <cellStyle name="%40 - Vurgu5 18 4 2 2" xfId="49557" xr:uid="{95BC4C8A-488B-4D39-96FA-55750F1222C4}"/>
    <cellStyle name="%40 - Vurgu5 18 4 3" xfId="36241" xr:uid="{49270942-15A2-4E23-96C1-7BE5823293F4}"/>
    <cellStyle name="%40 - Vurgu5 18 5" xfId="15720" xr:uid="{BAF8B1FB-864D-41E6-BA8E-D1BA4E739519}"/>
    <cellStyle name="%40 - Vurgu5 18 5 2" xfId="39952" xr:uid="{7A347072-A442-4005-AB1C-3148B512B55B}"/>
    <cellStyle name="%40 - Vurgu5 18 6" xfId="19457" xr:uid="{8FFA2082-AB84-422C-990E-8904EF17744A}"/>
    <cellStyle name="%40 - Vurgu5 18 6 2" xfId="43683" xr:uid="{840B0D0C-3C1F-483D-AE74-C6CC28E219DE}"/>
    <cellStyle name="%40 - Vurgu5 18 7" xfId="23010" xr:uid="{5E418A30-357B-4989-AB36-4418CE15ECA0}"/>
    <cellStyle name="%40 - Vurgu5 18 7 2" xfId="47212" xr:uid="{16667095-DA9D-4F38-A068-00D4865EAA5E}"/>
    <cellStyle name="%40 - Vurgu5 18 8" xfId="32207" xr:uid="{508197CB-A481-4FE6-AD2A-9A83D801A99B}"/>
    <cellStyle name="%40 - Vurgu5 19" xfId="7422" xr:uid="{D28425AC-D231-4FCB-B461-5D5D73B64677}"/>
    <cellStyle name="%40 - Vurgu5 19 2" xfId="8568" xr:uid="{775ECD08-613F-438E-B0D3-F9B6335DC326}"/>
    <cellStyle name="%40 - Vurgu5 19 2 2" xfId="14717" xr:uid="{0934E702-DD46-4EB6-9A48-F106852F2EFC}"/>
    <cellStyle name="%40 - Vurgu5 19 2 2 2" xfId="28149" xr:uid="{E862A753-C628-4D86-840F-1E7037410C7E}"/>
    <cellStyle name="%40 - Vurgu5 19 2 2 2 2" xfId="52266" xr:uid="{76364FE6-6CD1-4E86-96D7-65221A949F8B}"/>
    <cellStyle name="%40 - Vurgu5 19 2 2 3" xfId="38950" xr:uid="{5228E47F-9751-447A-8274-3E44826C6020}"/>
    <cellStyle name="%40 - Vurgu5 19 2 3" xfId="18430" xr:uid="{DFF500E6-AFDC-4677-B5B8-C8C45358D9E6}"/>
    <cellStyle name="%40 - Vurgu5 19 2 3 2" xfId="42661" xr:uid="{EB07F911-BF8D-4FE4-9791-DCC3D2E35036}"/>
    <cellStyle name="%40 - Vurgu5 19 2 4" xfId="22169" xr:uid="{B91FF7F2-D60B-4CB4-9A71-0230DB28565D}"/>
    <cellStyle name="%40 - Vurgu5 19 2 4 2" xfId="46392" xr:uid="{88740A06-24FF-4084-98B5-7A334DFBC776}"/>
    <cellStyle name="%40 - Vurgu5 19 2 5" xfId="24189" xr:uid="{52344C54-76D7-44C5-97A2-74939105D132}"/>
    <cellStyle name="%40 - Vurgu5 19 2 5 2" xfId="48391" xr:uid="{FAE8ED7C-6551-459B-B1E5-F6DB8FD46D8A}"/>
    <cellStyle name="%40 - Vurgu5 19 2 6" xfId="33384" xr:uid="{B0B49A08-B099-46EB-AC20-73A0899FC212}"/>
    <cellStyle name="%40 - Vurgu5 19 3" xfId="9667" xr:uid="{36C03B41-BBE2-49B6-B13B-05891912B363}"/>
    <cellStyle name="%40 - Vurgu5 19 3 2" xfId="13525" xr:uid="{1442BEF6-BAEA-4965-8F9D-7D4688CDC223}"/>
    <cellStyle name="%40 - Vurgu5 19 3 2 2" xfId="37758" xr:uid="{F8BA9CD2-235D-4337-B73F-C1442ACBAF18}"/>
    <cellStyle name="%40 - Vurgu5 19 3 3" xfId="17238" xr:uid="{3058B3CC-D2E5-43F5-B3D8-79D1208C995E}"/>
    <cellStyle name="%40 - Vurgu5 19 3 3 2" xfId="41469" xr:uid="{62B82E1D-B853-4CF1-B785-015C4B2D949D}"/>
    <cellStyle name="%40 - Vurgu5 19 3 4" xfId="20977" xr:uid="{04793E19-61FB-483B-97FC-267C15574587}"/>
    <cellStyle name="%40 - Vurgu5 19 3 4 2" xfId="45200" xr:uid="{48FD0DD0-188E-4089-B580-2454D69B6867}"/>
    <cellStyle name="%40 - Vurgu5 19 3 5" xfId="26955" xr:uid="{E4BC8C1F-EFB7-46A8-BE0A-D87C8C2AFC4E}"/>
    <cellStyle name="%40 - Vurgu5 19 3 5 2" xfId="51074" xr:uid="{7164FE27-4831-45CB-9487-9C5FB160C0C3}"/>
    <cellStyle name="%40 - Vurgu5 19 3 6" xfId="34292" xr:uid="{216F2133-9ECE-4578-9E61-17912C5BC860}"/>
    <cellStyle name="%40 - Vurgu5 19 4" xfId="12136" xr:uid="{D65C5CF5-F035-4F45-B1C8-2912FC646467}"/>
    <cellStyle name="%40 - Vurgu5 19 4 2" xfId="25552" xr:uid="{F411565E-07E0-40BA-B215-AAFFFA5160A3}"/>
    <cellStyle name="%40 - Vurgu5 19 4 2 2" xfId="49686" xr:uid="{35D5FE77-1399-40C0-9FB7-E41A73C5B8E8}"/>
    <cellStyle name="%40 - Vurgu5 19 4 3" xfId="36370" xr:uid="{B506A0E5-195D-4797-9BCE-2C0CA6848F78}"/>
    <cellStyle name="%40 - Vurgu5 19 5" xfId="15849" xr:uid="{D34FC99D-8075-47E9-81DB-2411D05693DB}"/>
    <cellStyle name="%40 - Vurgu5 19 5 2" xfId="40081" xr:uid="{DEB6BA6F-AC22-4F3D-950B-7A58BFC45A1B}"/>
    <cellStyle name="%40 - Vurgu5 19 6" xfId="19586" xr:uid="{A025300C-2085-47F0-B618-697916F5DE26}"/>
    <cellStyle name="%40 - Vurgu5 19 6 2" xfId="43812" xr:uid="{9470AEB9-F18A-4C6C-8A81-3EE0A4AFB385}"/>
    <cellStyle name="%40 - Vurgu5 19 7" xfId="23139" xr:uid="{1E011E07-0704-4D40-9848-050B1939B891}"/>
    <cellStyle name="%40 - Vurgu5 19 7 2" xfId="47341" xr:uid="{20759FEA-D122-435E-B595-51703651665E}"/>
    <cellStyle name="%40 - Vurgu5 19 8" xfId="32336" xr:uid="{DF486702-8551-461C-8387-14ED95D81DC1}"/>
    <cellStyle name="%40 - Vurgu5 2" xfId="624" xr:uid="{00000000-0005-0000-0000-0000AC020000}"/>
    <cellStyle name="%40 - Vurgu5 2 10" xfId="625" xr:uid="{00000000-0005-0000-0000-0000AD020000}"/>
    <cellStyle name="%40 - Vurgu5 2 10 2" xfId="7712" xr:uid="{DFAB0EBB-95A9-46BA-A28A-B523BCC151F2}"/>
    <cellStyle name="%40 - Vurgu5 2 10 2 2" xfId="13924" xr:uid="{D3BDF8E8-4F31-47B7-B263-0D9E1376428C}"/>
    <cellStyle name="%40 - Vurgu5 2 10 2 2 2" xfId="38157" xr:uid="{F2EF1DC6-A5C1-4E90-B0E5-AD842FB113AB}"/>
    <cellStyle name="%40 - Vurgu5 2 10 2 3" xfId="17637" xr:uid="{F84728E3-8CB2-400A-B85D-C97CA53683F8}"/>
    <cellStyle name="%40 - Vurgu5 2 10 2 3 2" xfId="41868" xr:uid="{61962F94-99FE-4907-ADFE-B93C0AE748ED}"/>
    <cellStyle name="%40 - Vurgu5 2 10 2 4" xfId="21376" xr:uid="{1B1FB2F8-A9A9-4E39-A4B8-623D845CA71C}"/>
    <cellStyle name="%40 - Vurgu5 2 10 2 4 2" xfId="45599" xr:uid="{92B74213-EF01-4CF6-9E56-708F6988980C}"/>
    <cellStyle name="%40 - Vurgu5 2 10 2 5" xfId="27356" xr:uid="{B8786E39-36D8-4E12-A891-4DBC77340B40}"/>
    <cellStyle name="%40 - Vurgu5 2 10 2 5 2" xfId="51473" xr:uid="{F6920CDF-5892-4FEB-AA25-A3B9DF925405}"/>
    <cellStyle name="%40 - Vurgu5 2 10 2 6" xfId="32591" xr:uid="{1BD1CBFE-BB87-4514-9BBA-BA4E2591D16D}"/>
    <cellStyle name="%40 - Vurgu5 2 10 3" xfId="9231" xr:uid="{50271234-56D5-45E1-9006-4775E60CF598}"/>
    <cellStyle name="%40 - Vurgu5 2 10 3 2" xfId="12751" xr:uid="{AB95AD6E-440C-443A-ABE7-D204D580E77E}"/>
    <cellStyle name="%40 - Vurgu5 2 10 3 2 2" xfId="36984" xr:uid="{8C848E36-3548-46BB-B1CE-5342263C3813}"/>
    <cellStyle name="%40 - Vurgu5 2 10 3 3" xfId="16464" xr:uid="{8302EA6A-BFF2-4380-BDC5-F606DB2A435C}"/>
    <cellStyle name="%40 - Vurgu5 2 10 3 3 2" xfId="40695" xr:uid="{3E8D12C9-3773-4E3B-9D53-DACB06675499}"/>
    <cellStyle name="%40 - Vurgu5 2 10 3 4" xfId="20203" xr:uid="{75A57D93-9B3C-4477-A334-31EAF497973A}"/>
    <cellStyle name="%40 - Vurgu5 2 10 3 4 2" xfId="44426" xr:uid="{037EDAEF-3C75-445B-9DF8-865AC3BFE618}"/>
    <cellStyle name="%40 - Vurgu5 2 10 3 5" xfId="26180" xr:uid="{5D1B38AC-267A-47CD-8C26-EA16C8DF0F25}"/>
    <cellStyle name="%40 - Vurgu5 2 10 3 5 2" xfId="50300" xr:uid="{DF9CAD1C-9129-40DA-BB9A-A2261E5C2274}"/>
    <cellStyle name="%40 - Vurgu5 2 10 3 6" xfId="33870" xr:uid="{6FC6C795-6FC2-43FB-9AB4-4D9C349B550A}"/>
    <cellStyle name="%40 - Vurgu5 2 10 4" xfId="11338" xr:uid="{62043BCF-D9AA-49C1-9DAD-93369880E031}"/>
    <cellStyle name="%40 - Vurgu5 2 10 4 2" xfId="24757" xr:uid="{BD1449EF-C895-4CD0-936C-6DD803534206}"/>
    <cellStyle name="%40 - Vurgu5 2 10 4 2 2" xfId="48891" xr:uid="{13ED2796-B9B0-4381-9FA9-D7A128097A0B}"/>
    <cellStyle name="%40 - Vurgu5 2 10 4 3" xfId="35572" xr:uid="{6D1AAFB8-66E7-4663-85CF-84943C2C1507}"/>
    <cellStyle name="%40 - Vurgu5 2 10 5" xfId="15051" xr:uid="{61C23D57-BB46-4F5E-A574-22737E7E7F6F}"/>
    <cellStyle name="%40 - Vurgu5 2 10 5 2" xfId="39283" xr:uid="{9726975B-43D1-4D2D-9234-F988E6410213}"/>
    <cellStyle name="%40 - Vurgu5 2 10 6" xfId="18786" xr:uid="{0A48A079-A1C3-40E1-A9DF-1669E942A544}"/>
    <cellStyle name="%40 - Vurgu5 2 10 6 2" xfId="43012" xr:uid="{AA6B9830-7143-4F17-A310-0599366C5FF8}"/>
    <cellStyle name="%40 - Vurgu5 2 10 7" xfId="23395" xr:uid="{07B63386-2E1D-4218-88CA-85CAA2C92CEF}"/>
    <cellStyle name="%40 - Vurgu5 2 10 7 2" xfId="47597" xr:uid="{ABD9556C-37DD-42F4-B46E-D61BAF4C421B}"/>
    <cellStyle name="%40 - Vurgu5 2 11" xfId="626" xr:uid="{00000000-0005-0000-0000-0000AE020000}"/>
    <cellStyle name="%40 - Vurgu5 2 11 2" xfId="7494" xr:uid="{EB6DBEE2-8424-4776-9786-842DDB3FB100}"/>
    <cellStyle name="%40 - Vurgu5 2 11 2 2" xfId="25661" xr:uid="{DFA87370-84B4-4FB6-A94C-A8CC0E10FA3F}"/>
    <cellStyle name="%40 - Vurgu5 2 11 2 2 2" xfId="49790" xr:uid="{A599358B-BBC3-4C09-8092-036AE7435E0A}"/>
    <cellStyle name="%40 - Vurgu5 2 11 2 3" xfId="32405" xr:uid="{43432427-566C-4B93-8656-40EF0DC61AEB}"/>
    <cellStyle name="%40 - Vurgu5 2 11 3" xfId="12240" xr:uid="{E330EB57-2666-448B-A488-1CB3D897A8BA}"/>
    <cellStyle name="%40 - Vurgu5 2 11 3 2" xfId="36474" xr:uid="{A34279CD-7B78-489E-88C5-AAB725BE8794}"/>
    <cellStyle name="%40 - Vurgu5 2 11 4" xfId="15953" xr:uid="{2635F39E-20FF-4402-BAA7-B94479A3FCE5}"/>
    <cellStyle name="%40 - Vurgu5 2 11 4 2" xfId="40185" xr:uid="{5753C1B4-48B6-4BCF-916B-698CEA439507}"/>
    <cellStyle name="%40 - Vurgu5 2 11 5" xfId="19690" xr:uid="{26E31513-9C6B-4BCE-ADD1-74FF381D8845}"/>
    <cellStyle name="%40 - Vurgu5 2 11 5 2" xfId="43916" xr:uid="{5629EDF6-78C4-4F63-9D25-3F4F5F9FD3A6}"/>
    <cellStyle name="%40 - Vurgu5 2 11 6" xfId="23208" xr:uid="{9FB4E903-E3B6-48E9-8FDD-C3F68DC9698E}"/>
    <cellStyle name="%40 - Vurgu5 2 11 6 2" xfId="47410" xr:uid="{E4E97B61-7BBC-40DA-8CD8-ADEE927B4251}"/>
    <cellStyle name="%40 - Vurgu5 2 12" xfId="627" xr:uid="{00000000-0005-0000-0000-0000AF020000}"/>
    <cellStyle name="%40 - Vurgu5 2 12 2" xfId="8646" xr:uid="{BCDAB63C-CB18-4A2B-957A-139EC5DCD905}"/>
    <cellStyle name="%40 - Vurgu5 2 12 2 2" xfId="27173" xr:uid="{5678E37B-B25C-44F2-9AC3-01079D1F5CE4}"/>
    <cellStyle name="%40 - Vurgu5 2 12 2 2 2" xfId="51290" xr:uid="{3313998E-F6CD-495D-A8B9-E949E940C0C2}"/>
    <cellStyle name="%40 - Vurgu5 2 12 2 3" xfId="33456" xr:uid="{4CA87673-842D-479F-8C72-8F0D92AB7F3D}"/>
    <cellStyle name="%40 - Vurgu5 2 12 3" xfId="13741" xr:uid="{95150F9B-E38A-4571-92B3-064E1D41D174}"/>
    <cellStyle name="%40 - Vurgu5 2 12 3 2" xfId="37974" xr:uid="{8B5D660A-67F4-4B76-8B69-89BE78CCA0AD}"/>
    <cellStyle name="%40 - Vurgu5 2 12 4" xfId="17454" xr:uid="{DF030959-48C0-43C3-9067-A5567B668016}"/>
    <cellStyle name="%40 - Vurgu5 2 12 4 2" xfId="41685" xr:uid="{7DC93057-F61E-46F3-856D-09A125B63643}"/>
    <cellStyle name="%40 - Vurgu5 2 12 5" xfId="21193" xr:uid="{DF26A4A8-DD87-4982-833A-05B9DF979C78}"/>
    <cellStyle name="%40 - Vurgu5 2 12 5 2" xfId="45416" xr:uid="{C5CA10B1-A760-4F3A-AA76-8F4DD178F44B}"/>
    <cellStyle name="%40 - Vurgu5 2 12 6" xfId="24261" xr:uid="{E5411C36-56AC-4812-8689-A763FAAE639B}"/>
    <cellStyle name="%40 - Vurgu5 2 12 6 2" xfId="48463" xr:uid="{C2AE14D5-D15D-4B93-8947-6388F1CB6E5A}"/>
    <cellStyle name="%40 - Vurgu5 2 13" xfId="628" xr:uid="{00000000-0005-0000-0000-0000B0020000}"/>
    <cellStyle name="%40 - Vurgu5 2 13 2" xfId="24405" xr:uid="{0903B794-2A85-4D04-8746-7190532E3B14}"/>
    <cellStyle name="%40 - Vurgu5 2 13 2 2" xfId="48596" xr:uid="{F0112582-ABFB-4768-9B55-BDC12832BEA2}"/>
    <cellStyle name="%40 - Vurgu5 2 14" xfId="629" xr:uid="{00000000-0005-0000-0000-0000B1020000}"/>
    <cellStyle name="%40 - Vurgu5 2 14 2" xfId="24532" xr:uid="{2FD33A40-790D-4745-A302-DE52297DBA7F}"/>
    <cellStyle name="%40 - Vurgu5 2 14 2 2" xfId="48706" xr:uid="{5982A20D-3DF3-47E7-BB94-C02D8434E248}"/>
    <cellStyle name="%40 - Vurgu5 2 15" xfId="630" xr:uid="{00000000-0005-0000-0000-0000B2020000}"/>
    <cellStyle name="%40 - Vurgu5 2 15 2" xfId="4345" xr:uid="{A48725AE-A9F6-458E-A260-381B5C2890DD}"/>
    <cellStyle name="%40 - Vurgu5 2 15 2 2" xfId="29940" xr:uid="{01CAE6DB-7961-4D75-A895-76D90498B3DF}"/>
    <cellStyle name="%40 - Vurgu5 2 15 3" xfId="5973" xr:uid="{D1EA71A9-A4E0-487A-BFFF-81729FF983C5}"/>
    <cellStyle name="%40 - Vurgu5 2 15 3 2" xfId="30979" xr:uid="{E653CAB4-4C95-40B1-960A-82E2D8C8832B}"/>
    <cellStyle name="%40 - Vurgu5 2 15 4" xfId="10465" xr:uid="{866F952F-D881-4E1C-A950-3D0B4E05CF19}"/>
    <cellStyle name="%40 - Vurgu5 2 15 4 2" xfId="35026" xr:uid="{214C1A4D-FB10-44D9-BB0B-276D527A4F2A}"/>
    <cellStyle name="%40 - Vurgu5 2 15 5" xfId="28774" xr:uid="{FA3DA8B1-0CA8-4C3B-AFCC-D7FF68C6D2AD}"/>
    <cellStyle name="%40 - Vurgu5 2 16" xfId="631" xr:uid="{00000000-0005-0000-0000-0000B3020000}"/>
    <cellStyle name="%40 - Vurgu5 2 16 2" xfId="10466" xr:uid="{68E63464-BCB8-4E2B-B7C1-B5F8B6CC5453}"/>
    <cellStyle name="%40 - Vurgu5 2 16 2 2" xfId="35027" xr:uid="{8C322169-1F76-4B4F-AC07-23B8F8A2A6F4}"/>
    <cellStyle name="%40 - Vurgu5 2 17" xfId="632" xr:uid="{00000000-0005-0000-0000-0000B4020000}"/>
    <cellStyle name="%40 - Vurgu5 2 17 2" xfId="4346" xr:uid="{BE99DA3A-FA79-4D4D-AB58-12B68DFFF647}"/>
    <cellStyle name="%40 - Vurgu5 2 17 2 2" xfId="29941" xr:uid="{F37F06D7-4F62-4712-9FF9-CE156889974B}"/>
    <cellStyle name="%40 - Vurgu5 2 17 3" xfId="5974" xr:uid="{931D463E-DD49-4838-8AB6-F794CA10B7CC}"/>
    <cellStyle name="%40 - Vurgu5 2 17 3 2" xfId="30980" xr:uid="{3E4D5344-E77D-426C-A53C-CF9FC997E6ED}"/>
    <cellStyle name="%40 - Vurgu5 2 17 4" xfId="28775" xr:uid="{EC52A0FF-941D-44F3-B56D-BC8A00CC2CB1}"/>
    <cellStyle name="%40 - Vurgu5 2 18" xfId="633" xr:uid="{00000000-0005-0000-0000-0000B5020000}"/>
    <cellStyle name="%40 - Vurgu5 2 18 2" xfId="4347" xr:uid="{74B4C9CD-2153-4791-A666-7F4EA54019FC}"/>
    <cellStyle name="%40 - Vurgu5 2 18 2 2" xfId="29942" xr:uid="{B77013D3-EB3E-4EA7-811E-0B478BF22B84}"/>
    <cellStyle name="%40 - Vurgu5 2 18 3" xfId="5975" xr:uid="{B0E1C870-6456-4475-9B19-F4DC79B5C2A8}"/>
    <cellStyle name="%40 - Vurgu5 2 18 3 2" xfId="30981" xr:uid="{5CC951EC-CACA-439B-9EE0-A2F65ED8C926}"/>
    <cellStyle name="%40 - Vurgu5 2 18 4" xfId="28776" xr:uid="{A27231DB-B098-4607-A5F6-9EF10E6B41C4}"/>
    <cellStyle name="%40 - Vurgu5 2 19" xfId="634" xr:uid="{00000000-0005-0000-0000-0000B6020000}"/>
    <cellStyle name="%40 - Vurgu5 2 2" xfId="635" xr:uid="{00000000-0005-0000-0000-0000B7020000}"/>
    <cellStyle name="%40 - Vurgu5 2 2 10" xfId="6459" xr:uid="{E127CDDD-9DBD-4C14-9225-E758079A21B9}"/>
    <cellStyle name="%40 - Vurgu5 2 2 10 2" xfId="31464" xr:uid="{BE499B7D-FCD0-40B3-964B-9C9B14BF76CB}"/>
    <cellStyle name="%40 - Vurgu5 2 2 11" xfId="6576" xr:uid="{DFA8564A-4F74-4486-BBED-37113555B609}"/>
    <cellStyle name="%40 - Vurgu5 2 2 11 2" xfId="31580" xr:uid="{AC1663D2-04A3-427A-847A-692FB776B440}"/>
    <cellStyle name="%40 - Vurgu5 2 2 12" xfId="10467" xr:uid="{76833B8E-A29E-429C-B19E-147E1FEE5FCC}"/>
    <cellStyle name="%40 - Vurgu5 2 2 12 2" xfId="35028" xr:uid="{336C7EAB-BDD7-490D-9B68-A6BAC9CFF113}"/>
    <cellStyle name="%40 - Vurgu5 2 2 13" xfId="11380" xr:uid="{A5062B0A-DE4B-44F5-A08D-4B9189ED1D61}"/>
    <cellStyle name="%40 - Vurgu5 2 2 13 2" xfId="35614" xr:uid="{A9EA975C-5732-426D-84AA-B63258628C0F}"/>
    <cellStyle name="%40 - Vurgu5 2 2 14" xfId="15093" xr:uid="{5F4916EF-E844-4B1C-9405-F4106665EEAB}"/>
    <cellStyle name="%40 - Vurgu5 2 2 14 2" xfId="39325" xr:uid="{6660A99A-C555-406E-8900-1C2D0221BEB6}"/>
    <cellStyle name="%40 - Vurgu5 2 2 15" xfId="18829" xr:uid="{28DB96EE-AFE3-4D2E-87F3-BF432C2332F8}"/>
    <cellStyle name="%40 - Vurgu5 2 2 15 2" xfId="43055" xr:uid="{D35C15EB-BD8C-4937-9384-63E0BAA2EAE7}"/>
    <cellStyle name="%40 - Vurgu5 2 2 16" xfId="22382" xr:uid="{EFC84D66-B75E-44FD-AAA4-6559D7C796FF}"/>
    <cellStyle name="%40 - Vurgu5 2 2 16 2" xfId="46584" xr:uid="{0C4CBCB0-86C0-4BF0-8AFE-33E23DF722C7}"/>
    <cellStyle name="%40 - Vurgu5 2 2 17" xfId="28777" xr:uid="{8FA8934E-1CC9-4C77-AC70-74D032DA5D69}"/>
    <cellStyle name="%40 - Vurgu5 2 2 2" xfId="636" xr:uid="{00000000-0005-0000-0000-0000B8020000}"/>
    <cellStyle name="%40 - Vurgu5 2 2 2 10" xfId="23436" xr:uid="{768461B9-B359-4E07-AED0-CBD2B517E1AB}"/>
    <cellStyle name="%40 - Vurgu5 2 2 2 10 2" xfId="47638" xr:uid="{16500662-3930-4071-BCF6-02C6D7B5D25C}"/>
    <cellStyle name="%40 - Vurgu5 2 2 2 11" xfId="28778" xr:uid="{58C3BBCB-2855-4E55-A542-F69CFEC2800E}"/>
    <cellStyle name="%40 - Vurgu5 2 2 2 2" xfId="637" xr:uid="{00000000-0005-0000-0000-0000B9020000}"/>
    <cellStyle name="%40 - Vurgu5 2 2 2 2 2" xfId="4350" xr:uid="{606AB058-4B4C-405C-9D3B-2D13E5788EB2}"/>
    <cellStyle name="%40 - Vurgu5 2 2 2 2 2 2" xfId="29945" xr:uid="{951BBFAC-5A1C-47EF-B074-086C823B051B}"/>
    <cellStyle name="%40 - Vurgu5 2 2 2 2 3" xfId="5978" xr:uid="{14812E9F-AF7C-46CB-AFF9-BEC58005243F}"/>
    <cellStyle name="%40 - Vurgu5 2 2 2 2 3 2" xfId="30984" xr:uid="{071FFA90-BD5F-4197-A6DD-7F10E6BF716D}"/>
    <cellStyle name="%40 - Vurgu5 2 2 2 2 4" xfId="10469" xr:uid="{525B0908-11B5-4390-8EA8-E49EC715CF68}"/>
    <cellStyle name="%40 - Vurgu5 2 2 2 2 4 2" xfId="35030" xr:uid="{544EB295-8F62-4EBB-AE9B-33EE582A016E}"/>
    <cellStyle name="%40 - Vurgu5 2 2 2 2 5" xfId="25694" xr:uid="{6A3FD8B4-6C59-444F-BE83-621E7F72F5F6}"/>
    <cellStyle name="%40 - Vurgu5 2 2 2 2 5 2" xfId="49822" xr:uid="{AFABE361-3E45-4BDB-AD2A-F58351A32A4F}"/>
    <cellStyle name="%40 - Vurgu5 2 2 2 2 6" xfId="28779" xr:uid="{A4C2C452-3AE4-4D88-B8F9-B5399AAB5EC5}"/>
    <cellStyle name="%40 - Vurgu5 2 2 2 3" xfId="4349" xr:uid="{9095E54D-55BA-438D-8922-96B4FE9340A9}"/>
    <cellStyle name="%40 - Vurgu5 2 2 2 3 2" xfId="29944" xr:uid="{7CF7D2F7-4E17-4B86-A87C-3F642886EAB8}"/>
    <cellStyle name="%40 - Vurgu5 2 2 2 4" xfId="5977" xr:uid="{4E671378-EF01-4A51-A5B7-7AF6B4F612DA}"/>
    <cellStyle name="%40 - Vurgu5 2 2 2 4 2" xfId="30983" xr:uid="{A562D168-1D57-49FA-A50B-1D888080D325}"/>
    <cellStyle name="%40 - Vurgu5 2 2 2 5" xfId="7763" xr:uid="{0F746ED9-B921-4727-AF10-78AE13408753}"/>
    <cellStyle name="%40 - Vurgu5 2 2 2 5 2" xfId="32632" xr:uid="{1A24DB6B-5116-46D0-8F9B-68F705B15579}"/>
    <cellStyle name="%40 - Vurgu5 2 2 2 6" xfId="10468" xr:uid="{B6B744CE-FAB3-4023-BA4F-0FAFC2F3C056}"/>
    <cellStyle name="%40 - Vurgu5 2 2 2 6 2" xfId="35029" xr:uid="{C38E82CD-A4CC-49FF-B1B0-8F32139938F3}"/>
    <cellStyle name="%40 - Vurgu5 2 2 2 7" xfId="12272" xr:uid="{CD5A2694-FF9C-45E7-A6F3-48B693B2A6AA}"/>
    <cellStyle name="%40 - Vurgu5 2 2 2 7 2" xfId="36506" xr:uid="{05092B8A-9C82-44A5-B57E-1AAD6C403876}"/>
    <cellStyle name="%40 - Vurgu5 2 2 2 8" xfId="15985" xr:uid="{13E56379-0165-4AF3-87BF-08F360EE64E5}"/>
    <cellStyle name="%40 - Vurgu5 2 2 2 8 2" xfId="40217" xr:uid="{0311EC6E-8F32-4327-B622-266A207DCDF9}"/>
    <cellStyle name="%40 - Vurgu5 2 2 2 9" xfId="19723" xr:uid="{37663115-1BE6-4C01-A173-50FE7277FDB3}"/>
    <cellStyle name="%40 - Vurgu5 2 2 2 9 2" xfId="43948" xr:uid="{870C06AA-A27E-4D73-B36A-FF90568E7BEF}"/>
    <cellStyle name="%40 - Vurgu5 2 2 3" xfId="638" xr:uid="{00000000-0005-0000-0000-0000BA020000}"/>
    <cellStyle name="%40 - Vurgu5 2 2 3 10" xfId="27397" xr:uid="{8AB0A5EF-81B7-4F0A-9C37-BD45D71B7706}"/>
    <cellStyle name="%40 - Vurgu5 2 2 3 10 2" xfId="51514" xr:uid="{FB9518B6-3414-4783-BBFF-CDC9F1917FA8}"/>
    <cellStyle name="%40 - Vurgu5 2 2 3 11" xfId="28780" xr:uid="{18E1BB47-8D71-46F6-BD5C-0EC677C192F9}"/>
    <cellStyle name="%40 - Vurgu5 2 2 3 2" xfId="639" xr:uid="{00000000-0005-0000-0000-0000BB020000}"/>
    <cellStyle name="%40 - Vurgu5 2 2 3 2 2" xfId="4352" xr:uid="{79179BCA-BD2D-43DA-AED5-1D63CB57E750}"/>
    <cellStyle name="%40 - Vurgu5 2 2 3 2 2 2" xfId="29947" xr:uid="{FE14920F-47B3-45C0-AC18-E1098D1AAAA4}"/>
    <cellStyle name="%40 - Vurgu5 2 2 3 2 3" xfId="5980" xr:uid="{066E1FDB-5048-421F-9509-D9F32C89FAA6}"/>
    <cellStyle name="%40 - Vurgu5 2 2 3 2 3 2" xfId="30986" xr:uid="{B2EF4AEF-12A7-4F7B-BC63-745B4F85323D}"/>
    <cellStyle name="%40 - Vurgu5 2 2 3 2 4" xfId="28781" xr:uid="{3E5E64DB-6754-4B46-91E2-32FE2D89D6C3}"/>
    <cellStyle name="%40 - Vurgu5 2 2 3 3" xfId="4351" xr:uid="{4B6391F1-52DC-457A-8975-237C3BE89D5B}"/>
    <cellStyle name="%40 - Vurgu5 2 2 3 3 2" xfId="29946" xr:uid="{7104F042-8867-496F-8E3D-E984453AB260}"/>
    <cellStyle name="%40 - Vurgu5 2 2 3 4" xfId="5979" xr:uid="{F2D9F528-FDA8-43C3-96DB-1D281807190A}"/>
    <cellStyle name="%40 - Vurgu5 2 2 3 4 2" xfId="30985" xr:uid="{7E0FDC2B-6108-4BC3-A49F-DB389902F54D}"/>
    <cellStyle name="%40 - Vurgu5 2 2 3 5" xfId="9990" xr:uid="{FD4645FB-7A66-49A5-8C06-E63E34713C54}"/>
    <cellStyle name="%40 - Vurgu5 2 2 3 5 2" xfId="34584" xr:uid="{C2150956-7E9E-48D7-A257-2566DE8B2D4C}"/>
    <cellStyle name="%40 - Vurgu5 2 2 3 6" xfId="10470" xr:uid="{DC43B25A-C288-45AE-9E16-9782ECB8242F}"/>
    <cellStyle name="%40 - Vurgu5 2 2 3 6 2" xfId="35031" xr:uid="{1E7EE91B-5600-43FF-BC88-5CC7D96CEB66}"/>
    <cellStyle name="%40 - Vurgu5 2 2 3 7" xfId="13965" xr:uid="{6A046C50-7E26-4E65-AEC3-8637032E4628}"/>
    <cellStyle name="%40 - Vurgu5 2 2 3 7 2" xfId="38198" xr:uid="{451F0490-E447-4C3D-A93A-1F0F783268BA}"/>
    <cellStyle name="%40 - Vurgu5 2 2 3 8" xfId="17678" xr:uid="{50796542-F465-4BAE-8942-8B8B97B50E92}"/>
    <cellStyle name="%40 - Vurgu5 2 2 3 8 2" xfId="41909" xr:uid="{7ADC2181-824B-412C-95F9-6C82E3ACFF8C}"/>
    <cellStyle name="%40 - Vurgu5 2 2 3 9" xfId="21417" xr:uid="{1EF428BC-6039-4D9C-99DA-B586C7076BED}"/>
    <cellStyle name="%40 - Vurgu5 2 2 3 9 2" xfId="45640" xr:uid="{8C9FC81C-650C-4BC3-9702-E00329E9E0C7}"/>
    <cellStyle name="%40 - Vurgu5 2 2 4" xfId="640" xr:uid="{00000000-0005-0000-0000-0000BC020000}"/>
    <cellStyle name="%40 - Vurgu5 2 2 4 2" xfId="4353" xr:uid="{382EF85D-7074-44EA-AEEA-82761AC1921F}"/>
    <cellStyle name="%40 - Vurgu5 2 2 4 2 2" xfId="29948" xr:uid="{E3820130-4DFD-4290-890B-650F5AD598AD}"/>
    <cellStyle name="%40 - Vurgu5 2 2 4 3" xfId="5981" xr:uid="{0B5A6FB6-3693-491F-BF2D-F23D88562870}"/>
    <cellStyle name="%40 - Vurgu5 2 2 4 3 2" xfId="30987" xr:uid="{4C782A98-C3E1-48DB-BF99-AEBB92F294AB}"/>
    <cellStyle name="%40 - Vurgu5 2 2 4 4" xfId="10471" xr:uid="{4EFDDC2A-6E41-40E5-AB4C-BF28BF907984}"/>
    <cellStyle name="%40 - Vurgu5 2 2 4 4 2" xfId="35032" xr:uid="{3E539DDE-A0DF-482D-9460-1BFDEE61449C}"/>
    <cellStyle name="%40 - Vurgu5 2 2 4 5" xfId="24799" xr:uid="{3427914F-4072-4670-9B6E-F3A912473D71}"/>
    <cellStyle name="%40 - Vurgu5 2 2 4 5 2" xfId="48933" xr:uid="{FFE0544E-AD8F-46A0-B3C0-599CBF0C2F62}"/>
    <cellStyle name="%40 - Vurgu5 2 2 4 6" xfId="28782" xr:uid="{05889D61-EE6E-4EAF-A34C-EBC1A5670243}"/>
    <cellStyle name="%40 - Vurgu5 2 2 5" xfId="641" xr:uid="{00000000-0005-0000-0000-0000BD020000}"/>
    <cellStyle name="%40 - Vurgu5 2 2 5 2" xfId="4354" xr:uid="{5AD03D49-5BE6-447E-9B5D-9B09205FE45C}"/>
    <cellStyle name="%40 - Vurgu5 2 2 5 2 2" xfId="29949" xr:uid="{89200A73-918F-4633-9770-C30CC04F922B}"/>
    <cellStyle name="%40 - Vurgu5 2 2 5 3" xfId="5982" xr:uid="{8451AA68-72A8-4C59-92EB-49C5D50B92F2}"/>
    <cellStyle name="%40 - Vurgu5 2 2 5 3 2" xfId="30988" xr:uid="{4C25724F-9770-4F46-B9E5-10FA5431B2D7}"/>
    <cellStyle name="%40 - Vurgu5 2 2 5 4" xfId="10472" xr:uid="{4E8BF10D-2250-451F-83DA-7536C26D8104}"/>
    <cellStyle name="%40 - Vurgu5 2 2 5 4 2" xfId="35033" xr:uid="{8FFDAD45-954E-4716-89A0-AC1B872E3B31}"/>
    <cellStyle name="%40 - Vurgu5 2 2 5 5" xfId="28783" xr:uid="{0772C83A-4F74-4C0C-8BCC-6BD3E16E59FB}"/>
    <cellStyle name="%40 - Vurgu5 2 2 6" xfId="642" xr:uid="{00000000-0005-0000-0000-0000BE020000}"/>
    <cellStyle name="%40 - Vurgu5 2 2 6 2" xfId="4355" xr:uid="{48D3D9D4-D912-4EC2-B80A-42D867D14259}"/>
    <cellStyle name="%40 - Vurgu5 2 2 6 2 2" xfId="29950" xr:uid="{BC8ED7DC-3401-47C6-971F-5A9D0926688B}"/>
    <cellStyle name="%40 - Vurgu5 2 2 6 3" xfId="5983" xr:uid="{A0A58F88-4F11-426A-9794-77E9F07A7480}"/>
    <cellStyle name="%40 - Vurgu5 2 2 6 3 2" xfId="30989" xr:uid="{AA425336-814A-4EC9-A460-F2B2A3D68715}"/>
    <cellStyle name="%40 - Vurgu5 2 2 6 4" xfId="28784" xr:uid="{D3FD0688-7273-4A17-A1FA-83AB540CCB12}"/>
    <cellStyle name="%40 - Vurgu5 2 2 7" xfId="3578" xr:uid="{00000000-0005-0000-0000-0000BF020000}"/>
    <cellStyle name="%40 - Vurgu5 2 2 7 2" xfId="29347" xr:uid="{C173BE48-083B-4681-8D0E-81806B92DE96}"/>
    <cellStyle name="%40 - Vurgu5 2 2 8" xfId="4348" xr:uid="{FFADDFAC-2380-4BEC-87F0-F9202B9F6012}"/>
    <cellStyle name="%40 - Vurgu5 2 2 8 2" xfId="29943" xr:uid="{9AC8F5F7-6D32-44DF-B182-D7F2FFE849FF}"/>
    <cellStyle name="%40 - Vurgu5 2 2 9" xfId="5976" xr:uid="{672742AB-92FA-465A-9B5D-77ACDD96D3F5}"/>
    <cellStyle name="%40 - Vurgu5 2 2 9 2" xfId="30982" xr:uid="{BCAB95EB-2234-4BD0-BABD-B7DBF06BBEDD}"/>
    <cellStyle name="%40 - Vurgu5 2 20" xfId="643" xr:uid="{00000000-0005-0000-0000-0000C0020000}"/>
    <cellStyle name="%40 - Vurgu5 2 20 2" xfId="4356" xr:uid="{131649E6-F5A1-44A0-ABDD-107C5DEB3315}"/>
    <cellStyle name="%40 - Vurgu5 2 20 2 2" xfId="29951" xr:uid="{62DA3CF3-D454-44DB-98DA-8D344A4FF02B}"/>
    <cellStyle name="%40 - Vurgu5 2 20 3" xfId="5984" xr:uid="{99BDC4DF-055F-4DCD-9782-D579F588D77E}"/>
    <cellStyle name="%40 - Vurgu5 2 20 3 2" xfId="30990" xr:uid="{C39F9330-809F-4858-B58C-C4A192A9B75B}"/>
    <cellStyle name="%40 - Vurgu5 2 20 4" xfId="28785" xr:uid="{D2DE3839-A80B-4CC5-ADB9-D841BC7D8968}"/>
    <cellStyle name="%40 - Vurgu5 2 21" xfId="644" xr:uid="{00000000-0005-0000-0000-0000C1020000}"/>
    <cellStyle name="%40 - Vurgu5 2 21 2" xfId="4357" xr:uid="{0F90CA7D-88D8-483A-844F-78B3D2CDD04B}"/>
    <cellStyle name="%40 - Vurgu5 2 21 2 2" xfId="29952" xr:uid="{352FFE51-8EE8-444B-A4A8-A0A917DB2A3D}"/>
    <cellStyle name="%40 - Vurgu5 2 21 3" xfId="5985" xr:uid="{CEE0DE81-D38D-461D-B557-E324AD85B796}"/>
    <cellStyle name="%40 - Vurgu5 2 21 3 2" xfId="30991" xr:uid="{8A0E0B5D-FADE-43FF-8305-2A9B3A4685A9}"/>
    <cellStyle name="%40 - Vurgu5 2 21 4" xfId="28786" xr:uid="{94D88E5A-A7F5-438A-91CE-457E49E20496}"/>
    <cellStyle name="%40 - Vurgu5 2 22" xfId="3165" xr:uid="{00000000-0005-0000-0000-0000C2020000}"/>
    <cellStyle name="%40 - Vurgu5 2 22 2" xfId="4358" xr:uid="{7389EFE2-F966-44C5-BDE5-493D883856B2}"/>
    <cellStyle name="%40 - Vurgu5 2 22 2 2" xfId="29953" xr:uid="{AFDE0561-3AE8-4F32-8231-5049435AD96E}"/>
    <cellStyle name="%40 - Vurgu5 2 22 3" xfId="5986" xr:uid="{ABD28509-53B4-4DFD-9AF9-0399B51104FB}"/>
    <cellStyle name="%40 - Vurgu5 2 22 3 2" xfId="30992" xr:uid="{72CA6178-4E94-486A-8BBB-1D69DC9C6B37}"/>
    <cellStyle name="%40 - Vurgu5 2 22 4" xfId="29207" xr:uid="{49F702D6-D566-4536-9E06-3A18B5A26963}"/>
    <cellStyle name="%40 - Vurgu5 2 23" xfId="3543" xr:uid="{00000000-0005-0000-0000-0000C3020000}"/>
    <cellStyle name="%40 - Vurgu5 2 23 2" xfId="29315" xr:uid="{80077101-5B35-4426-AB9E-E64F05C00E1C}"/>
    <cellStyle name="%40 - Vurgu5 2 24" xfId="4344" xr:uid="{A6274C60-682B-4DA1-B949-5BB1D79C0313}"/>
    <cellStyle name="%40 - Vurgu5 2 24 2" xfId="29939" xr:uid="{D9117B50-A01F-4879-B145-1EE0BDA88714}"/>
    <cellStyle name="%40 - Vurgu5 2 25" xfId="5972" xr:uid="{D314DC33-364D-48D9-A491-ED773359ABDF}"/>
    <cellStyle name="%40 - Vurgu5 2 25 2" xfId="30978" xr:uid="{AECE5F57-4574-4B6C-AD15-98F3EC307A01}"/>
    <cellStyle name="%40 - Vurgu5 2 26" xfId="6427" xr:uid="{6DAFCD9C-E604-4B2B-891E-91D112D6ECA8}"/>
    <cellStyle name="%40 - Vurgu5 2 26 2" xfId="31432" xr:uid="{7195EB56-AA2F-498F-A859-C3CB35D6B283}"/>
    <cellStyle name="%40 - Vurgu5 2 27" xfId="6534" xr:uid="{65EC71EE-AA5E-4925-9C77-0B52BA690BDA}"/>
    <cellStyle name="%40 - Vurgu5 2 27 2" xfId="31538" xr:uid="{B396E042-DEC1-471D-9F1F-43420B8A248A}"/>
    <cellStyle name="%40 - Vurgu5 2 28" xfId="10464" xr:uid="{CBBA018A-F3FA-44EB-974B-EEE08494D316}"/>
    <cellStyle name="%40 - Vurgu5 2 28 2" xfId="35025" xr:uid="{8F17D063-C6B1-4CAD-A779-45128AF7CCB5}"/>
    <cellStyle name="%40 - Vurgu5 2 29" xfId="11151" xr:uid="{3EFAB7A2-0B3B-44FD-BDA5-1A8587A9EACD}"/>
    <cellStyle name="%40 - Vurgu5 2 29 2" xfId="35385" xr:uid="{9B11D47D-F5B0-4F5F-836D-67AB8FAFC038}"/>
    <cellStyle name="%40 - Vurgu5 2 3" xfId="645" xr:uid="{00000000-0005-0000-0000-0000C4020000}"/>
    <cellStyle name="%40 - Vurgu5 2 3 10" xfId="646" xr:uid="{00000000-0005-0000-0000-0000C5020000}"/>
    <cellStyle name="%40 - Vurgu5 2 3 10 2" xfId="10473" xr:uid="{09D17C84-C0C0-447B-B87B-ED1563D89DFD}"/>
    <cellStyle name="%40 - Vurgu5 2 3 10 2 2" xfId="35034" xr:uid="{4C24755D-8D89-430C-B7D0-4FD633DCA598}"/>
    <cellStyle name="%40 - Vurgu5 2 3 11" xfId="647" xr:uid="{00000000-0005-0000-0000-0000C6020000}"/>
    <cellStyle name="%40 - Vurgu5 2 3 11 2" xfId="4360" xr:uid="{1CE1B3ED-4FEE-4C9A-90CD-EDA21AF3DC66}"/>
    <cellStyle name="%40 - Vurgu5 2 3 11 2 2" xfId="29954" xr:uid="{A4D699B3-301A-4BC8-A7B1-F503FD9576A5}"/>
    <cellStyle name="%40 - Vurgu5 2 3 11 3" xfId="5987" xr:uid="{2BA96B6D-92C8-4285-AEAB-317F636C3FD4}"/>
    <cellStyle name="%40 - Vurgu5 2 3 11 3 2" xfId="30993" xr:uid="{5FAAC656-A618-4BB5-8186-61E4A9B8CA2E}"/>
    <cellStyle name="%40 - Vurgu5 2 3 11 4" xfId="28787" xr:uid="{08F2A8D9-ED4C-4EF2-A613-C62AD59A3FB8}"/>
    <cellStyle name="%40 - Vurgu5 2 3 12" xfId="4359" xr:uid="{20C6EAC4-DCFC-40A2-AE3A-369EA6A54B9A}"/>
    <cellStyle name="%40 - Vurgu5 2 3 13" xfId="6610" xr:uid="{508ABB6C-BF03-425F-AC3D-A7BF6D2AB1E0}"/>
    <cellStyle name="%40 - Vurgu5 2 3 13 2" xfId="31614" xr:uid="{35D1D14A-5045-42B5-A087-D6E7C12D7BB7}"/>
    <cellStyle name="%40 - Vurgu5 2 3 14" xfId="11414" xr:uid="{7F473C39-F78C-4D99-A307-765BCEC1FB4C}"/>
    <cellStyle name="%40 - Vurgu5 2 3 14 2" xfId="35648" xr:uid="{11627FD0-225A-4F37-8877-5886A9A12DA2}"/>
    <cellStyle name="%40 - Vurgu5 2 3 15" xfId="15127" xr:uid="{266DB172-B808-4549-BA39-42A015C86AB9}"/>
    <cellStyle name="%40 - Vurgu5 2 3 15 2" xfId="39359" xr:uid="{317349C2-5B41-4688-A61D-A9047F21D0DB}"/>
    <cellStyle name="%40 - Vurgu5 2 3 16" xfId="18863" xr:uid="{A9EAF1B3-2ADC-4A94-A16D-DB90617E1727}"/>
    <cellStyle name="%40 - Vurgu5 2 3 16 2" xfId="43089" xr:uid="{43352E39-0BB4-413D-BE50-325334B15445}"/>
    <cellStyle name="%40 - Vurgu5 2 3 17" xfId="22416" xr:uid="{57CB0629-D0A9-4DA2-A720-96C2D2191F3C}"/>
    <cellStyle name="%40 - Vurgu5 2 3 17 2" xfId="46618" xr:uid="{CF16726F-C86E-4108-A3D4-DA0179C2D53D}"/>
    <cellStyle name="%40 - Vurgu5 2 3 2" xfId="648" xr:uid="{00000000-0005-0000-0000-0000C7020000}"/>
    <cellStyle name="%40 - Vurgu5 2 3 2 10" xfId="23470" xr:uid="{0FEC1856-3F6B-41F7-858D-DFDCF2451099}"/>
    <cellStyle name="%40 - Vurgu5 2 3 2 10 2" xfId="47672" xr:uid="{38C2467C-9229-4E88-B931-85308AF409EB}"/>
    <cellStyle name="%40 - Vurgu5 2 3 2 11" xfId="28788" xr:uid="{FC6F5665-5F74-487E-9A79-AEE27056821A}"/>
    <cellStyle name="%40 - Vurgu5 2 3 2 2" xfId="649" xr:uid="{00000000-0005-0000-0000-0000C8020000}"/>
    <cellStyle name="%40 - Vurgu5 2 3 2 2 2" xfId="4362" xr:uid="{72817CD7-F326-4886-B577-B104B8AD92FE}"/>
    <cellStyle name="%40 - Vurgu5 2 3 2 2 2 2" xfId="29956" xr:uid="{5A3D820B-18CC-4B40-8BE3-2CF2C03D3D89}"/>
    <cellStyle name="%40 - Vurgu5 2 3 2 2 3" xfId="5989" xr:uid="{C709B6EE-CA4C-450D-9027-30295D074840}"/>
    <cellStyle name="%40 - Vurgu5 2 3 2 2 3 2" xfId="30995" xr:uid="{9CA14642-4464-452D-87D5-8EC553E5F589}"/>
    <cellStyle name="%40 - Vurgu5 2 3 2 2 4" xfId="26246" xr:uid="{7568762E-553C-46CB-AF02-713EE83B921D}"/>
    <cellStyle name="%40 - Vurgu5 2 3 2 2 4 2" xfId="50366" xr:uid="{9E491BB9-EDA6-4B4A-A32C-428C8C080C72}"/>
    <cellStyle name="%40 - Vurgu5 2 3 2 2 5" xfId="28789" xr:uid="{0FD3AA5F-8D5F-477F-8C20-EF5B65E0B358}"/>
    <cellStyle name="%40 - Vurgu5 2 3 2 3" xfId="4361" xr:uid="{283D3000-4353-4F5E-AA95-4A194C5E0BFE}"/>
    <cellStyle name="%40 - Vurgu5 2 3 2 3 2" xfId="29955" xr:uid="{21D9AAD8-2F45-425C-892C-966784969DCC}"/>
    <cellStyle name="%40 - Vurgu5 2 3 2 4" xfId="5988" xr:uid="{A0AF865F-8A1A-446F-978D-899D406ED66B}"/>
    <cellStyle name="%40 - Vurgu5 2 3 2 4 2" xfId="30994" xr:uid="{99B96DE8-FF06-42F5-812B-17FC31E21963}"/>
    <cellStyle name="%40 - Vurgu5 2 3 2 5" xfId="7803" xr:uid="{26F3A7EF-A447-43BD-94DA-3C0B3857AC53}"/>
    <cellStyle name="%40 - Vurgu5 2 3 2 5 2" xfId="32666" xr:uid="{15B89F13-BD21-43A5-9F21-6552D99D1CB6}"/>
    <cellStyle name="%40 - Vurgu5 2 3 2 6" xfId="10474" xr:uid="{0DBA1A43-5D45-4DED-BCF6-B83DEC82DE5F}"/>
    <cellStyle name="%40 - Vurgu5 2 3 2 6 2" xfId="35035" xr:uid="{3A98D629-88CD-402C-8ED5-1ECBB2E182AE}"/>
    <cellStyle name="%40 - Vurgu5 2 3 2 7" xfId="12817" xr:uid="{732B9E45-B896-4EDD-80D0-8FF9D30961FA}"/>
    <cellStyle name="%40 - Vurgu5 2 3 2 7 2" xfId="37050" xr:uid="{6D188C3F-3F81-49F8-9B63-9D993E6F379E}"/>
    <cellStyle name="%40 - Vurgu5 2 3 2 8" xfId="16530" xr:uid="{300F6359-3A42-47B1-A83E-2AA4ADC2722C}"/>
    <cellStyle name="%40 - Vurgu5 2 3 2 8 2" xfId="40761" xr:uid="{080C6499-FCBB-4DAC-B92D-FA24C4411E42}"/>
    <cellStyle name="%40 - Vurgu5 2 3 2 9" xfId="20269" xr:uid="{A9DD7683-23B4-42B8-9B0F-C54D17F7DE46}"/>
    <cellStyle name="%40 - Vurgu5 2 3 2 9 2" xfId="44492" xr:uid="{DAA8A6A2-B784-4BB8-961A-170CB54BDFE7}"/>
    <cellStyle name="%40 - Vurgu5 2 3 3" xfId="650" xr:uid="{00000000-0005-0000-0000-0000C9020000}"/>
    <cellStyle name="%40 - Vurgu5 2 3 3 10" xfId="27431" xr:uid="{2481B7A0-CB06-4265-9F80-8E945E28AE79}"/>
    <cellStyle name="%40 - Vurgu5 2 3 3 10 2" xfId="51548" xr:uid="{1B69EEC2-C218-4004-8561-B86D17855636}"/>
    <cellStyle name="%40 - Vurgu5 2 3 3 11" xfId="28790" xr:uid="{FB70CD79-5D19-493B-8D86-FC40DE713D7D}"/>
    <cellStyle name="%40 - Vurgu5 2 3 3 2" xfId="651" xr:uid="{00000000-0005-0000-0000-0000CA020000}"/>
    <cellStyle name="%40 - Vurgu5 2 3 3 2 2" xfId="4364" xr:uid="{91DE1E2C-3B3A-4F41-B001-5D34B3DDF82B}"/>
    <cellStyle name="%40 - Vurgu5 2 3 3 2 2 2" xfId="29958" xr:uid="{804A26FB-52FD-4929-B851-6FDD83457A68}"/>
    <cellStyle name="%40 - Vurgu5 2 3 3 2 3" xfId="5991" xr:uid="{38B26E6F-8952-4396-8C47-11D377A2CA57}"/>
    <cellStyle name="%40 - Vurgu5 2 3 3 2 3 2" xfId="30997" xr:uid="{0E2B3BA0-DADD-438E-94AF-07C22D3561A1}"/>
    <cellStyle name="%40 - Vurgu5 2 3 3 2 4" xfId="28791" xr:uid="{9A130DB0-C533-4912-A013-E30DBFD7EDA8}"/>
    <cellStyle name="%40 - Vurgu5 2 3 3 3" xfId="4363" xr:uid="{0C599959-3963-4134-AE6A-DC031180359D}"/>
    <cellStyle name="%40 - Vurgu5 2 3 3 3 2" xfId="29957" xr:uid="{436FD4CA-40BE-46F5-8F70-E09D093E299B}"/>
    <cellStyle name="%40 - Vurgu5 2 3 3 4" xfId="5990" xr:uid="{8319982B-E4BC-46EF-B690-6274BA4D5846}"/>
    <cellStyle name="%40 - Vurgu5 2 3 3 4 2" xfId="30996" xr:uid="{A0472BBD-AEE7-4159-A7CD-64C2FDCA0779}"/>
    <cellStyle name="%40 - Vurgu5 2 3 3 5" xfId="10017" xr:uid="{5C76264C-FE89-478C-AD66-34F285EC725F}"/>
    <cellStyle name="%40 - Vurgu5 2 3 3 5 2" xfId="34611" xr:uid="{A7571CF2-A631-413D-AC4D-700C2A43D388}"/>
    <cellStyle name="%40 - Vurgu5 2 3 3 6" xfId="10475" xr:uid="{C41D73C9-A0BB-42B8-9166-2CCC88163DC9}"/>
    <cellStyle name="%40 - Vurgu5 2 3 3 6 2" xfId="35036" xr:uid="{72EFE2AF-5923-4CB4-8A91-CF01D33DB916}"/>
    <cellStyle name="%40 - Vurgu5 2 3 3 7" xfId="13999" xr:uid="{DBFD2A54-9C50-4D4E-ADA6-D0F5F5336064}"/>
    <cellStyle name="%40 - Vurgu5 2 3 3 7 2" xfId="38232" xr:uid="{E2C95681-F21B-426F-ACB7-F8109FE9D5F1}"/>
    <cellStyle name="%40 - Vurgu5 2 3 3 8" xfId="17712" xr:uid="{5675C2D9-AFE8-41F4-8F68-BA337DCA7C6A}"/>
    <cellStyle name="%40 - Vurgu5 2 3 3 8 2" xfId="41943" xr:uid="{BC8E0B01-849C-4FBF-AFBC-6F81F4EF6F16}"/>
    <cellStyle name="%40 - Vurgu5 2 3 3 9" xfId="21451" xr:uid="{3E546FA7-B64C-41F9-9902-0097D91CAE87}"/>
    <cellStyle name="%40 - Vurgu5 2 3 3 9 2" xfId="45674" xr:uid="{3C3DF763-622E-4B0C-B56F-CBA3EB825D25}"/>
    <cellStyle name="%40 - Vurgu5 2 3 4" xfId="652" xr:uid="{00000000-0005-0000-0000-0000CB020000}"/>
    <cellStyle name="%40 - Vurgu5 2 3 4 10" xfId="25821" xr:uid="{46FEDCDF-1528-4909-ACAF-745A39461C17}"/>
    <cellStyle name="%40 - Vurgu5 2 3 4 10 2" xfId="49945" xr:uid="{EDE720A8-6662-4F8B-852C-C9EC07E85D34}"/>
    <cellStyle name="%40 - Vurgu5 2 3 4 11" xfId="28792" xr:uid="{017E2468-2BD8-4416-87CB-B1DA160A5363}"/>
    <cellStyle name="%40 - Vurgu5 2 3 4 2" xfId="653" xr:uid="{00000000-0005-0000-0000-0000CC020000}"/>
    <cellStyle name="%40 - Vurgu5 2 3 4 2 2" xfId="4366" xr:uid="{12E9043D-A9FB-4252-B99A-0BC5C626DA4A}"/>
    <cellStyle name="%40 - Vurgu5 2 3 4 2 2 2" xfId="29960" xr:uid="{7677A405-29E1-4F77-B309-40AA206139D9}"/>
    <cellStyle name="%40 - Vurgu5 2 3 4 2 3" xfId="5993" xr:uid="{9608A40B-666E-45B8-813F-1E02C53A2E62}"/>
    <cellStyle name="%40 - Vurgu5 2 3 4 2 3 2" xfId="30999" xr:uid="{FC0DED1D-1FC5-4F3A-80BC-59827E732588}"/>
    <cellStyle name="%40 - Vurgu5 2 3 4 2 4" xfId="28793" xr:uid="{673E18AC-C4FB-4615-AAE0-46EAFBFC5C54}"/>
    <cellStyle name="%40 - Vurgu5 2 3 4 3" xfId="4365" xr:uid="{71597B46-B799-484D-9AA5-2324B108D2C0}"/>
    <cellStyle name="%40 - Vurgu5 2 3 4 3 2" xfId="29959" xr:uid="{A76A75E2-8598-4CCC-8FB1-6A7AE8CCFE7D}"/>
    <cellStyle name="%40 - Vurgu5 2 3 4 4" xfId="5992" xr:uid="{767EC9FD-D127-4767-AE73-7DD8057F52E9}"/>
    <cellStyle name="%40 - Vurgu5 2 3 4 4 2" xfId="30998" xr:uid="{A7BA8543-1ABC-457F-B748-740F0C7BD62D}"/>
    <cellStyle name="%40 - Vurgu5 2 3 4 5" xfId="9000" xr:uid="{6FADBA2E-1BF8-4879-8CD9-FF16F11B87F8}"/>
    <cellStyle name="%40 - Vurgu5 2 3 4 5 2" xfId="33694" xr:uid="{EBE079BC-4C92-4373-AE42-EBD456911749}"/>
    <cellStyle name="%40 - Vurgu5 2 3 4 6" xfId="10476" xr:uid="{FF18A6FE-8E00-4F98-BEEA-A4842E36F12A}"/>
    <cellStyle name="%40 - Vurgu5 2 3 4 6 2" xfId="35037" xr:uid="{7249EBC4-C499-4F6D-B04A-83D11853B1D1}"/>
    <cellStyle name="%40 - Vurgu5 2 3 4 7" xfId="12395" xr:uid="{00675C2F-BFB7-41D5-8BF8-52EF746C5D9E}"/>
    <cellStyle name="%40 - Vurgu5 2 3 4 7 2" xfId="36629" xr:uid="{E0F3AA08-A122-4B16-A626-48BF87D66818}"/>
    <cellStyle name="%40 - Vurgu5 2 3 4 8" xfId="16108" xr:uid="{10C3E639-960B-4BBC-B537-011453C33EE6}"/>
    <cellStyle name="%40 - Vurgu5 2 3 4 8 2" xfId="40340" xr:uid="{2BA283E6-2138-438D-B207-8FC0D720C807}"/>
    <cellStyle name="%40 - Vurgu5 2 3 4 9" xfId="19846" xr:uid="{0540ACE9-9B19-4D8B-AFBA-63D228D54495}"/>
    <cellStyle name="%40 - Vurgu5 2 3 4 9 2" xfId="44071" xr:uid="{FC62A1BB-1318-4C02-8028-6112239B6232}"/>
    <cellStyle name="%40 - Vurgu5 2 3 5" xfId="654" xr:uid="{00000000-0005-0000-0000-0000CD020000}"/>
    <cellStyle name="%40 - Vurgu5 2 3 5 2" xfId="655" xr:uid="{00000000-0005-0000-0000-0000CE020000}"/>
    <cellStyle name="%40 - Vurgu5 2 3 5 2 2" xfId="4368" xr:uid="{5389F3A6-F2DE-4301-B586-E3207BE33CA6}"/>
    <cellStyle name="%40 - Vurgu5 2 3 5 2 2 2" xfId="29962" xr:uid="{C2698BCD-4A48-4514-86C6-2D7BBD429F48}"/>
    <cellStyle name="%40 - Vurgu5 2 3 5 2 3" xfId="5995" xr:uid="{DD350C8C-A7C3-4DF2-A30E-C8E00BC7B663}"/>
    <cellStyle name="%40 - Vurgu5 2 3 5 2 3 2" xfId="31001" xr:uid="{5BA11E5E-5FAA-41E0-B682-D5431D24E205}"/>
    <cellStyle name="%40 - Vurgu5 2 3 5 2 4" xfId="28795" xr:uid="{F292A120-0086-415C-B2C2-D113AD0C8076}"/>
    <cellStyle name="%40 - Vurgu5 2 3 5 3" xfId="4367" xr:uid="{5F2CA90C-5940-4588-9BE8-F1D90D1DF02B}"/>
    <cellStyle name="%40 - Vurgu5 2 3 5 3 2" xfId="29961" xr:uid="{F8BB3B7A-6315-4FE4-AE4C-A9E14AFC7F74}"/>
    <cellStyle name="%40 - Vurgu5 2 3 5 4" xfId="5994" xr:uid="{D111EE4A-C54F-4F16-B7CB-E20244481146}"/>
    <cellStyle name="%40 - Vurgu5 2 3 5 4 2" xfId="31000" xr:uid="{778F36A2-5C56-4C98-9185-43EAA858C4B7}"/>
    <cellStyle name="%40 - Vurgu5 2 3 5 5" xfId="10477" xr:uid="{6D4C436E-AF54-4150-843D-F7B9AB2BC46F}"/>
    <cellStyle name="%40 - Vurgu5 2 3 5 5 2" xfId="35038" xr:uid="{8AA6F47E-EFFE-4A13-AB4B-AC6AC5D85505}"/>
    <cellStyle name="%40 - Vurgu5 2 3 5 6" xfId="24833" xr:uid="{D44135B2-AC87-4417-B463-E3AC16329031}"/>
    <cellStyle name="%40 - Vurgu5 2 3 5 6 2" xfId="48967" xr:uid="{485A755D-0379-411E-A3AA-3E9A8DF88AD2}"/>
    <cellStyle name="%40 - Vurgu5 2 3 5 7" xfId="28794" xr:uid="{D75B30AB-572B-4ED2-8981-7AE280AF4306}"/>
    <cellStyle name="%40 - Vurgu5 2 3 6" xfId="656" xr:uid="{00000000-0005-0000-0000-0000CF020000}"/>
    <cellStyle name="%40 - Vurgu5 2 3 6 2" xfId="657" xr:uid="{00000000-0005-0000-0000-0000D0020000}"/>
    <cellStyle name="%40 - Vurgu5 2 3 6 2 2" xfId="4370" xr:uid="{2B89A184-927C-412A-B467-3E6E8BD9CBC7}"/>
    <cellStyle name="%40 - Vurgu5 2 3 6 2 2 2" xfId="29964" xr:uid="{772A3474-BA04-4ACC-810D-CE738CF87A7C}"/>
    <cellStyle name="%40 - Vurgu5 2 3 6 2 3" xfId="5997" xr:uid="{D6E9196F-E3D1-430E-9E11-BB0B8480C675}"/>
    <cellStyle name="%40 - Vurgu5 2 3 6 2 3 2" xfId="31003" xr:uid="{963E0C94-9B2E-4999-B170-082FF27F8F86}"/>
    <cellStyle name="%40 - Vurgu5 2 3 6 2 4" xfId="28797" xr:uid="{7459ADAA-1BBE-46BB-878D-AB7DF7505CCC}"/>
    <cellStyle name="%40 - Vurgu5 2 3 6 3" xfId="4369" xr:uid="{262A94B1-AB58-4860-9AD2-2ADF86CDE503}"/>
    <cellStyle name="%40 - Vurgu5 2 3 6 3 2" xfId="29963" xr:uid="{E7BB7F5D-A311-4598-9007-AF5F9069AC0C}"/>
    <cellStyle name="%40 - Vurgu5 2 3 6 4" xfId="5996" xr:uid="{01227A6D-DD66-44FD-93E0-347BD389416D}"/>
    <cellStyle name="%40 - Vurgu5 2 3 6 4 2" xfId="31002" xr:uid="{F1424951-D3C1-4376-A5D9-3F280627D72B}"/>
    <cellStyle name="%40 - Vurgu5 2 3 6 5" xfId="10478" xr:uid="{8845681A-6138-4648-A511-F2746720FD8F}"/>
    <cellStyle name="%40 - Vurgu5 2 3 6 5 2" xfId="35039" xr:uid="{36F12E81-70A2-47DB-B559-D04E6C200D87}"/>
    <cellStyle name="%40 - Vurgu5 2 3 6 6" xfId="28796" xr:uid="{EE246235-C5F1-47FB-8FCE-417AB46825D1}"/>
    <cellStyle name="%40 - Vurgu5 2 3 7" xfId="658" xr:uid="{00000000-0005-0000-0000-0000D1020000}"/>
    <cellStyle name="%40 - Vurgu5 2 3 7 2" xfId="659" xr:uid="{00000000-0005-0000-0000-0000D2020000}"/>
    <cellStyle name="%40 - Vurgu5 2 3 7 2 2" xfId="4372" xr:uid="{719F99A4-12B4-415D-9A81-DF1E93EC680E}"/>
    <cellStyle name="%40 - Vurgu5 2 3 7 2 2 2" xfId="29966" xr:uid="{8D0EF5E0-735E-48D3-A6A2-63B65D19EA53}"/>
    <cellStyle name="%40 - Vurgu5 2 3 7 2 3" xfId="5999" xr:uid="{6A986049-760C-44F2-9CC6-5DE5DED0CB6B}"/>
    <cellStyle name="%40 - Vurgu5 2 3 7 2 3 2" xfId="31005" xr:uid="{E2C1BFA6-7CDA-4717-9D5F-29337744971B}"/>
    <cellStyle name="%40 - Vurgu5 2 3 7 2 4" xfId="28799" xr:uid="{25DE0F67-BE8B-4D14-BF22-8E5B61C7C3D3}"/>
    <cellStyle name="%40 - Vurgu5 2 3 7 3" xfId="4371" xr:uid="{FC71FD29-68B0-4B42-A051-3B037992FFDA}"/>
    <cellStyle name="%40 - Vurgu5 2 3 7 3 2" xfId="29965" xr:uid="{A36ECECD-E744-4AA9-962D-09CAA03D41B1}"/>
    <cellStyle name="%40 - Vurgu5 2 3 7 4" xfId="5998" xr:uid="{C60E805E-E54A-4A3D-9A16-2F25CF48BD4B}"/>
    <cellStyle name="%40 - Vurgu5 2 3 7 4 2" xfId="31004" xr:uid="{DFBE9AA0-22AE-40BD-98E0-F1CB1121333B}"/>
    <cellStyle name="%40 - Vurgu5 2 3 7 5" xfId="10479" xr:uid="{8BB00D0D-DC39-4A05-9AE8-804A68D5A304}"/>
    <cellStyle name="%40 - Vurgu5 2 3 7 5 2" xfId="35040" xr:uid="{1808C014-7ADC-48BD-AEB4-BE6203E8D177}"/>
    <cellStyle name="%40 - Vurgu5 2 3 7 6" xfId="28798" xr:uid="{FE4E0779-320D-4F18-80F0-A390C7A1BB48}"/>
    <cellStyle name="%40 - Vurgu5 2 3 8" xfId="660" xr:uid="{00000000-0005-0000-0000-0000D3020000}"/>
    <cellStyle name="%40 - Vurgu5 2 3 8 2" xfId="661" xr:uid="{00000000-0005-0000-0000-0000D4020000}"/>
    <cellStyle name="%40 - Vurgu5 2 3 8 2 2" xfId="4374" xr:uid="{6747965C-911B-46A4-A338-5825D2A76DFC}"/>
    <cellStyle name="%40 - Vurgu5 2 3 8 2 2 2" xfId="29968" xr:uid="{FBBDBFFB-556E-4D87-846A-E2AC15D9895B}"/>
    <cellStyle name="%40 - Vurgu5 2 3 8 2 3" xfId="6001" xr:uid="{58844319-D8AE-4C70-8AB0-C2BD75FEBEA9}"/>
    <cellStyle name="%40 - Vurgu5 2 3 8 2 3 2" xfId="31007" xr:uid="{A1ED0FEC-17D2-4209-8F25-E4BBDCDA095A}"/>
    <cellStyle name="%40 - Vurgu5 2 3 8 2 4" xfId="28801" xr:uid="{8ED0D80B-78DE-4C20-B131-36E31E0EFE3D}"/>
    <cellStyle name="%40 - Vurgu5 2 3 8 3" xfId="4373" xr:uid="{D1E128E7-D0BE-458C-A2C8-E4C9C7CA44F9}"/>
    <cellStyle name="%40 - Vurgu5 2 3 8 3 2" xfId="29967" xr:uid="{8572CA94-157F-4480-9B7E-7FE9E0589589}"/>
    <cellStyle name="%40 - Vurgu5 2 3 8 4" xfId="6000" xr:uid="{FE29D1B6-BFE3-44A9-A22D-1E5266D78173}"/>
    <cellStyle name="%40 - Vurgu5 2 3 8 4 2" xfId="31006" xr:uid="{94A1CC3A-CCF5-4871-8769-7A115B988659}"/>
    <cellStyle name="%40 - Vurgu5 2 3 8 5" xfId="10480" xr:uid="{DE65B2D2-4495-4927-9ED8-4D925AEA278D}"/>
    <cellStyle name="%40 - Vurgu5 2 3 8 5 2" xfId="35041" xr:uid="{AE52013C-7039-494C-9B90-580197FD87B5}"/>
    <cellStyle name="%40 - Vurgu5 2 3 8 6" xfId="28800" xr:uid="{615CC371-30F9-4ACB-9C7E-4D9C98AC8C7A}"/>
    <cellStyle name="%40 - Vurgu5 2 3 9" xfId="662" xr:uid="{00000000-0005-0000-0000-0000D5020000}"/>
    <cellStyle name="%40 - Vurgu5 2 3 9 2" xfId="4375" xr:uid="{16D57426-C3B1-4DC7-94A9-899368412D63}"/>
    <cellStyle name="%40 - Vurgu5 2 3 9 2 2" xfId="29969" xr:uid="{EDB27AED-9A5B-406F-B3F2-5C4630E5B619}"/>
    <cellStyle name="%40 - Vurgu5 2 3 9 3" xfId="6002" xr:uid="{3B94ED7B-D814-4158-A73A-546C2F15FC72}"/>
    <cellStyle name="%40 - Vurgu5 2 3 9 3 2" xfId="31008" xr:uid="{AEE12C42-EB2C-4CA7-A6C8-1914F5D1CEB3}"/>
    <cellStyle name="%40 - Vurgu5 2 3 9 4" xfId="10481" xr:uid="{8BF43859-FE1B-46C2-AD6C-00E2E9173545}"/>
    <cellStyle name="%40 - Vurgu5 2 3 9 4 2" xfId="35042" xr:uid="{9395708E-EA90-4873-BC31-731502463239}"/>
    <cellStyle name="%40 - Vurgu5 2 3 9 5" xfId="28802" xr:uid="{144FF719-4B93-41AF-B25F-7C722C3E50E7}"/>
    <cellStyle name="%40 - Vurgu5 2 30" xfId="14864" xr:uid="{C0765006-7272-4499-B79D-A45847A7DBCC}"/>
    <cellStyle name="%40 - Vurgu5 2 30 2" xfId="39096" xr:uid="{E3FF540F-3E22-45D5-A40B-D364C9C5BDCA}"/>
    <cellStyle name="%40 - Vurgu5 2 31" xfId="18597" xr:uid="{7CC3DC81-EF41-4156-83A8-FF169D00F08F}"/>
    <cellStyle name="%40 - Vurgu5 2 31 2" xfId="42823" xr:uid="{83530E95-6E46-4C33-9039-2E0CD39495FA}"/>
    <cellStyle name="%40 - Vurgu5 2 32" xfId="22339" xr:uid="{618488AF-7D7B-41B2-8312-C3C5131265A0}"/>
    <cellStyle name="%40 - Vurgu5 2 32 2" xfId="46541" xr:uid="{AEC9A21C-6631-40CE-B3CC-B37A1EE67817}"/>
    <cellStyle name="%40 - Vurgu5 2 33" xfId="28773" xr:uid="{7CDF8054-3E85-4EA6-B7B1-300D7767835C}"/>
    <cellStyle name="%40 - Vurgu5 2 4" xfId="663" xr:uid="{00000000-0005-0000-0000-0000D6020000}"/>
    <cellStyle name="%40 - Vurgu5 2 4 2" xfId="664" xr:uid="{00000000-0005-0000-0000-0000D7020000}"/>
    <cellStyle name="%40 - Vurgu5 2 4 3" xfId="4376" xr:uid="{B5A43698-F9CB-4D5F-BBD3-BA55319ECFAD}"/>
    <cellStyle name="%40 - Vurgu5 2 4 3 2" xfId="29970" xr:uid="{3FD98842-5CEE-4433-9A4A-F9D500AC3E50}"/>
    <cellStyle name="%40 - Vurgu5 2 4 4" xfId="6003" xr:uid="{89DBF92A-44B8-4743-9636-D33B6AF08234}"/>
    <cellStyle name="%40 - Vurgu5 2 4 4 2" xfId="31009" xr:uid="{0D2CCE2A-442A-4B3F-A996-BD294A003CA6}"/>
    <cellStyle name="%40 - Vurgu5 2 4 5" xfId="6650" xr:uid="{98244B95-2BFA-494D-BD3F-BC9C07EBFC53}"/>
    <cellStyle name="%40 - Vurgu5 2 5" xfId="665" xr:uid="{00000000-0005-0000-0000-0000D8020000}"/>
    <cellStyle name="%40 - Vurgu5 2 5 10" xfId="22543" xr:uid="{944D2AB2-E45C-4121-955C-730EEDB30CBD}"/>
    <cellStyle name="%40 - Vurgu5 2 5 10 2" xfId="46745" xr:uid="{FBE3FCBF-6E85-463D-9622-ACC4F5A5D1EE}"/>
    <cellStyle name="%40 - Vurgu5 2 5 11" xfId="28803" xr:uid="{97B3EFF6-7222-4A86-8128-9FACEDFF8FAE}"/>
    <cellStyle name="%40 - Vurgu5 2 5 2" xfId="666" xr:uid="{00000000-0005-0000-0000-0000D9020000}"/>
    <cellStyle name="%40 - Vurgu5 2 5 2 2" xfId="4378" xr:uid="{9DD1C772-F221-487F-8ABF-ED22736A45D0}"/>
    <cellStyle name="%40 - Vurgu5 2 5 2 2 2" xfId="27553" xr:uid="{BF46083E-B1AC-4AAE-9B27-6D1C3A339A4C}"/>
    <cellStyle name="%40 - Vurgu5 2 5 2 2 2 2" xfId="51670" xr:uid="{EB662A72-E0F0-4B60-9E76-45AEC56F2C6F}"/>
    <cellStyle name="%40 - Vurgu5 2 5 2 2 3" xfId="29972" xr:uid="{B6EA1CEB-4C06-4361-A849-300CE715D7E4}"/>
    <cellStyle name="%40 - Vurgu5 2 5 2 3" xfId="6005" xr:uid="{2F19ECC8-C45B-436E-9EC7-92EA1519EA8E}"/>
    <cellStyle name="%40 - Vurgu5 2 5 2 3 2" xfId="31011" xr:uid="{E78BCE5B-0B05-497F-8B2E-5FF2F5396BDE}"/>
    <cellStyle name="%40 - Vurgu5 2 5 2 4" xfId="7950" xr:uid="{FE6C94FE-150A-4F94-95F3-3B0554CA2728}"/>
    <cellStyle name="%40 - Vurgu5 2 5 2 4 2" xfId="32788" xr:uid="{7822C8F4-60C9-40BA-9812-518E53BF119D}"/>
    <cellStyle name="%40 - Vurgu5 2 5 2 5" xfId="14121" xr:uid="{169DD764-FF78-4909-8302-14AF778A39C9}"/>
    <cellStyle name="%40 - Vurgu5 2 5 2 5 2" xfId="38354" xr:uid="{D82EDED2-788B-40B0-A52E-66830113B558}"/>
    <cellStyle name="%40 - Vurgu5 2 5 2 6" xfId="17834" xr:uid="{D9D3B829-6D36-4524-8EAA-02E589CD2727}"/>
    <cellStyle name="%40 - Vurgu5 2 5 2 6 2" xfId="42065" xr:uid="{B14320B5-DC67-42BE-922F-0E58491D7EBC}"/>
    <cellStyle name="%40 - Vurgu5 2 5 2 7" xfId="21573" xr:uid="{F238AAF8-7A8C-48C5-BDCA-D97932E9EA0A}"/>
    <cellStyle name="%40 - Vurgu5 2 5 2 7 2" xfId="45796" xr:uid="{B2C4E409-A3AB-4169-85F8-D3C71EC5FAB2}"/>
    <cellStyle name="%40 - Vurgu5 2 5 2 8" xfId="23593" xr:uid="{C6578D24-B2E8-4C2A-BA11-BBE1CAFCC428}"/>
    <cellStyle name="%40 - Vurgu5 2 5 2 8 2" xfId="47795" xr:uid="{EA070B60-4097-4058-8F25-5FA8D72B98AE}"/>
    <cellStyle name="%40 - Vurgu5 2 5 2 9" xfId="28804" xr:uid="{D145169E-52AD-4CF3-9916-F9A3427A392A}"/>
    <cellStyle name="%40 - Vurgu5 2 5 3" xfId="4377" xr:uid="{0DCB76BD-EEDC-411E-A426-F784B77A7AD5}"/>
    <cellStyle name="%40 - Vurgu5 2 5 3 2" xfId="9380" xr:uid="{3FD161BC-5087-45C0-9EE1-B92B1FCDFEB2}"/>
    <cellStyle name="%40 - Vurgu5 2 5 3 2 2" xfId="34006" xr:uid="{901B869C-A49F-497C-947E-26CA3472C587}"/>
    <cellStyle name="%40 - Vurgu5 2 5 3 3" xfId="12941" xr:uid="{75FD5BAF-CE0D-4BA2-B222-3A9A22B4073B}"/>
    <cellStyle name="%40 - Vurgu5 2 5 3 3 2" xfId="37174" xr:uid="{4C097BA5-44EE-4644-8FCA-E6182B985200}"/>
    <cellStyle name="%40 - Vurgu5 2 5 3 4" xfId="16654" xr:uid="{3005FF4D-9F00-45FD-9032-8A06604836EA}"/>
    <cellStyle name="%40 - Vurgu5 2 5 3 4 2" xfId="40885" xr:uid="{CF2C19B8-EE4E-41CB-A26B-0BF0DD9AF2BD}"/>
    <cellStyle name="%40 - Vurgu5 2 5 3 5" xfId="20393" xr:uid="{58A14146-B05D-423B-AEE0-9C2EDA57F64D}"/>
    <cellStyle name="%40 - Vurgu5 2 5 3 5 2" xfId="44616" xr:uid="{CD8AF809-13C3-42B2-8C74-D21E7783CE14}"/>
    <cellStyle name="%40 - Vurgu5 2 5 3 6" xfId="26371" xr:uid="{941A27AD-D828-446F-933F-8517B173C32C}"/>
    <cellStyle name="%40 - Vurgu5 2 5 3 6 2" xfId="50490" xr:uid="{F8F1EB07-89E8-4873-8DB3-6483084C93C0}"/>
    <cellStyle name="%40 - Vurgu5 2 5 3 7" xfId="29971" xr:uid="{3AA31454-D51C-442A-9909-2C35221FD64A}"/>
    <cellStyle name="%40 - Vurgu5 2 5 4" xfId="6004" xr:uid="{C7871AAA-8424-4493-8278-AF63E7265ED2}"/>
    <cellStyle name="%40 - Vurgu5 2 5 4 2" xfId="24956" xr:uid="{43FB1E9D-584C-42D0-86DC-117C68B15821}"/>
    <cellStyle name="%40 - Vurgu5 2 5 4 2 2" xfId="49090" xr:uid="{1E583AA3-F984-4156-A5F8-131B917F1E0D}"/>
    <cellStyle name="%40 - Vurgu5 2 5 4 3" xfId="31010" xr:uid="{60A8378E-CDB9-4BDF-867F-9AF87A2513D4}"/>
    <cellStyle name="%40 - Vurgu5 2 5 5" xfId="6803" xr:uid="{948F6BA4-9EB6-4E60-B2D3-579E5FE23D82}"/>
    <cellStyle name="%40 - Vurgu5 2 5 5 2" xfId="31740" xr:uid="{BBA282A8-A66D-4A9A-960B-7A7F5C7D3233}"/>
    <cellStyle name="%40 - Vurgu5 2 5 6" xfId="10482" xr:uid="{60B34E7B-B510-41D9-AA5E-DA0C80BFBB2D}"/>
    <cellStyle name="%40 - Vurgu5 2 5 6 2" xfId="35043" xr:uid="{C3132752-6CFF-4346-B202-C8B25C19C0BF}"/>
    <cellStyle name="%40 - Vurgu5 2 5 7" xfId="11540" xr:uid="{A7D08E56-18DE-4E92-B5EE-780802E56CBE}"/>
    <cellStyle name="%40 - Vurgu5 2 5 7 2" xfId="35774" xr:uid="{46B640B9-ECC2-447A-B93A-3C8A1B2BA9BB}"/>
    <cellStyle name="%40 - Vurgu5 2 5 8" xfId="15253" xr:uid="{69D422EB-B79C-4F21-BD5B-898E3474B886}"/>
    <cellStyle name="%40 - Vurgu5 2 5 8 2" xfId="39485" xr:uid="{26772D55-CFFF-46A8-94D6-7F20300778A6}"/>
    <cellStyle name="%40 - Vurgu5 2 5 9" xfId="18990" xr:uid="{28DBE9D8-0849-4E45-B1CF-45B8F62FB6CA}"/>
    <cellStyle name="%40 - Vurgu5 2 5 9 2" xfId="43216" xr:uid="{935C034F-F3AB-4DFC-93B2-09EEB855149B}"/>
    <cellStyle name="%40 - Vurgu5 2 6" xfId="667" xr:uid="{00000000-0005-0000-0000-0000DA020000}"/>
    <cellStyle name="%40 - Vurgu5 2 6 2" xfId="8084" xr:uid="{FA842DDD-1834-40CD-B440-33FB0A5FA74A}"/>
    <cellStyle name="%40 - Vurgu5 2 6 2 2" xfId="14245" xr:uid="{64A08C85-F3A8-49EE-922A-B9B26652A5EF}"/>
    <cellStyle name="%40 - Vurgu5 2 6 2 2 2" xfId="27677" xr:uid="{B0A211B8-6CDE-424D-A7B4-BAA9AAA76C69}"/>
    <cellStyle name="%40 - Vurgu5 2 6 2 2 2 2" xfId="51794" xr:uid="{8A517F76-72D4-48F8-9F42-02CCE0486405}"/>
    <cellStyle name="%40 - Vurgu5 2 6 2 2 3" xfId="38478" xr:uid="{5AAAB286-87C4-4051-833C-8F77D2D4A7F7}"/>
    <cellStyle name="%40 - Vurgu5 2 6 2 3" xfId="17958" xr:uid="{1ABCE4A7-EF97-4167-B5C0-F2B3B9FB7E6A}"/>
    <cellStyle name="%40 - Vurgu5 2 6 2 3 2" xfId="42189" xr:uid="{39A920BB-9E72-46D7-A11B-5D8E8603C750}"/>
    <cellStyle name="%40 - Vurgu5 2 6 2 4" xfId="21697" xr:uid="{4CB29A55-85D8-4A4E-BF02-B05B04F6E06C}"/>
    <cellStyle name="%40 - Vurgu5 2 6 2 4 2" xfId="45920" xr:uid="{D19F003B-E3E1-405E-A065-294402167D6E}"/>
    <cellStyle name="%40 - Vurgu5 2 6 2 5" xfId="23717" xr:uid="{DA711C63-AD13-4BCE-AC30-A32E42F23A05}"/>
    <cellStyle name="%40 - Vurgu5 2 6 2 5 2" xfId="47919" xr:uid="{CA873A39-E657-4FC1-92EC-ED1E33D66686}"/>
    <cellStyle name="%40 - Vurgu5 2 6 2 6" xfId="32912" xr:uid="{385B48D8-7A4A-4A27-86A5-B130682ECD5B}"/>
    <cellStyle name="%40 - Vurgu5 2 6 3" xfId="6931" xr:uid="{48B6163C-977C-4DD6-BD7A-D6769C681435}"/>
    <cellStyle name="%40 - Vurgu5 2 6 3 2" xfId="13053" xr:uid="{621B2B05-54A7-4FF9-9109-53B4F806E827}"/>
    <cellStyle name="%40 - Vurgu5 2 6 3 2 2" xfId="37286" xr:uid="{6A3FBE3F-EEE9-4CF8-818E-9096A11F507B}"/>
    <cellStyle name="%40 - Vurgu5 2 6 3 3" xfId="16766" xr:uid="{28D587FA-69B2-4115-BF34-1281AA8DCF21}"/>
    <cellStyle name="%40 - Vurgu5 2 6 3 3 2" xfId="40997" xr:uid="{5E116863-C4DF-491F-855C-F4E7C468638D}"/>
    <cellStyle name="%40 - Vurgu5 2 6 3 4" xfId="20505" xr:uid="{2ED73C44-DABA-495B-BA80-D39603339255}"/>
    <cellStyle name="%40 - Vurgu5 2 6 3 4 2" xfId="44728" xr:uid="{1C86A997-AE3A-4FF9-B084-81EA216AAD4F}"/>
    <cellStyle name="%40 - Vurgu5 2 6 3 5" xfId="26483" xr:uid="{87AD1238-4B7E-4E6A-9EBE-8E758A71D128}"/>
    <cellStyle name="%40 - Vurgu5 2 6 3 5 2" xfId="50602" xr:uid="{6B3A8ED0-1FE8-4056-A033-D95DBC673B11}"/>
    <cellStyle name="%40 - Vurgu5 2 6 3 6" xfId="31864" xr:uid="{D632C570-08BB-4520-9EF4-C6748DF132C5}"/>
    <cellStyle name="%40 - Vurgu5 2 6 4" xfId="11664" xr:uid="{E50224FA-B352-4C13-8CED-04AF44524B29}"/>
    <cellStyle name="%40 - Vurgu5 2 6 4 2" xfId="25080" xr:uid="{1A6CB235-FE7E-4DE9-B01D-A10CA2AE8F8B}"/>
    <cellStyle name="%40 - Vurgu5 2 6 4 2 2" xfId="49214" xr:uid="{17DA8273-FED4-4215-8814-3341F3ADC9B4}"/>
    <cellStyle name="%40 - Vurgu5 2 6 4 3" xfId="35898" xr:uid="{44986E24-C1C2-4CE5-B75E-8ACA065C1B65}"/>
    <cellStyle name="%40 - Vurgu5 2 6 5" xfId="15377" xr:uid="{937A17AB-8A13-4A59-AF8C-6B6F34481157}"/>
    <cellStyle name="%40 - Vurgu5 2 6 5 2" xfId="39609" xr:uid="{3A0D4BAD-25DF-4463-A209-BEEB817B1C02}"/>
    <cellStyle name="%40 - Vurgu5 2 6 6" xfId="19114" xr:uid="{4CCC4F86-09EC-4952-8569-3E0B9C390AFA}"/>
    <cellStyle name="%40 - Vurgu5 2 6 6 2" xfId="43340" xr:uid="{441FF1DA-6F36-43A0-A541-F2DD8E2C7AF1}"/>
    <cellStyle name="%40 - Vurgu5 2 6 7" xfId="22667" xr:uid="{048F0D0F-5C76-4B35-ACE3-5E8143C7F16F}"/>
    <cellStyle name="%40 - Vurgu5 2 6 7 2" xfId="46869" xr:uid="{BD61956D-5461-4C58-8A00-7D3A691D9B15}"/>
    <cellStyle name="%40 - Vurgu5 2 7" xfId="668" xr:uid="{00000000-0005-0000-0000-0000DB020000}"/>
    <cellStyle name="%40 - Vurgu5 2 7 10" xfId="22794" xr:uid="{E850C3EA-A7EA-4C3D-99CE-37075B95EE99}"/>
    <cellStyle name="%40 - Vurgu5 2 7 10 2" xfId="46996" xr:uid="{DB33B94C-97B5-477C-A823-A6723A289356}"/>
    <cellStyle name="%40 - Vurgu5 2 7 11" xfId="28805" xr:uid="{BA4E874C-3B7B-4D20-B4C7-7EEEA23B53B8}"/>
    <cellStyle name="%40 - Vurgu5 2 7 2" xfId="669" xr:uid="{00000000-0005-0000-0000-0000DC020000}"/>
    <cellStyle name="%40 - Vurgu5 2 7 2 2" xfId="4380" xr:uid="{6B547BF8-24F8-463D-B400-D1F4CDADB019}"/>
    <cellStyle name="%40 - Vurgu5 2 7 2 2 2" xfId="27804" xr:uid="{A90ABFB8-36CE-4A37-8E94-8ED893A89384}"/>
    <cellStyle name="%40 - Vurgu5 2 7 2 2 2 2" xfId="51921" xr:uid="{9CDE4AB6-9217-4938-A350-1F966AC1874A}"/>
    <cellStyle name="%40 - Vurgu5 2 7 2 2 3" xfId="29974" xr:uid="{FBA51182-F996-4B74-9A3D-30B14DBF10FD}"/>
    <cellStyle name="%40 - Vurgu5 2 7 2 3" xfId="6007" xr:uid="{FA0880C2-E81B-4FE2-9DFC-D6DECC1A83B3}"/>
    <cellStyle name="%40 - Vurgu5 2 7 2 3 2" xfId="31013" xr:uid="{719E527C-C5DC-4AE6-B0F4-3ECAC5DB0B2F}"/>
    <cellStyle name="%40 - Vurgu5 2 7 2 4" xfId="8215" xr:uid="{E27EECEF-C5BD-4911-84D4-505C38D5883F}"/>
    <cellStyle name="%40 - Vurgu5 2 7 2 4 2" xfId="33039" xr:uid="{87F0ED50-2ED3-43F6-A8E6-33E45DD0B7F7}"/>
    <cellStyle name="%40 - Vurgu5 2 7 2 5" xfId="14372" xr:uid="{0D392CB6-CA65-48C7-9806-EBD1F20F6C00}"/>
    <cellStyle name="%40 - Vurgu5 2 7 2 5 2" xfId="38605" xr:uid="{D48FD756-68F3-4946-93B3-A197FB3C9F3B}"/>
    <cellStyle name="%40 - Vurgu5 2 7 2 6" xfId="18085" xr:uid="{0DEA3195-863A-4ABD-828A-8C9A2008A30E}"/>
    <cellStyle name="%40 - Vurgu5 2 7 2 6 2" xfId="42316" xr:uid="{594F5913-E207-4D0D-96AF-3708B0EE2FD7}"/>
    <cellStyle name="%40 - Vurgu5 2 7 2 7" xfId="21824" xr:uid="{EF2A24BD-4E2F-4D9E-AFDA-9E5E19490D82}"/>
    <cellStyle name="%40 - Vurgu5 2 7 2 7 2" xfId="46047" xr:uid="{0B1430C4-2B78-4F6A-91A8-DA9F4E8FEB6B}"/>
    <cellStyle name="%40 - Vurgu5 2 7 2 8" xfId="23844" xr:uid="{24C1797F-738C-4BC5-8E65-41C818A8A1E7}"/>
    <cellStyle name="%40 - Vurgu5 2 7 2 8 2" xfId="48046" xr:uid="{5AB41C1D-3F64-4947-8035-E27671F6367C}"/>
    <cellStyle name="%40 - Vurgu5 2 7 2 9" xfId="28806" xr:uid="{ADE7FA09-73A9-472A-A63E-3F0B37F9B132}"/>
    <cellStyle name="%40 - Vurgu5 2 7 3" xfId="4379" xr:uid="{A116A3C6-6047-4EB7-8D55-CE0BEB43DF19}"/>
    <cellStyle name="%40 - Vurgu5 2 7 3 2" xfId="9445" xr:uid="{37D1687D-6DA4-443E-BB47-B89B7377DD31}"/>
    <cellStyle name="%40 - Vurgu5 2 7 3 2 2" xfId="34070" xr:uid="{64190283-CFD6-4CE5-B50F-2B7C8D971F36}"/>
    <cellStyle name="%40 - Vurgu5 2 7 3 3" xfId="13180" xr:uid="{337B3EAA-AF5D-4B0F-A325-C24A9639285D}"/>
    <cellStyle name="%40 - Vurgu5 2 7 3 3 2" xfId="37413" xr:uid="{7DA48B12-04C7-4CCB-A896-3D51A4A338D4}"/>
    <cellStyle name="%40 - Vurgu5 2 7 3 4" xfId="16893" xr:uid="{9C5A96CD-FC52-49C8-93E9-7EA4AEDBD849}"/>
    <cellStyle name="%40 - Vurgu5 2 7 3 4 2" xfId="41124" xr:uid="{EA47BE42-678D-4F1B-BE6A-169320BE5E31}"/>
    <cellStyle name="%40 - Vurgu5 2 7 3 5" xfId="20632" xr:uid="{34FAE3CC-CFC9-46B2-BE66-C339024D2BB9}"/>
    <cellStyle name="%40 - Vurgu5 2 7 3 5 2" xfId="44855" xr:uid="{A09F87E3-D060-44F4-AF60-F357D39A54DD}"/>
    <cellStyle name="%40 - Vurgu5 2 7 3 6" xfId="26610" xr:uid="{B72331E8-7F5F-4A79-862B-75353C29E3B8}"/>
    <cellStyle name="%40 - Vurgu5 2 7 3 6 2" xfId="50729" xr:uid="{BABA17E9-6F91-47FA-A327-739F69C13194}"/>
    <cellStyle name="%40 - Vurgu5 2 7 3 7" xfId="29973" xr:uid="{7FF04034-C38F-4164-B171-6DD8E60819F4}"/>
    <cellStyle name="%40 - Vurgu5 2 7 4" xfId="6006" xr:uid="{447566CC-9887-452F-84CD-D2CF55A4C788}"/>
    <cellStyle name="%40 - Vurgu5 2 7 4 2" xfId="25207" xr:uid="{BCF92C79-D57D-45B3-92CD-C288297538F0}"/>
    <cellStyle name="%40 - Vurgu5 2 7 4 2 2" xfId="49341" xr:uid="{731887F8-25DF-4759-8E3C-9A1F71745DAC}"/>
    <cellStyle name="%40 - Vurgu5 2 7 4 3" xfId="31012" xr:uid="{1E771F7A-3DA1-4541-B385-A72E25D885FA}"/>
    <cellStyle name="%40 - Vurgu5 2 7 5" xfId="7067" xr:uid="{A3A39996-55C0-4AE5-99AA-7A9226A8F39B}"/>
    <cellStyle name="%40 - Vurgu5 2 7 5 2" xfId="31991" xr:uid="{42D037C8-773A-4F74-88CA-8623CE38D6F2}"/>
    <cellStyle name="%40 - Vurgu5 2 7 6" xfId="10483" xr:uid="{3C20E1F7-B6CF-4714-82AD-A8A1593D25E9}"/>
    <cellStyle name="%40 - Vurgu5 2 7 6 2" xfId="35044" xr:uid="{E492F28E-33A8-4686-8C78-B6FFE7318FC5}"/>
    <cellStyle name="%40 - Vurgu5 2 7 7" xfId="11791" xr:uid="{7AE439C9-C9AF-451A-A921-F396C23B45E6}"/>
    <cellStyle name="%40 - Vurgu5 2 7 7 2" xfId="36025" xr:uid="{1A27397B-7D06-48C8-BAC3-6E5482619594}"/>
    <cellStyle name="%40 - Vurgu5 2 7 8" xfId="15504" xr:uid="{D26E5BB3-97D0-46A6-BBC8-9E9158CFB672}"/>
    <cellStyle name="%40 - Vurgu5 2 7 8 2" xfId="39736" xr:uid="{98AEF78D-F590-4988-97AB-E5876A881099}"/>
    <cellStyle name="%40 - Vurgu5 2 7 9" xfId="19241" xr:uid="{94C2343E-28B9-45B7-BEA4-969F93EB348D}"/>
    <cellStyle name="%40 - Vurgu5 2 7 9 2" xfId="43467" xr:uid="{9A363A8C-909A-44D3-9FE9-AF18972446F9}"/>
    <cellStyle name="%40 - Vurgu5 2 8" xfId="670" xr:uid="{00000000-0005-0000-0000-0000DD020000}"/>
    <cellStyle name="%40 - Vurgu5 2 8 10" xfId="22921" xr:uid="{D4ED22DD-338B-4D82-B57D-83B97908EDB1}"/>
    <cellStyle name="%40 - Vurgu5 2 8 10 2" xfId="47123" xr:uid="{E1EE5EBA-8BD2-4C99-907B-A7C62BCAFA42}"/>
    <cellStyle name="%40 - Vurgu5 2 8 11" xfId="28807" xr:uid="{7B8CA31D-AFE3-4615-9B42-2E4F4DB7F381}"/>
    <cellStyle name="%40 - Vurgu5 2 8 2" xfId="671" xr:uid="{00000000-0005-0000-0000-0000DE020000}"/>
    <cellStyle name="%40 - Vurgu5 2 8 2 2" xfId="4382" xr:uid="{D4622E70-4E05-46B1-A231-D69E30E19E76}"/>
    <cellStyle name="%40 - Vurgu5 2 8 2 2 2" xfId="27931" xr:uid="{7925F326-713A-4DF4-A546-56D56DB44316}"/>
    <cellStyle name="%40 - Vurgu5 2 8 2 2 2 2" xfId="52048" xr:uid="{F8B55139-ABF2-4670-8E57-98983097B801}"/>
    <cellStyle name="%40 - Vurgu5 2 8 2 2 3" xfId="29976" xr:uid="{70995F6E-75C0-48A4-83EC-0819F6AC0507}"/>
    <cellStyle name="%40 - Vurgu5 2 8 2 3" xfId="6009" xr:uid="{8EC4E6E6-0831-4FB0-A96B-DFC71B0FA105}"/>
    <cellStyle name="%40 - Vurgu5 2 8 2 3 2" xfId="31015" xr:uid="{DDA6D1EF-3374-4A3E-813D-453ED8A485AA}"/>
    <cellStyle name="%40 - Vurgu5 2 8 2 4" xfId="8345" xr:uid="{481B1F8B-7678-44F7-AE7C-FF8DBAD1EE7D}"/>
    <cellStyle name="%40 - Vurgu5 2 8 2 4 2" xfId="33166" xr:uid="{26E64B0B-8FFD-453C-B1B8-849649D810AB}"/>
    <cellStyle name="%40 - Vurgu5 2 8 2 5" xfId="14499" xr:uid="{EDB40738-59F0-48BF-B8C1-F0CD948F8C41}"/>
    <cellStyle name="%40 - Vurgu5 2 8 2 5 2" xfId="38732" xr:uid="{4017780C-5932-4283-8DEF-18BB304837C8}"/>
    <cellStyle name="%40 - Vurgu5 2 8 2 6" xfId="18212" xr:uid="{B89DEEDC-F988-4F86-B4BA-DA434DB46D8C}"/>
    <cellStyle name="%40 - Vurgu5 2 8 2 6 2" xfId="42443" xr:uid="{B2E82D54-11F2-458A-B70D-05BCD600C32F}"/>
    <cellStyle name="%40 - Vurgu5 2 8 2 7" xfId="21951" xr:uid="{B31091A6-7A2B-46DF-AAA4-89FEA13BCAD1}"/>
    <cellStyle name="%40 - Vurgu5 2 8 2 7 2" xfId="46174" xr:uid="{C2E9D797-E9B3-4922-AA74-84692C0213C7}"/>
    <cellStyle name="%40 - Vurgu5 2 8 2 8" xfId="23971" xr:uid="{62E0A788-C5DC-4C40-8364-7147EDF7689B}"/>
    <cellStyle name="%40 - Vurgu5 2 8 2 8 2" xfId="48173" xr:uid="{3A076AC7-28ED-4B80-B80B-C8C781088851}"/>
    <cellStyle name="%40 - Vurgu5 2 8 2 9" xfId="28808" xr:uid="{B9AEBC2F-937D-4DE3-9560-9CBC61FFE357}"/>
    <cellStyle name="%40 - Vurgu5 2 8 3" xfId="4381" xr:uid="{31438638-8A1D-4B46-A64E-E3F6CE0A752C}"/>
    <cellStyle name="%40 - Vurgu5 2 8 3 2" xfId="9523" xr:uid="{DF27C628-6017-4D8F-89AA-33D7B2F62B27}"/>
    <cellStyle name="%40 - Vurgu5 2 8 3 2 2" xfId="34148" xr:uid="{CE31A9E4-39DF-4DC0-A40A-7CC91AD4AE05}"/>
    <cellStyle name="%40 - Vurgu5 2 8 3 3" xfId="13307" xr:uid="{CD692210-E301-405A-AC0E-57CA2656DA58}"/>
    <cellStyle name="%40 - Vurgu5 2 8 3 3 2" xfId="37540" xr:uid="{F99F0917-40F6-4914-AA1A-0CFCD924CC3C}"/>
    <cellStyle name="%40 - Vurgu5 2 8 3 4" xfId="17020" xr:uid="{62092EF1-8BE0-4F07-B8B8-7C2AAC2BCCAD}"/>
    <cellStyle name="%40 - Vurgu5 2 8 3 4 2" xfId="41251" xr:uid="{A45808F5-5A47-4BB4-AC0D-ADD9E4061DE6}"/>
    <cellStyle name="%40 - Vurgu5 2 8 3 5" xfId="20759" xr:uid="{56170518-8CD9-47CB-AC31-14E47ACC6480}"/>
    <cellStyle name="%40 - Vurgu5 2 8 3 5 2" xfId="44982" xr:uid="{D0809BA9-7C9F-450A-B462-D212FE1421E1}"/>
    <cellStyle name="%40 - Vurgu5 2 8 3 6" xfId="26737" xr:uid="{4D65F1C4-3063-4A36-9247-C86092205138}"/>
    <cellStyle name="%40 - Vurgu5 2 8 3 6 2" xfId="50856" xr:uid="{A038BEA2-D9F9-4DF4-81C2-68808318B5EA}"/>
    <cellStyle name="%40 - Vurgu5 2 8 3 7" xfId="29975" xr:uid="{15367BC0-6012-4947-8A38-5A52E05844AF}"/>
    <cellStyle name="%40 - Vurgu5 2 8 4" xfId="6008" xr:uid="{2930EDA9-854E-4F56-986C-310D34939868}"/>
    <cellStyle name="%40 - Vurgu5 2 8 4 2" xfId="25334" xr:uid="{657C8D0C-CD6D-4226-AE83-6F176646DB80}"/>
    <cellStyle name="%40 - Vurgu5 2 8 4 2 2" xfId="49468" xr:uid="{A2952310-3264-4C14-B8AB-F930364F449A}"/>
    <cellStyle name="%40 - Vurgu5 2 8 4 3" xfId="31014" xr:uid="{CBE540CC-47B7-4609-990A-B6D11CB6B61A}"/>
    <cellStyle name="%40 - Vurgu5 2 8 5" xfId="7195" xr:uid="{EF813341-7343-4657-80A2-E9FC8FCCFC0B}"/>
    <cellStyle name="%40 - Vurgu5 2 8 5 2" xfId="32118" xr:uid="{4E5B8B80-4989-4730-AD1C-88FD9B1F89A8}"/>
    <cellStyle name="%40 - Vurgu5 2 8 6" xfId="10484" xr:uid="{641EDDE0-2656-47F7-9D14-F6F31A485CDB}"/>
    <cellStyle name="%40 - Vurgu5 2 8 6 2" xfId="35045" xr:uid="{6F35B061-683D-4FCA-AB5C-33B8FDAD2F27}"/>
    <cellStyle name="%40 - Vurgu5 2 8 7" xfId="11918" xr:uid="{BD4AA579-1AC0-4216-B7FB-D2F3AB9BDD91}"/>
    <cellStyle name="%40 - Vurgu5 2 8 7 2" xfId="36152" xr:uid="{8394C43B-921A-4536-8DD4-77BE42C215B2}"/>
    <cellStyle name="%40 - Vurgu5 2 8 8" xfId="15631" xr:uid="{615CB3E2-297B-4928-8337-794558A7C76B}"/>
    <cellStyle name="%40 - Vurgu5 2 8 8 2" xfId="39863" xr:uid="{E50EAA9A-7F48-4C70-82CA-EE5E231016F1}"/>
    <cellStyle name="%40 - Vurgu5 2 8 9" xfId="19368" xr:uid="{9313F376-1225-4F2C-B6E9-A9417E93FFAC}"/>
    <cellStyle name="%40 - Vurgu5 2 8 9 2" xfId="43594" xr:uid="{2772D987-CBD3-48D9-ABD3-A45CACE0D9C8}"/>
    <cellStyle name="%40 - Vurgu5 2 9" xfId="672" xr:uid="{00000000-0005-0000-0000-0000DF020000}"/>
    <cellStyle name="%40 - Vurgu5 2 9 2" xfId="8477" xr:uid="{57D0EB51-1BCB-41FB-96F7-E5ECBE7ADE77}"/>
    <cellStyle name="%40 - Vurgu5 2 9 2 2" xfId="14626" xr:uid="{3EBB2362-CA68-4BBF-9306-CE5BC01736E8}"/>
    <cellStyle name="%40 - Vurgu5 2 9 2 2 2" xfId="28058" xr:uid="{0F5ECB5C-F231-43DD-8928-E4AD2262796D}"/>
    <cellStyle name="%40 - Vurgu5 2 9 2 2 2 2" xfId="52175" xr:uid="{BFBBE201-3ACA-4FB6-A1B4-4DC37EC0D45B}"/>
    <cellStyle name="%40 - Vurgu5 2 9 2 2 3" xfId="38859" xr:uid="{83FDA674-DEA0-4EDE-9FA3-F91C6BC88C0C}"/>
    <cellStyle name="%40 - Vurgu5 2 9 2 3" xfId="18339" xr:uid="{2FDD4913-0233-4D56-9CCD-3EFDA65C43C2}"/>
    <cellStyle name="%40 - Vurgu5 2 9 2 3 2" xfId="42570" xr:uid="{8F0C3D30-B5FF-4224-908C-FB610EAD21CB}"/>
    <cellStyle name="%40 - Vurgu5 2 9 2 4" xfId="22078" xr:uid="{EE7D7609-23F7-434C-9618-5CAAD860486E}"/>
    <cellStyle name="%40 - Vurgu5 2 9 2 4 2" xfId="46301" xr:uid="{1F6A8952-1E57-4584-A81A-62CFDD82F6BE}"/>
    <cellStyle name="%40 - Vurgu5 2 9 2 5" xfId="24098" xr:uid="{80475C76-4AAF-49B0-9070-A3E2B9F31460}"/>
    <cellStyle name="%40 - Vurgu5 2 9 2 5 2" xfId="48300" xr:uid="{FF1234A1-CFC7-4E48-8F2E-3E39B0617C15}"/>
    <cellStyle name="%40 - Vurgu5 2 9 2 6" xfId="33293" xr:uid="{F46D1958-88DD-45F5-8356-BB25987E3CBC}"/>
    <cellStyle name="%40 - Vurgu5 2 9 3" xfId="7329" xr:uid="{0B6A4716-1150-43B6-9EA8-6F130B85F245}"/>
    <cellStyle name="%40 - Vurgu5 2 9 3 2" xfId="13434" xr:uid="{A656C29B-C225-4DD2-93BF-B3F5E35F8635}"/>
    <cellStyle name="%40 - Vurgu5 2 9 3 2 2" xfId="37667" xr:uid="{075FB94A-3909-4E29-BB78-DE44A8270D7C}"/>
    <cellStyle name="%40 - Vurgu5 2 9 3 3" xfId="17147" xr:uid="{730ED4E7-C31A-4483-8553-8ED7F66AA75D}"/>
    <cellStyle name="%40 - Vurgu5 2 9 3 3 2" xfId="41378" xr:uid="{71C8B602-B0AC-47FC-8BA8-72AD454759C7}"/>
    <cellStyle name="%40 - Vurgu5 2 9 3 4" xfId="20886" xr:uid="{A1C39421-34AC-48D3-BE9D-DA92996898CD}"/>
    <cellStyle name="%40 - Vurgu5 2 9 3 4 2" xfId="45109" xr:uid="{0252FCBD-6BE4-46D0-9A1E-B675A7B8D9FE}"/>
    <cellStyle name="%40 - Vurgu5 2 9 3 5" xfId="26864" xr:uid="{3B6062D7-F2DE-4268-B2D9-CAF2D43B0D18}"/>
    <cellStyle name="%40 - Vurgu5 2 9 3 5 2" xfId="50983" xr:uid="{85AAFB45-EB83-41D4-A51C-0C152F605DFE}"/>
    <cellStyle name="%40 - Vurgu5 2 9 3 6" xfId="32245" xr:uid="{650F6EEB-C89D-4CA1-B0E6-AC36398783E1}"/>
    <cellStyle name="%40 - Vurgu5 2 9 4" xfId="12045" xr:uid="{AD396AE6-B13B-486D-8D4C-E262B1B01661}"/>
    <cellStyle name="%40 - Vurgu5 2 9 4 2" xfId="25461" xr:uid="{E7CDA29A-BC5D-4752-B227-603F93613358}"/>
    <cellStyle name="%40 - Vurgu5 2 9 4 2 2" xfId="49595" xr:uid="{5B91F4F5-77CC-4533-898C-F03EAC9AD547}"/>
    <cellStyle name="%40 - Vurgu5 2 9 4 3" xfId="36279" xr:uid="{6D1D1EC6-AB6C-43A5-AB9F-7F47A0FA10CC}"/>
    <cellStyle name="%40 - Vurgu5 2 9 5" xfId="15758" xr:uid="{E1A239AA-AEF6-49F8-AD44-389B056D3F62}"/>
    <cellStyle name="%40 - Vurgu5 2 9 5 2" xfId="39990" xr:uid="{FB14A420-6FC6-4C7E-BB71-AADFFFE6C248}"/>
    <cellStyle name="%40 - Vurgu5 2 9 6" xfId="19495" xr:uid="{A5CDD365-F6A6-4431-B9C5-B6A056BF5150}"/>
    <cellStyle name="%40 - Vurgu5 2 9 6 2" xfId="43721" xr:uid="{4D47F86B-5919-4CBA-B930-309B81B9481F}"/>
    <cellStyle name="%40 - Vurgu5 2 9 7" xfId="23048" xr:uid="{AAAFF039-E957-4466-B830-3CAF70C9818C}"/>
    <cellStyle name="%40 - Vurgu5 2 9 7 2" xfId="47250" xr:uid="{81226DA0-E772-484E-8892-DF6DA013316A}"/>
    <cellStyle name="%40 - Vurgu5 20" xfId="7439" xr:uid="{46F29381-6626-461E-89A2-1DFE5C8C1C1C}"/>
    <cellStyle name="%40 - Vurgu5 20 2" xfId="8584" xr:uid="{79D1763A-E3C5-48E2-A762-F9F4C0C5CFB0}"/>
    <cellStyle name="%40 - Vurgu5 20 2 2" xfId="14733" xr:uid="{86D1E687-13B9-4EBD-A922-B0244E3D9F78}"/>
    <cellStyle name="%40 - Vurgu5 20 2 2 2" xfId="28165" xr:uid="{453F6656-D340-4378-994B-6DD8533F69FC}"/>
    <cellStyle name="%40 - Vurgu5 20 2 2 2 2" xfId="52282" xr:uid="{2E765770-13EB-4F3A-95C4-FD8BFF79A0DC}"/>
    <cellStyle name="%40 - Vurgu5 20 2 2 3" xfId="38966" xr:uid="{15551ABC-0C9A-4E69-8553-4D2DFC059EA0}"/>
    <cellStyle name="%40 - Vurgu5 20 2 3" xfId="18446" xr:uid="{6F9CC8B3-1719-4FCA-86E7-D4244EB79B43}"/>
    <cellStyle name="%40 - Vurgu5 20 2 3 2" xfId="42677" xr:uid="{7A4A2E51-8A1D-457D-8F82-09903A64F060}"/>
    <cellStyle name="%40 - Vurgu5 20 2 4" xfId="22185" xr:uid="{369F60FE-50B0-4FF1-A482-B0E6D8EAA913}"/>
    <cellStyle name="%40 - Vurgu5 20 2 4 2" xfId="46408" xr:uid="{B3892DB3-5BE1-4955-AB81-B20338EFCCC4}"/>
    <cellStyle name="%40 - Vurgu5 20 2 5" xfId="24205" xr:uid="{C9AF7857-F02C-45D3-A0CF-0016B4CDEE50}"/>
    <cellStyle name="%40 - Vurgu5 20 2 5 2" xfId="48407" xr:uid="{C6F139EF-83A5-46E8-874D-D76FFDF8E41C}"/>
    <cellStyle name="%40 - Vurgu5 20 2 6" xfId="33400" xr:uid="{85CD87D1-D551-48AB-9F87-F6FA0EE55376}"/>
    <cellStyle name="%40 - Vurgu5 20 3" xfId="9680" xr:uid="{694662B2-015F-456B-AE9F-FA538999DC11}"/>
    <cellStyle name="%40 - Vurgu5 20 3 2" xfId="13541" xr:uid="{8C8AB158-C95B-4608-BB7E-4BD3F2F5BA01}"/>
    <cellStyle name="%40 - Vurgu5 20 3 2 2" xfId="37774" xr:uid="{7E7353F2-4495-48F0-9AB9-C8628D3F175F}"/>
    <cellStyle name="%40 - Vurgu5 20 3 3" xfId="17254" xr:uid="{658234D2-CF16-4D8D-909E-04D2C061A2C3}"/>
    <cellStyle name="%40 - Vurgu5 20 3 3 2" xfId="41485" xr:uid="{8FED8C06-C655-4E7E-A8D5-FC729D8DEC3D}"/>
    <cellStyle name="%40 - Vurgu5 20 3 4" xfId="20993" xr:uid="{7AE715A5-8521-4D1A-B0EA-647CF9C83273}"/>
    <cellStyle name="%40 - Vurgu5 20 3 4 2" xfId="45216" xr:uid="{F08A4269-6381-4389-881B-ACBBB0EE0454}"/>
    <cellStyle name="%40 - Vurgu5 20 3 5" xfId="26971" xr:uid="{26ED54E5-D52F-4F60-AF79-AE19E9286E44}"/>
    <cellStyle name="%40 - Vurgu5 20 3 5 2" xfId="51090" xr:uid="{12499C18-7F0C-43C3-807A-E87CD54D1857}"/>
    <cellStyle name="%40 - Vurgu5 20 3 6" xfId="34305" xr:uid="{5FFD3ACD-4C70-4966-9584-49BBD52CBE0E}"/>
    <cellStyle name="%40 - Vurgu5 20 4" xfId="12152" xr:uid="{F4178A27-F7B3-43EE-982A-CDA6D7122AE8}"/>
    <cellStyle name="%40 - Vurgu5 20 4 2" xfId="25568" xr:uid="{DA8DD50C-F293-4FB2-B0DB-12D8494C179A}"/>
    <cellStyle name="%40 - Vurgu5 20 4 2 2" xfId="49702" xr:uid="{8E82F63A-7DAA-4B73-B668-73209717E18A}"/>
    <cellStyle name="%40 - Vurgu5 20 4 3" xfId="36386" xr:uid="{8CF9C914-5CE0-47A3-8288-1C77FCB25A97}"/>
    <cellStyle name="%40 - Vurgu5 20 5" xfId="15865" xr:uid="{9C7DFC83-FDD7-4C9C-B63C-73F578CFFD2F}"/>
    <cellStyle name="%40 - Vurgu5 20 5 2" xfId="40097" xr:uid="{4BE2616A-5C25-43AF-A322-C8DADC679E4F}"/>
    <cellStyle name="%40 - Vurgu5 20 6" xfId="19602" xr:uid="{B13221B8-BACE-43F3-BF13-4C7364459152}"/>
    <cellStyle name="%40 - Vurgu5 20 6 2" xfId="43828" xr:uid="{F239631B-543B-49E8-BFCE-8BC17FFFC8BA}"/>
    <cellStyle name="%40 - Vurgu5 20 7" xfId="23155" xr:uid="{BD81126A-F948-430E-8C3E-BFFC52547B1B}"/>
    <cellStyle name="%40 - Vurgu5 20 7 2" xfId="47357" xr:uid="{9A21CF8B-D531-4A9F-9D56-7FC4A5CD75F1}"/>
    <cellStyle name="%40 - Vurgu5 20 8" xfId="32352" xr:uid="{2E52D393-9BA3-4C92-ADAA-7824781A4026}"/>
    <cellStyle name="%40 - Vurgu5 21" xfId="7697" xr:uid="{1021BD43-92F2-4738-9D1B-5055DF7582B7}"/>
    <cellStyle name="%40 - Vurgu5 21 2" xfId="9953" xr:uid="{49C938F1-CEE9-4878-AD12-C111D61988D4}"/>
    <cellStyle name="%40 - Vurgu5 21 2 2" xfId="13913" xr:uid="{B811AA7D-01B8-4F33-A09F-CD34EF4C3128}"/>
    <cellStyle name="%40 - Vurgu5 21 2 2 2" xfId="38146" xr:uid="{564C0C27-6065-4A94-8604-296619D7D66C}"/>
    <cellStyle name="%40 - Vurgu5 21 2 3" xfId="17626" xr:uid="{E00B1101-057D-4F17-9EBC-4104E19A5491}"/>
    <cellStyle name="%40 - Vurgu5 21 2 3 2" xfId="41857" xr:uid="{BEA5EF21-B9C1-47F5-9033-3038D81712F8}"/>
    <cellStyle name="%40 - Vurgu5 21 2 4" xfId="21365" xr:uid="{89CE89A7-976C-4B2C-92A8-7D468E3029A9}"/>
    <cellStyle name="%40 - Vurgu5 21 2 4 2" xfId="45588" xr:uid="{F2B730B2-292B-4373-9891-6B103132C721}"/>
    <cellStyle name="%40 - Vurgu5 21 2 5" xfId="27345" xr:uid="{62B798D4-8D55-421A-9A86-8360A459C0BF}"/>
    <cellStyle name="%40 - Vurgu5 21 2 5 2" xfId="51462" xr:uid="{FF0A337F-1F39-4147-8BE8-7A60F52FFB88}"/>
    <cellStyle name="%40 - Vurgu5 21 2 6" xfId="34547" xr:uid="{39A0C162-0C61-489C-8901-DF915D429E27}"/>
    <cellStyle name="%40 - Vurgu5 21 3" xfId="9222" xr:uid="{D1301832-69C8-4129-AF8D-E68D31D3C44C}"/>
    <cellStyle name="%40 - Vurgu5 21 3 2" xfId="12740" xr:uid="{D8A3BF6C-7D49-4507-A9D1-21BD4A8E4B12}"/>
    <cellStyle name="%40 - Vurgu5 21 3 2 2" xfId="36973" xr:uid="{53D0AF6F-8880-403A-B003-E1E9CF49CC39}"/>
    <cellStyle name="%40 - Vurgu5 21 3 3" xfId="16453" xr:uid="{C60BF8AC-449C-4141-BD90-DD704BA23A66}"/>
    <cellStyle name="%40 - Vurgu5 21 3 3 2" xfId="40684" xr:uid="{6D02F768-5E38-42E6-BC3B-2ECEDBD515C2}"/>
    <cellStyle name="%40 - Vurgu5 21 3 4" xfId="20192" xr:uid="{6E57DCA0-31EB-4C61-B26A-DCFFA503AB62}"/>
    <cellStyle name="%40 - Vurgu5 21 3 4 2" xfId="44415" xr:uid="{4F0E0C85-5263-44D2-93A3-2F5E209CAE8F}"/>
    <cellStyle name="%40 - Vurgu5 21 3 5" xfId="26169" xr:uid="{82F85272-2458-4A0A-BE58-9D4DC3DAB310}"/>
    <cellStyle name="%40 - Vurgu5 21 3 5 2" xfId="50289" xr:uid="{EE395071-0CFA-43F3-A171-8DDF78B5C887}"/>
    <cellStyle name="%40 - Vurgu5 21 3 6" xfId="33861" xr:uid="{BD5B24C3-B832-4FF1-8A7F-2EF1F3F9E19E}"/>
    <cellStyle name="%40 - Vurgu5 21 4" xfId="11327" xr:uid="{504CDD9F-043A-4F69-93C2-E9EC5DBC0E48}"/>
    <cellStyle name="%40 - Vurgu5 21 4 2" xfId="24746" xr:uid="{65862446-F4D6-4A44-9E64-2D62B08F296C}"/>
    <cellStyle name="%40 - Vurgu5 21 4 2 2" xfId="48880" xr:uid="{D4A9BE56-BC8B-4C4D-9EAC-02CA6D4BEBD1}"/>
    <cellStyle name="%40 - Vurgu5 21 4 3" xfId="35561" xr:uid="{6510FD2E-3FFB-4165-A21E-B9B2B98F87E1}"/>
    <cellStyle name="%40 - Vurgu5 21 5" xfId="15040" xr:uid="{4C6A5B48-59D5-4E89-B402-C63B0976AB30}"/>
    <cellStyle name="%40 - Vurgu5 21 5 2" xfId="39272" xr:uid="{0DD845BF-417C-4AEE-9F86-B4A4BBF9FF3E}"/>
    <cellStyle name="%40 - Vurgu5 21 6" xfId="18775" xr:uid="{6CE35450-D19D-4E8C-82A6-33F628D82AF6}"/>
    <cellStyle name="%40 - Vurgu5 21 6 2" xfId="43001" xr:uid="{90E7DEE9-4D45-4B93-8FA5-B40D9BC39645}"/>
    <cellStyle name="%40 - Vurgu5 21 7" xfId="23384" xr:uid="{AA7E8DB8-50FF-445E-AC91-32CC68E899E2}"/>
    <cellStyle name="%40 - Vurgu5 21 7 2" xfId="47586" xr:uid="{447D45BC-A6FC-4342-9095-901E72FC5491}"/>
    <cellStyle name="%40 - Vurgu5 21 8" xfId="32580" xr:uid="{6104FB10-2F32-408D-AC60-A8500D9683A9}"/>
    <cellStyle name="%40 - Vurgu5 22" xfId="7460" xr:uid="{427425C1-48F5-436E-B64A-875529CD29F6}"/>
    <cellStyle name="%40 - Vurgu5 22 2" xfId="10110" xr:uid="{2C29BD4F-DBF1-49D2-A564-734C21CF77AC}"/>
    <cellStyle name="%40 - Vurgu5 22 2 2" xfId="14754" xr:uid="{FA5CCF55-D232-433E-BDCA-0E61395D1875}"/>
    <cellStyle name="%40 - Vurgu5 22 2 2 2" xfId="38987" xr:uid="{6F148887-1539-408C-BD2A-888A7053A806}"/>
    <cellStyle name="%40 - Vurgu5 22 2 3" xfId="18467" xr:uid="{B94F9028-32A7-42E5-9CFA-57BE2F367E7B}"/>
    <cellStyle name="%40 - Vurgu5 22 2 3 2" xfId="42698" xr:uid="{4837F805-0808-4C73-8355-5470CF8B7FE7}"/>
    <cellStyle name="%40 - Vurgu5 22 2 4" xfId="22206" xr:uid="{E4D4519B-B935-4CA7-AD5A-66208888338D}"/>
    <cellStyle name="%40 - Vurgu5 22 2 4 2" xfId="46429" xr:uid="{EED92B1C-F7E6-458C-BA05-2FDCA08C0E78}"/>
    <cellStyle name="%40 - Vurgu5 22 2 5" xfId="28186" xr:uid="{94770494-CA91-4E5F-B145-3050407CE4EE}"/>
    <cellStyle name="%40 - Vurgu5 22 2 5 2" xfId="52303" xr:uid="{9F379B5C-977A-4BFC-AC3B-793D2FFD9F95}"/>
    <cellStyle name="%40 - Vurgu5 22 2 6" xfId="34704" xr:uid="{564D756D-C2ED-4BD1-B326-3BDD7F4F6395}"/>
    <cellStyle name="%40 - Vurgu5 22 3" xfId="9697" xr:uid="{B4A519FE-F518-4BDA-8541-EA5A8BF595D2}"/>
    <cellStyle name="%40 - Vurgu5 22 3 2" xfId="13560" xr:uid="{9EB52F71-FE2E-4FC9-9D46-FB82C04BAC20}"/>
    <cellStyle name="%40 - Vurgu5 22 3 2 2" xfId="37793" xr:uid="{33A76A36-AF65-4DAF-B9B3-C1D606CA547C}"/>
    <cellStyle name="%40 - Vurgu5 22 3 3" xfId="17273" xr:uid="{2692DB2C-B305-4D54-82BB-EF59B62C30A5}"/>
    <cellStyle name="%40 - Vurgu5 22 3 3 2" xfId="41504" xr:uid="{189345C4-03D8-4100-9811-38FE39E3474B}"/>
    <cellStyle name="%40 - Vurgu5 22 3 4" xfId="21012" xr:uid="{485BCAC1-A09D-49D3-8273-46498F43D817}"/>
    <cellStyle name="%40 - Vurgu5 22 3 4 2" xfId="45235" xr:uid="{D7576018-EB90-4203-92C9-40B9FA2F3635}"/>
    <cellStyle name="%40 - Vurgu5 22 3 5" xfId="26990" xr:uid="{20857250-73C5-4B5E-8BBF-ACB718582FFD}"/>
    <cellStyle name="%40 - Vurgu5 22 3 5 2" xfId="51109" xr:uid="{D014541D-47C3-425F-8D93-79D03091D8EA}"/>
    <cellStyle name="%40 - Vurgu5 22 3 6" xfId="34321" xr:uid="{B340E694-484E-4F80-8144-3421B9E54DB8}"/>
    <cellStyle name="%40 - Vurgu5 22 4" xfId="12173" xr:uid="{D88A6CEC-F7F5-450C-A2BB-0B661FE24BE3}"/>
    <cellStyle name="%40 - Vurgu5 22 4 2" xfId="25589" xr:uid="{D600C605-C55E-42C2-A085-EC188E95109B}"/>
    <cellStyle name="%40 - Vurgu5 22 4 2 2" xfId="49723" xr:uid="{A2077F73-8730-4490-800D-1D444042672C}"/>
    <cellStyle name="%40 - Vurgu5 22 4 3" xfId="36407" xr:uid="{CEAA3688-1520-499C-8D80-BFB2B85850A6}"/>
    <cellStyle name="%40 - Vurgu5 22 5" xfId="15886" xr:uid="{9FA1EC40-5B78-4D0D-BD6C-2CF83F4B389B}"/>
    <cellStyle name="%40 - Vurgu5 22 5 2" xfId="40118" xr:uid="{1C362CE8-E469-45F6-8B45-37A0A93DF7EA}"/>
    <cellStyle name="%40 - Vurgu5 22 6" xfId="19623" xr:uid="{D0ADEBE0-80EF-4C65-A56F-281959A7D646}"/>
    <cellStyle name="%40 - Vurgu5 22 6 2" xfId="43849" xr:uid="{2403D8B0-D868-4479-82DA-CF45CB3FFC25}"/>
    <cellStyle name="%40 - Vurgu5 22 7" xfId="23174" xr:uid="{6730CD92-FF88-43B1-8173-F8C0D2712511}"/>
    <cellStyle name="%40 - Vurgu5 22 7 2" xfId="47376" xr:uid="{1ABF232D-6D6B-47D9-B8EC-77DA3587B253}"/>
    <cellStyle name="%40 - Vurgu5 22 8" xfId="32371" xr:uid="{475CBBAD-A141-4D0C-82D3-0ABA0D0D739F}"/>
    <cellStyle name="%40 - Vurgu5 23" xfId="8603" xr:uid="{59F03E95-B958-4114-A382-42056CC1DC53}"/>
    <cellStyle name="%40 - Vurgu5 23 2" xfId="10127" xr:uid="{F6DBC2F2-33B4-46FA-8F24-C1C572CC605F}"/>
    <cellStyle name="%40 - Vurgu5 23 2 2" xfId="14771" xr:uid="{0E3B282E-89E8-48BF-87DE-D97829E2E5D4}"/>
    <cellStyle name="%40 - Vurgu5 23 2 2 2" xfId="39004" xr:uid="{A08F782F-114E-49E2-973C-780DCC656CB4}"/>
    <cellStyle name="%40 - Vurgu5 23 2 3" xfId="18484" xr:uid="{3A5FD8EC-EA4A-4323-B9A2-0725E9F95F5D}"/>
    <cellStyle name="%40 - Vurgu5 23 2 3 2" xfId="42715" xr:uid="{BDFF8649-37B8-47E0-BE97-737EDAC81F6B}"/>
    <cellStyle name="%40 - Vurgu5 23 2 4" xfId="22223" xr:uid="{E45AA11B-51D4-4890-8E5D-311453920A82}"/>
    <cellStyle name="%40 - Vurgu5 23 2 4 2" xfId="46446" xr:uid="{44A2C147-CF41-46E4-81AE-C5D25043D195}"/>
    <cellStyle name="%40 - Vurgu5 23 2 5" xfId="28203" xr:uid="{F90452E7-37B3-4EFF-B184-812FB29820DB}"/>
    <cellStyle name="%40 - Vurgu5 23 2 5 2" xfId="52320" xr:uid="{4105E4D1-DD74-45E4-9BE3-00C5095C0F6E}"/>
    <cellStyle name="%40 - Vurgu5 23 2 6" xfId="34721" xr:uid="{8B7EF38E-758D-471D-B278-BAF4BFD754D5}"/>
    <cellStyle name="%40 - Vurgu5 23 3" xfId="9712" xr:uid="{4E375BBA-3BA4-41C1-910C-33C0D13E9E95}"/>
    <cellStyle name="%40 - Vurgu5 23 3 2" xfId="13576" xr:uid="{ED96A93A-E087-45C7-978D-AA7BBCAFA24C}"/>
    <cellStyle name="%40 - Vurgu5 23 3 2 2" xfId="37809" xr:uid="{6A9F4A18-7A41-4D8D-A4D7-5B8F4DE6885E}"/>
    <cellStyle name="%40 - Vurgu5 23 3 3" xfId="17289" xr:uid="{A43A4F61-A592-4214-B0B0-662FDBDAD943}"/>
    <cellStyle name="%40 - Vurgu5 23 3 3 2" xfId="41520" xr:uid="{216E6655-3E46-4304-AB29-04ADF6A873E7}"/>
    <cellStyle name="%40 - Vurgu5 23 3 4" xfId="21028" xr:uid="{65AAB212-88B9-44D2-81C7-F0648C72C3F1}"/>
    <cellStyle name="%40 - Vurgu5 23 3 4 2" xfId="45251" xr:uid="{51D15878-3ABB-424D-99A8-68354CABCE22}"/>
    <cellStyle name="%40 - Vurgu5 23 3 5" xfId="27006" xr:uid="{DFB6BD90-4A54-4C1D-9D6A-F5264222E53D}"/>
    <cellStyle name="%40 - Vurgu5 23 3 5 2" xfId="51125" xr:uid="{995CB2E2-90CB-472E-96B1-819855941CDD}"/>
    <cellStyle name="%40 - Vurgu5 23 3 6" xfId="34336" xr:uid="{945DDB92-7018-49CC-81EC-57E13867BA13}"/>
    <cellStyle name="%40 - Vurgu5 23 4" xfId="12190" xr:uid="{88DFDAAE-CE0A-4A36-8545-E71728E5CE7D}"/>
    <cellStyle name="%40 - Vurgu5 23 4 2" xfId="25606" xr:uid="{643EF820-7115-48D8-8069-CCD9F50E8946}"/>
    <cellStyle name="%40 - Vurgu5 23 4 2 2" xfId="49740" xr:uid="{70E8AF72-647B-45A2-889F-F1E319629C38}"/>
    <cellStyle name="%40 - Vurgu5 23 4 3" xfId="36424" xr:uid="{0AA2A914-3D05-4AA2-B775-A1A427968C0F}"/>
    <cellStyle name="%40 - Vurgu5 23 5" xfId="15903" xr:uid="{5E9A7890-D30E-4DF4-9B4F-887F955BAAC4}"/>
    <cellStyle name="%40 - Vurgu5 23 5 2" xfId="40135" xr:uid="{E3977775-3812-49AB-B112-662536D329C5}"/>
    <cellStyle name="%40 - Vurgu5 23 6" xfId="19640" xr:uid="{0A7CA47A-1B25-4687-A4D2-76CABC72F130}"/>
    <cellStyle name="%40 - Vurgu5 23 6 2" xfId="43866" xr:uid="{49DF304B-FE8C-4EFB-A9D3-D5F12F747A23}"/>
    <cellStyle name="%40 - Vurgu5 23 7" xfId="24223" xr:uid="{D41CDB16-7F11-4DD9-A959-639592E3696F}"/>
    <cellStyle name="%40 - Vurgu5 23 7 2" xfId="48425" xr:uid="{375E6B70-E403-43FC-97B8-C2BD2399968A}"/>
    <cellStyle name="%40 - Vurgu5 23 8" xfId="33418" xr:uid="{B083AF5E-01ED-4A85-954E-E8229A6A2286}"/>
    <cellStyle name="%40 - Vurgu5 24" xfId="8624" xr:uid="{2D812165-7515-4F26-939E-AB9311B4441F}"/>
    <cellStyle name="%40 - Vurgu5 24 2" xfId="10143" xr:uid="{2D7BC23F-67E8-4025-9ECF-CC0F0BD2C16A}"/>
    <cellStyle name="%40 - Vurgu5 24 2 2" xfId="14787" xr:uid="{546AEAD9-06D7-4E07-BDBC-F6FACEB82AEA}"/>
    <cellStyle name="%40 - Vurgu5 24 2 2 2" xfId="39020" xr:uid="{A3029E5A-B5EC-45C7-8067-7EB63E8F1B46}"/>
    <cellStyle name="%40 - Vurgu5 24 2 3" xfId="18500" xr:uid="{15A69D68-C2FF-448A-A876-C669DC808B11}"/>
    <cellStyle name="%40 - Vurgu5 24 2 3 2" xfId="42731" xr:uid="{A09F4A40-A7D0-432F-AEE9-C04B781EFDF8}"/>
    <cellStyle name="%40 - Vurgu5 24 2 4" xfId="22239" xr:uid="{0E78E382-4D0F-455E-B0CC-021E4D1DCD4D}"/>
    <cellStyle name="%40 - Vurgu5 24 2 4 2" xfId="46462" xr:uid="{5AD8125A-AE97-4AD0-8B6A-23D04D451148}"/>
    <cellStyle name="%40 - Vurgu5 24 2 5" xfId="28219" xr:uid="{D5A91649-80A6-44A6-8EE6-A3C737BC65DE}"/>
    <cellStyle name="%40 - Vurgu5 24 2 5 2" xfId="52336" xr:uid="{CCC48032-D379-457F-883A-2E56E89514D7}"/>
    <cellStyle name="%40 - Vurgu5 24 2 6" xfId="34737" xr:uid="{830F42C3-161E-4BA6-AB7C-D30BB15F4201}"/>
    <cellStyle name="%40 - Vurgu5 24 3" xfId="9730" xr:uid="{606EABF5-BC6F-46F1-BC05-F4A9703493DC}"/>
    <cellStyle name="%40 - Vurgu5 24 3 2" xfId="13595" xr:uid="{09BF3C57-6A64-450E-90DC-336AA24ECE42}"/>
    <cellStyle name="%40 - Vurgu5 24 3 2 2" xfId="37828" xr:uid="{10D60248-6EC3-4F6F-B81C-B32DC6530F02}"/>
    <cellStyle name="%40 - Vurgu5 24 3 3" xfId="17308" xr:uid="{C13E15F4-7F1F-43CE-9DA3-A697D16E70B2}"/>
    <cellStyle name="%40 - Vurgu5 24 3 3 2" xfId="41539" xr:uid="{0B1BDC4A-A828-40A1-99E2-6BCC06A90B84}"/>
    <cellStyle name="%40 - Vurgu5 24 3 4" xfId="21047" xr:uid="{A3F6D028-D461-4789-A905-5C90372E8110}"/>
    <cellStyle name="%40 - Vurgu5 24 3 4 2" xfId="45270" xr:uid="{110F3D88-81B2-48E8-B72A-F3DB6B48010A}"/>
    <cellStyle name="%40 - Vurgu5 24 3 5" xfId="27025" xr:uid="{B5CDC8AE-4F48-496C-A745-D6EF12FF5885}"/>
    <cellStyle name="%40 - Vurgu5 24 3 5 2" xfId="51144" xr:uid="{1AAA406F-F4DB-4BFA-8E8F-B76E2C9C5ED2}"/>
    <cellStyle name="%40 - Vurgu5 24 3 6" xfId="34354" xr:uid="{DBBC1058-9350-4D26-A5EC-3A1EE9DB2286}"/>
    <cellStyle name="%40 - Vurgu5 24 4" xfId="12206" xr:uid="{ED7750B9-8933-4922-AED4-FD2B6F004F3A}"/>
    <cellStyle name="%40 - Vurgu5 24 4 2" xfId="25622" xr:uid="{17909A58-46A4-40E6-9A4D-FB6C4F02BEE9}"/>
    <cellStyle name="%40 - Vurgu5 24 4 2 2" xfId="49756" xr:uid="{6C818EFE-3463-40AA-AED7-DB5E8C1F5850}"/>
    <cellStyle name="%40 - Vurgu5 24 4 3" xfId="36440" xr:uid="{7994ABB1-6F14-473C-99B8-99ECCFE4DB0A}"/>
    <cellStyle name="%40 - Vurgu5 24 5" xfId="15919" xr:uid="{F9B15E2E-F446-48F2-AEC2-67E208F9EBB2}"/>
    <cellStyle name="%40 - Vurgu5 24 5 2" xfId="40151" xr:uid="{D932725A-C89F-4F0A-B2F1-D92787BC58EF}"/>
    <cellStyle name="%40 - Vurgu5 24 6" xfId="19656" xr:uid="{B76E4B18-63DC-420A-9D57-25F458A8B616}"/>
    <cellStyle name="%40 - Vurgu5 24 6 2" xfId="43882" xr:uid="{BA8A0F53-BF88-4431-8E25-36434B6EF585}"/>
    <cellStyle name="%40 - Vurgu5 24 7" xfId="24239" xr:uid="{E8998C1F-98DF-4D44-8DA7-09910634C873}"/>
    <cellStyle name="%40 - Vurgu5 24 7 2" xfId="48441" xr:uid="{8D44B289-6D3F-4D4D-AA14-EAD0147871DB}"/>
    <cellStyle name="%40 - Vurgu5 24 8" xfId="33434" xr:uid="{1BF511E2-A96F-46C0-B0DB-EF65A12AFEF8}"/>
    <cellStyle name="%40 - Vurgu5 25" xfId="8682" xr:uid="{42B443CF-1CD1-4DBD-92ED-0EF5C2995C93}"/>
    <cellStyle name="%40 - Vurgu5 25 2" xfId="12224" xr:uid="{21851CEE-2AC2-4D45-A495-E8627262C9E5}"/>
    <cellStyle name="%40 - Vurgu5 25 2 2" xfId="25644" xr:uid="{E0BF8F15-01FA-4625-8CF4-6D4F204B3622}"/>
    <cellStyle name="%40 - Vurgu5 25 2 2 2" xfId="49774" xr:uid="{0B4F5ABA-059B-4EE9-85B8-DB06B073017A}"/>
    <cellStyle name="%40 - Vurgu5 25 2 3" xfId="36458" xr:uid="{C2D480F0-B4B2-432A-B31C-601C5CA154CF}"/>
    <cellStyle name="%40 - Vurgu5 25 3" xfId="15937" xr:uid="{1A167A58-197C-4157-9F8A-7EDAC709A5E0}"/>
    <cellStyle name="%40 - Vurgu5 25 3 2" xfId="40169" xr:uid="{40F78C10-DE2D-4771-B61C-46FBC981D802}"/>
    <cellStyle name="%40 - Vurgu5 25 4" xfId="19674" xr:uid="{881BE0BE-4146-43BC-975E-91FB3DE74AD1}"/>
    <cellStyle name="%40 - Vurgu5 25 4 2" xfId="43900" xr:uid="{DE64B93F-5837-4232-8061-A941F535537B}"/>
    <cellStyle name="%40 - Vurgu5 25 5" xfId="24276" xr:uid="{F6531B1C-0FE3-405F-9946-03BF84261907}"/>
    <cellStyle name="%40 - Vurgu5 25 5 2" xfId="48478" xr:uid="{5DB825D2-BC39-46C2-AB47-5513BF7E6AD9}"/>
    <cellStyle name="%40 - Vurgu5 25 6" xfId="33471" xr:uid="{EE339CC2-F9D4-40C2-B1C6-B1495E8B0379}"/>
    <cellStyle name="%40 - Vurgu5 26" xfId="8705" xr:uid="{70890EFC-0752-4D5C-A11F-003552AFF24B}"/>
    <cellStyle name="%40 - Vurgu5 26 2" xfId="13691" xr:uid="{D641AC98-14E9-4BAC-8AFA-F59459D9F6C0}"/>
    <cellStyle name="%40 - Vurgu5 26 2 2" xfId="27122" xr:uid="{BD32390B-27D0-486C-A5A6-2A8AC638329D}"/>
    <cellStyle name="%40 - Vurgu5 26 2 2 2" xfId="51240" xr:uid="{7D7281FB-2CC2-4D0A-9D54-2865634B7C30}"/>
    <cellStyle name="%40 - Vurgu5 26 2 3" xfId="37924" xr:uid="{FD90C299-E247-49E1-8D95-0767558E6433}"/>
    <cellStyle name="%40 - Vurgu5 26 3" xfId="17404" xr:uid="{D950AF4A-B644-4F28-905E-983E8C28A0C5}"/>
    <cellStyle name="%40 - Vurgu5 26 3 2" xfId="41635" xr:uid="{A54FF3FA-7F21-4BB7-B8A1-6408CAB4B9DD}"/>
    <cellStyle name="%40 - Vurgu5 26 4" xfId="21143" xr:uid="{DE80510C-E72D-4892-89AD-D899BF41701A}"/>
    <cellStyle name="%40 - Vurgu5 26 4 2" xfId="45366" xr:uid="{DDC1277A-31DA-4CE2-85DD-26A173C885FC}"/>
    <cellStyle name="%40 - Vurgu5 26 5" xfId="24294" xr:uid="{BB5373A8-8B51-40BC-80B4-4379C75018E8}"/>
    <cellStyle name="%40 - Vurgu5 26 5 2" xfId="48496" xr:uid="{8E803D92-C1CA-41E6-A35C-9FDA106F8EB9}"/>
    <cellStyle name="%40 - Vurgu5 26 6" xfId="33489" xr:uid="{8F1EE6F6-0CED-4482-A7C2-DBE879879D12}"/>
    <cellStyle name="%40 - Vurgu5 27" xfId="8724" xr:uid="{AC055696-9499-44A1-B7FB-BC5BF406943C}"/>
    <cellStyle name="%40 - Vurgu5 27 2" xfId="13707" xr:uid="{1335488E-809D-4B6A-84CE-56C338FE55A4}"/>
    <cellStyle name="%40 - Vurgu5 27 2 2" xfId="27139" xr:uid="{8135430D-D9CA-4F2B-90E4-72616DD26C31}"/>
    <cellStyle name="%40 - Vurgu5 27 2 2 2" xfId="51256" xr:uid="{6840F001-633F-4956-AEA3-09D036A31E1B}"/>
    <cellStyle name="%40 - Vurgu5 27 2 3" xfId="37940" xr:uid="{62DB8996-083D-4BA5-BF22-ACCF5541BA5C}"/>
    <cellStyle name="%40 - Vurgu5 27 3" xfId="17420" xr:uid="{07A35FBB-EA7F-4F79-BC90-262410B2CC62}"/>
    <cellStyle name="%40 - Vurgu5 27 3 2" xfId="41651" xr:uid="{28AD9554-45FF-4A5B-8297-E6DC84F8F00C}"/>
    <cellStyle name="%40 - Vurgu5 27 4" xfId="21159" xr:uid="{1D9B4127-9D91-461E-95BE-2D54AD0C6371}"/>
    <cellStyle name="%40 - Vurgu5 27 4 2" xfId="45382" xr:uid="{EFD7808F-E293-4792-AD05-A1755CEEA003}"/>
    <cellStyle name="%40 - Vurgu5 27 5" xfId="24312" xr:uid="{E5A47779-53AB-4B0A-9760-17CE4482A8F4}"/>
    <cellStyle name="%40 - Vurgu5 27 5 2" xfId="48514" xr:uid="{1E33DA0B-4A52-472E-9B51-CD892BC9DCE5}"/>
    <cellStyle name="%40 - Vurgu5 27 6" xfId="33507" xr:uid="{C4634608-4E53-4B6D-88CF-9BDB604C5E5C}"/>
    <cellStyle name="%40 - Vurgu5 28" xfId="8743" xr:uid="{B9213DC7-9E6A-46A7-83F9-59CB7BBF6D76}"/>
    <cellStyle name="%40 - Vurgu5 28 2" xfId="14802" xr:uid="{5F268A3F-1F89-4753-B9F9-FCE775A75E67}"/>
    <cellStyle name="%40 - Vurgu5 28 2 2" xfId="28242" xr:uid="{C5BD2977-1B6B-49D5-85E2-AF938D220A32}"/>
    <cellStyle name="%40 - Vurgu5 28 2 2 2" xfId="52351" xr:uid="{9D4DCF26-9679-49B5-A555-9F301DA3FB9A}"/>
    <cellStyle name="%40 - Vurgu5 28 2 3" xfId="39035" xr:uid="{5ABF6878-95CD-4493-A5A5-6D072C862144}"/>
    <cellStyle name="%40 - Vurgu5 28 3" xfId="18515" xr:uid="{1C0391E9-5E65-48DC-BB00-D6A76469F303}"/>
    <cellStyle name="%40 - Vurgu5 28 3 2" xfId="42746" xr:uid="{7168049A-A5BD-4208-A4CB-9EBDE1DE8BE8}"/>
    <cellStyle name="%40 - Vurgu5 28 4" xfId="22254" xr:uid="{51CADCFF-4F74-4BD2-8306-66709F6F8D5B}"/>
    <cellStyle name="%40 - Vurgu5 28 4 2" xfId="46477" xr:uid="{F9609FDC-2F16-4712-8C8A-59D97CF4CF18}"/>
    <cellStyle name="%40 - Vurgu5 28 5" xfId="24330" xr:uid="{001801AA-1D71-4645-BC46-69CEBFE45776}"/>
    <cellStyle name="%40 - Vurgu5 28 5 2" xfId="48532" xr:uid="{C5BFF477-BFE3-4AF5-9D93-E47EADB195E4}"/>
    <cellStyle name="%40 - Vurgu5 28 6" xfId="33525" xr:uid="{E1BE37D4-6F6D-41F2-BCD1-EE848F3B9942}"/>
    <cellStyle name="%40 - Vurgu5 29" xfId="8764" xr:uid="{D9551558-2BE5-43FE-98F2-8B00424C7D44}"/>
    <cellStyle name="%40 - Vurgu5 29 2" xfId="18532" xr:uid="{B0226AF7-38AC-416D-B6D1-4F89EB06903A}"/>
    <cellStyle name="%40 - Vurgu5 29 2 2" xfId="42762" xr:uid="{46B0E81E-D3C1-4172-9163-5D2B5039C665}"/>
    <cellStyle name="%40 - Vurgu5 29 3" xfId="22270" xr:uid="{81C58BE1-403F-4DB9-B5C7-A661C7A74B65}"/>
    <cellStyle name="%40 - Vurgu5 29 3 2" xfId="46493" xr:uid="{FA403596-CBF4-4A27-8556-9FA0F5560FA1}"/>
    <cellStyle name="%40 - Vurgu5 29 4" xfId="24348" xr:uid="{1AA5E1FB-B550-4889-B790-1279EDFC27AA}"/>
    <cellStyle name="%40 - Vurgu5 29 4 2" xfId="48550" xr:uid="{F88326C4-8A90-4647-9426-638E635C4B2B}"/>
    <cellStyle name="%40 - Vurgu5 29 5" xfId="33543" xr:uid="{F19BFB98-F362-4939-A575-33B0DE6696A6}"/>
    <cellStyle name="%40 - Vurgu5 3" xfId="673" xr:uid="{00000000-0005-0000-0000-0000E0020000}"/>
    <cellStyle name="%40 - Vurgu5 3 10" xfId="6440" xr:uid="{273A27E9-B40C-4310-BDEF-D8AA7DF910C6}"/>
    <cellStyle name="%40 - Vurgu5 3 10 2" xfId="24548" xr:uid="{2B8FC271-9C0B-4DA1-A60A-A6FBB748B9B6}"/>
    <cellStyle name="%40 - Vurgu5 3 10 2 2" xfId="48722" xr:uid="{608521C6-891C-41E0-925B-D2853365F0AA}"/>
    <cellStyle name="%40 - Vurgu5 3 10 3" xfId="31445" xr:uid="{24EECE3E-D8F2-440E-ADC3-FF3849D8D6CB}"/>
    <cellStyle name="%40 - Vurgu5 3 11" xfId="6550" xr:uid="{3D1054A8-95D2-4BBA-AEBD-16D5CAA74AEB}"/>
    <cellStyle name="%40 - Vurgu5 3 11 2" xfId="31554" xr:uid="{F315032A-7EB9-457D-B6AB-A5FC2B48998A}"/>
    <cellStyle name="%40 - Vurgu5 3 12" xfId="10485" xr:uid="{2B8E200C-572F-4F89-8AC7-0247AC8F4ECB}"/>
    <cellStyle name="%40 - Vurgu5 3 12 2" xfId="35046" xr:uid="{CA8DD3C7-D442-45AF-A097-E41E9EC80F35}"/>
    <cellStyle name="%40 - Vurgu5 3 13" xfId="11167" xr:uid="{C7FA397B-B0E2-4C90-B03E-24A3AC0DAB81}"/>
    <cellStyle name="%40 - Vurgu5 3 13 2" xfId="35401" xr:uid="{93871FC5-DEE0-4B70-AF91-FA6BB359C4D6}"/>
    <cellStyle name="%40 - Vurgu5 3 14" xfId="14880" xr:uid="{FA1C4DC7-AF7F-4E32-8203-4DA5C52FFF76}"/>
    <cellStyle name="%40 - Vurgu5 3 14 2" xfId="39112" xr:uid="{F048C58C-F7DF-4D29-A698-E3EF24CBD6C1}"/>
    <cellStyle name="%40 - Vurgu5 3 15" xfId="18613" xr:uid="{056D494F-B10C-4858-BE88-9E75B1F4AD6B}"/>
    <cellStyle name="%40 - Vurgu5 3 15 2" xfId="42839" xr:uid="{2FBD00A3-5142-4012-B70F-B8243767A8A2}"/>
    <cellStyle name="%40 - Vurgu5 3 16" xfId="22355" xr:uid="{CA4093EB-9871-4653-AEC7-1143DA2B5E25}"/>
    <cellStyle name="%40 - Vurgu5 3 16 2" xfId="46557" xr:uid="{6788AC79-47E9-46C9-B9A6-A7830B697A26}"/>
    <cellStyle name="%40 - Vurgu5 3 17" xfId="28809" xr:uid="{900CF9AD-82FD-468E-B516-0E1A6C37B7AE}"/>
    <cellStyle name="%40 - Vurgu5 3 2" xfId="674" xr:uid="{00000000-0005-0000-0000-0000E1020000}"/>
    <cellStyle name="%40 - Vurgu5 3 2 10" xfId="22559" xr:uid="{CEFB73E1-6E5B-421D-BC86-E423916F76EA}"/>
    <cellStyle name="%40 - Vurgu5 3 2 10 2" xfId="46761" xr:uid="{03FFF8B9-DF28-4470-9A89-552BC4D98BEC}"/>
    <cellStyle name="%40 - Vurgu5 3 2 11" xfId="28810" xr:uid="{2C9DD1F0-BE61-4237-AF9B-65B9B884D657}"/>
    <cellStyle name="%40 - Vurgu5 3 2 2" xfId="675" xr:uid="{00000000-0005-0000-0000-0000E2020000}"/>
    <cellStyle name="%40 - Vurgu5 3 2 2 2" xfId="4385" xr:uid="{F4564F85-4203-46CA-82F5-29BB429F5FDF}"/>
    <cellStyle name="%40 - Vurgu5 3 2 2 2 2" xfId="26387" xr:uid="{8F7B1D24-C1E0-4041-B477-E1EFBEF9B486}"/>
    <cellStyle name="%40 - Vurgu5 3 2 2 2 2 2" xfId="50506" xr:uid="{EE2D5C6C-67B3-40F9-897D-09A1B2223ABE}"/>
    <cellStyle name="%40 - Vurgu5 3 2 2 2 3" xfId="29979" xr:uid="{82F00D68-AEDB-43E1-90EB-25BE89982948}"/>
    <cellStyle name="%40 - Vurgu5 3 2 2 3" xfId="6012" xr:uid="{E2D70D1B-E3F8-443F-A6E8-AFDFA66811B2}"/>
    <cellStyle name="%40 - Vurgu5 3 2 2 3 2" xfId="31018" xr:uid="{F0FDDC78-8C72-42C3-8880-C782C0D4F014}"/>
    <cellStyle name="%40 - Vurgu5 3 2 2 4" xfId="7966" xr:uid="{F80691D0-FDE1-4EAD-BE6E-967906836CEA}"/>
    <cellStyle name="%40 - Vurgu5 3 2 2 4 2" xfId="32804" xr:uid="{C7894C6A-2EBB-4159-A9D1-2A4F7DE4C146}"/>
    <cellStyle name="%40 - Vurgu5 3 2 2 5" xfId="12957" xr:uid="{2C3DD475-1FBA-4A8B-A1C6-B1228816E999}"/>
    <cellStyle name="%40 - Vurgu5 3 2 2 5 2" xfId="37190" xr:uid="{F0D70B97-3738-4FBD-BF36-FAE46604452E}"/>
    <cellStyle name="%40 - Vurgu5 3 2 2 6" xfId="16670" xr:uid="{90E0C5C0-2AEE-44AC-BCA4-AE44761337A5}"/>
    <cellStyle name="%40 - Vurgu5 3 2 2 6 2" xfId="40901" xr:uid="{E71EFEFB-5E78-402C-9C93-61DD81714087}"/>
    <cellStyle name="%40 - Vurgu5 3 2 2 7" xfId="20409" xr:uid="{C4DB2669-FB92-4DB5-BE6A-538D218EF75C}"/>
    <cellStyle name="%40 - Vurgu5 3 2 2 7 2" xfId="44632" xr:uid="{F8184482-C963-463E-B1A1-F8DB9C19FF06}"/>
    <cellStyle name="%40 - Vurgu5 3 2 2 8" xfId="23609" xr:uid="{DB67A920-8B14-476B-B22A-A029B3FF5FB6}"/>
    <cellStyle name="%40 - Vurgu5 3 2 2 8 2" xfId="47811" xr:uid="{99125E1D-392C-43A4-BC72-27F0F0930E7A}"/>
    <cellStyle name="%40 - Vurgu5 3 2 2 9" xfId="28811" xr:uid="{AE84AA0A-7384-4888-BA09-DDA7E5319DD3}"/>
    <cellStyle name="%40 - Vurgu5 3 2 3" xfId="4384" xr:uid="{41667923-93A8-4C8E-9A6D-96806EC2DBF2}"/>
    <cellStyle name="%40 - Vurgu5 3 2 3 2" xfId="10062" xr:uid="{DB2364AC-FFA0-4195-879B-DBA37BFFF7F5}"/>
    <cellStyle name="%40 - Vurgu5 3 2 3 2 2" xfId="34656" xr:uid="{C4C0F954-C854-45B4-BAF4-AC8166CF3CCF}"/>
    <cellStyle name="%40 - Vurgu5 3 2 3 3" xfId="14137" xr:uid="{BE13E795-2E07-4304-B1E9-9279917F8EEC}"/>
    <cellStyle name="%40 - Vurgu5 3 2 3 3 2" xfId="38370" xr:uid="{213C053B-F9A8-4833-9BF5-56B9181429A1}"/>
    <cellStyle name="%40 - Vurgu5 3 2 3 4" xfId="17850" xr:uid="{6E6CE46F-8C13-42C2-8873-74335A27D729}"/>
    <cellStyle name="%40 - Vurgu5 3 2 3 4 2" xfId="42081" xr:uid="{C26BFF53-E0E3-4B21-B020-2355F38F550E}"/>
    <cellStyle name="%40 - Vurgu5 3 2 3 5" xfId="21589" xr:uid="{33442C9B-3EB3-42A7-9EEE-9C8F8834BAC8}"/>
    <cellStyle name="%40 - Vurgu5 3 2 3 5 2" xfId="45812" xr:uid="{305F9EB7-7707-4A85-ABCD-D6EDE7A5B5D1}"/>
    <cellStyle name="%40 - Vurgu5 3 2 3 6" xfId="27569" xr:uid="{E34E8017-BAAA-414A-8B0D-850F56F63BA5}"/>
    <cellStyle name="%40 - Vurgu5 3 2 3 6 2" xfId="51686" xr:uid="{CDF49C7D-F50D-4AC8-9349-588795591C34}"/>
    <cellStyle name="%40 - Vurgu5 3 2 3 7" xfId="29978" xr:uid="{43F26CC0-E2B2-40B7-B49A-5113B9DFC793}"/>
    <cellStyle name="%40 - Vurgu5 3 2 4" xfId="6011" xr:uid="{35CB7BA8-F65C-47A3-B867-3D29B6F0678D}"/>
    <cellStyle name="%40 - Vurgu5 3 2 4 2" xfId="9014" xr:uid="{6FC56A8C-7303-4D2E-917D-B54CC65BB70E}"/>
    <cellStyle name="%40 - Vurgu5 3 2 4 2 2" xfId="33708" xr:uid="{EAC64450-65F9-47DC-8B32-F0EC158D2FCE}"/>
    <cellStyle name="%40 - Vurgu5 3 2 4 3" xfId="12411" xr:uid="{06B16162-A6F6-431B-AFF5-89DB200A390C}"/>
    <cellStyle name="%40 - Vurgu5 3 2 4 3 2" xfId="36645" xr:uid="{D16F49A5-AFD9-4495-9027-5D988040964D}"/>
    <cellStyle name="%40 - Vurgu5 3 2 4 4" xfId="16124" xr:uid="{786ECD11-E17C-40F5-8969-24342AFEFD7D}"/>
    <cellStyle name="%40 - Vurgu5 3 2 4 4 2" xfId="40356" xr:uid="{FD79EB47-060E-4177-A912-DCD13691717E}"/>
    <cellStyle name="%40 - Vurgu5 3 2 4 5" xfId="19862" xr:uid="{DFB5CA0C-8361-4AF9-B85C-F18504874F1F}"/>
    <cellStyle name="%40 - Vurgu5 3 2 4 5 2" xfId="44087" xr:uid="{5A1087C7-CF4B-4474-A310-467A1EA7D4DB}"/>
    <cellStyle name="%40 - Vurgu5 3 2 4 6" xfId="25837" xr:uid="{93A5B6AD-98B0-4929-927B-B2C4F515C2C4}"/>
    <cellStyle name="%40 - Vurgu5 3 2 4 6 2" xfId="49961" xr:uid="{C3F612FA-3C2A-4B34-85BE-9599CE5F42C7}"/>
    <cellStyle name="%40 - Vurgu5 3 2 4 7" xfId="31017" xr:uid="{79D6DF0F-95C9-424F-8E76-65D393A933FF}"/>
    <cellStyle name="%40 - Vurgu5 3 2 5" xfId="6819" xr:uid="{A9E00E67-D33D-4D13-829C-7D9335A267B4}"/>
    <cellStyle name="%40 - Vurgu5 3 2 5 2" xfId="24972" xr:uid="{38E642AA-5A9C-4152-9225-D87A409C5B8C}"/>
    <cellStyle name="%40 - Vurgu5 3 2 5 2 2" xfId="49106" xr:uid="{835A3B6A-3E1A-4C59-B243-1791D8507E61}"/>
    <cellStyle name="%40 - Vurgu5 3 2 5 3" xfId="31756" xr:uid="{FACB07D0-790E-4DE6-AAE2-0457A696B83C}"/>
    <cellStyle name="%40 - Vurgu5 3 2 6" xfId="10486" xr:uid="{72668884-9D8B-462F-9BF3-D511F54EAEC9}"/>
    <cellStyle name="%40 - Vurgu5 3 2 6 2" xfId="35047" xr:uid="{80C01C72-56BE-4835-9E0C-C3AFC283162C}"/>
    <cellStyle name="%40 - Vurgu5 3 2 7" xfId="11556" xr:uid="{71736AC7-B8D8-4F30-86A1-87968C9A6B8A}"/>
    <cellStyle name="%40 - Vurgu5 3 2 7 2" xfId="35790" xr:uid="{07623268-EFCF-49B7-8B66-F51294904B90}"/>
    <cellStyle name="%40 - Vurgu5 3 2 8" xfId="15269" xr:uid="{0059B975-62DF-43C3-882D-38614F931F96}"/>
    <cellStyle name="%40 - Vurgu5 3 2 8 2" xfId="39501" xr:uid="{74727BEC-268F-4105-9C59-359691F7976B}"/>
    <cellStyle name="%40 - Vurgu5 3 2 9" xfId="19006" xr:uid="{1551EF0E-DB4C-4D41-A34A-250533F99132}"/>
    <cellStyle name="%40 - Vurgu5 3 2 9 2" xfId="43232" xr:uid="{1EDD1F09-9874-4E41-B288-1526ECF35A3B}"/>
    <cellStyle name="%40 - Vurgu5 3 3" xfId="676" xr:uid="{00000000-0005-0000-0000-0000E3020000}"/>
    <cellStyle name="%40 - Vurgu5 3 3 10" xfId="28812" xr:uid="{F757CDB1-250C-4526-A381-D87F94F3774F}"/>
    <cellStyle name="%40 - Vurgu5 3 3 2" xfId="4386" xr:uid="{86A4ECB9-9290-413C-8CF3-991ADFBEB307}"/>
    <cellStyle name="%40 - Vurgu5 3 3 2 2" xfId="8100" xr:uid="{B1505BDA-7558-4568-A409-F2F14C7BE3BD}"/>
    <cellStyle name="%40 - Vurgu5 3 3 2 2 2" xfId="27693" xr:uid="{8195F409-9CF1-4683-9BD2-42168E79E9EA}"/>
    <cellStyle name="%40 - Vurgu5 3 3 2 2 2 2" xfId="51810" xr:uid="{FF8EAD85-BC0F-4E30-9BF3-29AB3CA1CED8}"/>
    <cellStyle name="%40 - Vurgu5 3 3 2 2 3" xfId="32928" xr:uid="{51D9570A-6AB1-49A7-8885-18D4AC8CF066}"/>
    <cellStyle name="%40 - Vurgu5 3 3 2 3" xfId="14261" xr:uid="{998C88CB-D29C-4686-9E96-7B0761534E68}"/>
    <cellStyle name="%40 - Vurgu5 3 3 2 3 2" xfId="38494" xr:uid="{4CC543D8-8423-42F8-9449-69C5FDD60283}"/>
    <cellStyle name="%40 - Vurgu5 3 3 2 4" xfId="17974" xr:uid="{52479BFC-B22B-4ABC-9479-74A07CB8E259}"/>
    <cellStyle name="%40 - Vurgu5 3 3 2 4 2" xfId="42205" xr:uid="{77ACADFD-6894-4A97-8BFE-0FF2E3F9C786}"/>
    <cellStyle name="%40 - Vurgu5 3 3 2 5" xfId="21713" xr:uid="{760FEE6F-017C-4407-8CAA-6AAF80AD9E3E}"/>
    <cellStyle name="%40 - Vurgu5 3 3 2 5 2" xfId="45936" xr:uid="{20112D58-F650-4E54-BE02-DE318E5223CC}"/>
    <cellStyle name="%40 - Vurgu5 3 3 2 6" xfId="23733" xr:uid="{B9FD4BA2-DEFE-43B1-947D-42CDBECA980A}"/>
    <cellStyle name="%40 - Vurgu5 3 3 2 6 2" xfId="47935" xr:uid="{32F3CA69-3CCB-4ADF-8B45-BBC89C9960C3}"/>
    <cellStyle name="%40 - Vurgu5 3 3 2 7" xfId="29980" xr:uid="{AF562097-FACC-424B-BB58-2314FCA6CB3A}"/>
    <cellStyle name="%40 - Vurgu5 3 3 3" xfId="6013" xr:uid="{A101F73D-0BC8-42A7-BC2F-8F9A69DF4EC7}"/>
    <cellStyle name="%40 - Vurgu5 3 3 3 2" xfId="9406" xr:uid="{AD1FDF87-4E0D-4FD6-A068-F6CC9F6300AC}"/>
    <cellStyle name="%40 - Vurgu5 3 3 3 2 2" xfId="34032" xr:uid="{0FD3D0BA-78FC-45FC-8AC5-2CCE0DD34AA4}"/>
    <cellStyle name="%40 - Vurgu5 3 3 3 3" xfId="13069" xr:uid="{ADB043D9-CAAD-47B0-89E9-19DB276F6E70}"/>
    <cellStyle name="%40 - Vurgu5 3 3 3 3 2" xfId="37302" xr:uid="{2F71A807-ACEA-4DDC-B357-3C520F06BDC2}"/>
    <cellStyle name="%40 - Vurgu5 3 3 3 4" xfId="16782" xr:uid="{BFA22A29-7EC9-4D13-B46A-8DFE95EA5597}"/>
    <cellStyle name="%40 - Vurgu5 3 3 3 4 2" xfId="41013" xr:uid="{A565B0D9-891B-4ED2-9C31-F7FBFEE4269E}"/>
    <cellStyle name="%40 - Vurgu5 3 3 3 5" xfId="20521" xr:uid="{5375F2FE-5A58-4295-9FB6-F1BF51198F80}"/>
    <cellStyle name="%40 - Vurgu5 3 3 3 5 2" xfId="44744" xr:uid="{0FC13B51-A756-472F-A7B1-C1E29164F5E1}"/>
    <cellStyle name="%40 - Vurgu5 3 3 3 6" xfId="26499" xr:uid="{953C3A25-71F7-49CE-99C1-79672F6AB324}"/>
    <cellStyle name="%40 - Vurgu5 3 3 3 6 2" xfId="50618" xr:uid="{02D6E881-2DC6-4C5D-BF8C-BD1CA8F08DF7}"/>
    <cellStyle name="%40 - Vurgu5 3 3 3 7" xfId="31019" xr:uid="{A56A3D43-48DA-43D9-8FCE-C83879DDD6A5}"/>
    <cellStyle name="%40 - Vurgu5 3 3 4" xfId="6947" xr:uid="{EB628D9F-2118-4A91-95AD-05F33827552A}"/>
    <cellStyle name="%40 - Vurgu5 3 3 4 2" xfId="25096" xr:uid="{910F3F4C-54D6-45E8-BD8A-58A3F5ABB839}"/>
    <cellStyle name="%40 - Vurgu5 3 3 4 2 2" xfId="49230" xr:uid="{8B3A2B15-559B-484D-84B2-9EE2B2C22369}"/>
    <cellStyle name="%40 - Vurgu5 3 3 4 3" xfId="31880" xr:uid="{7C4E81E3-DEF7-4CE1-9210-9B58FF4E97CE}"/>
    <cellStyle name="%40 - Vurgu5 3 3 5" xfId="10487" xr:uid="{40ACCB76-21B5-469E-B6CC-F1BAE6754D24}"/>
    <cellStyle name="%40 - Vurgu5 3 3 5 2" xfId="35048" xr:uid="{7DE10DC8-799E-42E0-A99B-E81068C5C37E}"/>
    <cellStyle name="%40 - Vurgu5 3 3 6" xfId="11680" xr:uid="{1C39F7AA-57FD-4E03-89CF-009453C17B32}"/>
    <cellStyle name="%40 - Vurgu5 3 3 6 2" xfId="35914" xr:uid="{EA3BA81E-656C-4753-8D5C-CAADF5ABD30B}"/>
    <cellStyle name="%40 - Vurgu5 3 3 7" xfId="15393" xr:uid="{C877F657-0856-438E-9847-E15F888926F5}"/>
    <cellStyle name="%40 - Vurgu5 3 3 7 2" xfId="39625" xr:uid="{544695EF-BDC3-44A1-9272-462EB98D70B4}"/>
    <cellStyle name="%40 - Vurgu5 3 3 8" xfId="19130" xr:uid="{9B8858D1-FF54-4991-8BAE-BF444C44B59D}"/>
    <cellStyle name="%40 - Vurgu5 3 3 8 2" xfId="43356" xr:uid="{4B06F9EC-CCF6-46AE-B2C2-B53C1568536C}"/>
    <cellStyle name="%40 - Vurgu5 3 3 9" xfId="22683" xr:uid="{76813DAC-907E-4BA7-A202-2C1E1BDCAD87}"/>
    <cellStyle name="%40 - Vurgu5 3 3 9 2" xfId="46885" xr:uid="{554E03F9-E1A8-40F2-B8EC-5527269898B0}"/>
    <cellStyle name="%40 - Vurgu5 3 4" xfId="677" xr:uid="{00000000-0005-0000-0000-0000E4020000}"/>
    <cellStyle name="%40 - Vurgu5 3 4 10" xfId="28813" xr:uid="{83D7CD35-3981-45AC-8D79-E614BA73E216}"/>
    <cellStyle name="%40 - Vurgu5 3 4 2" xfId="4387" xr:uid="{77C76255-3599-4FF9-BF4D-B897E8E69AA6}"/>
    <cellStyle name="%40 - Vurgu5 3 4 2 2" xfId="8231" xr:uid="{7FA07711-6664-4B6D-A357-040714CE7713}"/>
    <cellStyle name="%40 - Vurgu5 3 4 2 2 2" xfId="27820" xr:uid="{6266B0DB-39EC-422A-AB53-C07BACF7EF87}"/>
    <cellStyle name="%40 - Vurgu5 3 4 2 2 2 2" xfId="51937" xr:uid="{3A8CE6C1-80C2-43ED-A9FB-1B9B19D8B880}"/>
    <cellStyle name="%40 - Vurgu5 3 4 2 2 3" xfId="33055" xr:uid="{9E587128-E748-49A1-A72C-817D143F3545}"/>
    <cellStyle name="%40 - Vurgu5 3 4 2 3" xfId="14388" xr:uid="{A1285C3B-B446-493C-BBBD-6379E6BA9FC2}"/>
    <cellStyle name="%40 - Vurgu5 3 4 2 3 2" xfId="38621" xr:uid="{28905FDB-CB36-4987-B921-DA3ACF105120}"/>
    <cellStyle name="%40 - Vurgu5 3 4 2 4" xfId="18101" xr:uid="{CF472BF7-C516-4FAF-A6EE-8DEBAD1EA9FD}"/>
    <cellStyle name="%40 - Vurgu5 3 4 2 4 2" xfId="42332" xr:uid="{0E80DE4B-2894-4A3A-BBF3-C5D2CAED230D}"/>
    <cellStyle name="%40 - Vurgu5 3 4 2 5" xfId="21840" xr:uid="{C8B43C8D-1069-499D-A0CE-3468D307DD55}"/>
    <cellStyle name="%40 - Vurgu5 3 4 2 5 2" xfId="46063" xr:uid="{3A7FFFCA-55FD-4FD2-9687-18CB64E275A0}"/>
    <cellStyle name="%40 - Vurgu5 3 4 2 6" xfId="23860" xr:uid="{4766B4E1-D791-406F-9788-22C3A84601A8}"/>
    <cellStyle name="%40 - Vurgu5 3 4 2 6 2" xfId="48062" xr:uid="{2F6CBABF-ABF5-413E-95E7-CAE31DDF47CE}"/>
    <cellStyle name="%40 - Vurgu5 3 4 2 7" xfId="29981" xr:uid="{1D088E3F-CEDB-4D45-A8B2-FB768691939D}"/>
    <cellStyle name="%40 - Vurgu5 3 4 3" xfId="6014" xr:uid="{8D532EFA-594A-43DE-AB14-A715C9BCF020}"/>
    <cellStyle name="%40 - Vurgu5 3 4 3 2" xfId="9455" xr:uid="{063B4BDB-AB3C-47A7-8BF6-A161E655EE73}"/>
    <cellStyle name="%40 - Vurgu5 3 4 3 2 2" xfId="34080" xr:uid="{55A93E7C-A81A-403C-95CD-58BEB50F4942}"/>
    <cellStyle name="%40 - Vurgu5 3 4 3 3" xfId="13196" xr:uid="{9D3A44B0-4A07-4149-A92E-3F0C9C82D723}"/>
    <cellStyle name="%40 - Vurgu5 3 4 3 3 2" xfId="37429" xr:uid="{11F5E8A2-C95C-44C1-AB3F-CBF79DEE3CE8}"/>
    <cellStyle name="%40 - Vurgu5 3 4 3 4" xfId="16909" xr:uid="{8982956F-FF3A-4568-81A1-A160683068B1}"/>
    <cellStyle name="%40 - Vurgu5 3 4 3 4 2" xfId="41140" xr:uid="{5A166625-033F-47E0-B995-FD7B73E9E9D7}"/>
    <cellStyle name="%40 - Vurgu5 3 4 3 5" xfId="20648" xr:uid="{ACBBDF33-99EA-40A8-8CD1-A6A937C5A8F1}"/>
    <cellStyle name="%40 - Vurgu5 3 4 3 5 2" xfId="44871" xr:uid="{85E45D3E-C08F-46E0-826D-1F0C6E4613F5}"/>
    <cellStyle name="%40 - Vurgu5 3 4 3 6" xfId="26626" xr:uid="{75FE76FF-CD45-4727-80F4-2C9F3E97E55E}"/>
    <cellStyle name="%40 - Vurgu5 3 4 3 6 2" xfId="50745" xr:uid="{1A793D67-AA62-4229-8917-9DDEFB642E51}"/>
    <cellStyle name="%40 - Vurgu5 3 4 3 7" xfId="31020" xr:uid="{9F3E1B10-C296-458A-A1C9-F730A0FEA018}"/>
    <cellStyle name="%40 - Vurgu5 3 4 4" xfId="7083" xr:uid="{39E1B954-EC1D-4749-91D3-C3A5E0C74E5C}"/>
    <cellStyle name="%40 - Vurgu5 3 4 4 2" xfId="25223" xr:uid="{9CF99940-2E03-45E7-9A24-BED48496D023}"/>
    <cellStyle name="%40 - Vurgu5 3 4 4 2 2" xfId="49357" xr:uid="{6E6AF0BC-12F0-499F-A81B-C32ECD8260D2}"/>
    <cellStyle name="%40 - Vurgu5 3 4 4 3" xfId="32007" xr:uid="{6412E69B-2431-4AEE-B6B9-241B41F7BDFB}"/>
    <cellStyle name="%40 - Vurgu5 3 4 5" xfId="10488" xr:uid="{1E7C0178-90C3-4B34-B910-843F4536BA71}"/>
    <cellStyle name="%40 - Vurgu5 3 4 5 2" xfId="35049" xr:uid="{830214A5-95AB-437E-9E08-E3F4B1290CED}"/>
    <cellStyle name="%40 - Vurgu5 3 4 6" xfId="11807" xr:uid="{97C2E4BA-A725-454B-A930-E9D6DE0DCA1A}"/>
    <cellStyle name="%40 - Vurgu5 3 4 6 2" xfId="36041" xr:uid="{B198BC9E-CFCF-4B52-B7F8-F4F28BB43BA7}"/>
    <cellStyle name="%40 - Vurgu5 3 4 7" xfId="15520" xr:uid="{CB966ECF-590A-4336-ACCD-00196E99C755}"/>
    <cellStyle name="%40 - Vurgu5 3 4 7 2" xfId="39752" xr:uid="{AD57D367-5D4E-4FA8-98A1-1224C4FB73C7}"/>
    <cellStyle name="%40 - Vurgu5 3 4 8" xfId="19257" xr:uid="{C15CDFB6-120E-4128-AA2F-ED81987E5BB8}"/>
    <cellStyle name="%40 - Vurgu5 3 4 8 2" xfId="43483" xr:uid="{C9687A70-71DD-4279-B3CB-BE49C68744EE}"/>
    <cellStyle name="%40 - Vurgu5 3 4 9" xfId="22810" xr:uid="{AFC0D315-1AE8-44E9-995F-07E1EA72120F}"/>
    <cellStyle name="%40 - Vurgu5 3 4 9 2" xfId="47012" xr:uid="{F77ACAD8-40AD-4FAC-8C88-E4F1DA7487B7}"/>
    <cellStyle name="%40 - Vurgu5 3 5" xfId="678" xr:uid="{00000000-0005-0000-0000-0000E5020000}"/>
    <cellStyle name="%40 - Vurgu5 3 5 2" xfId="4388" xr:uid="{782CFEA2-B802-4745-85B2-5E7259896158}"/>
    <cellStyle name="%40 - Vurgu5 3 5 2 2" xfId="8361" xr:uid="{E878FBA3-80D9-4C0A-B519-C27FD5E82311}"/>
    <cellStyle name="%40 - Vurgu5 3 5 2 2 2" xfId="27947" xr:uid="{84543B97-092D-4079-A6F9-C3269DB9560E}"/>
    <cellStyle name="%40 - Vurgu5 3 5 2 2 2 2" xfId="52064" xr:uid="{EC31F6FC-DB58-473F-8ED8-5C2B8FD3EBDB}"/>
    <cellStyle name="%40 - Vurgu5 3 5 2 2 3" xfId="33182" xr:uid="{F9AC813B-2408-4432-A1A9-28AAC9112E91}"/>
    <cellStyle name="%40 - Vurgu5 3 5 2 3" xfId="14515" xr:uid="{59F35E37-8899-4160-A4F9-125A13D2EA46}"/>
    <cellStyle name="%40 - Vurgu5 3 5 2 3 2" xfId="38748" xr:uid="{B0D7FB88-09F2-401C-8CCD-85B65897BA66}"/>
    <cellStyle name="%40 - Vurgu5 3 5 2 4" xfId="18228" xr:uid="{525F69B0-F02B-4485-A77F-3B3C262B2EC2}"/>
    <cellStyle name="%40 - Vurgu5 3 5 2 4 2" xfId="42459" xr:uid="{36DF6305-1F5D-4D9E-84A0-B9C981D20D50}"/>
    <cellStyle name="%40 - Vurgu5 3 5 2 5" xfId="21967" xr:uid="{9E85ED87-DAEF-4863-B2D2-EF34E8A7A2C1}"/>
    <cellStyle name="%40 - Vurgu5 3 5 2 5 2" xfId="46190" xr:uid="{FDFEC2DA-826C-4D85-93A2-11EB06CCDDFD}"/>
    <cellStyle name="%40 - Vurgu5 3 5 2 6" xfId="23987" xr:uid="{0B23927C-0BA7-4B85-A1AA-5449B5EA97C5}"/>
    <cellStyle name="%40 - Vurgu5 3 5 2 6 2" xfId="48189" xr:uid="{C892F035-393E-4295-8EB3-A2AD7B692356}"/>
    <cellStyle name="%40 - Vurgu5 3 5 2 7" xfId="29982" xr:uid="{F6F0D7FD-743C-4226-B240-61365D3C41FB}"/>
    <cellStyle name="%40 - Vurgu5 3 5 3" xfId="6015" xr:uid="{40C444AF-970D-4D48-9E02-56316CCAFCF8}"/>
    <cellStyle name="%40 - Vurgu5 3 5 3 2" xfId="9534" xr:uid="{D14FD124-9FAE-40F0-BBCB-DB56C5E7D049}"/>
    <cellStyle name="%40 - Vurgu5 3 5 3 2 2" xfId="34159" xr:uid="{FDEED9AA-A04E-4423-AC68-5C00EFB3DBCA}"/>
    <cellStyle name="%40 - Vurgu5 3 5 3 3" xfId="13323" xr:uid="{EA1BD17C-C189-422D-81CE-937522426B08}"/>
    <cellStyle name="%40 - Vurgu5 3 5 3 3 2" xfId="37556" xr:uid="{6BD866ED-FACF-47BC-B55B-D581FA9D342F}"/>
    <cellStyle name="%40 - Vurgu5 3 5 3 4" xfId="17036" xr:uid="{7DEC764D-968F-4DF7-9E9D-92C254B1561D}"/>
    <cellStyle name="%40 - Vurgu5 3 5 3 4 2" xfId="41267" xr:uid="{4244C41B-57DE-4525-BDE4-2C22953DD588}"/>
    <cellStyle name="%40 - Vurgu5 3 5 3 5" xfId="20775" xr:uid="{747CED3B-940D-481F-9F5B-A2325444D6C7}"/>
    <cellStyle name="%40 - Vurgu5 3 5 3 5 2" xfId="44998" xr:uid="{03DC4200-F90A-48C5-88C4-9656F21D3CF3}"/>
    <cellStyle name="%40 - Vurgu5 3 5 3 6" xfId="26753" xr:uid="{45C112A8-F44A-4B78-8D4B-563C00E7C85B}"/>
    <cellStyle name="%40 - Vurgu5 3 5 3 6 2" xfId="50872" xr:uid="{C6EE6765-04BE-4AC3-9677-D8890D02AE12}"/>
    <cellStyle name="%40 - Vurgu5 3 5 3 7" xfId="31021" xr:uid="{8B4114D8-89CB-4F6E-834B-83638C52740A}"/>
    <cellStyle name="%40 - Vurgu5 3 5 4" xfId="7211" xr:uid="{CC37E458-E7A5-4E1B-A097-91385FA23DE6}"/>
    <cellStyle name="%40 - Vurgu5 3 5 4 2" xfId="25350" xr:uid="{90EAEEC6-AF13-4BF8-804F-A627F84F96EA}"/>
    <cellStyle name="%40 - Vurgu5 3 5 4 2 2" xfId="49484" xr:uid="{BF9B5016-3873-4D6C-92F0-3D224B28E420}"/>
    <cellStyle name="%40 - Vurgu5 3 5 4 3" xfId="32134" xr:uid="{6B01642D-D222-4CA5-987E-1F0C49DA5376}"/>
    <cellStyle name="%40 - Vurgu5 3 5 5" xfId="11934" xr:uid="{326C6E64-7036-45C5-A481-172F2265842F}"/>
    <cellStyle name="%40 - Vurgu5 3 5 5 2" xfId="36168" xr:uid="{20F24D76-8BC8-4B1A-8417-F24CE16B2D1B}"/>
    <cellStyle name="%40 - Vurgu5 3 5 6" xfId="15647" xr:uid="{FB5E910B-1BA9-466E-AA80-842B928553F2}"/>
    <cellStyle name="%40 - Vurgu5 3 5 6 2" xfId="39879" xr:uid="{CD057654-7532-4DA1-BBB4-C4BEFDF626E8}"/>
    <cellStyle name="%40 - Vurgu5 3 5 7" xfId="19384" xr:uid="{DB42C0FA-E778-4D79-8E3B-4678BAF2429D}"/>
    <cellStyle name="%40 - Vurgu5 3 5 7 2" xfId="43610" xr:uid="{0A032AFE-3A2C-4EF4-8E07-9BD1283F5A1F}"/>
    <cellStyle name="%40 - Vurgu5 3 5 8" xfId="22937" xr:uid="{CB264A2A-3749-40DF-BE42-7CB3FF7F3583}"/>
    <cellStyle name="%40 - Vurgu5 3 5 8 2" xfId="47139" xr:uid="{021D5CCA-3A8C-407F-B4F6-3BCD640C4C90}"/>
    <cellStyle name="%40 - Vurgu5 3 5 9" xfId="28814" xr:uid="{F9DB9A14-BC07-45B6-B170-C3C0E2C5F41B}"/>
    <cellStyle name="%40 - Vurgu5 3 6" xfId="679" xr:uid="{00000000-0005-0000-0000-0000E6020000}"/>
    <cellStyle name="%40 - Vurgu5 3 6 2" xfId="4389" xr:uid="{1DDB4273-7F2E-48D0-86F4-4DE1B5109CF2}"/>
    <cellStyle name="%40 - Vurgu5 3 6 2 2" xfId="8493" xr:uid="{D9FE88F6-DD52-4254-903D-58C0C71A17E4}"/>
    <cellStyle name="%40 - Vurgu5 3 6 2 2 2" xfId="28074" xr:uid="{6E41002D-6143-4B25-B3A3-179601C2761B}"/>
    <cellStyle name="%40 - Vurgu5 3 6 2 2 2 2" xfId="52191" xr:uid="{121F6F1F-31C7-4871-BBAE-C3ABC862A792}"/>
    <cellStyle name="%40 - Vurgu5 3 6 2 2 3" xfId="33309" xr:uid="{9BA02627-4931-4EEB-A082-8AC6FEC9B501}"/>
    <cellStyle name="%40 - Vurgu5 3 6 2 3" xfId="14642" xr:uid="{47CA157C-9BA7-44AA-A561-7EC62318ABE6}"/>
    <cellStyle name="%40 - Vurgu5 3 6 2 3 2" xfId="38875" xr:uid="{4F10892A-BE50-4AC2-94EB-5FDFFD268A94}"/>
    <cellStyle name="%40 - Vurgu5 3 6 2 4" xfId="18355" xr:uid="{E6FBADB7-1A97-48EF-88B2-E27BD3B52773}"/>
    <cellStyle name="%40 - Vurgu5 3 6 2 4 2" xfId="42586" xr:uid="{9B614172-EEC6-47A1-B2FB-C85705C2736B}"/>
    <cellStyle name="%40 - Vurgu5 3 6 2 5" xfId="22094" xr:uid="{23985977-D131-4779-8E23-BEA2FA22DFD3}"/>
    <cellStyle name="%40 - Vurgu5 3 6 2 5 2" xfId="46317" xr:uid="{823EC515-87AC-4F55-AF44-230A82C6ED99}"/>
    <cellStyle name="%40 - Vurgu5 3 6 2 6" xfId="24114" xr:uid="{285F4C0B-2C11-40BD-B34D-ACCF51985CF0}"/>
    <cellStyle name="%40 - Vurgu5 3 6 2 6 2" xfId="48316" xr:uid="{97C4F4D4-60A9-4C09-99B1-4AEED1508E1C}"/>
    <cellStyle name="%40 - Vurgu5 3 6 2 7" xfId="29983" xr:uid="{1869D1A0-2EFD-4B97-A196-098F341719F8}"/>
    <cellStyle name="%40 - Vurgu5 3 6 3" xfId="6016" xr:uid="{7FF5CA20-F988-4812-A682-DE4A19BEC992}"/>
    <cellStyle name="%40 - Vurgu5 3 6 3 2" xfId="9614" xr:uid="{2F254EF0-AEA9-4204-9AEE-8F4257616704}"/>
    <cellStyle name="%40 - Vurgu5 3 6 3 2 2" xfId="34239" xr:uid="{91FD1872-5A3B-46A5-8461-FE5885BFC567}"/>
    <cellStyle name="%40 - Vurgu5 3 6 3 3" xfId="13450" xr:uid="{53D19199-4245-4490-92C9-9FBC8AA1B979}"/>
    <cellStyle name="%40 - Vurgu5 3 6 3 3 2" xfId="37683" xr:uid="{7747B594-C782-4B21-8DF1-DEBCA1CE84A0}"/>
    <cellStyle name="%40 - Vurgu5 3 6 3 4" xfId="17163" xr:uid="{CECDE09E-D630-472D-832C-D22A39463EAB}"/>
    <cellStyle name="%40 - Vurgu5 3 6 3 4 2" xfId="41394" xr:uid="{CC375F67-5D11-48FE-B4CE-7D0D143E857B}"/>
    <cellStyle name="%40 - Vurgu5 3 6 3 5" xfId="20902" xr:uid="{9C41C15D-CBA4-4984-9B67-16F59DBEB6A7}"/>
    <cellStyle name="%40 - Vurgu5 3 6 3 5 2" xfId="45125" xr:uid="{97D6DF8A-A963-4045-89B7-2E010D3A127A}"/>
    <cellStyle name="%40 - Vurgu5 3 6 3 6" xfId="26880" xr:uid="{7BBBDF9E-C693-4040-9523-69424A7C77D4}"/>
    <cellStyle name="%40 - Vurgu5 3 6 3 6 2" xfId="50999" xr:uid="{FF62F872-305A-48C9-A1C0-53575A9D771D}"/>
    <cellStyle name="%40 - Vurgu5 3 6 3 7" xfId="31022" xr:uid="{BC435200-2D54-4D3B-8731-6CA0325DF905}"/>
    <cellStyle name="%40 - Vurgu5 3 6 4" xfId="7345" xr:uid="{D2BEDD36-6282-41BD-9FA1-A07167C6358A}"/>
    <cellStyle name="%40 - Vurgu5 3 6 4 2" xfId="25477" xr:uid="{ABE96066-CF0B-4C0D-A2B3-D46AE1B47A6D}"/>
    <cellStyle name="%40 - Vurgu5 3 6 4 2 2" xfId="49611" xr:uid="{9C89A24C-5C29-4B8A-9273-1429D5776AA3}"/>
    <cellStyle name="%40 - Vurgu5 3 6 4 3" xfId="32261" xr:uid="{4BF06A73-5665-4BC1-A418-BEC67B9B61E2}"/>
    <cellStyle name="%40 - Vurgu5 3 6 5" xfId="12061" xr:uid="{3A50556F-C8D5-439A-A909-5B23FD1404B0}"/>
    <cellStyle name="%40 - Vurgu5 3 6 5 2" xfId="36295" xr:uid="{09C2EC33-4927-43AE-B065-D172FCD7A073}"/>
    <cellStyle name="%40 - Vurgu5 3 6 6" xfId="15774" xr:uid="{8A62FF27-28B6-4EEA-8F78-053199B05A8E}"/>
    <cellStyle name="%40 - Vurgu5 3 6 6 2" xfId="40006" xr:uid="{3C6E3550-E034-4115-8143-3768E35E31FD}"/>
    <cellStyle name="%40 - Vurgu5 3 6 7" xfId="19511" xr:uid="{553FEB86-2E2F-43F4-9B3B-4E35E4302CD6}"/>
    <cellStyle name="%40 - Vurgu5 3 6 7 2" xfId="43737" xr:uid="{A69F8071-9023-4433-903E-39858DFF695C}"/>
    <cellStyle name="%40 - Vurgu5 3 6 8" xfId="23064" xr:uid="{31A566F8-DCCC-4ABB-B9DC-3489D40A989E}"/>
    <cellStyle name="%40 - Vurgu5 3 6 8 2" xfId="47266" xr:uid="{5DB8957C-F64C-467A-BC9E-D9A8A484A806}"/>
    <cellStyle name="%40 - Vurgu5 3 6 9" xfId="28815" xr:uid="{64C37837-20CC-4C9E-9D56-DE268E7B9A31}"/>
    <cellStyle name="%40 - Vurgu5 3 7" xfId="3556" xr:uid="{00000000-0005-0000-0000-0000E7020000}"/>
    <cellStyle name="%40 - Vurgu5 3 7 2" xfId="4390" xr:uid="{7CB06E20-18F2-4D7B-92DA-4BF486EE71F1}"/>
    <cellStyle name="%40 - Vurgu5 3 7 2 2" xfId="9966" xr:uid="{54299586-89ED-437D-92ED-93D95B5BE197}"/>
    <cellStyle name="%40 - Vurgu5 3 7 2 2 2" xfId="34560" xr:uid="{B125F71F-B078-42A2-81B7-2B2EDE68D85B}"/>
    <cellStyle name="%40 - Vurgu5 3 7 2 3" xfId="13939" xr:uid="{72CA71FF-49CF-4F6B-8F81-DA08225CD5F2}"/>
    <cellStyle name="%40 - Vurgu5 3 7 2 3 2" xfId="38172" xr:uid="{DFF30148-F771-4BE6-B15E-5A34CDC8F451}"/>
    <cellStyle name="%40 - Vurgu5 3 7 2 4" xfId="17652" xr:uid="{43D6F6E6-9BF2-4C5B-9FB6-FB2E912BEC28}"/>
    <cellStyle name="%40 - Vurgu5 3 7 2 4 2" xfId="41883" xr:uid="{6D9D3C0D-6CEE-4BF7-979B-026B7A501E26}"/>
    <cellStyle name="%40 - Vurgu5 3 7 2 5" xfId="21391" xr:uid="{A9BF6DFC-B30F-451B-8AA8-9F25F6F0371B}"/>
    <cellStyle name="%40 - Vurgu5 3 7 2 5 2" xfId="45614" xr:uid="{769A1BF0-E643-46AB-825F-94D1F14B7B81}"/>
    <cellStyle name="%40 - Vurgu5 3 7 2 6" xfId="27371" xr:uid="{96E37E3A-0262-4F7C-B535-16ED9FAB15DB}"/>
    <cellStyle name="%40 - Vurgu5 3 7 2 6 2" xfId="51488" xr:uid="{223CEA4B-16E0-459E-90C1-7140CF96A5CB}"/>
    <cellStyle name="%40 - Vurgu5 3 7 2 7" xfId="29984" xr:uid="{3CA44ADA-09E2-473D-9175-E601891DF5EB}"/>
    <cellStyle name="%40 - Vurgu5 3 7 3" xfId="6017" xr:uid="{F231B5A1-8B71-43AA-856F-0AA70D158D14}"/>
    <cellStyle name="%40 - Vurgu5 3 7 3 2" xfId="9247" xr:uid="{0D2778A7-BD42-4BAA-85DD-A8F6B937C0DB}"/>
    <cellStyle name="%40 - Vurgu5 3 7 3 2 2" xfId="33886" xr:uid="{BF3B863E-B290-4B2D-9040-BFCA4B3F8DF3}"/>
    <cellStyle name="%40 - Vurgu5 3 7 3 3" xfId="12767" xr:uid="{2E04A93E-17F1-4B59-85D7-254A628271D3}"/>
    <cellStyle name="%40 - Vurgu5 3 7 3 3 2" xfId="37000" xr:uid="{7F0C60A4-E152-4789-81BF-8A5D1A514FC8}"/>
    <cellStyle name="%40 - Vurgu5 3 7 3 4" xfId="16480" xr:uid="{5AF644BA-5C96-4CDB-92C3-389FDD7C883D}"/>
    <cellStyle name="%40 - Vurgu5 3 7 3 4 2" xfId="40711" xr:uid="{E52D8076-AD07-4556-8F02-D0A0AF9D418B}"/>
    <cellStyle name="%40 - Vurgu5 3 7 3 5" xfId="20219" xr:uid="{5BA061FE-9E98-468F-8022-CC379C8721F7}"/>
    <cellStyle name="%40 - Vurgu5 3 7 3 5 2" xfId="44442" xr:uid="{C3B504FE-AF6F-4360-98D2-F2B9F1C43821}"/>
    <cellStyle name="%40 - Vurgu5 3 7 3 6" xfId="26196" xr:uid="{989805E4-0B54-4415-8B1A-6EB2257FA04D}"/>
    <cellStyle name="%40 - Vurgu5 3 7 3 6 2" xfId="50316" xr:uid="{52EC377D-3456-45F0-A142-49928AC5846D}"/>
    <cellStyle name="%40 - Vurgu5 3 7 3 7" xfId="31023" xr:uid="{2CEE6E30-4586-4C75-8B9B-5DCD8E293281}"/>
    <cellStyle name="%40 - Vurgu5 3 7 4" xfId="7729" xr:uid="{8A988B98-756D-4BD1-9D70-31484DA9D50A}"/>
    <cellStyle name="%40 - Vurgu5 3 7 4 2" xfId="24772" xr:uid="{BD0605C8-A91D-4F3F-AA0A-6B86E47173AC}"/>
    <cellStyle name="%40 - Vurgu5 3 7 4 2 2" xfId="48906" xr:uid="{C9F83788-7DF7-42B5-8356-80FA7CD9AC16}"/>
    <cellStyle name="%40 - Vurgu5 3 7 4 3" xfId="32606" xr:uid="{E29135C0-5DD1-48BD-832B-6D138F2A47E2}"/>
    <cellStyle name="%40 - Vurgu5 3 7 5" xfId="11354" xr:uid="{F62E6A66-C49A-4508-9088-5B54533A4544}"/>
    <cellStyle name="%40 - Vurgu5 3 7 5 2" xfId="35588" xr:uid="{01E872A9-AD52-4386-8DE4-052D75A1679E}"/>
    <cellStyle name="%40 - Vurgu5 3 7 6" xfId="15067" xr:uid="{10213EA1-4EB7-47A8-91EB-B5C6B8F76058}"/>
    <cellStyle name="%40 - Vurgu5 3 7 6 2" xfId="39299" xr:uid="{05B86025-5C58-4D0A-A02F-81FBA62118FD}"/>
    <cellStyle name="%40 - Vurgu5 3 7 7" xfId="18802" xr:uid="{223E9E4A-757D-46CA-B40E-B49E65B07B0E}"/>
    <cellStyle name="%40 - Vurgu5 3 7 7 2" xfId="43028" xr:uid="{61251D20-D7E1-48DF-966D-6F8B906A66DC}"/>
    <cellStyle name="%40 - Vurgu5 3 7 8" xfId="23410" xr:uid="{7269028E-3AD8-4490-A862-0D17B25C3825}"/>
    <cellStyle name="%40 - Vurgu5 3 7 8 2" xfId="47612" xr:uid="{0590BDBB-1615-4D9B-A55C-A4C7AADF9939}"/>
    <cellStyle name="%40 - Vurgu5 3 7 9" xfId="29328" xr:uid="{D1B14221-BDA7-4437-9094-F057A951A772}"/>
    <cellStyle name="%40 - Vurgu5 3 8" xfId="4383" xr:uid="{1276F179-B09D-4998-BA2C-9C1955973DA2}"/>
    <cellStyle name="%40 - Vurgu5 3 8 2" xfId="7510" xr:uid="{1D762146-1988-4CCD-A26D-C2CC8D08F816}"/>
    <cellStyle name="%40 - Vurgu5 3 8 2 2" xfId="25674" xr:uid="{E7724032-647B-4846-9B72-DC661586A818}"/>
    <cellStyle name="%40 - Vurgu5 3 8 2 2 2" xfId="49803" xr:uid="{950D9203-37AF-47EC-AC63-0E56E9E86D04}"/>
    <cellStyle name="%40 - Vurgu5 3 8 2 3" xfId="32421" xr:uid="{70428FB2-40DA-4E80-A416-9856010084A0}"/>
    <cellStyle name="%40 - Vurgu5 3 8 3" xfId="12253" xr:uid="{81D4F8ED-1BDB-49E7-9364-CB9CA95DBE51}"/>
    <cellStyle name="%40 - Vurgu5 3 8 3 2" xfId="36487" xr:uid="{DBF9BA8A-B2B1-4A4E-8E05-AF051C75052A}"/>
    <cellStyle name="%40 - Vurgu5 3 8 4" xfId="15966" xr:uid="{BD4866D1-0A6D-4467-816F-7AAA3A8AC008}"/>
    <cellStyle name="%40 - Vurgu5 3 8 4 2" xfId="40198" xr:uid="{FFA413E1-1976-4A12-9170-864FE0437270}"/>
    <cellStyle name="%40 - Vurgu5 3 8 5" xfId="19703" xr:uid="{027F5885-B3C6-4AC3-AFDA-CBF5F125243B}"/>
    <cellStyle name="%40 - Vurgu5 3 8 5 2" xfId="43929" xr:uid="{F02C9790-769A-4471-91CC-B1CA7272341B}"/>
    <cellStyle name="%40 - Vurgu5 3 8 6" xfId="23224" xr:uid="{0245A8A5-DB80-4526-9498-E96FBE1AFD14}"/>
    <cellStyle name="%40 - Vurgu5 3 8 6 2" xfId="47426" xr:uid="{EEAAE804-3673-4DF6-9DF3-0156D89B2CBC}"/>
    <cellStyle name="%40 - Vurgu5 3 8 7" xfId="29977" xr:uid="{B1DB8440-33F9-4C59-883D-270D529CBAEF}"/>
    <cellStyle name="%40 - Vurgu5 3 9" xfId="6010" xr:uid="{1626DA29-92F5-45D3-AC80-3C220FCE1C3E}"/>
    <cellStyle name="%40 - Vurgu5 3 9 2" xfId="9869" xr:uid="{D4A9F15D-F82D-48EE-9F8A-A7F30349077B}"/>
    <cellStyle name="%40 - Vurgu5 3 9 2 2" xfId="34469" xr:uid="{EA70A47B-17DA-4BDE-BADF-65A90884B303}"/>
    <cellStyle name="%40 - Vurgu5 3 9 3" xfId="13757" xr:uid="{297B6B2D-A8CA-4C13-BBFB-11C2437B0A39}"/>
    <cellStyle name="%40 - Vurgu5 3 9 3 2" xfId="37990" xr:uid="{B6F76DDB-577B-4D4B-B005-77FCDEF894C3}"/>
    <cellStyle name="%40 - Vurgu5 3 9 4" xfId="17470" xr:uid="{E2DBE681-D11B-45F9-998D-A8B26F01676B}"/>
    <cellStyle name="%40 - Vurgu5 3 9 4 2" xfId="41701" xr:uid="{DD693163-473F-403E-A538-49D491C3464E}"/>
    <cellStyle name="%40 - Vurgu5 3 9 5" xfId="21209" xr:uid="{3AB5996D-0B2E-4787-9A63-432CF64B7C8D}"/>
    <cellStyle name="%40 - Vurgu5 3 9 5 2" xfId="45432" xr:uid="{838BC057-8174-42AF-A827-CE0D50049A82}"/>
    <cellStyle name="%40 - Vurgu5 3 9 6" xfId="27189" xr:uid="{0F51F79E-DA3C-45DD-940F-57DA0439D19B}"/>
    <cellStyle name="%40 - Vurgu5 3 9 6 2" xfId="51306" xr:uid="{888B98A3-1FB5-48AB-8082-2B79CAE8B620}"/>
    <cellStyle name="%40 - Vurgu5 3 9 7" xfId="31016" xr:uid="{179D641F-9AC8-49AA-96FC-E9611285FC7C}"/>
    <cellStyle name="%40 - Vurgu5 30" xfId="8788" xr:uid="{1BA21CF4-31F4-47A2-99D7-611BADA75E5F}"/>
    <cellStyle name="%40 - Vurgu5 30 2" xfId="24369" xr:uid="{3D77E966-C70C-4760-8CCA-E557974B2DBE}"/>
    <cellStyle name="%40 - Vurgu5 30 2 2" xfId="48571" xr:uid="{B4C60AB2-03E4-43F2-8253-67BBC49E17D1}"/>
    <cellStyle name="%40 - Vurgu5 30 3" xfId="33564" xr:uid="{D079D718-4040-462B-9292-F442C12249AB}"/>
    <cellStyle name="%40 - Vurgu5 31" xfId="6523" xr:uid="{8E44B0DC-823F-4481-97E7-E522097EDF09}"/>
    <cellStyle name="%40 - Vurgu5 31 2" xfId="24440" xr:uid="{D65E47AB-CBF7-44C6-8EB6-921A804DE2D4}"/>
    <cellStyle name="%40 - Vurgu5 31 2 2" xfId="48623" xr:uid="{2973ABD5-7D2C-4601-AB39-75F0855BD7E5}"/>
    <cellStyle name="%40 - Vurgu5 31 3" xfId="31527" xr:uid="{A1DAC01E-4D11-43FE-9D49-544EB0E38427}"/>
    <cellStyle name="%40 - Vurgu5 32" xfId="11082" xr:uid="{8AE42515-F95A-4649-93A5-1DA68FC51CB6}"/>
    <cellStyle name="%40 - Vurgu5 32 2" xfId="24462" xr:uid="{1F5577EF-B3F6-4005-8236-2B369D9B529F}"/>
    <cellStyle name="%40 - Vurgu5 32 2 2" xfId="48639" xr:uid="{9C9EC292-911D-4983-B196-9F0DC82EB594}"/>
    <cellStyle name="%40 - Vurgu5 32 3" xfId="35323" xr:uid="{F4E0201C-C316-479D-A618-6C7C2BECAA09}"/>
    <cellStyle name="%40 - Vurgu5 33" xfId="11117" xr:uid="{E7710B42-E655-4A60-9C09-1D52EF5939E3}"/>
    <cellStyle name="%40 - Vurgu5 33 2" xfId="24480" xr:uid="{0C97B4CB-FF96-4DD5-92CA-7661B8DAAA62}"/>
    <cellStyle name="%40 - Vurgu5 33 2 2" xfId="48655" xr:uid="{B86D5795-5477-4E9B-95D7-87B9D67B77E9}"/>
    <cellStyle name="%40 - Vurgu5 33 3" xfId="35351" xr:uid="{3E02A6CF-8686-4D81-9348-4DD76A2869A6}"/>
    <cellStyle name="%40 - Vurgu5 34" xfId="14830" xr:uid="{B75F5C55-C51B-4489-997B-A1950E4C4E98}"/>
    <cellStyle name="%40 - Vurgu5 34 2" xfId="24498" xr:uid="{E8AEAD23-30B0-4A62-B369-CA1BBB8B784B}"/>
    <cellStyle name="%40 - Vurgu5 34 2 2" xfId="48672" xr:uid="{5807D4C5-0135-499C-B4E3-4A49AC14503B}"/>
    <cellStyle name="%40 - Vurgu5 34 3" xfId="39062" xr:uid="{A0CCADCD-5981-4601-A7A3-0E7C817F46AE}"/>
    <cellStyle name="%40 - Vurgu5 35" xfId="18563" xr:uid="{708A7211-7B0B-4203-B4EA-FC663F4AF3A4}"/>
    <cellStyle name="%40 - Vurgu5 35 2" xfId="42789" xr:uid="{B1826740-CDEC-45AE-AC22-84C9373486CD}"/>
    <cellStyle name="%40 - Vurgu5 36" xfId="22297" xr:uid="{42141D04-7AD1-406A-8D59-578998EB4953}"/>
    <cellStyle name="%40 - Vurgu5 36 2" xfId="46515" xr:uid="{4D83B1FE-3E0A-4120-A7ED-E84A2D35ABB4}"/>
    <cellStyle name="%40 - Vurgu5 37" xfId="52380" xr:uid="{D18C0A5C-87BB-4640-8A97-C5705A6EADC8}"/>
    <cellStyle name="%40 - Vurgu5 4" xfId="680" xr:uid="{00000000-0005-0000-0000-0000E8020000}"/>
    <cellStyle name="%40 - Vurgu5 4 10" xfId="6588" xr:uid="{7DF6A782-486C-41DA-8C28-875E72BDF012}"/>
    <cellStyle name="%40 - Vurgu5 4 10 2" xfId="31592" xr:uid="{09EEE3A9-3C52-43BC-BCC7-26BFF9EFB322}"/>
    <cellStyle name="%40 - Vurgu5 4 11" xfId="10489" xr:uid="{8DFCADDE-D5C6-42ED-AC82-E88AFCFDFAB3}"/>
    <cellStyle name="%40 - Vurgu5 4 11 2" xfId="35050" xr:uid="{2A8503A8-EDF1-4137-A622-0EA87360BE46}"/>
    <cellStyle name="%40 - Vurgu5 4 12" xfId="11181" xr:uid="{ED96A399-285E-4272-881D-5AB5AC311611}"/>
    <cellStyle name="%40 - Vurgu5 4 12 2" xfId="35415" xr:uid="{2D5925A2-1E2D-470C-9124-11920D076C1D}"/>
    <cellStyle name="%40 - Vurgu5 4 13" xfId="14894" xr:uid="{AB575FD1-528D-40C9-B61C-F3C5141B6C77}"/>
    <cellStyle name="%40 - Vurgu5 4 13 2" xfId="39126" xr:uid="{6212C842-EBA5-474E-87C5-B4FD673869CA}"/>
    <cellStyle name="%40 - Vurgu5 4 14" xfId="18627" xr:uid="{A5E151FF-A40C-4699-9A7A-BF768DED0140}"/>
    <cellStyle name="%40 - Vurgu5 4 14 2" xfId="42853" xr:uid="{3B85293C-90E0-4FA5-93D5-9CD7F89FAA75}"/>
    <cellStyle name="%40 - Vurgu5 4 15" xfId="22394" xr:uid="{3247B875-62CC-48A9-8C64-67566881D930}"/>
    <cellStyle name="%40 - Vurgu5 4 15 2" xfId="46596" xr:uid="{FFC9D44D-6611-45F2-8081-2494DCD142DE}"/>
    <cellStyle name="%40 - Vurgu5 4 16" xfId="28816" xr:uid="{E5052791-DDC4-4F1F-949A-40528EEE0702}"/>
    <cellStyle name="%40 - Vurgu5 4 2" xfId="681" xr:uid="{00000000-0005-0000-0000-0000E9020000}"/>
    <cellStyle name="%40 - Vurgu5 4 2 10" xfId="22697" xr:uid="{3745CC4E-36CF-47F0-AC4F-393CA53E5892}"/>
    <cellStyle name="%40 - Vurgu5 4 2 10 2" xfId="46899" xr:uid="{08E035D1-9F19-48B6-8728-6B5DD9C9CD39}"/>
    <cellStyle name="%40 - Vurgu5 4 2 11" xfId="28817" xr:uid="{BA930500-0D57-4594-A36F-760401BD0A02}"/>
    <cellStyle name="%40 - Vurgu5 4 2 2" xfId="682" xr:uid="{00000000-0005-0000-0000-0000EA020000}"/>
    <cellStyle name="%40 - Vurgu5 4 2 2 2" xfId="4393" xr:uid="{D8EE7D5C-EEFE-4B4A-AB4C-44D03BBFB6BF}"/>
    <cellStyle name="%40 - Vurgu5 4 2 2 2 2" xfId="26513" xr:uid="{F64EF091-F615-42BF-868D-35B768CDE63E}"/>
    <cellStyle name="%40 - Vurgu5 4 2 2 2 2 2" xfId="50632" xr:uid="{35C35ADB-D8B8-4ABE-AA92-6A5784DE6B89}"/>
    <cellStyle name="%40 - Vurgu5 4 2 2 2 3" xfId="29987" xr:uid="{DBC431D1-01C4-4938-BDA6-2F9E38B77AAB}"/>
    <cellStyle name="%40 - Vurgu5 4 2 2 3" xfId="6020" xr:uid="{1C7736E8-A8F8-4311-B90E-33F354569BD8}"/>
    <cellStyle name="%40 - Vurgu5 4 2 2 3 2" xfId="31026" xr:uid="{86BCE8A5-6746-4DC7-A7D2-AF4D1694AAD0}"/>
    <cellStyle name="%40 - Vurgu5 4 2 2 4" xfId="8114" xr:uid="{892B30D6-0906-4724-BFF8-9BF3FA3C3E3C}"/>
    <cellStyle name="%40 - Vurgu5 4 2 2 4 2" xfId="32942" xr:uid="{3CAF72C1-670C-41C2-877D-839C90B8A9FC}"/>
    <cellStyle name="%40 - Vurgu5 4 2 2 5" xfId="13083" xr:uid="{FFFCB040-9190-4FE7-97C6-1EF1A6A74A7C}"/>
    <cellStyle name="%40 - Vurgu5 4 2 2 5 2" xfId="37316" xr:uid="{62342EDB-94F4-4581-9F7F-F5426B23DECC}"/>
    <cellStyle name="%40 - Vurgu5 4 2 2 6" xfId="16796" xr:uid="{C375D5B9-B39C-4CF6-8D66-C8CB812E7A7A}"/>
    <cellStyle name="%40 - Vurgu5 4 2 2 6 2" xfId="41027" xr:uid="{01D1682B-381C-4E07-8C2D-5BB2E2BAA4A9}"/>
    <cellStyle name="%40 - Vurgu5 4 2 2 7" xfId="20535" xr:uid="{379074EB-F011-43BE-9660-ED05EC0C3BB6}"/>
    <cellStyle name="%40 - Vurgu5 4 2 2 7 2" xfId="44758" xr:uid="{CE55A0D3-353E-4FBA-99DD-A503BB43FFE1}"/>
    <cellStyle name="%40 - Vurgu5 4 2 2 8" xfId="23747" xr:uid="{E1A537CA-3588-41D4-821B-8CA58A0982AA}"/>
    <cellStyle name="%40 - Vurgu5 4 2 2 8 2" xfId="47949" xr:uid="{D23AD6FE-DAC6-4FA7-88D9-BD3A43B17100}"/>
    <cellStyle name="%40 - Vurgu5 4 2 2 9" xfId="28818" xr:uid="{C708892C-67DD-42FD-A7B3-26B156D7A8CB}"/>
    <cellStyle name="%40 - Vurgu5 4 2 3" xfId="4392" xr:uid="{A6EB2AE7-6AB3-4D46-A7FE-4B88F30D26D8}"/>
    <cellStyle name="%40 - Vurgu5 4 2 3 2" xfId="10078" xr:uid="{86E372CC-5010-48B5-9229-8DFC04AEB74F}"/>
    <cellStyle name="%40 - Vurgu5 4 2 3 2 2" xfId="34672" xr:uid="{229AED80-D5C4-40DF-8304-5048A6A27165}"/>
    <cellStyle name="%40 - Vurgu5 4 2 3 3" xfId="14275" xr:uid="{074DBE71-005A-4114-A9FE-557F9E0BCA7C}"/>
    <cellStyle name="%40 - Vurgu5 4 2 3 3 2" xfId="38508" xr:uid="{5915FB4E-1A0D-4158-ADA9-57BDB15F6A6F}"/>
    <cellStyle name="%40 - Vurgu5 4 2 3 4" xfId="17988" xr:uid="{D41B72E7-CA13-4DD8-9246-4CFEF29FF5DE}"/>
    <cellStyle name="%40 - Vurgu5 4 2 3 4 2" xfId="42219" xr:uid="{FBD4E4C7-BA75-41FB-96F0-9112621CEA64}"/>
    <cellStyle name="%40 - Vurgu5 4 2 3 5" xfId="21727" xr:uid="{F0BBFB3D-EFF8-4F45-8487-E05E285F1CA0}"/>
    <cellStyle name="%40 - Vurgu5 4 2 3 5 2" xfId="45950" xr:uid="{345E034F-2A0F-4FC3-B0F4-4C91F6B516D6}"/>
    <cellStyle name="%40 - Vurgu5 4 2 3 6" xfId="27707" xr:uid="{6D25E254-9A58-4714-B2DE-72057E7C0BE5}"/>
    <cellStyle name="%40 - Vurgu5 4 2 3 6 2" xfId="51824" xr:uid="{E8BC81D1-395F-459D-9281-A98A740A6FDD}"/>
    <cellStyle name="%40 - Vurgu5 4 2 3 7" xfId="29986" xr:uid="{4F730E02-983B-4C67-9BCB-CE40812E4D79}"/>
    <cellStyle name="%40 - Vurgu5 4 2 4" xfId="6019" xr:uid="{57DE58E1-8671-43C3-8B13-71DA7B6C89EB}"/>
    <cellStyle name="%40 - Vurgu5 4 2 4 2" xfId="9025" xr:uid="{AF6F085D-BE01-4A0A-B27C-B2264C820AB9}"/>
    <cellStyle name="%40 - Vurgu5 4 2 4 2 2" xfId="33719" xr:uid="{DB751EE2-C36A-43D5-932C-ADF67DB812E2}"/>
    <cellStyle name="%40 - Vurgu5 4 2 4 3" xfId="12425" xr:uid="{A1FC7395-6279-46AF-8FFD-EB73EBC29D52}"/>
    <cellStyle name="%40 - Vurgu5 4 2 4 3 2" xfId="36659" xr:uid="{DAA00B3A-19FB-4381-9FEF-5BF65BF05269}"/>
    <cellStyle name="%40 - Vurgu5 4 2 4 4" xfId="16138" xr:uid="{0DE14BEA-A0C8-4AC8-88C1-E956A3011ADB}"/>
    <cellStyle name="%40 - Vurgu5 4 2 4 4 2" xfId="40370" xr:uid="{3E48AC69-AC7A-4286-9464-D82A8036602E}"/>
    <cellStyle name="%40 - Vurgu5 4 2 4 5" xfId="19876" xr:uid="{32BFCFB6-03BB-4C05-80F9-D5F54CC29CCA}"/>
    <cellStyle name="%40 - Vurgu5 4 2 4 5 2" xfId="44101" xr:uid="{85DE7B5E-DF9E-457F-A915-28987A7733A3}"/>
    <cellStyle name="%40 - Vurgu5 4 2 4 6" xfId="25851" xr:uid="{7806FC35-FA86-48FD-AB19-47056C37BEB4}"/>
    <cellStyle name="%40 - Vurgu5 4 2 4 6 2" xfId="49975" xr:uid="{C8684A04-A086-45CF-B320-6A57164C0929}"/>
    <cellStyle name="%40 - Vurgu5 4 2 4 7" xfId="31025" xr:uid="{16508DEE-FD31-41CB-B0F8-D04B4EA4D164}"/>
    <cellStyle name="%40 - Vurgu5 4 2 5" xfId="6962" xr:uid="{95DC9390-4DCC-4389-9700-E68A9C172614}"/>
    <cellStyle name="%40 - Vurgu5 4 2 5 2" xfId="25110" xr:uid="{CD70308B-52C7-4A14-82F4-82C29432AA1C}"/>
    <cellStyle name="%40 - Vurgu5 4 2 5 2 2" xfId="49244" xr:uid="{E792A20C-CC42-4501-8ECF-CF48314B48B4}"/>
    <cellStyle name="%40 - Vurgu5 4 2 5 3" xfId="31894" xr:uid="{33B6E201-9019-469E-9242-CE4A88DA8914}"/>
    <cellStyle name="%40 - Vurgu5 4 2 6" xfId="10490" xr:uid="{EACD4B87-DBB7-4012-AECF-0BA011A3F3C4}"/>
    <cellStyle name="%40 - Vurgu5 4 2 6 2" xfId="35051" xr:uid="{5A86BFB4-0BB9-4872-B37F-72C32A983CDE}"/>
    <cellStyle name="%40 - Vurgu5 4 2 7" xfId="11694" xr:uid="{100AE11E-835C-4A1C-A3BA-3315A3879E87}"/>
    <cellStyle name="%40 - Vurgu5 4 2 7 2" xfId="35928" xr:uid="{7610A61E-5E6B-4855-A5F8-E3A5A1BCBC1C}"/>
    <cellStyle name="%40 - Vurgu5 4 2 8" xfId="15407" xr:uid="{B99F6983-4D06-4131-A16E-BFF2FE79F602}"/>
    <cellStyle name="%40 - Vurgu5 4 2 8 2" xfId="39639" xr:uid="{B755A25D-6776-4893-BC59-FA98895DB0FC}"/>
    <cellStyle name="%40 - Vurgu5 4 2 9" xfId="19144" xr:uid="{7C1ABBC2-2EEF-4B78-9426-2595876476A8}"/>
    <cellStyle name="%40 - Vurgu5 4 2 9 2" xfId="43370" xr:uid="{22818D1E-2DD1-496B-96D2-05360D7931C6}"/>
    <cellStyle name="%40 - Vurgu5 4 3" xfId="683" xr:uid="{00000000-0005-0000-0000-0000EB020000}"/>
    <cellStyle name="%40 - Vurgu5 4 3 10" xfId="28819" xr:uid="{83CA80F7-0666-4B4A-85F4-F7CCCA2474CB}"/>
    <cellStyle name="%40 - Vurgu5 4 3 2" xfId="4394" xr:uid="{1C6CB110-CA03-4846-8FE8-55FB1E3081AA}"/>
    <cellStyle name="%40 - Vurgu5 4 3 2 2" xfId="8245" xr:uid="{68B31B11-8FBC-4859-B82C-3F5CF026B39B}"/>
    <cellStyle name="%40 - Vurgu5 4 3 2 2 2" xfId="27834" xr:uid="{7C941FB9-ACEA-4EA5-8626-67BA7744A66B}"/>
    <cellStyle name="%40 - Vurgu5 4 3 2 2 2 2" xfId="51951" xr:uid="{A4810F66-AF2B-46DB-9CD7-62E51EB1A56C}"/>
    <cellStyle name="%40 - Vurgu5 4 3 2 2 3" xfId="33069" xr:uid="{51011FD5-3C26-4ED3-B70C-2B9627168C8D}"/>
    <cellStyle name="%40 - Vurgu5 4 3 2 3" xfId="14402" xr:uid="{9BEDA374-F45D-42B5-9318-1BDA698C527B}"/>
    <cellStyle name="%40 - Vurgu5 4 3 2 3 2" xfId="38635" xr:uid="{5EC85BEA-AA86-4991-A1AB-06CB66293B23}"/>
    <cellStyle name="%40 - Vurgu5 4 3 2 4" xfId="18115" xr:uid="{023C31A2-ABCB-4612-8D34-54485DCB6FD4}"/>
    <cellStyle name="%40 - Vurgu5 4 3 2 4 2" xfId="42346" xr:uid="{C89E775F-A2D3-4673-BA64-CEA54CC49D70}"/>
    <cellStyle name="%40 - Vurgu5 4 3 2 5" xfId="21854" xr:uid="{DE73216C-8869-46AB-A04A-E23028D38E06}"/>
    <cellStyle name="%40 - Vurgu5 4 3 2 5 2" xfId="46077" xr:uid="{75B089E1-6C2D-4FB6-960A-B35FEA589CAB}"/>
    <cellStyle name="%40 - Vurgu5 4 3 2 6" xfId="23874" xr:uid="{EE6F95DD-74C6-4207-AD1E-431037E0E96E}"/>
    <cellStyle name="%40 - Vurgu5 4 3 2 6 2" xfId="48076" xr:uid="{86F24564-5C90-498E-8E4B-EDB4F99806FC}"/>
    <cellStyle name="%40 - Vurgu5 4 3 2 7" xfId="29988" xr:uid="{5AB681BA-9232-45A2-B65D-468A21AA214E}"/>
    <cellStyle name="%40 - Vurgu5 4 3 3" xfId="6021" xr:uid="{5D603A12-3204-4376-B45D-221A94FD8A51}"/>
    <cellStyle name="%40 - Vurgu5 4 3 3 2" xfId="9466" xr:uid="{A6DC1F14-5795-4ACF-9D3B-B4531F679124}"/>
    <cellStyle name="%40 - Vurgu5 4 3 3 2 2" xfId="34091" xr:uid="{CBC08FF7-52B8-4A69-BF91-25915A0F3936}"/>
    <cellStyle name="%40 - Vurgu5 4 3 3 3" xfId="13210" xr:uid="{63CAA3BB-98D9-4AEB-85BA-048A49ED305D}"/>
    <cellStyle name="%40 - Vurgu5 4 3 3 3 2" xfId="37443" xr:uid="{6347F4FE-F33D-4839-8383-0550D4861385}"/>
    <cellStyle name="%40 - Vurgu5 4 3 3 4" xfId="16923" xr:uid="{886AA8DC-8CF9-4610-B4EB-207249D7EAFB}"/>
    <cellStyle name="%40 - Vurgu5 4 3 3 4 2" xfId="41154" xr:uid="{89AFC99D-315B-4207-8E3A-03C81E3C90C8}"/>
    <cellStyle name="%40 - Vurgu5 4 3 3 5" xfId="20662" xr:uid="{CCDF77D9-B45C-4A27-8CF2-AF58D1CCFEE7}"/>
    <cellStyle name="%40 - Vurgu5 4 3 3 5 2" xfId="44885" xr:uid="{1B6BB2C7-F42A-4464-8AB9-9BA0EE8A7401}"/>
    <cellStyle name="%40 - Vurgu5 4 3 3 6" xfId="26640" xr:uid="{24F6A2E9-49AA-461D-9DA7-3A403BE85775}"/>
    <cellStyle name="%40 - Vurgu5 4 3 3 6 2" xfId="50759" xr:uid="{5B8855F1-A104-480A-8B0C-DDBF3CC8F0AD}"/>
    <cellStyle name="%40 - Vurgu5 4 3 3 7" xfId="31027" xr:uid="{AB55A128-DFB8-4505-8467-66DC085E5AC1}"/>
    <cellStyle name="%40 - Vurgu5 4 3 4" xfId="7097" xr:uid="{A64C2667-5B08-498D-9E75-8E3022E3EE86}"/>
    <cellStyle name="%40 - Vurgu5 4 3 4 2" xfId="25237" xr:uid="{F8572385-8225-4EA1-9971-7907E25F450B}"/>
    <cellStyle name="%40 - Vurgu5 4 3 4 2 2" xfId="49371" xr:uid="{45952D90-3B63-4136-B191-C4C4B8C2FD5A}"/>
    <cellStyle name="%40 - Vurgu5 4 3 4 3" xfId="32021" xr:uid="{5ADC570D-5AF3-48A6-84F3-5CA9DC7C76F1}"/>
    <cellStyle name="%40 - Vurgu5 4 3 5" xfId="10491" xr:uid="{093B7FAF-0F97-4D38-A036-B8E9D65581FA}"/>
    <cellStyle name="%40 - Vurgu5 4 3 5 2" xfId="35052" xr:uid="{9AC293BB-7DC8-4699-818A-FF6673391F5C}"/>
    <cellStyle name="%40 - Vurgu5 4 3 6" xfId="11821" xr:uid="{546FF5F6-E697-4ABC-9B79-4A21AD16744E}"/>
    <cellStyle name="%40 - Vurgu5 4 3 6 2" xfId="36055" xr:uid="{576510CE-15D0-47CF-8789-0C1E2BAC42AC}"/>
    <cellStyle name="%40 - Vurgu5 4 3 7" xfId="15534" xr:uid="{60523139-5D76-4D43-AABA-1179598BE6F3}"/>
    <cellStyle name="%40 - Vurgu5 4 3 7 2" xfId="39766" xr:uid="{972007FB-DFB6-4F1A-9372-22ABB4BE6AAD}"/>
    <cellStyle name="%40 - Vurgu5 4 3 8" xfId="19271" xr:uid="{D39A0265-3754-4F41-B39F-FB0FEF4B9536}"/>
    <cellStyle name="%40 - Vurgu5 4 3 8 2" xfId="43497" xr:uid="{162F1796-135F-46FB-8D3B-A3976983E857}"/>
    <cellStyle name="%40 - Vurgu5 4 3 9" xfId="22824" xr:uid="{9E2742A6-1587-4288-B3E2-E824B188D6D6}"/>
    <cellStyle name="%40 - Vurgu5 4 3 9 2" xfId="47026" xr:uid="{1838F9B3-DF69-4539-9DA4-074D8C56DE95}"/>
    <cellStyle name="%40 - Vurgu5 4 4" xfId="684" xr:uid="{00000000-0005-0000-0000-0000EC020000}"/>
    <cellStyle name="%40 - Vurgu5 4 4 10" xfId="28820" xr:uid="{2856F64D-B2C2-42EE-AF2B-2A292AA25ED3}"/>
    <cellStyle name="%40 - Vurgu5 4 4 2" xfId="4395" xr:uid="{FB3BA1FC-A15B-4486-8A8D-C7D687B9A0EC}"/>
    <cellStyle name="%40 - Vurgu5 4 4 2 2" xfId="8375" xr:uid="{414BB679-8375-444F-AE6F-0041D4707E02}"/>
    <cellStyle name="%40 - Vurgu5 4 4 2 2 2" xfId="27961" xr:uid="{32214DF7-30B8-496E-BFBE-59390AD5E2DB}"/>
    <cellStyle name="%40 - Vurgu5 4 4 2 2 2 2" xfId="52078" xr:uid="{8F02D8F0-AE13-4FD8-9002-AC31635217F0}"/>
    <cellStyle name="%40 - Vurgu5 4 4 2 2 3" xfId="33196" xr:uid="{1FCCD79C-6B66-4022-A351-8F8432D9CE5E}"/>
    <cellStyle name="%40 - Vurgu5 4 4 2 3" xfId="14529" xr:uid="{5841AEEC-36A0-4829-8BB2-D347198A2785}"/>
    <cellStyle name="%40 - Vurgu5 4 4 2 3 2" xfId="38762" xr:uid="{75A4F6D8-3770-4324-AB56-7271A3E8E808}"/>
    <cellStyle name="%40 - Vurgu5 4 4 2 4" xfId="18242" xr:uid="{337B6E1C-78C5-4DA3-8487-AF6A2A443F17}"/>
    <cellStyle name="%40 - Vurgu5 4 4 2 4 2" xfId="42473" xr:uid="{E231E351-A34E-4DED-A54E-982DB3D0CB99}"/>
    <cellStyle name="%40 - Vurgu5 4 4 2 5" xfId="21981" xr:uid="{5D78D26F-81E7-4CF2-80BE-292FB1155CC6}"/>
    <cellStyle name="%40 - Vurgu5 4 4 2 5 2" xfId="46204" xr:uid="{0E3DBACC-7DC1-4BAA-9A41-0E67D6207C1F}"/>
    <cellStyle name="%40 - Vurgu5 4 4 2 6" xfId="24001" xr:uid="{C35BD979-6D65-4EE9-AABA-976ABF2F2910}"/>
    <cellStyle name="%40 - Vurgu5 4 4 2 6 2" xfId="48203" xr:uid="{AD5A76A3-49D8-4E74-9D24-DA2CB0BD7CA5}"/>
    <cellStyle name="%40 - Vurgu5 4 4 2 7" xfId="29989" xr:uid="{F52005C3-7A89-41D6-8277-90F8D811E7ED}"/>
    <cellStyle name="%40 - Vurgu5 4 4 3" xfId="6022" xr:uid="{4B0C52FF-CAC2-43D6-9730-62F952761EB4}"/>
    <cellStyle name="%40 - Vurgu5 4 4 3 2" xfId="9545" xr:uid="{EF5DCF56-94BA-44F4-A6D4-BEAAE22A6DB0}"/>
    <cellStyle name="%40 - Vurgu5 4 4 3 2 2" xfId="34170" xr:uid="{14681F86-5D60-4AF7-8856-E9C944F1B16D}"/>
    <cellStyle name="%40 - Vurgu5 4 4 3 3" xfId="13337" xr:uid="{18AA0DD5-BF07-49A7-A08C-855724915627}"/>
    <cellStyle name="%40 - Vurgu5 4 4 3 3 2" xfId="37570" xr:uid="{A5E87980-4D0A-483D-B1AC-11839EF6CE4B}"/>
    <cellStyle name="%40 - Vurgu5 4 4 3 4" xfId="17050" xr:uid="{D2091ADF-10D2-4722-9AEC-38DCA4BE2F7C}"/>
    <cellStyle name="%40 - Vurgu5 4 4 3 4 2" xfId="41281" xr:uid="{1A932311-67ED-455D-9823-D0DD97A621AD}"/>
    <cellStyle name="%40 - Vurgu5 4 4 3 5" xfId="20789" xr:uid="{A9008E42-CF95-41F3-A14F-7E5236E4AF9C}"/>
    <cellStyle name="%40 - Vurgu5 4 4 3 5 2" xfId="45012" xr:uid="{A84F70DC-4001-4460-843C-B030E34218E9}"/>
    <cellStyle name="%40 - Vurgu5 4 4 3 6" xfId="26767" xr:uid="{81FEB642-01A6-43B3-9ED3-E81F4CF80EBC}"/>
    <cellStyle name="%40 - Vurgu5 4 4 3 6 2" xfId="50886" xr:uid="{811958A8-AF1C-4231-BD7C-7FB47B4563C3}"/>
    <cellStyle name="%40 - Vurgu5 4 4 3 7" xfId="31028" xr:uid="{A2785597-C413-41B3-B323-5F3A51FF633A}"/>
    <cellStyle name="%40 - Vurgu5 4 4 4" xfId="7225" xr:uid="{35B2CF03-3914-4E55-AF06-6C502D79E69A}"/>
    <cellStyle name="%40 - Vurgu5 4 4 4 2" xfId="25364" xr:uid="{563EDA04-F64E-442F-97A8-03A30B54D3C3}"/>
    <cellStyle name="%40 - Vurgu5 4 4 4 2 2" xfId="49498" xr:uid="{08587741-AA2A-4FE7-9D3E-B645BD1E8692}"/>
    <cellStyle name="%40 - Vurgu5 4 4 4 3" xfId="32148" xr:uid="{CFF5FE1B-1181-4480-90B4-98D3908F8D42}"/>
    <cellStyle name="%40 - Vurgu5 4 4 5" xfId="10492" xr:uid="{60599DC3-93C3-43DE-BA4A-C1F94176A3AE}"/>
    <cellStyle name="%40 - Vurgu5 4 4 5 2" xfId="35053" xr:uid="{59E93595-0366-443E-B245-EC1414DC9D83}"/>
    <cellStyle name="%40 - Vurgu5 4 4 6" xfId="11948" xr:uid="{CB555978-ABD4-48DD-9C41-0EC47DCE570A}"/>
    <cellStyle name="%40 - Vurgu5 4 4 6 2" xfId="36182" xr:uid="{62880CE6-B3F0-470F-82E3-2F42A053BED8}"/>
    <cellStyle name="%40 - Vurgu5 4 4 7" xfId="15661" xr:uid="{8E8CDD1C-A506-4FF9-9B8F-7878C0379C14}"/>
    <cellStyle name="%40 - Vurgu5 4 4 7 2" xfId="39893" xr:uid="{1455AA78-2B41-4B6A-84DE-39DFD9F1A38D}"/>
    <cellStyle name="%40 - Vurgu5 4 4 8" xfId="19398" xr:uid="{D9EEF043-C8CF-49BE-BACC-33A6B112E4C4}"/>
    <cellStyle name="%40 - Vurgu5 4 4 8 2" xfId="43624" xr:uid="{F976A227-BF98-419F-B826-722C2E2C374B}"/>
    <cellStyle name="%40 - Vurgu5 4 4 9" xfId="22951" xr:uid="{1C130E6A-E48B-4E08-8343-44D918A3A23E}"/>
    <cellStyle name="%40 - Vurgu5 4 4 9 2" xfId="47153" xr:uid="{942A346D-26CE-4B1E-AC8A-C8AAB6AA8918}"/>
    <cellStyle name="%40 - Vurgu5 4 5" xfId="685" xr:uid="{00000000-0005-0000-0000-0000ED020000}"/>
    <cellStyle name="%40 - Vurgu5 4 5 2" xfId="4396" xr:uid="{3E156718-7733-4581-9427-3AF2A0425CCB}"/>
    <cellStyle name="%40 - Vurgu5 4 5 2 2" xfId="8507" xr:uid="{5EEAB2A9-A71C-46CD-BEEA-CFC0631F0654}"/>
    <cellStyle name="%40 - Vurgu5 4 5 2 2 2" xfId="28088" xr:uid="{1E5279D2-BC1E-49B8-820C-1A179FCD1BA7}"/>
    <cellStyle name="%40 - Vurgu5 4 5 2 2 2 2" xfId="52205" xr:uid="{D00739B1-1807-4C90-9275-979F3184A48F}"/>
    <cellStyle name="%40 - Vurgu5 4 5 2 2 3" xfId="33323" xr:uid="{FD9778F4-A715-40F3-BE1C-420D02A528B3}"/>
    <cellStyle name="%40 - Vurgu5 4 5 2 3" xfId="14656" xr:uid="{EDB74580-76E3-4B25-81C7-C95C69D2E079}"/>
    <cellStyle name="%40 - Vurgu5 4 5 2 3 2" xfId="38889" xr:uid="{4FBD97EB-2A5D-4628-96C1-20D202839309}"/>
    <cellStyle name="%40 - Vurgu5 4 5 2 4" xfId="18369" xr:uid="{9D08710A-067B-4083-A3FD-DBC59A9CAEE4}"/>
    <cellStyle name="%40 - Vurgu5 4 5 2 4 2" xfId="42600" xr:uid="{83735E9E-4BA2-44D8-AE00-F58792624D40}"/>
    <cellStyle name="%40 - Vurgu5 4 5 2 5" xfId="22108" xr:uid="{A1C5122C-CE0C-4E95-927B-1844D97CD90A}"/>
    <cellStyle name="%40 - Vurgu5 4 5 2 5 2" xfId="46331" xr:uid="{63E7A770-B736-44E1-89D7-15D7A13124C1}"/>
    <cellStyle name="%40 - Vurgu5 4 5 2 6" xfId="24128" xr:uid="{25864638-9A52-4C64-8A05-E3C69EA08B36}"/>
    <cellStyle name="%40 - Vurgu5 4 5 2 6 2" xfId="48330" xr:uid="{26D7E9A5-EE05-430C-9E09-8F0BC67BC67C}"/>
    <cellStyle name="%40 - Vurgu5 4 5 2 7" xfId="29990" xr:uid="{2CFF62FD-FFFD-4885-A9FD-6489D7264808}"/>
    <cellStyle name="%40 - Vurgu5 4 5 3" xfId="6023" xr:uid="{9B628771-3477-4CE5-87D1-BC4FA8BF0D84}"/>
    <cellStyle name="%40 - Vurgu5 4 5 3 2" xfId="9625" xr:uid="{22DCDD08-3401-49A6-A02E-D8D72485B30F}"/>
    <cellStyle name="%40 - Vurgu5 4 5 3 2 2" xfId="34250" xr:uid="{67518754-547D-4A1B-B942-5A7BCAF2C804}"/>
    <cellStyle name="%40 - Vurgu5 4 5 3 3" xfId="13464" xr:uid="{33E272F6-0D44-4206-B57E-04902F676595}"/>
    <cellStyle name="%40 - Vurgu5 4 5 3 3 2" xfId="37697" xr:uid="{10685480-6815-483F-9B16-5C8BFD7DC42D}"/>
    <cellStyle name="%40 - Vurgu5 4 5 3 4" xfId="17177" xr:uid="{1BC7A72B-2C2C-4359-B0A4-FC31266F819D}"/>
    <cellStyle name="%40 - Vurgu5 4 5 3 4 2" xfId="41408" xr:uid="{2308648E-9B28-4C0E-9FCB-0C2A9C182905}"/>
    <cellStyle name="%40 - Vurgu5 4 5 3 5" xfId="20916" xr:uid="{CD969CDA-A1F7-497C-B2B0-25F5A516C1F9}"/>
    <cellStyle name="%40 - Vurgu5 4 5 3 5 2" xfId="45139" xr:uid="{BB92B539-2738-4F61-BB9F-8F063285B0D2}"/>
    <cellStyle name="%40 - Vurgu5 4 5 3 6" xfId="26894" xr:uid="{B7FFF0EA-1652-4FB7-9647-BB501547F3DA}"/>
    <cellStyle name="%40 - Vurgu5 4 5 3 6 2" xfId="51013" xr:uid="{D3824A46-F0BA-44DF-8B26-74995204B8C6}"/>
    <cellStyle name="%40 - Vurgu5 4 5 3 7" xfId="31029" xr:uid="{4FE4B663-094B-498E-A02F-A9B59E4590C3}"/>
    <cellStyle name="%40 - Vurgu5 4 5 4" xfId="7359" xr:uid="{39AB94B6-4EA2-4574-A51D-A2589076C400}"/>
    <cellStyle name="%40 - Vurgu5 4 5 4 2" xfId="25491" xr:uid="{F18A0F2B-B7BF-4021-A942-7A1D86226F96}"/>
    <cellStyle name="%40 - Vurgu5 4 5 4 2 2" xfId="49625" xr:uid="{65BC1E7C-4487-4260-A85C-08BB398205B1}"/>
    <cellStyle name="%40 - Vurgu5 4 5 4 3" xfId="32275" xr:uid="{24CD3FBF-B564-400F-9CCB-94E46ADB238D}"/>
    <cellStyle name="%40 - Vurgu5 4 5 5" xfId="12075" xr:uid="{D2CD81E9-B4B7-483E-97DD-CE3BB8D8A796}"/>
    <cellStyle name="%40 - Vurgu5 4 5 5 2" xfId="36309" xr:uid="{1ADD20AB-CCA6-468E-88A8-028F39B52441}"/>
    <cellStyle name="%40 - Vurgu5 4 5 6" xfId="15788" xr:uid="{234ADAAE-1750-4AD0-8451-B8C2A92E23A1}"/>
    <cellStyle name="%40 - Vurgu5 4 5 6 2" xfId="40020" xr:uid="{9AE342EF-F88F-44A9-A1C1-FA339EB63826}"/>
    <cellStyle name="%40 - Vurgu5 4 5 7" xfId="19525" xr:uid="{55A81953-0F36-4ED5-A303-3D2C4382EEC4}"/>
    <cellStyle name="%40 - Vurgu5 4 5 7 2" xfId="43751" xr:uid="{C07F24E2-0248-4835-9189-733462C22EBD}"/>
    <cellStyle name="%40 - Vurgu5 4 5 8" xfId="23078" xr:uid="{8D5062C3-C9A8-458E-A3F7-DE816F6E5BFF}"/>
    <cellStyle name="%40 - Vurgu5 4 5 8 2" xfId="47280" xr:uid="{0909C588-4426-4F2A-BCC5-D82BE509D945}"/>
    <cellStyle name="%40 - Vurgu5 4 5 9" xfId="28821" xr:uid="{6A6C9C4C-E88C-435A-A742-D160C4D009DE}"/>
    <cellStyle name="%40 - Vurgu5 4 6" xfId="3599" xr:uid="{00000000-0005-0000-0000-0000EE020000}"/>
    <cellStyle name="%40 - Vurgu5 4 6 2" xfId="4397" xr:uid="{EAE2A10C-5C49-4467-8993-2246F6D455EE}"/>
    <cellStyle name="%40 - Vurgu5 4 6 2 2" xfId="10000" xr:uid="{2F0A4CB1-A3BC-4088-8ADB-108895C43D0B}"/>
    <cellStyle name="%40 - Vurgu5 4 6 2 2 2" xfId="34594" xr:uid="{66EF7432-1C59-4463-A8E7-BEEAAF26E3BD}"/>
    <cellStyle name="%40 - Vurgu5 4 6 2 3" xfId="13977" xr:uid="{65CA2E42-16A4-4209-805A-17196CEE985E}"/>
    <cellStyle name="%40 - Vurgu5 4 6 2 3 2" xfId="38210" xr:uid="{2C3E2378-A1CE-48B7-A09D-1E0505A5340E}"/>
    <cellStyle name="%40 - Vurgu5 4 6 2 4" xfId="17690" xr:uid="{FF873477-77D5-42B5-9C51-38B9790A916B}"/>
    <cellStyle name="%40 - Vurgu5 4 6 2 4 2" xfId="41921" xr:uid="{A0F3FF2C-5503-41EE-857A-194105200A1D}"/>
    <cellStyle name="%40 - Vurgu5 4 6 2 5" xfId="21429" xr:uid="{D965DC61-3558-42F1-81BB-D61326154CB4}"/>
    <cellStyle name="%40 - Vurgu5 4 6 2 5 2" xfId="45652" xr:uid="{9B95182C-B105-4497-97D5-2791A2A8C9E0}"/>
    <cellStyle name="%40 - Vurgu5 4 6 2 6" xfId="27409" xr:uid="{FF9361AE-E06B-4E9B-8A40-740CC082E505}"/>
    <cellStyle name="%40 - Vurgu5 4 6 2 6 2" xfId="51526" xr:uid="{D0AD0302-ACAC-4C66-BD9B-2F9B55B8393F}"/>
    <cellStyle name="%40 - Vurgu5 4 6 2 7" xfId="29991" xr:uid="{741C6103-C499-4158-9175-0D9632492657}"/>
    <cellStyle name="%40 - Vurgu5 4 6 3" xfId="6024" xr:uid="{30D34CFE-3D20-4E30-B71E-CE4DF890055B}"/>
    <cellStyle name="%40 - Vurgu5 4 6 3 2" xfId="9276" xr:uid="{86D3BF84-49B9-466E-8337-E9AB6232939B}"/>
    <cellStyle name="%40 - Vurgu5 4 6 3 2 2" xfId="33910" xr:uid="{CC10588D-BC0D-4B8E-B988-D67BE5969096}"/>
    <cellStyle name="%40 - Vurgu5 4 6 3 3" xfId="12795" xr:uid="{07443D16-2A63-4E7D-8088-3DE906AD9AD8}"/>
    <cellStyle name="%40 - Vurgu5 4 6 3 3 2" xfId="37028" xr:uid="{36E2E21F-21BD-48B2-B7E7-ED3DB9B591A1}"/>
    <cellStyle name="%40 - Vurgu5 4 6 3 4" xfId="16508" xr:uid="{5117DCAA-4EA6-4AD2-BA94-87380600E5A0}"/>
    <cellStyle name="%40 - Vurgu5 4 6 3 4 2" xfId="40739" xr:uid="{1016BDA8-BB24-46DB-8406-210D84E8050A}"/>
    <cellStyle name="%40 - Vurgu5 4 6 3 5" xfId="20247" xr:uid="{64C1C6D3-493A-4D3E-81B1-E03007E7E9A8}"/>
    <cellStyle name="%40 - Vurgu5 4 6 3 5 2" xfId="44470" xr:uid="{92E722D9-A059-4C45-BDB4-034F0EFE6717}"/>
    <cellStyle name="%40 - Vurgu5 4 6 3 6" xfId="26224" xr:uid="{FBA6E092-87D4-4055-A528-81883EF027B0}"/>
    <cellStyle name="%40 - Vurgu5 4 6 3 6 2" xfId="50344" xr:uid="{F26D72BD-6F4C-4BDD-90B3-B6E76C0A56EA}"/>
    <cellStyle name="%40 - Vurgu5 4 6 3 7" xfId="31030" xr:uid="{F92E9C70-B046-4590-85FB-400DB8ADE7AE}"/>
    <cellStyle name="%40 - Vurgu5 4 6 4" xfId="7778" xr:uid="{C3C28B3A-D499-4E81-931A-CC2BFCA18899}"/>
    <cellStyle name="%40 - Vurgu5 4 6 4 2" xfId="24811" xr:uid="{07274208-D111-417B-831F-2B390CF6A564}"/>
    <cellStyle name="%40 - Vurgu5 4 6 4 2 2" xfId="48945" xr:uid="{767AC872-0668-44F9-96A7-A78C8529E2FD}"/>
    <cellStyle name="%40 - Vurgu5 4 6 4 3" xfId="32644" xr:uid="{81AD0FE8-1E4D-49A9-BEDF-564253ED2F00}"/>
    <cellStyle name="%40 - Vurgu5 4 6 5" xfId="11392" xr:uid="{036C5F77-E13A-4A5F-90CC-8F175D0D91B2}"/>
    <cellStyle name="%40 - Vurgu5 4 6 5 2" xfId="35626" xr:uid="{FD4267F4-7F4F-40AD-A2FF-F6FBF9B198A2}"/>
    <cellStyle name="%40 - Vurgu5 4 6 6" xfId="15105" xr:uid="{19202281-AB82-4FC5-A36A-28C857D9EC97}"/>
    <cellStyle name="%40 - Vurgu5 4 6 6 2" xfId="39337" xr:uid="{7D296947-08D9-48F7-A7BC-9D80B8377595}"/>
    <cellStyle name="%40 - Vurgu5 4 6 7" xfId="18841" xr:uid="{9F83CD66-A657-4518-A206-99AE74119408}"/>
    <cellStyle name="%40 - Vurgu5 4 6 7 2" xfId="43067" xr:uid="{08606430-6F6B-4E36-802E-BFD2699F36D5}"/>
    <cellStyle name="%40 - Vurgu5 4 6 8" xfId="23448" xr:uid="{F9300FE1-6F25-460A-B2F6-76E949A87F70}"/>
    <cellStyle name="%40 - Vurgu5 4 6 8 2" xfId="47650" xr:uid="{DE67E9AC-F205-4BE8-8A35-CA3518D7A114}"/>
    <cellStyle name="%40 - Vurgu5 4 6 9" xfId="29368" xr:uid="{EAE8FAA2-F6CD-4C58-AC22-28FD12D7A4C9}"/>
    <cellStyle name="%40 - Vurgu5 4 7" xfId="4391" xr:uid="{B490F552-809D-4E79-9651-84276E8B1AA2}"/>
    <cellStyle name="%40 - Vurgu5 4 7 2" xfId="7524" xr:uid="{222871F1-DB95-408F-B71F-FC70890B81CC}"/>
    <cellStyle name="%40 - Vurgu5 4 7 2 2" xfId="25715" xr:uid="{372DD679-87EE-4CA4-A89F-3EF67A8DB62F}"/>
    <cellStyle name="%40 - Vurgu5 4 7 2 2 2" xfId="49843" xr:uid="{69D84A5C-4CFE-4CAA-A1D1-64494621902C}"/>
    <cellStyle name="%40 - Vurgu5 4 7 2 3" xfId="32435" xr:uid="{8093A9FB-CE10-499A-9F0D-FBB8E0DF82F8}"/>
    <cellStyle name="%40 - Vurgu5 4 7 3" xfId="12293" xr:uid="{8875B034-210E-44E8-87B7-93BCF1CCE723}"/>
    <cellStyle name="%40 - Vurgu5 4 7 3 2" xfId="36527" xr:uid="{5AD6753A-84F5-4437-BA40-84B9577559F7}"/>
    <cellStyle name="%40 - Vurgu5 4 7 4" xfId="16006" xr:uid="{DA81C7FA-4CCB-4730-8162-A1CAAA0AE5FD}"/>
    <cellStyle name="%40 - Vurgu5 4 7 4 2" xfId="40238" xr:uid="{7AD25AC1-1883-434F-8BF0-6C2980D3C9E9}"/>
    <cellStyle name="%40 - Vurgu5 4 7 5" xfId="19744" xr:uid="{3FB260CA-39C0-4187-9C3D-56F02F212E96}"/>
    <cellStyle name="%40 - Vurgu5 4 7 5 2" xfId="43969" xr:uid="{CDC54652-8406-4998-A301-6CD551B738E7}"/>
    <cellStyle name="%40 - Vurgu5 4 7 6" xfId="23238" xr:uid="{C03ECC08-0D36-4FB1-A47C-65ADC8650FA2}"/>
    <cellStyle name="%40 - Vurgu5 4 7 6 2" xfId="47440" xr:uid="{375912ED-55C7-48D2-B2D2-6CB78A6106DB}"/>
    <cellStyle name="%40 - Vurgu5 4 7 7" xfId="29985" xr:uid="{E27EF462-F069-4AA6-9D9E-E5A103A2DF5A}"/>
    <cellStyle name="%40 - Vurgu5 4 8" xfId="6018" xr:uid="{4ED16159-9605-4D4A-887A-A6631AB6F57F}"/>
    <cellStyle name="%40 - Vurgu5 4 8 2" xfId="9881" xr:uid="{B8EB2454-5317-4C96-AA6A-1830089E875C}"/>
    <cellStyle name="%40 - Vurgu5 4 8 2 2" xfId="34481" xr:uid="{34812EF6-B1B4-4A46-9CEE-F9D35A3BE3BB}"/>
    <cellStyle name="%40 - Vurgu5 4 8 3" xfId="13771" xr:uid="{B8C0746F-F2E8-4A1D-832A-7F3978F606BA}"/>
    <cellStyle name="%40 - Vurgu5 4 8 3 2" xfId="38004" xr:uid="{0E6BA823-4D33-463A-8AB7-27E44357122B}"/>
    <cellStyle name="%40 - Vurgu5 4 8 4" xfId="17484" xr:uid="{E210319F-3020-41EE-8184-E40C308E7BE9}"/>
    <cellStyle name="%40 - Vurgu5 4 8 4 2" xfId="41715" xr:uid="{867FC957-BBF3-4CE9-A7FB-90D80B83A5A6}"/>
    <cellStyle name="%40 - Vurgu5 4 8 5" xfId="21223" xr:uid="{47618656-DC7A-426A-BC11-DDE8B0A50F77}"/>
    <cellStyle name="%40 - Vurgu5 4 8 5 2" xfId="45446" xr:uid="{7AD0C199-54B3-42A3-A1C3-83CC8EBEA121}"/>
    <cellStyle name="%40 - Vurgu5 4 8 6" xfId="27203" xr:uid="{B7B474D1-3378-40B6-AAC5-631347A96019}"/>
    <cellStyle name="%40 - Vurgu5 4 8 6 2" xfId="51320" xr:uid="{66D70E35-0A19-4F27-B33F-DC4B42B9C886}"/>
    <cellStyle name="%40 - Vurgu5 4 8 7" xfId="31024" xr:uid="{76DB5273-7689-4592-B258-94B27080608F}"/>
    <cellStyle name="%40 - Vurgu5 4 9" xfId="6480" xr:uid="{94711CB8-D829-459F-B85B-CBBB5A00F09C}"/>
    <cellStyle name="%40 - Vurgu5 4 9 2" xfId="24562" xr:uid="{4AF4EC31-4B8E-4EBB-A563-5419F66B87CD}"/>
    <cellStyle name="%40 - Vurgu5 4 9 2 2" xfId="48736" xr:uid="{77EA7E61-CDFB-45CC-8B81-8BEDA45811BD}"/>
    <cellStyle name="%40 - Vurgu5 4 9 3" xfId="31485" xr:uid="{4C438E69-2271-4AEF-BBC2-698DA4418143}"/>
    <cellStyle name="%40 - Vurgu5 5" xfId="686" xr:uid="{00000000-0005-0000-0000-0000EF020000}"/>
    <cellStyle name="%40 - Vurgu5 5 10" xfId="10493" xr:uid="{89CFA390-2601-4392-BB12-5E58A0F1C008}"/>
    <cellStyle name="%40 - Vurgu5 5 10 2" xfId="24579" xr:uid="{2B6597FC-A73C-466D-BA7C-200CB297A527}"/>
    <cellStyle name="%40 - Vurgu5 5 10 2 2" xfId="48753" xr:uid="{2442717A-C390-496C-98D5-79E74EC04354}"/>
    <cellStyle name="%40 - Vurgu5 5 10 3" xfId="35054" xr:uid="{C006AB03-B453-4CBD-9345-DAD799F6AD5B}"/>
    <cellStyle name="%40 - Vurgu5 5 11" xfId="11198" xr:uid="{A7792131-BCA6-456A-B14C-7B355EDC06BC}"/>
    <cellStyle name="%40 - Vurgu5 5 11 2" xfId="35432" xr:uid="{F3CDC667-0ED7-4C11-8091-F8FCC10AD78F}"/>
    <cellStyle name="%40 - Vurgu5 5 12" xfId="14911" xr:uid="{C34BF0D7-61BA-475C-8CC9-13C73F147CF9}"/>
    <cellStyle name="%40 - Vurgu5 5 12 2" xfId="39143" xr:uid="{716FFC13-6972-4555-8EB0-E31ADFBDF0E4}"/>
    <cellStyle name="%40 - Vurgu5 5 13" xfId="18644" xr:uid="{B8780F73-DBB0-48E9-A767-95AB53482539}"/>
    <cellStyle name="%40 - Vurgu5 5 13 2" xfId="42870" xr:uid="{4A36E81D-6D4B-4B9E-904F-62F2B570E804}"/>
    <cellStyle name="%40 - Vurgu5 5 14" xfId="22426" xr:uid="{2BF0FEA5-FF1C-45AC-BC53-4409D594F544}"/>
    <cellStyle name="%40 - Vurgu5 5 14 2" xfId="46628" xr:uid="{1D8EB6DC-83EC-4ED8-AB7B-08659FAF62DC}"/>
    <cellStyle name="%40 - Vurgu5 5 15" xfId="28822" xr:uid="{8549A444-05AD-4D06-8736-6F90F2FD1CD0}"/>
    <cellStyle name="%40 - Vurgu5 5 2" xfId="687" xr:uid="{00000000-0005-0000-0000-0000F0020000}"/>
    <cellStyle name="%40 - Vurgu5 5 2 10" xfId="22714" xr:uid="{A61B9B10-CFC0-42FC-A435-F77FB986620B}"/>
    <cellStyle name="%40 - Vurgu5 5 2 10 2" xfId="46916" xr:uid="{39D6F881-44AC-463C-9528-C877B9A5E5F6}"/>
    <cellStyle name="%40 - Vurgu5 5 2 11" xfId="28823" xr:uid="{724F9D7D-130E-4E87-8048-172FDD014FF4}"/>
    <cellStyle name="%40 - Vurgu5 5 2 2" xfId="688" xr:uid="{00000000-0005-0000-0000-0000F1020000}"/>
    <cellStyle name="%40 - Vurgu5 5 2 2 2" xfId="4400" xr:uid="{091ADFD3-D60A-472D-A29F-EA94FACD1D0F}"/>
    <cellStyle name="%40 - Vurgu5 5 2 2 2 2" xfId="26530" xr:uid="{1523CD4F-5A57-4DA2-9AE2-1335C3E07EEB}"/>
    <cellStyle name="%40 - Vurgu5 5 2 2 2 2 2" xfId="50649" xr:uid="{F17CFD3C-C1A9-4AB7-BBF5-5EAF4FB7EFD5}"/>
    <cellStyle name="%40 - Vurgu5 5 2 2 2 3" xfId="29993" xr:uid="{DD8ECE1C-DDE7-4CBF-91BE-81652BDF9C1D}"/>
    <cellStyle name="%40 - Vurgu5 5 2 2 3" xfId="6026" xr:uid="{BC987A29-48A8-467A-BFE4-F0A8D376DC3E}"/>
    <cellStyle name="%40 - Vurgu5 5 2 2 3 2" xfId="31032" xr:uid="{CF4A9C08-E384-43F3-B4F6-718958DA473F}"/>
    <cellStyle name="%40 - Vurgu5 5 2 2 4" xfId="8131" xr:uid="{F4602523-8494-45D5-842A-AA2880A3F4AD}"/>
    <cellStyle name="%40 - Vurgu5 5 2 2 4 2" xfId="32959" xr:uid="{9BDE8FB9-4A1E-49FC-BD0D-4A15ED8B5241}"/>
    <cellStyle name="%40 - Vurgu5 5 2 2 5" xfId="13100" xr:uid="{30CC9F26-CCF9-4B48-9A1B-B972F832F486}"/>
    <cellStyle name="%40 - Vurgu5 5 2 2 5 2" xfId="37333" xr:uid="{4E59081F-3D27-4AF6-AC32-7FBEC40353E0}"/>
    <cellStyle name="%40 - Vurgu5 5 2 2 6" xfId="16813" xr:uid="{887AE4F5-EE7C-4C7C-9121-EF0940EF725D}"/>
    <cellStyle name="%40 - Vurgu5 5 2 2 6 2" xfId="41044" xr:uid="{78E0570F-3ABF-42B3-BB5E-EA2C8506B3A5}"/>
    <cellStyle name="%40 - Vurgu5 5 2 2 7" xfId="20552" xr:uid="{6C82092C-A0B9-4890-AE4D-59C08951F332}"/>
    <cellStyle name="%40 - Vurgu5 5 2 2 7 2" xfId="44775" xr:uid="{E3CA7D53-91EE-46A2-AD01-78929B5D4AC4}"/>
    <cellStyle name="%40 - Vurgu5 5 2 2 8" xfId="23764" xr:uid="{6A3AA7C9-B677-40B9-BEF3-AC72A79634F8}"/>
    <cellStyle name="%40 - Vurgu5 5 2 2 8 2" xfId="47966" xr:uid="{54A69988-96EE-49B2-9720-6919AF121BEE}"/>
    <cellStyle name="%40 - Vurgu5 5 2 2 9" xfId="28824" xr:uid="{D05E11FF-A6C0-4DFE-AEE4-EF3CE530DF9A}"/>
    <cellStyle name="%40 - Vurgu5 5 2 3" xfId="4399" xr:uid="{590A9EA3-8C3A-41D1-8CBF-353B4DEB0675}"/>
    <cellStyle name="%40 - Vurgu5 5 2 3 2" xfId="10091" xr:uid="{AAD10EA9-8AE7-426E-976C-A686CD0EDDB1}"/>
    <cellStyle name="%40 - Vurgu5 5 2 3 2 2" xfId="34685" xr:uid="{FB9A56F8-7103-4FC1-B198-CA42A29B7E1D}"/>
    <cellStyle name="%40 - Vurgu5 5 2 3 3" xfId="14292" xr:uid="{1E78D5D3-832B-4F94-8F79-E645FAE51BD5}"/>
    <cellStyle name="%40 - Vurgu5 5 2 3 3 2" xfId="38525" xr:uid="{DFE5DD8C-A2F2-4560-8800-1C7C474B7AEC}"/>
    <cellStyle name="%40 - Vurgu5 5 2 3 4" xfId="18005" xr:uid="{0B0885FE-78AC-41B1-A2B6-FE437BECB276}"/>
    <cellStyle name="%40 - Vurgu5 5 2 3 4 2" xfId="42236" xr:uid="{57A03C56-A7D2-42A7-85FF-439ABCABAC60}"/>
    <cellStyle name="%40 - Vurgu5 5 2 3 5" xfId="21744" xr:uid="{D9B01892-889D-41AE-ADC5-5C54C01C3A8E}"/>
    <cellStyle name="%40 - Vurgu5 5 2 3 5 2" xfId="45967" xr:uid="{B0292844-ED6E-4649-BDA5-163F9ADE1CD3}"/>
    <cellStyle name="%40 - Vurgu5 5 2 3 6" xfId="27724" xr:uid="{C3EB3247-4917-435A-99BD-8E326D963ED4}"/>
    <cellStyle name="%40 - Vurgu5 5 2 3 6 2" xfId="51841" xr:uid="{0D406907-9B16-45B9-BECE-853EBBCB9563}"/>
    <cellStyle name="%40 - Vurgu5 5 2 3 7" xfId="29992" xr:uid="{8CDDF7D1-6C00-49AB-8B83-314C7051D4C4}"/>
    <cellStyle name="%40 - Vurgu5 5 2 4" xfId="6025" xr:uid="{33F5143E-63F4-4B12-8CA6-6303521D3BE9}"/>
    <cellStyle name="%40 - Vurgu5 5 2 4 2" xfId="9038" xr:uid="{BCD241CB-CC2F-4FF9-A0B8-F3229BA67008}"/>
    <cellStyle name="%40 - Vurgu5 5 2 4 2 2" xfId="33732" xr:uid="{A9A876D2-BB75-4C65-96DD-340FB34B29D4}"/>
    <cellStyle name="%40 - Vurgu5 5 2 4 3" xfId="12441" xr:uid="{C4BC25AC-7DB4-4A0B-B8DB-94F46040CAED}"/>
    <cellStyle name="%40 - Vurgu5 5 2 4 3 2" xfId="36675" xr:uid="{842EBD60-1837-4373-BE43-8317895D3B89}"/>
    <cellStyle name="%40 - Vurgu5 5 2 4 4" xfId="16154" xr:uid="{E0B86091-2AF4-41E4-B36E-E6A5B9378CD9}"/>
    <cellStyle name="%40 - Vurgu5 5 2 4 4 2" xfId="40386" xr:uid="{115BE8C7-26AC-42BD-9FC2-FE5212EC72C3}"/>
    <cellStyle name="%40 - Vurgu5 5 2 4 5" xfId="19892" xr:uid="{727D087C-D597-4029-AA00-CE7BCC99C7F4}"/>
    <cellStyle name="%40 - Vurgu5 5 2 4 5 2" xfId="44117" xr:uid="{DC36E328-FE64-462B-B080-5BD6ACCBFDD7}"/>
    <cellStyle name="%40 - Vurgu5 5 2 4 6" xfId="25867" xr:uid="{EE0D93D0-7FE3-47AD-B53D-85EC8075C7AD}"/>
    <cellStyle name="%40 - Vurgu5 5 2 4 6 2" xfId="49991" xr:uid="{DD8E32AF-3B9B-41B7-A66B-35AF6FEF2225}"/>
    <cellStyle name="%40 - Vurgu5 5 2 4 7" xfId="31031" xr:uid="{F456FA93-43BD-4997-B481-6FA40260A0C2}"/>
    <cellStyle name="%40 - Vurgu5 5 2 5" xfId="6979" xr:uid="{1A49992D-14BC-492C-AA25-18DD6CC628D2}"/>
    <cellStyle name="%40 - Vurgu5 5 2 5 2" xfId="25127" xr:uid="{CA27F316-A9C1-4B16-82BE-9C62E5028C53}"/>
    <cellStyle name="%40 - Vurgu5 5 2 5 2 2" xfId="49261" xr:uid="{E64FF956-EFC6-4C62-A4E4-587961570C82}"/>
    <cellStyle name="%40 - Vurgu5 5 2 5 3" xfId="31911" xr:uid="{6398D521-430B-4668-B361-54DA47BF49A0}"/>
    <cellStyle name="%40 - Vurgu5 5 2 6" xfId="10494" xr:uid="{A9522FBE-6E8E-45FA-A77E-C1FFC54E7ABF}"/>
    <cellStyle name="%40 - Vurgu5 5 2 6 2" xfId="35055" xr:uid="{B2257F48-8B7C-4E57-9FEE-C208E4BCAC4E}"/>
    <cellStyle name="%40 - Vurgu5 5 2 7" xfId="11711" xr:uid="{A2C8C2C5-0849-42CC-810B-4385301D4738}"/>
    <cellStyle name="%40 - Vurgu5 5 2 7 2" xfId="35945" xr:uid="{C6DD5EB7-EDC7-4D70-A55F-1C6D4CE724D9}"/>
    <cellStyle name="%40 - Vurgu5 5 2 8" xfId="15424" xr:uid="{E8F460F6-5379-46F8-9A27-3AC9A692363C}"/>
    <cellStyle name="%40 - Vurgu5 5 2 8 2" xfId="39656" xr:uid="{07342FA4-548B-4C5D-8D35-60FA2EAA4716}"/>
    <cellStyle name="%40 - Vurgu5 5 2 9" xfId="19161" xr:uid="{7FFEE1CE-FB96-4062-82D7-1CE16D38EB07}"/>
    <cellStyle name="%40 - Vurgu5 5 2 9 2" xfId="43387" xr:uid="{B0D93F2F-CC5B-4AF4-B538-196369874DA7}"/>
    <cellStyle name="%40 - Vurgu5 5 3" xfId="689" xr:uid="{00000000-0005-0000-0000-0000F2020000}"/>
    <cellStyle name="%40 - Vurgu5 5 3 10" xfId="28825" xr:uid="{475F746D-F001-4B04-A282-E7D44B6688D9}"/>
    <cellStyle name="%40 - Vurgu5 5 3 2" xfId="4401" xr:uid="{A7B04E32-C0C2-407A-B359-D517A5E303FD}"/>
    <cellStyle name="%40 - Vurgu5 5 3 2 2" xfId="8262" xr:uid="{3A2C9360-5557-4507-9035-7946BB9B5C2D}"/>
    <cellStyle name="%40 - Vurgu5 5 3 2 2 2" xfId="27851" xr:uid="{D48A4FF9-CFCC-4BA2-A2B2-33B9B968ACED}"/>
    <cellStyle name="%40 - Vurgu5 5 3 2 2 2 2" xfId="51968" xr:uid="{BFEBA62D-A4F3-4F4B-8930-AB8654B9BABC}"/>
    <cellStyle name="%40 - Vurgu5 5 3 2 2 3" xfId="33086" xr:uid="{50BC1AAF-331A-4700-A2BB-C5A85B053314}"/>
    <cellStyle name="%40 - Vurgu5 5 3 2 3" xfId="14419" xr:uid="{E5EDCD82-7756-4E38-8993-C1A18FBD041E}"/>
    <cellStyle name="%40 - Vurgu5 5 3 2 3 2" xfId="38652" xr:uid="{FE3FD9CB-5062-4694-ABFA-3FEE79DA4B29}"/>
    <cellStyle name="%40 - Vurgu5 5 3 2 4" xfId="18132" xr:uid="{A9313D66-9D35-49FE-A211-6FE5A5A2AC55}"/>
    <cellStyle name="%40 - Vurgu5 5 3 2 4 2" xfId="42363" xr:uid="{1DC8AC1A-90DF-4BBA-9CB8-F3EADBD82C28}"/>
    <cellStyle name="%40 - Vurgu5 5 3 2 5" xfId="21871" xr:uid="{D90C5718-2B1A-47E7-B372-769E9088BB1E}"/>
    <cellStyle name="%40 - Vurgu5 5 3 2 5 2" xfId="46094" xr:uid="{35475BA0-5643-4150-AB89-2CE5DE9B5B98}"/>
    <cellStyle name="%40 - Vurgu5 5 3 2 6" xfId="23891" xr:uid="{2D080818-89A7-4FEC-A600-4215C76157DA}"/>
    <cellStyle name="%40 - Vurgu5 5 3 2 6 2" xfId="48093" xr:uid="{5C129524-83D5-4DEB-8EFE-18932B97E515}"/>
    <cellStyle name="%40 - Vurgu5 5 3 2 7" xfId="29994" xr:uid="{642CE08B-0F0A-4A11-AAFE-E18E3FE3C778}"/>
    <cellStyle name="%40 - Vurgu5 5 3 3" xfId="6027" xr:uid="{7AFB2C10-0B9F-4C99-B342-DC525A5F5B38}"/>
    <cellStyle name="%40 - Vurgu5 5 3 3 2" xfId="9478" xr:uid="{C44A5AFB-8DC2-4EC4-8469-C901A31C06E3}"/>
    <cellStyle name="%40 - Vurgu5 5 3 3 2 2" xfId="34103" xr:uid="{5ED86B90-E532-4CA2-B2FB-F0EDA945A45C}"/>
    <cellStyle name="%40 - Vurgu5 5 3 3 3" xfId="13227" xr:uid="{01325DD5-BE08-4AD4-A277-DC1160A048F1}"/>
    <cellStyle name="%40 - Vurgu5 5 3 3 3 2" xfId="37460" xr:uid="{C16C8C01-C53E-4E5A-9948-316AFB371924}"/>
    <cellStyle name="%40 - Vurgu5 5 3 3 4" xfId="16940" xr:uid="{061C8FB9-D9C1-4123-82D2-152F41CC5954}"/>
    <cellStyle name="%40 - Vurgu5 5 3 3 4 2" xfId="41171" xr:uid="{4091AE14-7BAF-4077-BA6F-9A601087656F}"/>
    <cellStyle name="%40 - Vurgu5 5 3 3 5" xfId="20679" xr:uid="{4CB54B4D-79DC-41EC-863E-D27796116FC5}"/>
    <cellStyle name="%40 - Vurgu5 5 3 3 5 2" xfId="44902" xr:uid="{EBB3B4FB-A73C-4EC3-8DB5-C48F58DD3EB7}"/>
    <cellStyle name="%40 - Vurgu5 5 3 3 6" xfId="26657" xr:uid="{03EB32FA-B52B-48C2-A1FA-24C8CC049E56}"/>
    <cellStyle name="%40 - Vurgu5 5 3 3 6 2" xfId="50776" xr:uid="{AAD2CD52-EE1E-4E39-80AD-C9CED502D2CB}"/>
    <cellStyle name="%40 - Vurgu5 5 3 3 7" xfId="31033" xr:uid="{A0911C10-4782-48F6-B4BE-D3E5BBB12545}"/>
    <cellStyle name="%40 - Vurgu5 5 3 4" xfId="7114" xr:uid="{D6EAC4FE-3FE7-4B33-BB5C-A0AC48B39A6D}"/>
    <cellStyle name="%40 - Vurgu5 5 3 4 2" xfId="25254" xr:uid="{C9A0DDE9-0784-4CE4-A175-2D1B687C4828}"/>
    <cellStyle name="%40 - Vurgu5 5 3 4 2 2" xfId="49388" xr:uid="{4D52F883-A0ED-4659-BBE1-6E27468B337A}"/>
    <cellStyle name="%40 - Vurgu5 5 3 4 3" xfId="32038" xr:uid="{59BF8CFE-D601-484B-9723-7A32CC225DC7}"/>
    <cellStyle name="%40 - Vurgu5 5 3 5" xfId="10495" xr:uid="{C0CB9702-CD2F-4142-9224-524652D44EB0}"/>
    <cellStyle name="%40 - Vurgu5 5 3 5 2" xfId="35056" xr:uid="{79EFD985-1D91-42F6-B882-A8452E7D3A8A}"/>
    <cellStyle name="%40 - Vurgu5 5 3 6" xfId="11838" xr:uid="{51682050-A8DA-40E7-B367-A9EDEF17BC94}"/>
    <cellStyle name="%40 - Vurgu5 5 3 6 2" xfId="36072" xr:uid="{89D75BD2-50A8-450C-BB07-4E30D412FC77}"/>
    <cellStyle name="%40 - Vurgu5 5 3 7" xfId="15551" xr:uid="{644E2A71-7D94-4EFC-A43A-8B039C3459C5}"/>
    <cellStyle name="%40 - Vurgu5 5 3 7 2" xfId="39783" xr:uid="{3BDCBD3A-3E00-4FC3-BE0F-F3E38675A0C4}"/>
    <cellStyle name="%40 - Vurgu5 5 3 8" xfId="19288" xr:uid="{68A15D21-FB54-42D4-8740-DD69FE688ABF}"/>
    <cellStyle name="%40 - Vurgu5 5 3 8 2" xfId="43514" xr:uid="{3C9B5CA1-9D50-4433-AD97-AB0933CF5A4B}"/>
    <cellStyle name="%40 - Vurgu5 5 3 9" xfId="22841" xr:uid="{8C67DA12-D815-4D55-8E2C-7595E049F878}"/>
    <cellStyle name="%40 - Vurgu5 5 3 9 2" xfId="47043" xr:uid="{814949B6-57F8-4378-B6DB-1AF0C84A9502}"/>
    <cellStyle name="%40 - Vurgu5 5 4" xfId="690" xr:uid="{00000000-0005-0000-0000-0000F3020000}"/>
    <cellStyle name="%40 - Vurgu5 5 4 2" xfId="4402" xr:uid="{4BF64936-93C2-4C13-B9DE-ADDE5AFE5E25}"/>
    <cellStyle name="%40 - Vurgu5 5 4 2 2" xfId="8392" xr:uid="{EAD4CD08-CD3F-4E33-9BD6-F2828C01858B}"/>
    <cellStyle name="%40 - Vurgu5 5 4 2 2 2" xfId="27978" xr:uid="{422F9AD7-1A95-4E2D-B726-B2665213D4EB}"/>
    <cellStyle name="%40 - Vurgu5 5 4 2 2 2 2" xfId="52095" xr:uid="{D72BE38A-B6B2-463D-A837-9A36507296C4}"/>
    <cellStyle name="%40 - Vurgu5 5 4 2 2 3" xfId="33213" xr:uid="{7D4C3F6F-471C-4C0E-A7B6-C1C71CD08EB1}"/>
    <cellStyle name="%40 - Vurgu5 5 4 2 3" xfId="14546" xr:uid="{3E3F9E21-FAF4-442A-9445-0A4280D37B92}"/>
    <cellStyle name="%40 - Vurgu5 5 4 2 3 2" xfId="38779" xr:uid="{324AAE7F-85DE-41CF-8485-9E35AC2E2BBA}"/>
    <cellStyle name="%40 - Vurgu5 5 4 2 4" xfId="18259" xr:uid="{A49364B9-FC56-42D7-BD9D-270B9BE7148A}"/>
    <cellStyle name="%40 - Vurgu5 5 4 2 4 2" xfId="42490" xr:uid="{109FF9AE-0DAF-4FE2-9E37-324119ADABA4}"/>
    <cellStyle name="%40 - Vurgu5 5 4 2 5" xfId="21998" xr:uid="{5AAF9255-1B9D-43E7-8F92-CD3135CFEC0D}"/>
    <cellStyle name="%40 - Vurgu5 5 4 2 5 2" xfId="46221" xr:uid="{AD1697E0-65E0-49EC-B2E0-5A942930D1D2}"/>
    <cellStyle name="%40 - Vurgu5 5 4 2 6" xfId="24018" xr:uid="{A3F9290A-1473-4E8D-9F73-0CACE4DAA9B1}"/>
    <cellStyle name="%40 - Vurgu5 5 4 2 6 2" xfId="48220" xr:uid="{3358830C-822A-4C5D-975F-093B19EBE9FD}"/>
    <cellStyle name="%40 - Vurgu5 5 4 2 7" xfId="29995" xr:uid="{0EF0E993-661A-4FC3-A09D-495FF036562B}"/>
    <cellStyle name="%40 - Vurgu5 5 4 3" xfId="6028" xr:uid="{31F084A5-6D1F-4114-969A-4ABF22B5F24B}"/>
    <cellStyle name="%40 - Vurgu5 5 4 3 2" xfId="9559" xr:uid="{7342F0FF-CAED-4148-A509-101FF38331A0}"/>
    <cellStyle name="%40 - Vurgu5 5 4 3 2 2" xfId="34184" xr:uid="{8BB8DF20-A095-421C-B641-BDB14CCBDF5D}"/>
    <cellStyle name="%40 - Vurgu5 5 4 3 3" xfId="13354" xr:uid="{4897CF6A-69B8-4939-89C5-B72975FB22D0}"/>
    <cellStyle name="%40 - Vurgu5 5 4 3 3 2" xfId="37587" xr:uid="{A4B1084D-0809-4719-947A-825B498D24C1}"/>
    <cellStyle name="%40 - Vurgu5 5 4 3 4" xfId="17067" xr:uid="{CF819C91-D747-49FE-95AA-BB86215E5B13}"/>
    <cellStyle name="%40 - Vurgu5 5 4 3 4 2" xfId="41298" xr:uid="{52854611-7C72-471E-A7A7-D31DA6EB72BA}"/>
    <cellStyle name="%40 - Vurgu5 5 4 3 5" xfId="20806" xr:uid="{BCFEE617-4CCE-4B0A-8240-3671288EC9F8}"/>
    <cellStyle name="%40 - Vurgu5 5 4 3 5 2" xfId="45029" xr:uid="{F0F7F37A-DABF-416E-AA1F-0329F8722F43}"/>
    <cellStyle name="%40 - Vurgu5 5 4 3 6" xfId="26784" xr:uid="{77B75018-406F-43BE-9E77-D59A097B45A6}"/>
    <cellStyle name="%40 - Vurgu5 5 4 3 6 2" xfId="50903" xr:uid="{84A4E8F7-8C04-440C-B83B-C8165428CEFC}"/>
    <cellStyle name="%40 - Vurgu5 5 4 3 7" xfId="31034" xr:uid="{DD70A1B4-2D3F-47D5-83C9-CA389D7E12CA}"/>
    <cellStyle name="%40 - Vurgu5 5 4 4" xfId="7242" xr:uid="{3C859C1D-E7DA-4DD3-A502-DCF7DC36E279}"/>
    <cellStyle name="%40 - Vurgu5 5 4 4 2" xfId="25381" xr:uid="{3FDF32C6-67A1-4D38-A44A-DB5CFA3B6AF2}"/>
    <cellStyle name="%40 - Vurgu5 5 4 4 2 2" xfId="49515" xr:uid="{5DD41F35-7175-40F3-A6BB-B220CCC571D7}"/>
    <cellStyle name="%40 - Vurgu5 5 4 4 3" xfId="32165" xr:uid="{CD222B7C-49B0-4E9B-8C4E-F55674DAF9E0}"/>
    <cellStyle name="%40 - Vurgu5 5 4 5" xfId="11965" xr:uid="{37D9827B-0108-4CA4-8521-D1C43C707151}"/>
    <cellStyle name="%40 - Vurgu5 5 4 5 2" xfId="36199" xr:uid="{49C0457C-7EC0-4B63-96DF-FC06104B12C3}"/>
    <cellStyle name="%40 - Vurgu5 5 4 6" xfId="15678" xr:uid="{873A1091-7060-403C-866E-8C8FEEC69035}"/>
    <cellStyle name="%40 - Vurgu5 5 4 6 2" xfId="39910" xr:uid="{4F154FE0-E03F-4216-BA62-C37AEFFBCF3E}"/>
    <cellStyle name="%40 - Vurgu5 5 4 7" xfId="19415" xr:uid="{753999AC-46D8-43ED-B12C-F8AB3071543B}"/>
    <cellStyle name="%40 - Vurgu5 5 4 7 2" xfId="43641" xr:uid="{ED7DE29B-EF96-4774-8F85-8D96C9C825B3}"/>
    <cellStyle name="%40 - Vurgu5 5 4 8" xfId="22968" xr:uid="{A40845A2-8178-403A-BFA8-FBCBBB1FF7C5}"/>
    <cellStyle name="%40 - Vurgu5 5 4 8 2" xfId="47170" xr:uid="{D80A6682-3010-4124-9FE8-48E42BD87E9D}"/>
    <cellStyle name="%40 - Vurgu5 5 4 9" xfId="28826" xr:uid="{56693CD5-3F1C-4A73-A8E5-01405692949B}"/>
    <cellStyle name="%40 - Vurgu5 5 5" xfId="691" xr:uid="{00000000-0005-0000-0000-0000F4020000}"/>
    <cellStyle name="%40 - Vurgu5 5 5 2" xfId="4403" xr:uid="{B8B0204E-B301-460E-9212-AF23E321D469}"/>
    <cellStyle name="%40 - Vurgu5 5 5 2 2" xfId="8524" xr:uid="{2EAEEAD2-850A-41D6-B39C-D0F86A43DCDD}"/>
    <cellStyle name="%40 - Vurgu5 5 5 2 2 2" xfId="28105" xr:uid="{A71031A8-33BA-4413-A787-444006127BF8}"/>
    <cellStyle name="%40 - Vurgu5 5 5 2 2 2 2" xfId="52222" xr:uid="{D3794410-B64A-4AEB-A066-8CD7C3A247D0}"/>
    <cellStyle name="%40 - Vurgu5 5 5 2 2 3" xfId="33340" xr:uid="{022009CD-ED64-4142-A18B-54AAA63E8F19}"/>
    <cellStyle name="%40 - Vurgu5 5 5 2 3" xfId="14673" xr:uid="{2D4EC412-8CF9-4F9D-90E6-0644F7C81A60}"/>
    <cellStyle name="%40 - Vurgu5 5 5 2 3 2" xfId="38906" xr:uid="{990CC2BA-7071-4CF9-A36B-FE2F34CF40E5}"/>
    <cellStyle name="%40 - Vurgu5 5 5 2 4" xfId="18386" xr:uid="{4F6567B9-CF51-490F-9169-DDEC54F60B78}"/>
    <cellStyle name="%40 - Vurgu5 5 5 2 4 2" xfId="42617" xr:uid="{B5600068-0DE2-45ED-AF83-08EAB3013D68}"/>
    <cellStyle name="%40 - Vurgu5 5 5 2 5" xfId="22125" xr:uid="{E613F096-AC57-427D-8BBC-40B4ED9891C9}"/>
    <cellStyle name="%40 - Vurgu5 5 5 2 5 2" xfId="46348" xr:uid="{3EFEBAED-9E36-4AF5-A1E4-80D05A5197A0}"/>
    <cellStyle name="%40 - Vurgu5 5 5 2 6" xfId="24145" xr:uid="{F762E816-489F-4036-B2E8-E86A462BF3F1}"/>
    <cellStyle name="%40 - Vurgu5 5 5 2 6 2" xfId="48347" xr:uid="{5B23958F-D49E-4E56-9754-154AC65F6560}"/>
    <cellStyle name="%40 - Vurgu5 5 5 2 7" xfId="29996" xr:uid="{FA9D6A27-5E77-4BBC-9E15-A639D6BFD4B1}"/>
    <cellStyle name="%40 - Vurgu5 5 5 3" xfId="6029" xr:uid="{95FE9164-21B1-466D-A7BC-2EE5806917F4}"/>
    <cellStyle name="%40 - Vurgu5 5 5 3 2" xfId="9639" xr:uid="{8F6431A0-8C29-4512-9BF7-ED8758B24869}"/>
    <cellStyle name="%40 - Vurgu5 5 5 3 2 2" xfId="34264" xr:uid="{E177E39D-93C9-4BAE-8A5C-7EE7A4000D95}"/>
    <cellStyle name="%40 - Vurgu5 5 5 3 3" xfId="13481" xr:uid="{6689FEB2-244E-4708-9BD4-ABBB09542DCB}"/>
    <cellStyle name="%40 - Vurgu5 5 5 3 3 2" xfId="37714" xr:uid="{AE937A1F-7DE0-45D1-8603-6134B351604C}"/>
    <cellStyle name="%40 - Vurgu5 5 5 3 4" xfId="17194" xr:uid="{E4BF1063-C22D-40E2-BE74-7352C762731D}"/>
    <cellStyle name="%40 - Vurgu5 5 5 3 4 2" xfId="41425" xr:uid="{013E85E0-950F-43AE-805D-55176D946BC7}"/>
    <cellStyle name="%40 - Vurgu5 5 5 3 5" xfId="20933" xr:uid="{3044F215-AA13-4742-956F-B1C9A2264C43}"/>
    <cellStyle name="%40 - Vurgu5 5 5 3 5 2" xfId="45156" xr:uid="{593E8209-F34E-43A8-AA74-E67F93FDBACA}"/>
    <cellStyle name="%40 - Vurgu5 5 5 3 6" xfId="26911" xr:uid="{EFA46C47-7A66-45AC-8A2C-64251DA569E3}"/>
    <cellStyle name="%40 - Vurgu5 5 5 3 6 2" xfId="51030" xr:uid="{9E792B44-E22E-49AC-913B-6EF6A9A80554}"/>
    <cellStyle name="%40 - Vurgu5 5 5 3 7" xfId="31035" xr:uid="{52E420F9-62CB-434B-A452-B5E09057596E}"/>
    <cellStyle name="%40 - Vurgu5 5 5 4" xfId="7376" xr:uid="{07901D40-A367-4403-8115-27B6FDEE94D6}"/>
    <cellStyle name="%40 - Vurgu5 5 5 4 2" xfId="25508" xr:uid="{FB7CA40B-DABA-4D8E-98BE-F94BBB97685B}"/>
    <cellStyle name="%40 - Vurgu5 5 5 4 2 2" xfId="49642" xr:uid="{DDC7EBCD-7838-44CF-8BD2-E912A367B267}"/>
    <cellStyle name="%40 - Vurgu5 5 5 4 3" xfId="32292" xr:uid="{666D5353-DB1A-466F-994C-A0B6A0F3AAFE}"/>
    <cellStyle name="%40 - Vurgu5 5 5 5" xfId="12092" xr:uid="{B99519D9-3456-4484-AE5F-CF3611B2D7F6}"/>
    <cellStyle name="%40 - Vurgu5 5 5 5 2" xfId="36326" xr:uid="{FF4FC79F-6EE2-4D27-8100-7199321FB7CB}"/>
    <cellStyle name="%40 - Vurgu5 5 5 6" xfId="15805" xr:uid="{C916E9A9-D225-48DB-942C-72A7D56646E8}"/>
    <cellStyle name="%40 - Vurgu5 5 5 6 2" xfId="40037" xr:uid="{E3D0AF40-0BCE-4CC2-B451-E5FE860E5051}"/>
    <cellStyle name="%40 - Vurgu5 5 5 7" xfId="19542" xr:uid="{C1BC215D-6B6C-4ABD-9EFA-6ED5F72D3F05}"/>
    <cellStyle name="%40 - Vurgu5 5 5 7 2" xfId="43768" xr:uid="{E78A8BEA-D362-4237-9B68-1290959AE87D}"/>
    <cellStyle name="%40 - Vurgu5 5 5 8" xfId="23095" xr:uid="{AD35E127-CE88-4A6B-B8A6-A639854B5FE9}"/>
    <cellStyle name="%40 - Vurgu5 5 5 8 2" xfId="47297" xr:uid="{27D5999B-CE53-4F92-8532-AEE59A7EBA5D}"/>
    <cellStyle name="%40 - Vurgu5 5 5 9" xfId="28827" xr:uid="{A60D2A25-983B-45F2-8C7B-CF79B9831347}"/>
    <cellStyle name="%40 - Vurgu5 5 6" xfId="4398" xr:uid="{D6147D21-7050-45D9-A0A6-158CA1E28437}"/>
    <cellStyle name="%40 - Vurgu5 5 6 2" xfId="7815" xr:uid="{DE331A87-4E99-4778-9816-057550E0EF0C}"/>
    <cellStyle name="%40 - Vurgu5 5 6 2 2" xfId="14009" xr:uid="{B7E1D00D-0459-49A0-9786-2E6A4B6029CF}"/>
    <cellStyle name="%40 - Vurgu5 5 6 2 2 2" xfId="38242" xr:uid="{48991B2F-5618-4559-A5F7-D0C6D9E68210}"/>
    <cellStyle name="%40 - Vurgu5 5 6 2 3" xfId="17722" xr:uid="{DB392A68-792E-41BC-8FEA-E27D630975D9}"/>
    <cellStyle name="%40 - Vurgu5 5 6 2 3 2" xfId="41953" xr:uid="{FD949877-7E41-4C76-BC4B-B50C12A6F157}"/>
    <cellStyle name="%40 - Vurgu5 5 6 2 4" xfId="21461" xr:uid="{7D3922B0-7944-4827-89FF-D87CA43CF9DB}"/>
    <cellStyle name="%40 - Vurgu5 5 6 2 4 2" xfId="45684" xr:uid="{30812C20-A710-45A9-BDAD-D9919021DE03}"/>
    <cellStyle name="%40 - Vurgu5 5 6 2 5" xfId="27441" xr:uid="{7EE05137-D065-4753-803B-9D16917F148E}"/>
    <cellStyle name="%40 - Vurgu5 5 6 2 5 2" xfId="51558" xr:uid="{A9A208CF-A88F-4E0E-BFA8-2A37668DA2E6}"/>
    <cellStyle name="%40 - Vurgu5 5 6 2 6" xfId="32676" xr:uid="{71399FFD-9165-491D-A4DC-695CF1BFC4E5}"/>
    <cellStyle name="%40 - Vurgu5 5 6 3" xfId="9294" xr:uid="{7B698CA4-5334-464B-B2C0-CB197ACDB9D9}"/>
    <cellStyle name="%40 - Vurgu5 5 6 3 2" xfId="12827" xr:uid="{0D009A23-DF90-4692-8EFF-B81C5E5E746A}"/>
    <cellStyle name="%40 - Vurgu5 5 6 3 2 2" xfId="37060" xr:uid="{2E5EBA17-7777-4939-AD52-92D84F24EA03}"/>
    <cellStyle name="%40 - Vurgu5 5 6 3 3" xfId="16540" xr:uid="{D4AC3222-5CB8-425D-B121-C05C6650F545}"/>
    <cellStyle name="%40 - Vurgu5 5 6 3 3 2" xfId="40771" xr:uid="{5D162379-4D9E-4A8C-8CE7-2BB6D21D859D}"/>
    <cellStyle name="%40 - Vurgu5 5 6 3 4" xfId="20279" xr:uid="{74E4B7B8-E9B8-46E0-8E2B-9C862A97C99C}"/>
    <cellStyle name="%40 - Vurgu5 5 6 3 4 2" xfId="44502" xr:uid="{1B6A9050-49FA-4CDF-A809-0FFD48468D5C}"/>
    <cellStyle name="%40 - Vurgu5 5 6 3 5" xfId="26256" xr:uid="{5B70E9AF-3287-4689-B960-FDE3F211FC69}"/>
    <cellStyle name="%40 - Vurgu5 5 6 3 5 2" xfId="50376" xr:uid="{97670051-22A3-445A-8378-F4ECAE11987B}"/>
    <cellStyle name="%40 - Vurgu5 5 6 3 6" xfId="33928" xr:uid="{67DD2A80-7BD3-4FBE-ABA7-8273B4F5516E}"/>
    <cellStyle name="%40 - Vurgu5 5 6 4" xfId="11424" xr:uid="{41B0BE56-C026-4AD6-AFFE-A94DE250E8D2}"/>
    <cellStyle name="%40 - Vurgu5 5 6 4 2" xfId="24843" xr:uid="{CBEF1376-218C-4871-8A41-7D27F389A363}"/>
    <cellStyle name="%40 - Vurgu5 5 6 4 2 2" xfId="48977" xr:uid="{F244B617-E24D-4605-B77C-AFCE63CED2FF}"/>
    <cellStyle name="%40 - Vurgu5 5 6 4 3" xfId="35658" xr:uid="{2B7105C2-499C-423A-BCFE-A3DB7CC1E855}"/>
    <cellStyle name="%40 - Vurgu5 5 6 5" xfId="15137" xr:uid="{4AE91E57-D27F-481F-A76E-C20D87F5B6C2}"/>
    <cellStyle name="%40 - Vurgu5 5 6 5 2" xfId="39369" xr:uid="{564B49ED-DAFE-4996-88E3-6D426C759895}"/>
    <cellStyle name="%40 - Vurgu5 5 6 6" xfId="18873" xr:uid="{3EA8B116-1B68-4265-9A3F-18E328E0B8BE}"/>
    <cellStyle name="%40 - Vurgu5 5 6 6 2" xfId="43099" xr:uid="{54A64ABB-1FD5-42B8-9DE5-3C3187AED3E1}"/>
    <cellStyle name="%40 - Vurgu5 5 6 7" xfId="23480" xr:uid="{454E1105-37A4-4032-92A9-1CBFAB31F3FB}"/>
    <cellStyle name="%40 - Vurgu5 5 6 7 2" xfId="47682" xr:uid="{512C553D-C9FA-4B90-8707-035C9F2367B2}"/>
    <cellStyle name="%40 - Vurgu5 5 7" xfId="7541" xr:uid="{36E97AB5-9192-4E91-AA6B-80DC4F5EE371}"/>
    <cellStyle name="%40 - Vurgu5 5 7 2" xfId="12610" xr:uid="{F10BE8A7-EB34-492E-9911-0546730E3E98}"/>
    <cellStyle name="%40 - Vurgu5 5 7 2 2" xfId="26038" xr:uid="{BBA48240-694B-4C2D-AE37-DDDE28E87D85}"/>
    <cellStyle name="%40 - Vurgu5 5 7 2 2 2" xfId="50159" xr:uid="{FDBD6B1C-20D4-4D3C-A3B2-579E65094DAE}"/>
    <cellStyle name="%40 - Vurgu5 5 7 2 3" xfId="36843" xr:uid="{A7B42A26-4222-4237-9ABF-DC7FFFA5C50F}"/>
    <cellStyle name="%40 - Vurgu5 5 7 3" xfId="16323" xr:uid="{CDD69F5C-0A93-41C7-AB72-094C96A2DC13}"/>
    <cellStyle name="%40 - Vurgu5 5 7 3 2" xfId="40554" xr:uid="{986FE684-B7A1-4119-9C97-9492888956F4}"/>
    <cellStyle name="%40 - Vurgu5 5 7 4" xfId="20062" xr:uid="{2373DEC8-313D-47F3-AE73-4ACC4024CC7B}"/>
    <cellStyle name="%40 - Vurgu5 5 7 4 2" xfId="44285" xr:uid="{D74D1A7D-2928-4227-A7A0-A128BC796701}"/>
    <cellStyle name="%40 - Vurgu5 5 7 5" xfId="23255" xr:uid="{97559F7D-F131-4F6A-8FF7-D6523FDB5E93}"/>
    <cellStyle name="%40 - Vurgu5 5 7 5 2" xfId="47457" xr:uid="{90E53D96-18AD-4DCE-A9AD-4D78C371D15D}"/>
    <cellStyle name="%40 - Vurgu5 5 7 6" xfId="32452" xr:uid="{2B9EF236-061C-4118-BEC6-CCA6EC0F2922}"/>
    <cellStyle name="%40 - Vurgu5 5 8" xfId="6620" xr:uid="{4CA64FFF-6FD9-41B3-BB03-233E4BBC9DD9}"/>
    <cellStyle name="%40 - Vurgu5 5 8 2" xfId="13788" xr:uid="{BDC53736-54D8-445D-841F-218D71A43482}"/>
    <cellStyle name="%40 - Vurgu5 5 8 2 2" xfId="38021" xr:uid="{4263F53E-8187-45C1-A5CB-51C7E7000100}"/>
    <cellStyle name="%40 - Vurgu5 5 8 3" xfId="17501" xr:uid="{EDD8A535-4368-4D5D-A0D8-83D2FB26DA79}"/>
    <cellStyle name="%40 - Vurgu5 5 8 3 2" xfId="41732" xr:uid="{625BE4A2-7E64-459D-B5C4-E8A7FE199C5A}"/>
    <cellStyle name="%40 - Vurgu5 5 8 4" xfId="21240" xr:uid="{80B386A0-A8EA-49CA-A0EF-8F524EB57159}"/>
    <cellStyle name="%40 - Vurgu5 5 8 4 2" xfId="45463" xr:uid="{2C2767DB-8811-4C69-9D98-7E303AF52786}"/>
    <cellStyle name="%40 - Vurgu5 5 8 5" xfId="27220" xr:uid="{F11FFE4C-CC68-4FF2-B577-AFF803DF0DF9}"/>
    <cellStyle name="%40 - Vurgu5 5 8 5 2" xfId="51337" xr:uid="{D50EACA7-3A76-4779-B93F-39E7E957167F}"/>
    <cellStyle name="%40 - Vurgu5 5 8 6" xfId="31624" xr:uid="{616462D4-E834-4F0E-B327-20CF32D1DB19}"/>
    <cellStyle name="%40 - Vurgu5 5 9" xfId="8927" xr:uid="{DC9B09ED-1105-4827-99DC-FFEC60D37580}"/>
    <cellStyle name="%40 - Vurgu5 5 9 2" xfId="12338" xr:uid="{7DD7F563-01C2-4D68-9C34-9F69EFE7520E}"/>
    <cellStyle name="%40 - Vurgu5 5 9 2 2" xfId="36572" xr:uid="{A316D1B3-3884-4D9F-A1F2-0C21DC79032C}"/>
    <cellStyle name="%40 - Vurgu5 5 9 3" xfId="16051" xr:uid="{99CC064C-70D5-4B88-9742-076F2D65B741}"/>
    <cellStyle name="%40 - Vurgu5 5 9 3 2" xfId="40283" xr:uid="{FD0F8EBF-F0D8-4D3C-A2E6-34835DD6D18B}"/>
    <cellStyle name="%40 - Vurgu5 5 9 4" xfId="19789" xr:uid="{6B0903F9-D5B9-4E34-9DAB-46E728094D7B}"/>
    <cellStyle name="%40 - Vurgu5 5 9 4 2" xfId="44014" xr:uid="{D0B1CD55-8565-4673-8BFC-716FDA56D979}"/>
    <cellStyle name="%40 - Vurgu5 5 9 5" xfId="25764" xr:uid="{CBC51CBF-4477-4EFC-BFAB-EB9A0AC2D2DA}"/>
    <cellStyle name="%40 - Vurgu5 5 9 5 2" xfId="49888" xr:uid="{F1B92C30-2BA6-42FB-8F87-E68213878E26}"/>
    <cellStyle name="%40 - Vurgu5 5 9 6" xfId="33640" xr:uid="{CE2CFDD0-55C2-4FDF-A459-EEAF96D02074}"/>
    <cellStyle name="%40 - Vurgu5 6" xfId="692" xr:uid="{00000000-0005-0000-0000-0000F5020000}"/>
    <cellStyle name="%40 - Vurgu5 6 10" xfId="10496" xr:uid="{5B7BE808-6188-41C7-A446-C9E334CD76F2}"/>
    <cellStyle name="%40 - Vurgu5 6 10 2" xfId="24607" xr:uid="{92ED5762-2212-4EBA-8D85-24E9B1895A17}"/>
    <cellStyle name="%40 - Vurgu5 6 10 2 2" xfId="48781" xr:uid="{702750F2-191B-4FEB-9B83-9F03A3879D13}"/>
    <cellStyle name="%40 - Vurgu5 6 10 3" xfId="35057" xr:uid="{A59E0B08-95E9-45A5-83D1-DA2C4CCE8427}"/>
    <cellStyle name="%40 - Vurgu5 6 11" xfId="11226" xr:uid="{A9A0EAA8-1CF6-4F8E-8395-F203078FD607}"/>
    <cellStyle name="%40 - Vurgu5 6 11 2" xfId="35460" xr:uid="{112C7B71-ABFF-4639-9807-016B2616B3AC}"/>
    <cellStyle name="%40 - Vurgu5 6 12" xfId="14939" xr:uid="{B51681C8-62E9-48A1-B731-D4B2920D41F1}"/>
    <cellStyle name="%40 - Vurgu5 6 12 2" xfId="39171" xr:uid="{66332CFA-5F32-46F3-97BA-84800EF1B908}"/>
    <cellStyle name="%40 - Vurgu5 6 13" xfId="18672" xr:uid="{17D60BF9-8703-4D89-93F2-0C20A756B6E8}"/>
    <cellStyle name="%40 - Vurgu5 6 13 2" xfId="42898" xr:uid="{F9032558-E6E9-4C68-A12B-1ACF922402D6}"/>
    <cellStyle name="%40 - Vurgu5 6 14" xfId="22440" xr:uid="{C5C19099-D1B8-4F0E-AADA-E9B9BA73897A}"/>
    <cellStyle name="%40 - Vurgu5 6 14 2" xfId="46642" xr:uid="{74A8B15F-5245-4555-AC80-0DDF695DA29B}"/>
    <cellStyle name="%40 - Vurgu5 6 15" xfId="28828" xr:uid="{497BD597-B7A6-4AC9-9B80-D16D5C0CC12F}"/>
    <cellStyle name="%40 - Vurgu5 6 2" xfId="693" xr:uid="{00000000-0005-0000-0000-0000F6020000}"/>
    <cellStyle name="%40 - Vurgu5 6 2 10" xfId="28829" xr:uid="{E2A6F762-6630-40A0-A469-C1803A0C6000}"/>
    <cellStyle name="%40 - Vurgu5 6 2 2" xfId="4405" xr:uid="{62F88555-2DB2-4320-AF11-32628DE53655}"/>
    <cellStyle name="%40 - Vurgu5 6 2 2 2" xfId="8159" xr:uid="{F56D4E1F-7786-431D-83D3-DD9DDE5FD740}"/>
    <cellStyle name="%40 - Vurgu5 6 2 2 2 2" xfId="27752" xr:uid="{15730A55-79C6-4104-9B0E-A4BAA126E9E3}"/>
    <cellStyle name="%40 - Vurgu5 6 2 2 2 2 2" xfId="51869" xr:uid="{FA0412AC-55D3-47B8-B322-7202E02DA596}"/>
    <cellStyle name="%40 - Vurgu5 6 2 2 2 3" xfId="32987" xr:uid="{837D813F-928C-412D-AC38-C0912236EDA9}"/>
    <cellStyle name="%40 - Vurgu5 6 2 2 3" xfId="14320" xr:uid="{38492474-249A-4B1E-AF57-04426E4D8B8F}"/>
    <cellStyle name="%40 - Vurgu5 6 2 2 3 2" xfId="38553" xr:uid="{A898DE4E-98E9-4010-92B6-608CFED49D0E}"/>
    <cellStyle name="%40 - Vurgu5 6 2 2 4" xfId="18033" xr:uid="{0DBA972F-89E3-4077-824B-D18A1466C6FD}"/>
    <cellStyle name="%40 - Vurgu5 6 2 2 4 2" xfId="42264" xr:uid="{3E0FCC09-968A-4C54-8F38-F316DE65895F}"/>
    <cellStyle name="%40 - Vurgu5 6 2 2 5" xfId="21772" xr:uid="{927A80A8-96F5-4F44-87B7-F17369B56F88}"/>
    <cellStyle name="%40 - Vurgu5 6 2 2 5 2" xfId="45995" xr:uid="{9A5487C5-C59B-4114-AEF1-B8476DFA4F1F}"/>
    <cellStyle name="%40 - Vurgu5 6 2 2 6" xfId="23792" xr:uid="{7EB71BAA-6063-4B85-B5D7-4C371E100479}"/>
    <cellStyle name="%40 - Vurgu5 6 2 2 6 2" xfId="47994" xr:uid="{A7011A4E-0BBE-485E-ABBE-65F8B053DEF7}"/>
    <cellStyle name="%40 - Vurgu5 6 2 2 7" xfId="29998" xr:uid="{A820015A-0E4D-4299-B6ED-8F26F66F491F}"/>
    <cellStyle name="%40 - Vurgu5 6 2 3" xfId="6031" xr:uid="{E1C99AEB-3BC4-4552-8FF2-73CB30CFC3EC}"/>
    <cellStyle name="%40 - Vurgu5 6 2 3 2" xfId="9424" xr:uid="{11014E62-908F-4A4F-8832-AF76AA2FA3E3}"/>
    <cellStyle name="%40 - Vurgu5 6 2 3 2 2" xfId="34049" xr:uid="{D439EBE7-EED6-4F3E-9D61-BD14EBC75517}"/>
    <cellStyle name="%40 - Vurgu5 6 2 3 3" xfId="13128" xr:uid="{E8F6DCBB-6488-42AF-9FCC-6BFB6A137C0E}"/>
    <cellStyle name="%40 - Vurgu5 6 2 3 3 2" xfId="37361" xr:uid="{FEA9BB9B-B228-4DD0-9AF0-FBB8EC9612C8}"/>
    <cellStyle name="%40 - Vurgu5 6 2 3 4" xfId="16841" xr:uid="{742A5E08-4D52-41E4-9713-470D336AEF41}"/>
    <cellStyle name="%40 - Vurgu5 6 2 3 4 2" xfId="41072" xr:uid="{18990ACC-447D-40FE-BFE2-9D243407549E}"/>
    <cellStyle name="%40 - Vurgu5 6 2 3 5" xfId="20580" xr:uid="{61CF5FE4-6D08-4918-BCF6-100C9AE9A048}"/>
    <cellStyle name="%40 - Vurgu5 6 2 3 5 2" xfId="44803" xr:uid="{F912BEB1-0C61-4C4A-B28A-2B43C0259412}"/>
    <cellStyle name="%40 - Vurgu5 6 2 3 6" xfId="26558" xr:uid="{7B77F5B1-2A7E-431E-A254-F7736D5BE46F}"/>
    <cellStyle name="%40 - Vurgu5 6 2 3 6 2" xfId="50677" xr:uid="{0AFD6EB0-871E-475B-AD0D-90F012031CBF}"/>
    <cellStyle name="%40 - Vurgu5 6 2 3 7" xfId="31037" xr:uid="{F267E3DC-1F79-4DA0-8E69-33120B6BE94A}"/>
    <cellStyle name="%40 - Vurgu5 6 2 4" xfId="7012" xr:uid="{FC8C0273-F081-41E6-9C18-10D0E71F6ACD}"/>
    <cellStyle name="%40 - Vurgu5 6 2 4 2" xfId="25155" xr:uid="{3164FE65-934E-4B8C-A987-1883D3C60300}"/>
    <cellStyle name="%40 - Vurgu5 6 2 4 2 2" xfId="49289" xr:uid="{5383747C-8738-4806-B537-E5C23CC0DEF5}"/>
    <cellStyle name="%40 - Vurgu5 6 2 4 3" xfId="31939" xr:uid="{86916C14-B829-4D3C-962C-FF67B0FD2DCD}"/>
    <cellStyle name="%40 - Vurgu5 6 2 5" xfId="10497" xr:uid="{DCD8A8AD-A9B6-4260-B367-02D11F4CA6F3}"/>
    <cellStyle name="%40 - Vurgu5 6 2 5 2" xfId="35058" xr:uid="{035E4B9B-087C-4EFF-9D29-DFC676DC2D28}"/>
    <cellStyle name="%40 - Vurgu5 6 2 6" xfId="11739" xr:uid="{7AD946F6-17CF-4454-88E2-3CED49D7F602}"/>
    <cellStyle name="%40 - Vurgu5 6 2 6 2" xfId="35973" xr:uid="{24683EDF-BA09-409D-9352-DFA732C1A96F}"/>
    <cellStyle name="%40 - Vurgu5 6 2 7" xfId="15452" xr:uid="{73A305B1-2C41-466C-9085-4B2C2B87B4B0}"/>
    <cellStyle name="%40 - Vurgu5 6 2 7 2" xfId="39684" xr:uid="{9EE30A89-492F-4FDC-BA65-C23DF4E93AD7}"/>
    <cellStyle name="%40 - Vurgu5 6 2 8" xfId="19189" xr:uid="{445054BE-0B41-4EE5-B5EC-346C30FD2643}"/>
    <cellStyle name="%40 - Vurgu5 6 2 8 2" xfId="43415" xr:uid="{3EE16D71-FB56-4EEE-833C-31AA8174CD96}"/>
    <cellStyle name="%40 - Vurgu5 6 2 9" xfId="22742" xr:uid="{9E904A0E-64EE-459D-A395-0F514E70D7C0}"/>
    <cellStyle name="%40 - Vurgu5 6 2 9 2" xfId="46944" xr:uid="{2D5CC140-193A-487F-A916-42849FEFAAB6}"/>
    <cellStyle name="%40 - Vurgu5 6 3" xfId="694" xr:uid="{00000000-0005-0000-0000-0000F7020000}"/>
    <cellStyle name="%40 - Vurgu5 6 3 2" xfId="4406" xr:uid="{06C73FCA-0555-4DC7-8767-4293C966ECBE}"/>
    <cellStyle name="%40 - Vurgu5 6 3 2 2" xfId="8290" xr:uid="{408F9FF1-6178-4E19-8AD7-D492BC789C7D}"/>
    <cellStyle name="%40 - Vurgu5 6 3 2 2 2" xfId="27879" xr:uid="{0BFC7EBE-E7A7-4518-98AD-24FD65F5605C}"/>
    <cellStyle name="%40 - Vurgu5 6 3 2 2 2 2" xfId="51996" xr:uid="{FCC4C26E-B6A5-43E2-BB8B-52FFFE6CACA2}"/>
    <cellStyle name="%40 - Vurgu5 6 3 2 2 3" xfId="33114" xr:uid="{FBD8FB88-4AB7-4A0E-9379-A5209D9F51F8}"/>
    <cellStyle name="%40 - Vurgu5 6 3 2 3" xfId="14447" xr:uid="{234BA610-1E7F-4B45-84AB-D4C2DE3B4D91}"/>
    <cellStyle name="%40 - Vurgu5 6 3 2 3 2" xfId="38680" xr:uid="{E8A9CD03-2DE2-4218-9124-23EC3CE927F9}"/>
    <cellStyle name="%40 - Vurgu5 6 3 2 4" xfId="18160" xr:uid="{048E164E-A02D-4B58-8B70-FA57F163C0F4}"/>
    <cellStyle name="%40 - Vurgu5 6 3 2 4 2" xfId="42391" xr:uid="{67EA2720-7189-40AB-BDCC-80344A2C0105}"/>
    <cellStyle name="%40 - Vurgu5 6 3 2 5" xfId="21899" xr:uid="{993937B7-1A79-4FBC-B185-0E882013B263}"/>
    <cellStyle name="%40 - Vurgu5 6 3 2 5 2" xfId="46122" xr:uid="{20685BDE-23D2-44F5-B110-1F51EB87DBEA}"/>
    <cellStyle name="%40 - Vurgu5 6 3 2 6" xfId="23919" xr:uid="{C3912D7F-91A0-475C-A030-8B4865CF946F}"/>
    <cellStyle name="%40 - Vurgu5 6 3 2 6 2" xfId="48121" xr:uid="{FA572350-BDEB-4ADF-8231-FCA188238A92}"/>
    <cellStyle name="%40 - Vurgu5 6 3 2 7" xfId="29999" xr:uid="{82A461DD-DD6B-40A0-8F93-1D2F8391CEBD}"/>
    <cellStyle name="%40 - Vurgu5 6 3 3" xfId="6032" xr:uid="{5F9804DA-D6B8-4785-A9CF-29E034E90F1B}"/>
    <cellStyle name="%40 - Vurgu5 6 3 3 2" xfId="9498" xr:uid="{3E6BA6D5-4117-43FA-991D-C21FE1727E7E}"/>
    <cellStyle name="%40 - Vurgu5 6 3 3 2 2" xfId="34123" xr:uid="{CA57CC5F-E74A-474A-90B9-7E154D1F23A4}"/>
    <cellStyle name="%40 - Vurgu5 6 3 3 3" xfId="13255" xr:uid="{652DDF37-F7D6-4B74-B757-3FB126655EF6}"/>
    <cellStyle name="%40 - Vurgu5 6 3 3 3 2" xfId="37488" xr:uid="{4A512820-67B4-4C92-A855-B05C72665370}"/>
    <cellStyle name="%40 - Vurgu5 6 3 3 4" xfId="16968" xr:uid="{BF2C2EFF-EF35-4123-A1EE-43D6A66C091C}"/>
    <cellStyle name="%40 - Vurgu5 6 3 3 4 2" xfId="41199" xr:uid="{8BAEF80A-62E6-4F8B-AB9E-1F7DBC5B68B8}"/>
    <cellStyle name="%40 - Vurgu5 6 3 3 5" xfId="20707" xr:uid="{AC2D093A-853F-4D79-BF67-2FAB2EAEDE40}"/>
    <cellStyle name="%40 - Vurgu5 6 3 3 5 2" xfId="44930" xr:uid="{3174DBFC-998D-43F3-BA23-DD737BA17507}"/>
    <cellStyle name="%40 - Vurgu5 6 3 3 6" xfId="26685" xr:uid="{4A5C5F83-A332-46C5-90F7-AC07CE6931CC}"/>
    <cellStyle name="%40 - Vurgu5 6 3 3 6 2" xfId="50804" xr:uid="{A374B45C-BC90-4A10-B439-C3169D09B70A}"/>
    <cellStyle name="%40 - Vurgu5 6 3 3 7" xfId="31038" xr:uid="{254DB9FA-DACA-4DAE-AC86-BFE8DF64EE19}"/>
    <cellStyle name="%40 - Vurgu5 6 3 4" xfId="7142" xr:uid="{B1D772D2-0F63-4B88-994E-0836F1541EBA}"/>
    <cellStyle name="%40 - Vurgu5 6 3 4 2" xfId="25282" xr:uid="{6E45AE4A-0AF2-4950-9921-04274CF7E010}"/>
    <cellStyle name="%40 - Vurgu5 6 3 4 2 2" xfId="49416" xr:uid="{A224E699-27BC-45CE-906E-C3258E141E85}"/>
    <cellStyle name="%40 - Vurgu5 6 3 4 3" xfId="32066" xr:uid="{A426D76D-88E7-48CE-9879-35FA20241B92}"/>
    <cellStyle name="%40 - Vurgu5 6 3 5" xfId="11866" xr:uid="{C2046F2C-3F01-4D33-BB20-393B40465EE7}"/>
    <cellStyle name="%40 - Vurgu5 6 3 5 2" xfId="36100" xr:uid="{B34ADE91-3BD1-4B4E-B5E1-9AA1329B1F7B}"/>
    <cellStyle name="%40 - Vurgu5 6 3 6" xfId="15579" xr:uid="{917D4891-1104-4917-8979-62FD4F578F0E}"/>
    <cellStyle name="%40 - Vurgu5 6 3 6 2" xfId="39811" xr:uid="{1F210A88-4483-4C35-9F5E-0694B5BAE846}"/>
    <cellStyle name="%40 - Vurgu5 6 3 7" xfId="19316" xr:uid="{49C64730-C782-4EF4-991F-A9039963419E}"/>
    <cellStyle name="%40 - Vurgu5 6 3 7 2" xfId="43542" xr:uid="{BD5D5D5B-CA9A-4BB3-9155-C16832F1E2E9}"/>
    <cellStyle name="%40 - Vurgu5 6 3 8" xfId="22869" xr:uid="{C93B0965-F578-42B9-9EDF-A754A8451FBB}"/>
    <cellStyle name="%40 - Vurgu5 6 3 8 2" xfId="47071" xr:uid="{01D13EE1-6EB5-47C9-82AB-38D4590405B1}"/>
    <cellStyle name="%40 - Vurgu5 6 3 9" xfId="28830" xr:uid="{8615B084-3961-4EB5-B8EF-F1E7991D6EC4}"/>
    <cellStyle name="%40 - Vurgu5 6 4" xfId="4404" xr:uid="{D8EF7D61-EC98-4E4C-A1A8-A62874E54C03}"/>
    <cellStyle name="%40 - Vurgu5 6 4 2" xfId="8420" xr:uid="{FFC523FA-A192-45DF-BE8B-64E6411C6F54}"/>
    <cellStyle name="%40 - Vurgu5 6 4 2 2" xfId="14574" xr:uid="{20663622-1212-40AD-94E4-541BE600F255}"/>
    <cellStyle name="%40 - Vurgu5 6 4 2 2 2" xfId="28006" xr:uid="{23905A30-9522-4B77-A03B-5B098E9B234F}"/>
    <cellStyle name="%40 - Vurgu5 6 4 2 2 2 2" xfId="52123" xr:uid="{B4D7D099-BE24-4F95-8B7C-6D667164B402}"/>
    <cellStyle name="%40 - Vurgu5 6 4 2 2 3" xfId="38807" xr:uid="{9F38FD86-BB77-41DC-9A1B-6004519DFDEF}"/>
    <cellStyle name="%40 - Vurgu5 6 4 2 3" xfId="18287" xr:uid="{E5C6BC60-01FA-4D5F-B123-A37B59C99364}"/>
    <cellStyle name="%40 - Vurgu5 6 4 2 3 2" xfId="42518" xr:uid="{C2CDD414-1496-46BD-9267-22C66B191B26}"/>
    <cellStyle name="%40 - Vurgu5 6 4 2 4" xfId="22026" xr:uid="{F89D6B33-EF92-42B7-99B1-1ED5BF6AECC2}"/>
    <cellStyle name="%40 - Vurgu5 6 4 2 4 2" xfId="46249" xr:uid="{BD1751EC-4B5B-4949-94C8-9E04B77485C8}"/>
    <cellStyle name="%40 - Vurgu5 6 4 2 5" xfId="24046" xr:uid="{656507DE-4117-4E0E-8086-DA4C6DF48911}"/>
    <cellStyle name="%40 - Vurgu5 6 4 2 5 2" xfId="48248" xr:uid="{E8AE31B8-3925-4617-9097-DD5B7244F08A}"/>
    <cellStyle name="%40 - Vurgu5 6 4 2 6" xfId="33241" xr:uid="{E595FF5D-A746-46AF-9B90-D8BB6EC63B89}"/>
    <cellStyle name="%40 - Vurgu5 6 4 3" xfId="7270" xr:uid="{F51F4DC1-5A26-438A-A20E-5AC40AEAFB72}"/>
    <cellStyle name="%40 - Vurgu5 6 4 3 2" xfId="13382" xr:uid="{A5A6A312-58BC-4AC2-BC7E-068A259FC1B5}"/>
    <cellStyle name="%40 - Vurgu5 6 4 3 2 2" xfId="37615" xr:uid="{7BDA8FD9-B333-4C37-A747-CCE2C0046866}"/>
    <cellStyle name="%40 - Vurgu5 6 4 3 3" xfId="17095" xr:uid="{79994A30-9502-4F69-A492-7C3FD0ECE0C8}"/>
    <cellStyle name="%40 - Vurgu5 6 4 3 3 2" xfId="41326" xr:uid="{38632EDE-8C60-450B-8D90-A83D265F16C0}"/>
    <cellStyle name="%40 - Vurgu5 6 4 3 4" xfId="20834" xr:uid="{31D0B510-5338-4A5F-99B2-ED23D3302A98}"/>
    <cellStyle name="%40 - Vurgu5 6 4 3 4 2" xfId="45057" xr:uid="{E5B0267F-D06B-49A0-AFA5-1F203A911C5A}"/>
    <cellStyle name="%40 - Vurgu5 6 4 3 5" xfId="26812" xr:uid="{C7DFAA6E-3EEE-43C9-AE13-9D3587E1454B}"/>
    <cellStyle name="%40 - Vurgu5 6 4 3 5 2" xfId="50931" xr:uid="{084787B5-A37D-4F79-9DF7-C35447A8F33B}"/>
    <cellStyle name="%40 - Vurgu5 6 4 3 6" xfId="32193" xr:uid="{7823BED5-5C79-4207-B7B3-459DB36EAFEE}"/>
    <cellStyle name="%40 - Vurgu5 6 4 4" xfId="11993" xr:uid="{20664BC0-4ED2-46D8-AB12-31CA2567E8C0}"/>
    <cellStyle name="%40 - Vurgu5 6 4 4 2" xfId="25409" xr:uid="{05DFCD1B-1D7E-4520-B4CE-CBA5521D6490}"/>
    <cellStyle name="%40 - Vurgu5 6 4 4 2 2" xfId="49543" xr:uid="{F39D91D1-8A55-4A01-9B4F-443B3E53913D}"/>
    <cellStyle name="%40 - Vurgu5 6 4 4 3" xfId="36227" xr:uid="{2F49BFD6-CF68-4B34-9121-85B26FF9DBFA}"/>
    <cellStyle name="%40 - Vurgu5 6 4 5" xfId="15706" xr:uid="{B22B7835-6A12-45E6-B140-D82BF0F1A205}"/>
    <cellStyle name="%40 - Vurgu5 6 4 5 2" xfId="39938" xr:uid="{FB307446-904E-479A-8185-1E48B44F63F3}"/>
    <cellStyle name="%40 - Vurgu5 6 4 6" xfId="19443" xr:uid="{FFB500E6-98A9-4681-B80B-378F09FB414C}"/>
    <cellStyle name="%40 - Vurgu5 6 4 6 2" xfId="43669" xr:uid="{596FDE63-D38C-4486-870C-FAC683C21B32}"/>
    <cellStyle name="%40 - Vurgu5 6 4 7" xfId="22996" xr:uid="{76F975EA-5716-4284-B888-F97F2956ED1C}"/>
    <cellStyle name="%40 - Vurgu5 6 4 7 2" xfId="47198" xr:uid="{8172DE94-6B45-4588-9F9F-1169D41317C7}"/>
    <cellStyle name="%40 - Vurgu5 6 4 8" xfId="29997" xr:uid="{E0C51AD8-1B04-4BBD-AA11-C5DF8AD1F88E}"/>
    <cellStyle name="%40 - Vurgu5 6 5" xfId="6030" xr:uid="{2C74B7DB-CE31-4160-9062-06F6379DCFC4}"/>
    <cellStyle name="%40 - Vurgu5 6 5 2" xfId="8552" xr:uid="{B00D8C7C-393F-44DC-9EE9-2C601B5087B7}"/>
    <cellStyle name="%40 - Vurgu5 6 5 2 2" xfId="14701" xr:uid="{D6F91633-C111-47DF-BE5E-9B228B990B01}"/>
    <cellStyle name="%40 - Vurgu5 6 5 2 2 2" xfId="28133" xr:uid="{C80F7A49-CCD6-40E4-9A36-209E63416DCB}"/>
    <cellStyle name="%40 - Vurgu5 6 5 2 2 2 2" xfId="52250" xr:uid="{3FE287F4-0E56-482D-87CD-C1E22F756E1E}"/>
    <cellStyle name="%40 - Vurgu5 6 5 2 2 3" xfId="38934" xr:uid="{5EFE7CF6-72E2-4E9B-8766-10B274E35106}"/>
    <cellStyle name="%40 - Vurgu5 6 5 2 3" xfId="18414" xr:uid="{A79C1B9F-C213-4C54-946B-73FA7C25864E}"/>
    <cellStyle name="%40 - Vurgu5 6 5 2 3 2" xfId="42645" xr:uid="{D0AE624B-F32F-405E-9896-742A796A15F9}"/>
    <cellStyle name="%40 - Vurgu5 6 5 2 4" xfId="22153" xr:uid="{E472FC05-1D86-48CF-A446-AEEFDE686F3A}"/>
    <cellStyle name="%40 - Vurgu5 6 5 2 4 2" xfId="46376" xr:uid="{5EBCDF4F-B875-472E-BF67-F36B447131B2}"/>
    <cellStyle name="%40 - Vurgu5 6 5 2 5" xfId="24173" xr:uid="{7A6BCCD7-3038-479B-A9A4-E5785A13E923}"/>
    <cellStyle name="%40 - Vurgu5 6 5 2 5 2" xfId="48375" xr:uid="{5F9F892D-C36D-4CE6-929F-5A59766440B2}"/>
    <cellStyle name="%40 - Vurgu5 6 5 2 6" xfId="33368" xr:uid="{A371D613-D56D-4D9C-999F-298E028F0B95}"/>
    <cellStyle name="%40 - Vurgu5 6 5 3" xfId="7404" xr:uid="{2468A99D-03E8-4AB1-819E-682014221A4D}"/>
    <cellStyle name="%40 - Vurgu5 6 5 3 2" xfId="13509" xr:uid="{D46711C6-F9E3-4948-B447-A917B78B453B}"/>
    <cellStyle name="%40 - Vurgu5 6 5 3 2 2" xfId="37742" xr:uid="{5B191AA2-C324-4BD4-A301-7EE1815E45DD}"/>
    <cellStyle name="%40 - Vurgu5 6 5 3 3" xfId="17222" xr:uid="{F6DD4AAA-2FB8-4CA9-A973-43884C1E56EE}"/>
    <cellStyle name="%40 - Vurgu5 6 5 3 3 2" xfId="41453" xr:uid="{846C80ED-F37F-43D0-BE8B-989A055DABB4}"/>
    <cellStyle name="%40 - Vurgu5 6 5 3 4" xfId="20961" xr:uid="{C0BDCFFC-CF1F-40AE-83AF-0ABE6B95A7FD}"/>
    <cellStyle name="%40 - Vurgu5 6 5 3 4 2" xfId="45184" xr:uid="{8B54B686-5E42-4C0B-A3B7-B062ED012FA4}"/>
    <cellStyle name="%40 - Vurgu5 6 5 3 5" xfId="26939" xr:uid="{BEC80858-6A81-4F2B-9C58-17E2F415B05C}"/>
    <cellStyle name="%40 - Vurgu5 6 5 3 5 2" xfId="51058" xr:uid="{CAAB1B16-4F57-4160-B653-6913178C9E4E}"/>
    <cellStyle name="%40 - Vurgu5 6 5 3 6" xfId="32320" xr:uid="{D080C3BD-8929-4CD7-9D6B-37017B40928A}"/>
    <cellStyle name="%40 - Vurgu5 6 5 4" xfId="12120" xr:uid="{EB9A26C9-80D7-45CC-B3E1-F61AB0B867C5}"/>
    <cellStyle name="%40 - Vurgu5 6 5 4 2" xfId="25536" xr:uid="{5FECAF86-8EB9-4AE8-BFEF-0CF4F1F02B8F}"/>
    <cellStyle name="%40 - Vurgu5 6 5 4 2 2" xfId="49670" xr:uid="{B9E778CD-8F67-4BC4-B42F-1A115E81A92A}"/>
    <cellStyle name="%40 - Vurgu5 6 5 4 3" xfId="36354" xr:uid="{E6D92057-3CB0-4006-902E-00F8F330CA27}"/>
    <cellStyle name="%40 - Vurgu5 6 5 5" xfId="15833" xr:uid="{48DD88C0-E760-4099-BAFD-9B4A485D9DBA}"/>
    <cellStyle name="%40 - Vurgu5 6 5 5 2" xfId="40065" xr:uid="{E259A2F6-811D-446E-8DAC-8439713F977F}"/>
    <cellStyle name="%40 - Vurgu5 6 5 6" xfId="19570" xr:uid="{3DD025E3-CFF9-4301-AD7E-709412182BED}"/>
    <cellStyle name="%40 - Vurgu5 6 5 6 2" xfId="43796" xr:uid="{B9BA00D9-949D-4919-B7F2-D30882E0FA15}"/>
    <cellStyle name="%40 - Vurgu5 6 5 7" xfId="23123" xr:uid="{0B5FF6D1-3E0A-42B7-891F-4AE14152A258}"/>
    <cellStyle name="%40 - Vurgu5 6 5 7 2" xfId="47325" xr:uid="{E1619C88-3DD0-4AA2-8A79-2AFFA2FB26A9}"/>
    <cellStyle name="%40 - Vurgu5 6 5 8" xfId="31036" xr:uid="{B7D6C66E-3B66-46BD-9694-102D56591D19}"/>
    <cellStyle name="%40 - Vurgu5 6 6" xfId="7832" xr:uid="{C33E52AB-A611-4775-ADA6-3EF80041E67C}"/>
    <cellStyle name="%40 - Vurgu5 6 6 2" xfId="10031" xr:uid="{35AF9D07-DC56-40A5-9F73-72D085911CA0}"/>
    <cellStyle name="%40 - Vurgu5 6 6 2 2" xfId="14023" xr:uid="{E8F96FD0-4550-44E1-B0E0-4A55DB2D4161}"/>
    <cellStyle name="%40 - Vurgu5 6 6 2 2 2" xfId="38256" xr:uid="{1B47AA76-4B43-44E5-8272-DF4C43519FDB}"/>
    <cellStyle name="%40 - Vurgu5 6 6 2 3" xfId="17736" xr:uid="{AF217AC0-14D5-4939-936E-3DB23A28DF74}"/>
    <cellStyle name="%40 - Vurgu5 6 6 2 3 2" xfId="41967" xr:uid="{193E33B1-7F8A-407F-A006-1677D32A5BE1}"/>
    <cellStyle name="%40 - Vurgu5 6 6 2 4" xfId="21475" xr:uid="{F409374B-DC7D-4CE4-A013-0803E759825E}"/>
    <cellStyle name="%40 - Vurgu5 6 6 2 4 2" xfId="45698" xr:uid="{4E2CC889-E22D-40B9-AA5C-284347F77743}"/>
    <cellStyle name="%40 - Vurgu5 6 6 2 5" xfId="27455" xr:uid="{F5AF4923-0BC2-4A1A-A1FF-CC0D9D834808}"/>
    <cellStyle name="%40 - Vurgu5 6 6 2 5 2" xfId="51572" xr:uid="{C5798865-053F-4CCA-A191-D497A6D12784}"/>
    <cellStyle name="%40 - Vurgu5 6 6 2 6" xfId="34625" xr:uid="{138A6C28-EDA1-4611-8C95-3427821CFE44}"/>
    <cellStyle name="%40 - Vurgu5 6 6 3" xfId="9306" xr:uid="{1EBDB913-5A40-4A7F-892E-3BE4981AD264}"/>
    <cellStyle name="%40 - Vurgu5 6 6 3 2" xfId="12841" xr:uid="{CFFC42A5-CC8A-4BAA-A513-F7B5148D55B2}"/>
    <cellStyle name="%40 - Vurgu5 6 6 3 2 2" xfId="37074" xr:uid="{16F48947-4A88-49AE-B167-284CEFE33F61}"/>
    <cellStyle name="%40 - Vurgu5 6 6 3 3" xfId="16554" xr:uid="{23F092A9-2781-4AB9-A8BD-7CE60C899890}"/>
    <cellStyle name="%40 - Vurgu5 6 6 3 3 2" xfId="40785" xr:uid="{D0F986A8-CFB4-432E-B300-11322CA8BA53}"/>
    <cellStyle name="%40 - Vurgu5 6 6 3 4" xfId="20293" xr:uid="{D13D0E17-0456-4967-A1D3-449ECFAD5C83}"/>
    <cellStyle name="%40 - Vurgu5 6 6 3 4 2" xfId="44516" xr:uid="{125C9C28-1D24-4E77-8139-8CE44DF25184}"/>
    <cellStyle name="%40 - Vurgu5 6 6 3 5" xfId="26270" xr:uid="{09AA0643-4EEE-4F40-AB73-996C2E4D5807}"/>
    <cellStyle name="%40 - Vurgu5 6 6 3 5 2" xfId="50390" xr:uid="{732DBC7D-4EB8-482F-88B4-E0656BB97443}"/>
    <cellStyle name="%40 - Vurgu5 6 6 3 6" xfId="33940" xr:uid="{E02D5D48-C3C8-4F6A-84FD-B14F2AEE61CA}"/>
    <cellStyle name="%40 - Vurgu5 6 6 4" xfId="11438" xr:uid="{B802B986-1A2D-4EC2-9D0D-9D0470F6532E}"/>
    <cellStyle name="%40 - Vurgu5 6 6 4 2" xfId="24857" xr:uid="{35A3EC39-0E0F-48BD-9799-50E409C75C15}"/>
    <cellStyle name="%40 - Vurgu5 6 6 4 2 2" xfId="48991" xr:uid="{B0C33BD9-B748-4877-A474-A60FEFD91165}"/>
    <cellStyle name="%40 - Vurgu5 6 6 4 3" xfId="35672" xr:uid="{358D909F-137D-4E4C-9001-DAE96E14AF42}"/>
    <cellStyle name="%40 - Vurgu5 6 6 5" xfId="15151" xr:uid="{3B5FD28B-6291-40BF-A3D5-EC5D55438FB9}"/>
    <cellStyle name="%40 - Vurgu5 6 6 5 2" xfId="39383" xr:uid="{FC875F20-2A6F-424C-B005-FE279B13E2E5}"/>
    <cellStyle name="%40 - Vurgu5 6 6 6" xfId="18887" xr:uid="{B299371D-6961-4714-8560-86A35577E123}"/>
    <cellStyle name="%40 - Vurgu5 6 6 6 2" xfId="43113" xr:uid="{063E7EC2-615A-427B-8CD0-519A0A7D9656}"/>
    <cellStyle name="%40 - Vurgu5 6 6 7" xfId="23494" xr:uid="{D9E6AECE-6846-469E-BF50-08656B279B42}"/>
    <cellStyle name="%40 - Vurgu5 6 6 7 2" xfId="47696" xr:uid="{4FC1A14E-5BD0-4DA5-8C8D-C6C6C0F6B415}"/>
    <cellStyle name="%40 - Vurgu5 6 6 8" xfId="32690" xr:uid="{EF021E91-C713-4431-83EC-D69018EE3E4B}"/>
    <cellStyle name="%40 - Vurgu5 6 7" xfId="7569" xr:uid="{5D94F4A0-E4CE-4526-B9F1-02C028740B09}"/>
    <cellStyle name="%40 - Vurgu5 6 7 2" xfId="12639" xr:uid="{E0B34CD4-A40C-40E4-9A17-A1D715B5021A}"/>
    <cellStyle name="%40 - Vurgu5 6 7 2 2" xfId="26067" xr:uid="{161D93F2-A2C8-4EC2-910B-28A01665549D}"/>
    <cellStyle name="%40 - Vurgu5 6 7 2 2 2" xfId="50188" xr:uid="{2E26F6FD-F016-4D21-BE16-7D3BC20740D6}"/>
    <cellStyle name="%40 - Vurgu5 6 7 2 3" xfId="36872" xr:uid="{C4D62D53-C488-47A5-8210-0B59EEAE0D7A}"/>
    <cellStyle name="%40 - Vurgu5 6 7 3" xfId="16352" xr:uid="{D2FBA464-2C5A-4E4B-AA37-C3416B326665}"/>
    <cellStyle name="%40 - Vurgu5 6 7 3 2" xfId="40583" xr:uid="{55CFBA40-A952-4DA9-B378-300DF9D80C7F}"/>
    <cellStyle name="%40 - Vurgu5 6 7 4" xfId="20091" xr:uid="{61CAA119-82BE-49AE-B5DC-BB5D08B6ED24}"/>
    <cellStyle name="%40 - Vurgu5 6 7 4 2" xfId="44314" xr:uid="{7DBC2D16-7935-4BF0-959C-C0274C5C5236}"/>
    <cellStyle name="%40 - Vurgu5 6 7 5" xfId="23283" xr:uid="{68D0FFA5-89BA-4DD2-9514-705C00E639A5}"/>
    <cellStyle name="%40 - Vurgu5 6 7 5 2" xfId="47485" xr:uid="{523C216F-6C20-4327-AB4B-B3BB0DC05DD4}"/>
    <cellStyle name="%40 - Vurgu5 6 7 6" xfId="32480" xr:uid="{60DD1BB6-8C35-48FE-883F-A593AE9FB067}"/>
    <cellStyle name="%40 - Vurgu5 6 8" xfId="6634" xr:uid="{0823A859-74A6-4E4E-8A01-9A257A259C81}"/>
    <cellStyle name="%40 - Vurgu5 6 8 2" xfId="13816" xr:uid="{08BEF419-6B26-4E81-B8AC-B2A713AB9F88}"/>
    <cellStyle name="%40 - Vurgu5 6 8 2 2" xfId="38049" xr:uid="{5706DD2B-C632-4683-BA71-80025C311F89}"/>
    <cellStyle name="%40 - Vurgu5 6 8 3" xfId="17529" xr:uid="{825EA18C-02F9-4470-A739-590F17550886}"/>
    <cellStyle name="%40 - Vurgu5 6 8 3 2" xfId="41760" xr:uid="{BFFCD0CC-082E-464B-867B-4BF5B845E99E}"/>
    <cellStyle name="%40 - Vurgu5 6 8 4" xfId="21268" xr:uid="{11F5D1AB-6F9D-4D5B-A349-FB81B9691087}"/>
    <cellStyle name="%40 - Vurgu5 6 8 4 2" xfId="45491" xr:uid="{EE48EFCB-8197-45C4-B8DF-EEF0134CA56E}"/>
    <cellStyle name="%40 - Vurgu5 6 8 5" xfId="27248" xr:uid="{85464723-0A38-45AD-B9C8-FBEF64DA8035}"/>
    <cellStyle name="%40 - Vurgu5 6 8 5 2" xfId="51365" xr:uid="{D10F0368-1329-4781-B319-10C364604A83}"/>
    <cellStyle name="%40 - Vurgu5 6 8 6" xfId="31638" xr:uid="{0F71129D-4070-4EFE-A30C-4A00D73FFEF1}"/>
    <cellStyle name="%40 - Vurgu5 6 9" xfId="8969" xr:uid="{170D0FB9-D699-4473-8E95-B9A99B595773}"/>
    <cellStyle name="%40 - Vurgu5 6 9 2" xfId="12361" xr:uid="{4DEF862C-94AA-4CC7-B92F-23FA59677451}"/>
    <cellStyle name="%40 - Vurgu5 6 9 2 2" xfId="36595" xr:uid="{49C1BC4D-0757-4E69-A6BA-7BD280777AEF}"/>
    <cellStyle name="%40 - Vurgu5 6 9 3" xfId="16074" xr:uid="{2253504A-C680-467A-AC41-EC7160AF1E4C}"/>
    <cellStyle name="%40 - Vurgu5 6 9 3 2" xfId="40306" xr:uid="{3DB69651-FFA3-49F8-9AD1-F339F6069466}"/>
    <cellStyle name="%40 - Vurgu5 6 9 4" xfId="19812" xr:uid="{ECD2C894-F383-4F09-8973-1535F45E25C5}"/>
    <cellStyle name="%40 - Vurgu5 6 9 4 2" xfId="44037" xr:uid="{ED5D2187-4A5C-4AE5-A994-CD63F7B93463}"/>
    <cellStyle name="%40 - Vurgu5 6 9 5" xfId="25787" xr:uid="{5FF9ED3D-A73E-4D0A-ACFC-407FFB3D39E7}"/>
    <cellStyle name="%40 - Vurgu5 6 9 5 2" xfId="49911" xr:uid="{1D94DB96-05F8-4925-86A4-2213B9E41D65}"/>
    <cellStyle name="%40 - Vurgu5 6 9 6" xfId="33663" xr:uid="{6442A7F4-FC58-4E6D-9864-BF5655B80D5C}"/>
    <cellStyle name="%40 - Vurgu5 7" xfId="695" xr:uid="{00000000-0005-0000-0000-0000F8020000}"/>
    <cellStyle name="%40 - Vurgu5 7 10" xfId="22457" xr:uid="{DF5FD0F1-E510-4817-8DCC-54F57B47349E}"/>
    <cellStyle name="%40 - Vurgu5 7 10 2" xfId="46659" xr:uid="{F415C47D-3B52-4684-BD22-FC86C2D554B0}"/>
    <cellStyle name="%40 - Vurgu5 7 11" xfId="28831" xr:uid="{CD8BBA2F-B1B2-43D9-A806-852B97EA076E}"/>
    <cellStyle name="%40 - Vurgu5 7 2" xfId="696" xr:uid="{00000000-0005-0000-0000-0000F9020000}"/>
    <cellStyle name="%40 - Vurgu5 7 2 2" xfId="4408" xr:uid="{141EB3EE-5D42-4E80-A815-6551F3CAB86F}"/>
    <cellStyle name="%40 - Vurgu5 7 2 2 2" xfId="10044" xr:uid="{585D5288-FBBA-41B4-9B80-E5A3D65C8E08}"/>
    <cellStyle name="%40 - Vurgu5 7 2 2 2 2" xfId="34638" xr:uid="{D5D7D260-AD26-47DB-91C1-CFE0B486EF75}"/>
    <cellStyle name="%40 - Vurgu5 7 2 2 3" xfId="14039" xr:uid="{E78B3230-9718-4DB8-A320-7B977F6526B4}"/>
    <cellStyle name="%40 - Vurgu5 7 2 2 3 2" xfId="38272" xr:uid="{8675A248-8ED3-48CA-BFB6-CD920B0A4A96}"/>
    <cellStyle name="%40 - Vurgu5 7 2 2 4" xfId="17752" xr:uid="{DFF0DD5E-0142-43DD-8989-C9970ED53CCB}"/>
    <cellStyle name="%40 - Vurgu5 7 2 2 4 2" xfId="41983" xr:uid="{D407CF09-DD76-487C-B285-642959753525}"/>
    <cellStyle name="%40 - Vurgu5 7 2 2 5" xfId="21491" xr:uid="{1FD3A4F6-F40B-4F1A-BC69-7D77D6A62C83}"/>
    <cellStyle name="%40 - Vurgu5 7 2 2 5 2" xfId="45714" xr:uid="{9CC1FDA6-0D60-4DDF-A482-5509308B48A6}"/>
    <cellStyle name="%40 - Vurgu5 7 2 2 6" xfId="27471" xr:uid="{71398F16-789C-4FAB-BCC5-AFE8ACF3C465}"/>
    <cellStyle name="%40 - Vurgu5 7 2 2 6 2" xfId="51588" xr:uid="{EC20BF76-4E44-4D4A-8859-EE941AC5C4F4}"/>
    <cellStyle name="%40 - Vurgu5 7 2 2 7" xfId="30001" xr:uid="{5EF0D21B-F301-44A7-B64D-161B78CE57B3}"/>
    <cellStyle name="%40 - Vurgu5 7 2 3" xfId="6034" xr:uid="{D051DBAF-AA3D-4B55-8498-67716DBE352F}"/>
    <cellStyle name="%40 - Vurgu5 7 2 3 2" xfId="9322" xr:uid="{CCF7D8CE-D053-45F5-95AB-88C03A7C932E}"/>
    <cellStyle name="%40 - Vurgu5 7 2 3 2 2" xfId="33954" xr:uid="{723656DA-35B3-45FB-B206-7B3B49536215}"/>
    <cellStyle name="%40 - Vurgu5 7 2 3 3" xfId="12858" xr:uid="{7AF9E61A-AD51-4079-900B-B98768516D74}"/>
    <cellStyle name="%40 - Vurgu5 7 2 3 3 2" xfId="37091" xr:uid="{E56C01C9-42FA-4185-8E50-B9FB6EB832ED}"/>
    <cellStyle name="%40 - Vurgu5 7 2 3 4" xfId="16571" xr:uid="{5F3DA81C-098A-4047-9191-BE1A5DD591FB}"/>
    <cellStyle name="%40 - Vurgu5 7 2 3 4 2" xfId="40802" xr:uid="{63D4392C-CAC2-4D2B-94E6-F7413FC2A058}"/>
    <cellStyle name="%40 - Vurgu5 7 2 3 5" xfId="20310" xr:uid="{86C6FCCF-BABE-4613-A1A5-0407C5758C9E}"/>
    <cellStyle name="%40 - Vurgu5 7 2 3 5 2" xfId="44533" xr:uid="{F751410E-857E-47F4-A725-9CEA99E2164E}"/>
    <cellStyle name="%40 - Vurgu5 7 2 3 6" xfId="26287" xr:uid="{959E7FC5-B1AB-475E-91FA-CEFE084167F1}"/>
    <cellStyle name="%40 - Vurgu5 7 2 3 6 2" xfId="50407" xr:uid="{83CF7BBE-4A4E-4D71-AD38-55AB7C1A4525}"/>
    <cellStyle name="%40 - Vurgu5 7 2 3 7" xfId="31040" xr:uid="{FF24DE03-BF1D-45E0-B918-D3497712C9D4}"/>
    <cellStyle name="%40 - Vurgu5 7 2 4" xfId="7852" xr:uid="{31E0B2B1-39FF-453A-BFD5-167BC8B72DE0}"/>
    <cellStyle name="%40 - Vurgu5 7 2 4 2" xfId="24873" xr:uid="{4CBD7137-F3A0-4DF3-B85D-29DB0EEE9647}"/>
    <cellStyle name="%40 - Vurgu5 7 2 4 2 2" xfId="49007" xr:uid="{7BE84925-BD4E-4495-A347-E42971AB3778}"/>
    <cellStyle name="%40 - Vurgu5 7 2 4 3" xfId="32706" xr:uid="{0208C0AA-7A0F-4571-A47A-BA4AFB37AF76}"/>
    <cellStyle name="%40 - Vurgu5 7 2 5" xfId="11455" xr:uid="{81174D22-32A7-4B65-B628-5F545D686FA2}"/>
    <cellStyle name="%40 - Vurgu5 7 2 5 2" xfId="35689" xr:uid="{70C4AECB-B7CD-42BE-8B08-2C8715DBEF7E}"/>
    <cellStyle name="%40 - Vurgu5 7 2 6" xfId="15168" xr:uid="{12BCCFF8-796C-4F51-A8CF-4F613DE1058A}"/>
    <cellStyle name="%40 - Vurgu5 7 2 6 2" xfId="39400" xr:uid="{105C9D4A-A2AC-489F-9EBD-F46E9976FEEC}"/>
    <cellStyle name="%40 - Vurgu5 7 2 7" xfId="18904" xr:uid="{F99B5BEB-977C-423B-9667-5B4DC743052D}"/>
    <cellStyle name="%40 - Vurgu5 7 2 7 2" xfId="43130" xr:uid="{3BA2873B-C39B-43CB-A18E-C2A8CB5CD90A}"/>
    <cellStyle name="%40 - Vurgu5 7 2 8" xfId="23510" xr:uid="{F330185E-4D0C-4016-AA2B-14C4146EB5A7}"/>
    <cellStyle name="%40 - Vurgu5 7 2 8 2" xfId="47712" xr:uid="{68A16C01-B6B2-419F-961A-2ACF46A1D40F}"/>
    <cellStyle name="%40 - Vurgu5 7 2 9" xfId="28832" xr:uid="{8BEF4F17-68D4-4879-A4A2-19304B31F763}"/>
    <cellStyle name="%40 - Vurgu5 7 3" xfId="4407" xr:uid="{1B79DBF4-E45C-4465-B9AC-F4A25E87A34A}"/>
    <cellStyle name="%40 - Vurgu5 7 3 2" xfId="7587" xr:uid="{08686D01-6BC4-4E88-BFFD-36BE8E6512C1}"/>
    <cellStyle name="%40 - Vurgu5 7 3 2 2" xfId="26085" xr:uid="{CCBB1543-44B9-4594-9E00-972A60C47D4C}"/>
    <cellStyle name="%40 - Vurgu5 7 3 2 2 2" xfId="50206" xr:uid="{7AFCA05B-CBB3-43B6-B36B-3BA291EAEAF1}"/>
    <cellStyle name="%40 - Vurgu5 7 3 2 3" xfId="32498" xr:uid="{DEE3ABE4-4F9A-4401-9312-EE33E113297F}"/>
    <cellStyle name="%40 - Vurgu5 7 3 3" xfId="12657" xr:uid="{1EFF1157-3D8A-4A85-90BB-1FF64B7CA5E3}"/>
    <cellStyle name="%40 - Vurgu5 7 3 3 2" xfId="36890" xr:uid="{221A5E30-6BA9-4726-8796-89A7B577FE19}"/>
    <cellStyle name="%40 - Vurgu5 7 3 4" xfId="16370" xr:uid="{61939E3D-DA50-4BED-A4CC-14B81570B136}"/>
    <cellStyle name="%40 - Vurgu5 7 3 4 2" xfId="40601" xr:uid="{AD122F09-A1B5-4E9E-9026-2AEC0239D4FF}"/>
    <cellStyle name="%40 - Vurgu5 7 3 5" xfId="20109" xr:uid="{840EF040-BE27-4962-A8F8-922B52D63F4B}"/>
    <cellStyle name="%40 - Vurgu5 7 3 5 2" xfId="44332" xr:uid="{D7143732-9282-401A-A3AE-A25E9AEE37A1}"/>
    <cellStyle name="%40 - Vurgu5 7 3 6" xfId="23301" xr:uid="{58B78158-FEBB-4A7B-BC98-6A01903C4C26}"/>
    <cellStyle name="%40 - Vurgu5 7 3 6 2" xfId="47503" xr:uid="{E9109EBA-3227-4CDB-B68F-1D8401A3FC26}"/>
    <cellStyle name="%40 - Vurgu5 7 3 7" xfId="30000" xr:uid="{2F3C7A09-FD85-4766-B86E-BEFDC1029213}"/>
    <cellStyle name="%40 - Vurgu5 7 4" xfId="6033" xr:uid="{F6A03511-F8F8-4AA5-B864-FCFF97246303}"/>
    <cellStyle name="%40 - Vurgu5 7 4 2" xfId="9913" xr:uid="{072F3D93-14C3-4D06-B5A3-5F77EFF4D5A1}"/>
    <cellStyle name="%40 - Vurgu5 7 4 2 2" xfId="34513" xr:uid="{2A668CDE-7DE6-43D7-8A57-67B9AF3C19E9}"/>
    <cellStyle name="%40 - Vurgu5 7 4 3" xfId="13834" xr:uid="{4611CDBE-35B7-42C4-AA92-C5BFE26A741F}"/>
    <cellStyle name="%40 - Vurgu5 7 4 3 2" xfId="38067" xr:uid="{E780C246-0685-440B-97EE-D678262910BE}"/>
    <cellStyle name="%40 - Vurgu5 7 4 4" xfId="17547" xr:uid="{D4877086-418D-4FFA-8003-57A7A82CCE87}"/>
    <cellStyle name="%40 - Vurgu5 7 4 4 2" xfId="41778" xr:uid="{E759A58E-D68D-4D73-9CEE-D8DF115DD0A7}"/>
    <cellStyle name="%40 - Vurgu5 7 4 5" xfId="21286" xr:uid="{B7E1B314-949F-4BF9-8F5E-EA46C895088D}"/>
    <cellStyle name="%40 - Vurgu5 7 4 5 2" xfId="45509" xr:uid="{018C468B-49AB-4CCF-9A4A-183ED808CA8D}"/>
    <cellStyle name="%40 - Vurgu5 7 4 6" xfId="27266" xr:uid="{16AA1F38-F4CC-47B9-8E01-B6C2027877BC}"/>
    <cellStyle name="%40 - Vurgu5 7 4 6 2" xfId="51383" xr:uid="{9A245D33-847F-44E7-9933-7B0AE8D8AFB3}"/>
    <cellStyle name="%40 - Vurgu5 7 4 7" xfId="31039" xr:uid="{853CADB4-8CC4-48E5-9A66-8E5CBC0FF3C5}"/>
    <cellStyle name="%40 - Vurgu5 7 5" xfId="6686" xr:uid="{25015C00-555C-4F18-84FA-86DDE6D98CD4}"/>
    <cellStyle name="%40 - Vurgu5 7 5 2" xfId="12469" xr:uid="{38A68D8D-D73C-4FAD-8873-E51F95A961EE}"/>
    <cellStyle name="%40 - Vurgu5 7 5 2 2" xfId="36703" xr:uid="{207DCD8E-62BB-4339-9F83-9FC21376792F}"/>
    <cellStyle name="%40 - Vurgu5 7 5 3" xfId="16182" xr:uid="{B1CD277E-FD8F-4583-A627-B5A8D9C7FC29}"/>
    <cellStyle name="%40 - Vurgu5 7 5 3 2" xfId="40414" xr:uid="{B5ACA619-3883-40C3-9B5D-56F38606ECFB}"/>
    <cellStyle name="%40 - Vurgu5 7 5 4" xfId="19920" xr:uid="{215AA5CB-0837-4CEC-AE57-B9A208B4E7A1}"/>
    <cellStyle name="%40 - Vurgu5 7 5 4 2" xfId="44145" xr:uid="{C1016946-EB81-4276-B1AB-2C3A518C435F}"/>
    <cellStyle name="%40 - Vurgu5 7 5 5" xfId="25895" xr:uid="{EFBF3B41-A303-4E11-96F4-D9DCD03046F2}"/>
    <cellStyle name="%40 - Vurgu5 7 5 5 2" xfId="50019" xr:uid="{8F9D11B5-1F02-4320-AD65-73BB0601B2F1}"/>
    <cellStyle name="%40 - Vurgu5 7 5 6" xfId="31655" xr:uid="{D4A4F568-0D0F-4A68-916D-21AAF014AD0B}"/>
    <cellStyle name="%40 - Vurgu5 7 6" xfId="10498" xr:uid="{93F243B2-5A0E-442B-BC69-CA031D5FA64F}"/>
    <cellStyle name="%40 - Vurgu5 7 6 2" xfId="24625" xr:uid="{B94D58EC-DBA1-41C5-8735-7F9604BB6D56}"/>
    <cellStyle name="%40 - Vurgu5 7 6 2 2" xfId="48799" xr:uid="{B3CD66E7-2E30-4718-A077-E576267603B9}"/>
    <cellStyle name="%40 - Vurgu5 7 6 3" xfId="35059" xr:uid="{9CBA0E06-FDC0-4B0E-ABB0-8A0BB531500F}"/>
    <cellStyle name="%40 - Vurgu5 7 7" xfId="11244" xr:uid="{D763167A-AFD7-45D3-BC95-5C2246CED5FC}"/>
    <cellStyle name="%40 - Vurgu5 7 7 2" xfId="35478" xr:uid="{50126CBE-7883-4FE8-A977-49A1BF4CD8F6}"/>
    <cellStyle name="%40 - Vurgu5 7 8" xfId="14957" xr:uid="{C8B2B5EB-3BC4-4F4E-9C81-E375CD7A80CF}"/>
    <cellStyle name="%40 - Vurgu5 7 8 2" xfId="39189" xr:uid="{8BEF7642-0F66-4FF5-8021-5DAFE60650D3}"/>
    <cellStyle name="%40 - Vurgu5 7 9" xfId="18690" xr:uid="{81F3894F-7082-405F-B5AB-88889D830612}"/>
    <cellStyle name="%40 - Vurgu5 7 9 2" xfId="42916" xr:uid="{B1AA5F82-F6B1-4DD5-AB91-24C6087FDEF9}"/>
    <cellStyle name="%40 - Vurgu5 8" xfId="697" xr:uid="{00000000-0005-0000-0000-0000FA020000}"/>
    <cellStyle name="%40 - Vurgu5 8 10" xfId="22471" xr:uid="{16B1161F-D6E2-48CD-B8AA-97F4120FE61A}"/>
    <cellStyle name="%40 - Vurgu5 8 10 2" xfId="46673" xr:uid="{7969E3A4-3F27-4D67-A72B-0A457659BA3B}"/>
    <cellStyle name="%40 - Vurgu5 8 11" xfId="28833" xr:uid="{99BF95BF-F702-4A21-9624-57B40FDEB14F}"/>
    <cellStyle name="%40 - Vurgu5 8 2" xfId="4409" xr:uid="{994307A5-1506-459A-9AE0-7727CB7C170D}"/>
    <cellStyle name="%40 - Vurgu5 8 2 2" xfId="7868" xr:uid="{7820A96E-2614-4C58-A27B-343B617EAA1F}"/>
    <cellStyle name="%40 - Vurgu5 8 2 2 2" xfId="14053" xr:uid="{2CE4282C-9C9C-4FA5-8445-419C853D9117}"/>
    <cellStyle name="%40 - Vurgu5 8 2 2 2 2" xfId="38286" xr:uid="{3B7202D9-CA52-46BE-8969-881353F61301}"/>
    <cellStyle name="%40 - Vurgu5 8 2 2 3" xfId="17766" xr:uid="{8B9D8B53-5F5D-4B4A-BA66-C2CBC02F0972}"/>
    <cellStyle name="%40 - Vurgu5 8 2 2 3 2" xfId="41997" xr:uid="{CABFAE99-AEB1-4F13-AD64-4E282CC5122E}"/>
    <cellStyle name="%40 - Vurgu5 8 2 2 4" xfId="21505" xr:uid="{EA9D0752-89C7-4B81-B432-C73693D50127}"/>
    <cellStyle name="%40 - Vurgu5 8 2 2 4 2" xfId="45728" xr:uid="{71F8663C-5CCB-4820-A639-E8B2C0D21639}"/>
    <cellStyle name="%40 - Vurgu5 8 2 2 5" xfId="27485" xr:uid="{1A2E406B-50BC-47DA-9AEF-DACF4C87CEBD}"/>
    <cellStyle name="%40 - Vurgu5 8 2 2 5 2" xfId="51602" xr:uid="{EE4D696D-13DD-407C-ABC8-9711243E5F84}"/>
    <cellStyle name="%40 - Vurgu5 8 2 2 6" xfId="32720" xr:uid="{D1A9EE58-E2F8-4B45-A952-80BDAEF07802}"/>
    <cellStyle name="%40 - Vurgu5 8 2 3" xfId="9334" xr:uid="{046F9F8D-8D04-4F07-A7F8-A01BB746EF58}"/>
    <cellStyle name="%40 - Vurgu5 8 2 3 2" xfId="12872" xr:uid="{6E70D79E-23EE-4065-9170-F1CCF5C89FF2}"/>
    <cellStyle name="%40 - Vurgu5 8 2 3 2 2" xfId="37105" xr:uid="{CC9D9E39-B5F7-476C-894A-B90FE242B319}"/>
    <cellStyle name="%40 - Vurgu5 8 2 3 3" xfId="16585" xr:uid="{F36E0E7C-855B-4D7C-B3F4-34FF01D76948}"/>
    <cellStyle name="%40 - Vurgu5 8 2 3 3 2" xfId="40816" xr:uid="{37E27F14-2459-4380-B419-A8A866145FFC}"/>
    <cellStyle name="%40 - Vurgu5 8 2 3 4" xfId="20324" xr:uid="{FC792BA9-4545-48D2-8918-7AF3620B350E}"/>
    <cellStyle name="%40 - Vurgu5 8 2 3 4 2" xfId="44547" xr:uid="{A9845014-6693-4EE0-937D-6E21830B85D0}"/>
    <cellStyle name="%40 - Vurgu5 8 2 3 5" xfId="26301" xr:uid="{CE7162A9-9C36-43D4-B99E-9043AC58EE99}"/>
    <cellStyle name="%40 - Vurgu5 8 2 3 5 2" xfId="50421" xr:uid="{A2C829C0-8679-4A96-9679-276831E5F161}"/>
    <cellStyle name="%40 - Vurgu5 8 2 3 6" xfId="33966" xr:uid="{E92269E5-610F-449E-8D97-81C738A28865}"/>
    <cellStyle name="%40 - Vurgu5 8 2 4" xfId="11469" xr:uid="{C645AE4C-C11F-4E7F-ADB9-F49CB2EA0B46}"/>
    <cellStyle name="%40 - Vurgu5 8 2 4 2" xfId="24887" xr:uid="{54F3F3AB-BAF5-487E-A282-B220C72CC889}"/>
    <cellStyle name="%40 - Vurgu5 8 2 4 2 2" xfId="49021" xr:uid="{8EE08D40-93B5-4EDE-85D7-F1A89E38E5A0}"/>
    <cellStyle name="%40 - Vurgu5 8 2 4 3" xfId="35703" xr:uid="{B0DFD1FD-4378-4937-9139-84C956D3964E}"/>
    <cellStyle name="%40 - Vurgu5 8 2 5" xfId="15182" xr:uid="{029650F0-2797-4C96-86B6-E979C927F210}"/>
    <cellStyle name="%40 - Vurgu5 8 2 5 2" xfId="39414" xr:uid="{4BCBDAA7-0298-4A88-9F1E-44EE1383035C}"/>
    <cellStyle name="%40 - Vurgu5 8 2 6" xfId="18918" xr:uid="{C7844F02-11A6-42D5-8FF6-A0178419B17E}"/>
    <cellStyle name="%40 - Vurgu5 8 2 6 2" xfId="43144" xr:uid="{9DA3B564-0110-456F-BF5C-078D4F58BC7D}"/>
    <cellStyle name="%40 - Vurgu5 8 2 7" xfId="23524" xr:uid="{587E0B62-9138-4B19-A4AC-0FC059D52155}"/>
    <cellStyle name="%40 - Vurgu5 8 2 7 2" xfId="47726" xr:uid="{C10A038A-17E9-40D2-B0CD-68F78D7C6F30}"/>
    <cellStyle name="%40 - Vurgu5 8 3" xfId="7605" xr:uid="{7A19012E-9AD6-4029-BEAA-577D63729FB9}"/>
    <cellStyle name="%40 - Vurgu5 8 3 2" xfId="12675" xr:uid="{F35B545C-CCB7-4890-824B-56CE26B71E5E}"/>
    <cellStyle name="%40 - Vurgu5 8 3 2 2" xfId="26103" xr:uid="{0BE4192D-4534-4D03-9A22-396333A41204}"/>
    <cellStyle name="%40 - Vurgu5 8 3 2 2 2" xfId="50224" xr:uid="{A93F3066-278C-4A20-97F5-41AA0E4B89B0}"/>
    <cellStyle name="%40 - Vurgu5 8 3 2 3" xfId="36908" xr:uid="{7EBDF48A-C45D-434C-B55C-EC065BB5EA73}"/>
    <cellStyle name="%40 - Vurgu5 8 3 3" xfId="16388" xr:uid="{E7D0BCBF-8A2B-48FF-B8C8-78029697E509}"/>
    <cellStyle name="%40 - Vurgu5 8 3 3 2" xfId="40619" xr:uid="{C34617E7-3031-40B3-9F56-9E369F4F1812}"/>
    <cellStyle name="%40 - Vurgu5 8 3 4" xfId="20127" xr:uid="{A4320CA6-4E99-4365-977D-72721B9676FF}"/>
    <cellStyle name="%40 - Vurgu5 8 3 4 2" xfId="44350" xr:uid="{FB7D6528-1AB6-4202-8DA3-042C656F49CF}"/>
    <cellStyle name="%40 - Vurgu5 8 3 5" xfId="23319" xr:uid="{E4A71B5B-2F07-4AD3-9396-4A1C642BDEFE}"/>
    <cellStyle name="%40 - Vurgu5 8 3 5 2" xfId="47521" xr:uid="{4D2EB1C9-A21B-4B32-BD3F-91C08FCC6297}"/>
    <cellStyle name="%40 - Vurgu5 8 3 6" xfId="32516" xr:uid="{B916270A-9EF1-4A18-A834-1D8645969FD5}"/>
    <cellStyle name="%40 - Vurgu5 8 4" xfId="6702" xr:uid="{14DD2B21-3C4C-4B08-A1F2-5908B57E7323}"/>
    <cellStyle name="%40 - Vurgu5 8 4 2" xfId="13852" xr:uid="{F5703D7E-FAB6-4870-BAC9-492AFF757803}"/>
    <cellStyle name="%40 - Vurgu5 8 4 2 2" xfId="38085" xr:uid="{7C018D82-CCDA-4A1E-8E1F-4249A032627F}"/>
    <cellStyle name="%40 - Vurgu5 8 4 3" xfId="17565" xr:uid="{C3767D59-81FB-498F-91F5-BB7865D22CF6}"/>
    <cellStyle name="%40 - Vurgu5 8 4 3 2" xfId="41796" xr:uid="{EA1E5DAE-E6B4-4CCC-BA81-9D72B5509030}"/>
    <cellStyle name="%40 - Vurgu5 8 4 4" xfId="21304" xr:uid="{8F255700-4FB6-44AB-B89E-F28FB053CF59}"/>
    <cellStyle name="%40 - Vurgu5 8 4 4 2" xfId="45527" xr:uid="{618E194C-A51A-4DFA-AA4A-C21F635E0430}"/>
    <cellStyle name="%40 - Vurgu5 8 4 5" xfId="27284" xr:uid="{0B5C1011-3CDF-4740-A609-898D9CF1B587}"/>
    <cellStyle name="%40 - Vurgu5 8 4 5 2" xfId="51401" xr:uid="{C1D5E405-7A4F-4BBE-B550-8596C54DFB15}"/>
    <cellStyle name="%40 - Vurgu5 8 4 6" xfId="31669" xr:uid="{2542161B-4A57-49A1-AD5C-8D9DC48B411D}"/>
    <cellStyle name="%40 - Vurgu5 8 5" xfId="9076" xr:uid="{8C228EEA-BB2D-4690-9F72-5F352CB96CA4}"/>
    <cellStyle name="%40 - Vurgu5 8 5 2" xfId="12488" xr:uid="{AF65E265-DE19-4DF3-874D-FAE49EE44A21}"/>
    <cellStyle name="%40 - Vurgu5 8 5 2 2" xfId="36722" xr:uid="{15D29E9C-DBAA-40AD-9C9C-3F78D47135F0}"/>
    <cellStyle name="%40 - Vurgu5 8 5 3" xfId="16201" xr:uid="{4A78E31F-F575-43B7-9713-EB5651F20EE2}"/>
    <cellStyle name="%40 - Vurgu5 8 5 3 2" xfId="40433" xr:uid="{18DC732C-269A-4399-A679-0A30E03AA4E1}"/>
    <cellStyle name="%40 - Vurgu5 8 5 4" xfId="19939" xr:uid="{974D04BB-C7A9-4E61-ABCA-67F54C53E2A0}"/>
    <cellStyle name="%40 - Vurgu5 8 5 4 2" xfId="44164" xr:uid="{08C4E063-518E-4D76-87A7-1DBCF316AB34}"/>
    <cellStyle name="%40 - Vurgu5 8 5 5" xfId="25914" xr:uid="{3A09B9BC-A515-4237-8C47-67C6D5512F71}"/>
    <cellStyle name="%40 - Vurgu5 8 5 5 2" xfId="50038" xr:uid="{AA3CBAE8-FFC1-4D17-AD09-4EE2562835BD}"/>
    <cellStyle name="%40 - Vurgu5 8 5 6" xfId="33769" xr:uid="{E9F946B5-779F-4950-98FA-17021CDCE2D3}"/>
    <cellStyle name="%40 - Vurgu5 8 6" xfId="10499" xr:uid="{32FB3F43-2AAD-4407-B133-D5794E11A8C9}"/>
    <cellStyle name="%40 - Vurgu5 8 6 2" xfId="24643" xr:uid="{20A6A2C6-DB60-4304-B3C8-7C4100A1D981}"/>
    <cellStyle name="%40 - Vurgu5 8 6 2 2" xfId="48817" xr:uid="{245D4F8E-4010-4469-8AB5-99AAFC6ABF71}"/>
    <cellStyle name="%40 - Vurgu5 8 6 3" xfId="35060" xr:uid="{654EF244-0D30-42F2-9199-0E07256C1C88}"/>
    <cellStyle name="%40 - Vurgu5 8 7" xfId="11262" xr:uid="{A49965AB-1F18-4B98-9BA6-A435AFF5B123}"/>
    <cellStyle name="%40 - Vurgu5 8 7 2" xfId="35496" xr:uid="{D383A09C-5884-40FA-BC70-ECAC680693B0}"/>
    <cellStyle name="%40 - Vurgu5 8 8" xfId="14975" xr:uid="{DFB3C703-6678-4CC5-B519-575A2B4D2A9F}"/>
    <cellStyle name="%40 - Vurgu5 8 8 2" xfId="39207" xr:uid="{C6F1976A-8BF9-44EC-96F8-48A704B167BD}"/>
    <cellStyle name="%40 - Vurgu5 8 9" xfId="18708" xr:uid="{5E621D4B-10BC-4E94-82ED-56FC0A6C8919}"/>
    <cellStyle name="%40 - Vurgu5 8 9 2" xfId="42934" xr:uid="{8798E804-E545-49CA-837D-3515A195A9A1}"/>
    <cellStyle name="%40 - Vurgu5 9" xfId="698" xr:uid="{00000000-0005-0000-0000-0000FB020000}"/>
    <cellStyle name="%40 - Vurgu5 9 10" xfId="28834" xr:uid="{27E09735-D3CE-497A-BDB9-0FBC723D2AEC}"/>
    <cellStyle name="%40 - Vurgu5 9 2" xfId="4410" xr:uid="{6B48F6F2-84DA-40C7-8672-5C6AC6E7337A}"/>
    <cellStyle name="%40 - Vurgu5 9 2 2" xfId="7890" xr:uid="{A59E291E-0338-4E90-9E21-8B2BD56EC08B}"/>
    <cellStyle name="%40 - Vurgu5 9 2 2 2" xfId="14067" xr:uid="{3C652467-EA25-47E0-9C74-86D5C0C2D383}"/>
    <cellStyle name="%40 - Vurgu5 9 2 2 2 2" xfId="38300" xr:uid="{D1DC396F-2FE5-4BBB-87B2-8B8F3C7E48BF}"/>
    <cellStyle name="%40 - Vurgu5 9 2 2 3" xfId="17780" xr:uid="{2DA2E26D-36EF-4E50-B0F7-046921FAFC97}"/>
    <cellStyle name="%40 - Vurgu5 9 2 2 3 2" xfId="42011" xr:uid="{3A75DCF9-388A-4F2A-8E8D-80AD682A13F4}"/>
    <cellStyle name="%40 - Vurgu5 9 2 2 4" xfId="21519" xr:uid="{EF9E7B22-EE32-4D8C-ACF9-E8267FA3C9F2}"/>
    <cellStyle name="%40 - Vurgu5 9 2 2 4 2" xfId="45742" xr:uid="{A84B2D20-632E-43B2-9A5B-D9BB33FC05A4}"/>
    <cellStyle name="%40 - Vurgu5 9 2 2 5" xfId="27499" xr:uid="{BBD6AD86-4B81-44FA-9633-C08F98B48818}"/>
    <cellStyle name="%40 - Vurgu5 9 2 2 5 2" xfId="51616" xr:uid="{651CA75E-25B5-40F6-9CAC-5EB7AA0B8D08}"/>
    <cellStyle name="%40 - Vurgu5 9 2 2 6" xfId="32734" xr:uid="{9A02CD94-F2E9-43CE-95DB-F6BDF3DBDE38}"/>
    <cellStyle name="%40 - Vurgu5 9 2 3" xfId="9351" xr:uid="{B8784B60-99A5-4D8D-AFC5-839980CA5F23}"/>
    <cellStyle name="%40 - Vurgu5 9 2 3 2" xfId="12885" xr:uid="{CBDDACAF-80B7-4352-ABB5-49160249D69F}"/>
    <cellStyle name="%40 - Vurgu5 9 2 3 2 2" xfId="37118" xr:uid="{D74B5341-4CFD-4665-9410-570549197C84}"/>
    <cellStyle name="%40 - Vurgu5 9 2 3 3" xfId="16598" xr:uid="{BAC9BE6B-E3D7-4011-A55D-2076D18418EA}"/>
    <cellStyle name="%40 - Vurgu5 9 2 3 3 2" xfId="40829" xr:uid="{824B7382-D358-406E-8D66-0FF55C66DC2B}"/>
    <cellStyle name="%40 - Vurgu5 9 2 3 4" xfId="20337" xr:uid="{258FEFAC-8C35-4583-BEE1-6E682B5F7A6A}"/>
    <cellStyle name="%40 - Vurgu5 9 2 3 4 2" xfId="44560" xr:uid="{4CFD4A92-C952-4CD2-844F-BD61CCA71E6D}"/>
    <cellStyle name="%40 - Vurgu5 9 2 3 5" xfId="26315" xr:uid="{5C2ABFAA-B323-4392-81C0-43C791989FE7}"/>
    <cellStyle name="%40 - Vurgu5 9 2 3 5 2" xfId="50434" xr:uid="{38D1E480-B3DA-47AB-9E4F-BD09B7B3727D}"/>
    <cellStyle name="%40 - Vurgu5 9 2 3 6" xfId="33978" xr:uid="{6B943825-568A-474A-89C0-21D99B42413E}"/>
    <cellStyle name="%40 - Vurgu5 9 2 4" xfId="11483" xr:uid="{E071CA76-1459-4F53-B7CC-C1704AEC01B8}"/>
    <cellStyle name="%40 - Vurgu5 9 2 4 2" xfId="24902" xr:uid="{1E559274-7FB0-40B1-816B-15D3BD523EBB}"/>
    <cellStyle name="%40 - Vurgu5 9 2 4 2 2" xfId="49036" xr:uid="{6C83D3D0-210C-4CAA-976E-9A2ECB94CDAE}"/>
    <cellStyle name="%40 - Vurgu5 9 2 4 3" xfId="35717" xr:uid="{051A86EC-0006-48E3-BC7F-0C0EE2D05001}"/>
    <cellStyle name="%40 - Vurgu5 9 2 5" xfId="15196" xr:uid="{6A9A16C0-FD05-4BD0-A347-2F0A9A31AAA0}"/>
    <cellStyle name="%40 - Vurgu5 9 2 5 2" xfId="39428" xr:uid="{A838DFAD-D679-4A94-986E-F463097785BF}"/>
    <cellStyle name="%40 - Vurgu5 9 2 6" xfId="18933" xr:uid="{377173BD-449E-4CEB-BB5F-349B7EA4829F}"/>
    <cellStyle name="%40 - Vurgu5 9 2 6 2" xfId="43159" xr:uid="{1830EDDA-D4E9-4F56-8523-E11BFBE3CB25}"/>
    <cellStyle name="%40 - Vurgu5 9 2 7" xfId="23539" xr:uid="{94B9800C-53D2-4F71-9513-65390FF4F7EE}"/>
    <cellStyle name="%40 - Vurgu5 9 2 7 2" xfId="47741" xr:uid="{2284063A-C040-427F-A168-72493E3A1AE9}"/>
    <cellStyle name="%40 - Vurgu5 9 2 8" xfId="30002" xr:uid="{D70A23E0-17D3-4EF0-8E1E-2F14F350875D}"/>
    <cellStyle name="%40 - Vurgu5 9 3" xfId="6035" xr:uid="{AD2B2844-4D0D-4B54-A309-D87B841DAECB}"/>
    <cellStyle name="%40 - Vurgu5 9 3 2" xfId="7625" xr:uid="{6CF4EA6C-EDB9-4F73-AB04-263640226220}"/>
    <cellStyle name="%40 - Vurgu5 9 3 2 2" xfId="26123" xr:uid="{D8E02B7C-67D3-4B22-8699-86AD1707C7C6}"/>
    <cellStyle name="%40 - Vurgu5 9 3 2 2 2" xfId="50244" xr:uid="{D7B8457D-B2F9-4241-8604-3ADFA380BEA2}"/>
    <cellStyle name="%40 - Vurgu5 9 3 2 3" xfId="32536" xr:uid="{3BA9D90D-4AA4-421E-B759-A21A8771EE6D}"/>
    <cellStyle name="%40 - Vurgu5 9 3 3" xfId="12695" xr:uid="{D1F5BE64-A1EA-40DF-9AF6-6A70C2FF30B9}"/>
    <cellStyle name="%40 - Vurgu5 9 3 3 2" xfId="36928" xr:uid="{02B5106E-A9C3-4FA9-ABC8-DC7EA9A7EA2B}"/>
    <cellStyle name="%40 - Vurgu5 9 3 4" xfId="16408" xr:uid="{C8374C85-7B6D-433B-B1CE-2BA1DF892DAA}"/>
    <cellStyle name="%40 - Vurgu5 9 3 4 2" xfId="40639" xr:uid="{16E63CAE-3315-481A-94EF-F973605A9675}"/>
    <cellStyle name="%40 - Vurgu5 9 3 5" xfId="20147" xr:uid="{21503000-6788-4902-ADB2-62DD36826768}"/>
    <cellStyle name="%40 - Vurgu5 9 3 5 2" xfId="44370" xr:uid="{4E153B28-FDD8-4FB5-866B-B180D53B7C59}"/>
    <cellStyle name="%40 - Vurgu5 9 3 6" xfId="23339" xr:uid="{660E9B30-37BC-483A-B810-3B5E467D76EB}"/>
    <cellStyle name="%40 - Vurgu5 9 3 6 2" xfId="47541" xr:uid="{A3BB0B0D-65EB-4128-8E47-127ACF82F36C}"/>
    <cellStyle name="%40 - Vurgu5 9 3 7" xfId="31041" xr:uid="{9E8AE3DA-6949-47B7-8E78-999C2EB1CFEA}"/>
    <cellStyle name="%40 - Vurgu5 9 4" xfId="6723" xr:uid="{3BDD4078-51D7-43B0-BE2A-8471C83DD708}"/>
    <cellStyle name="%40 - Vurgu5 9 4 2" xfId="13872" xr:uid="{88DA8320-D12A-4025-A000-FA3A1490E9D5}"/>
    <cellStyle name="%40 - Vurgu5 9 4 2 2" xfId="38105" xr:uid="{7B3FEA5E-9799-4229-AE47-AFF7D62E09B1}"/>
    <cellStyle name="%40 - Vurgu5 9 4 3" xfId="17585" xr:uid="{A5187827-A577-4851-92F2-C7266DCAB634}"/>
    <cellStyle name="%40 - Vurgu5 9 4 3 2" xfId="41816" xr:uid="{4E0587A9-859B-4534-8DF5-75C36BD6290D}"/>
    <cellStyle name="%40 - Vurgu5 9 4 4" xfId="21324" xr:uid="{E5A099FB-77AC-4360-B467-10025B791552}"/>
    <cellStyle name="%40 - Vurgu5 9 4 4 2" xfId="45547" xr:uid="{5E34DD17-D5F4-40E6-94A7-A993E1D09AE8}"/>
    <cellStyle name="%40 - Vurgu5 9 4 5" xfId="27304" xr:uid="{87A2DDC2-9F22-4042-B558-568EDC3BA402}"/>
    <cellStyle name="%40 - Vurgu5 9 4 5 2" xfId="51421" xr:uid="{40971125-5358-494C-AA70-8400472229A4}"/>
    <cellStyle name="%40 - Vurgu5 9 4 6" xfId="31683" xr:uid="{DAB70BEC-74C6-455E-816B-DCF804992E33}"/>
    <cellStyle name="%40 - Vurgu5 9 5" xfId="9136" xr:uid="{1C99DA64-F261-44CB-9370-BBD208AD14C2}"/>
    <cellStyle name="%40 - Vurgu5 9 5 2" xfId="12525" xr:uid="{B67948EA-923F-421E-BFB2-E5952AD9781D}"/>
    <cellStyle name="%40 - Vurgu5 9 5 2 2" xfId="36758" xr:uid="{5A11BB9B-D86B-47E2-AB2A-835C9C3063C1}"/>
    <cellStyle name="%40 - Vurgu5 9 5 3" xfId="16238" xr:uid="{156A7DB1-5E33-4A81-A371-73181ED4ECF7}"/>
    <cellStyle name="%40 - Vurgu5 9 5 3 2" xfId="40469" xr:uid="{63D2F222-40A7-457B-A208-E054A3E97FAB}"/>
    <cellStyle name="%40 - Vurgu5 9 5 4" xfId="19977" xr:uid="{77A5B1FB-9299-4162-8306-79C56507CF7E}"/>
    <cellStyle name="%40 - Vurgu5 9 5 4 2" xfId="44200" xr:uid="{989ED9EF-8279-419A-B863-0F6A91CA48AE}"/>
    <cellStyle name="%40 - Vurgu5 9 5 5" xfId="25953" xr:uid="{3B41FB65-8409-4E04-9551-2BBBA806A260}"/>
    <cellStyle name="%40 - Vurgu5 9 5 5 2" xfId="50074" xr:uid="{CDCC7770-8120-4BCA-B374-4C2F895AA409}"/>
    <cellStyle name="%40 - Vurgu5 9 5 6" xfId="33801" xr:uid="{144812BB-C694-4985-A3CE-3037AD5DF4DD}"/>
    <cellStyle name="%40 - Vurgu5 9 6" xfId="11282" xr:uid="{011BE8F7-8FB1-446B-B5C2-DECE0E7D338B}"/>
    <cellStyle name="%40 - Vurgu5 9 6 2" xfId="24663" xr:uid="{CB9E6E42-2A1E-453E-BC91-9C46B3C43DC4}"/>
    <cellStyle name="%40 - Vurgu5 9 6 2 2" xfId="48837" xr:uid="{9F07B04E-8055-440E-809A-6F00AF4A25CA}"/>
    <cellStyle name="%40 - Vurgu5 9 6 3" xfId="35516" xr:uid="{244004DD-B879-464E-BB43-3AB9AF1AFC9B}"/>
    <cellStyle name="%40 - Vurgu5 9 7" xfId="14995" xr:uid="{286F3FEA-24F1-4439-A10A-C777D2B6D32C}"/>
    <cellStyle name="%40 - Vurgu5 9 7 2" xfId="39227" xr:uid="{6C67675A-E513-4D6D-B3C2-3B4CA8231980}"/>
    <cellStyle name="%40 - Vurgu5 9 8" xfId="18728" xr:uid="{DB7C9FDB-D5A1-4900-A16F-0602389296F0}"/>
    <cellStyle name="%40 - Vurgu5 9 8 2" xfId="42954" xr:uid="{25D249F8-41BA-41F8-A729-B981D286EDF4}"/>
    <cellStyle name="%40 - Vurgu5 9 9" xfId="22486" xr:uid="{593FA041-8324-4875-9A93-C66FC2DF001C}"/>
    <cellStyle name="%40 - Vurgu5 9 9 2" xfId="46688" xr:uid="{6743292A-FC54-4E51-9558-EE3135B255C3}"/>
    <cellStyle name="%40 - Vurgu6" xfId="24703" builtinId="51" customBuiltin="1"/>
    <cellStyle name="%40 - Vurgu6 10" xfId="4412" xr:uid="{B21CF8FA-539C-4819-B82A-700EDD91987F}"/>
    <cellStyle name="%40 - Vurgu6 10 10" xfId="30003" xr:uid="{C468B4F4-FDF5-40DE-8C2A-3225A8228321}"/>
    <cellStyle name="%40 - Vurgu6 10 2" xfId="6036" xr:uid="{10DB820F-2C1B-4F4C-A730-F186F81BACE6}"/>
    <cellStyle name="%40 - Vurgu6 10 2 2" xfId="7918" xr:uid="{C8F38BD4-0CAC-45DA-9027-AA2AE1D06D3E}"/>
    <cellStyle name="%40 - Vurgu6 10 2 2 2" xfId="14089" xr:uid="{3194CECB-BEA6-497A-8A4F-5EFD27687CBA}"/>
    <cellStyle name="%40 - Vurgu6 10 2 2 2 2" xfId="38322" xr:uid="{79C1590A-AA31-454A-A176-26B931457D8F}"/>
    <cellStyle name="%40 - Vurgu6 10 2 2 3" xfId="17802" xr:uid="{965429FE-4A02-436B-B487-F3D9A7E71613}"/>
    <cellStyle name="%40 - Vurgu6 10 2 2 3 2" xfId="42033" xr:uid="{0519A452-5FDD-4128-8B78-759C01F25B1A}"/>
    <cellStyle name="%40 - Vurgu6 10 2 2 4" xfId="21541" xr:uid="{D91C7144-B12B-498A-9720-26123C468B2C}"/>
    <cellStyle name="%40 - Vurgu6 10 2 2 4 2" xfId="45764" xr:uid="{90A5A30B-8C29-43EE-9822-BE2AF7AC33D0}"/>
    <cellStyle name="%40 - Vurgu6 10 2 2 5" xfId="27521" xr:uid="{58D360B6-AAA8-4AB4-A0E2-4236055B9C06}"/>
    <cellStyle name="%40 - Vurgu6 10 2 2 5 2" xfId="51638" xr:uid="{6E30B0F8-6F89-4AA3-8B4A-E5A397A41D28}"/>
    <cellStyle name="%40 - Vurgu6 10 2 2 6" xfId="32756" xr:uid="{44863CCF-FC87-4A81-AC73-B781410216C4}"/>
    <cellStyle name="%40 - Vurgu6 10 2 3" xfId="9369" xr:uid="{60411C33-A641-485C-B659-150ECD4CDA7C}"/>
    <cellStyle name="%40 - Vurgu6 10 2 3 2" xfId="12909" xr:uid="{429C2ABC-83EA-47C4-89B2-4399F3AC298C}"/>
    <cellStyle name="%40 - Vurgu6 10 2 3 2 2" xfId="37142" xr:uid="{F57CA72D-7DC0-4C76-8C3C-96DD9D37FA03}"/>
    <cellStyle name="%40 - Vurgu6 10 2 3 3" xfId="16622" xr:uid="{F066F9A9-CDF1-494D-ACA7-A7DF7127F0AA}"/>
    <cellStyle name="%40 - Vurgu6 10 2 3 3 2" xfId="40853" xr:uid="{CDFAAA3D-E507-4E09-9AB4-1D0591012916}"/>
    <cellStyle name="%40 - Vurgu6 10 2 3 4" xfId="20361" xr:uid="{D6F60B3E-F054-4B47-AF2A-B79692998BA2}"/>
    <cellStyle name="%40 - Vurgu6 10 2 3 4 2" xfId="44584" xr:uid="{05F95827-04FC-4CAE-BDB3-9B6BF7070507}"/>
    <cellStyle name="%40 - Vurgu6 10 2 3 5" xfId="26339" xr:uid="{77E1E7CE-8E09-434E-824C-876A12D9FEAD}"/>
    <cellStyle name="%40 - Vurgu6 10 2 3 5 2" xfId="50458" xr:uid="{17636969-64F7-4066-B691-A59BDAC2CD27}"/>
    <cellStyle name="%40 - Vurgu6 10 2 3 6" xfId="33995" xr:uid="{3C39D0B0-2853-4138-A162-F4090964EAD2}"/>
    <cellStyle name="%40 - Vurgu6 10 2 4" xfId="11508" xr:uid="{E2529E3A-FB7D-472A-9BF1-22696B4304C2}"/>
    <cellStyle name="%40 - Vurgu6 10 2 4 2" xfId="24924" xr:uid="{EA99A68A-0D8D-43E8-B9E9-14F881A780A5}"/>
    <cellStyle name="%40 - Vurgu6 10 2 4 2 2" xfId="49058" xr:uid="{1CF83894-2EE8-4B51-BCE9-72D946EEABFF}"/>
    <cellStyle name="%40 - Vurgu6 10 2 4 3" xfId="35742" xr:uid="{3D39CA23-811E-458A-8607-23FE88FFD229}"/>
    <cellStyle name="%40 - Vurgu6 10 2 5" xfId="15221" xr:uid="{CBBFB2DF-C711-494B-9DBB-1B6766F9D437}"/>
    <cellStyle name="%40 - Vurgu6 10 2 5 2" xfId="39453" xr:uid="{70CD1DB0-8CD3-4799-8B78-4E53DFAFEA2E}"/>
    <cellStyle name="%40 - Vurgu6 10 2 6" xfId="18958" xr:uid="{D6DA840E-D39F-4CB8-9408-5D4AEEA9CE37}"/>
    <cellStyle name="%40 - Vurgu6 10 2 6 2" xfId="43184" xr:uid="{D845E5D4-5685-4667-BCF6-9673FD6934DC}"/>
    <cellStyle name="%40 - Vurgu6 10 2 7" xfId="23561" xr:uid="{ADD3CB3F-EFB0-4D66-A79D-CE4E0DFD4AAC}"/>
    <cellStyle name="%40 - Vurgu6 10 2 7 2" xfId="47763" xr:uid="{991C12C2-964A-4425-96F3-B599CFCAAD6E}"/>
    <cellStyle name="%40 - Vurgu6 10 2 8" xfId="31042" xr:uid="{5E1B2F14-189A-42EC-8C27-FDE136D4BB8F}"/>
    <cellStyle name="%40 - Vurgu6 10 3" xfId="7645" xr:uid="{609011D5-09BB-494D-A1F7-73F666A9EE5B}"/>
    <cellStyle name="%40 - Vurgu6 10 3 2" xfId="12715" xr:uid="{0CDD3A6D-7570-4052-9520-DB24857C8BF2}"/>
    <cellStyle name="%40 - Vurgu6 10 3 2 2" xfId="26143" xr:uid="{B35469B7-406D-4400-938A-937D74B81870}"/>
    <cellStyle name="%40 - Vurgu6 10 3 2 2 2" xfId="50264" xr:uid="{6E078688-1E49-498D-99E8-3613FE4B121A}"/>
    <cellStyle name="%40 - Vurgu6 10 3 2 3" xfId="36948" xr:uid="{4E04CE00-6991-4365-A567-DFDC92BFA520}"/>
    <cellStyle name="%40 - Vurgu6 10 3 3" xfId="16428" xr:uid="{8D8D5684-8308-4F27-930B-3875483C8F33}"/>
    <cellStyle name="%40 - Vurgu6 10 3 3 2" xfId="40659" xr:uid="{FA7C9F34-9B1D-4683-9895-1D29135ACEB3}"/>
    <cellStyle name="%40 - Vurgu6 10 3 4" xfId="20167" xr:uid="{BB95208D-2702-4DB0-A965-07AAB8DDBF59}"/>
    <cellStyle name="%40 - Vurgu6 10 3 4 2" xfId="44390" xr:uid="{A53E74E3-32B2-44DC-8175-C25ACE272FF7}"/>
    <cellStyle name="%40 - Vurgu6 10 3 5" xfId="23359" xr:uid="{DBF6C0CD-328D-452C-9364-76C7EEDC9E1D}"/>
    <cellStyle name="%40 - Vurgu6 10 3 5 2" xfId="47561" xr:uid="{AFE3595A-0B97-4764-B310-BE7523501F46}"/>
    <cellStyle name="%40 - Vurgu6 10 3 6" xfId="32556" xr:uid="{C9A5F9D7-D109-4D73-A5B7-BA19975E2500}"/>
    <cellStyle name="%40 - Vurgu6 10 4" xfId="6771" xr:uid="{6B9F70CA-8079-4825-9094-CC982A4536A6}"/>
    <cellStyle name="%40 - Vurgu6 10 4 2" xfId="13892" xr:uid="{3EDB63EF-AAC7-4851-BE25-35B316374850}"/>
    <cellStyle name="%40 - Vurgu6 10 4 2 2" xfId="38125" xr:uid="{48033D98-5BA9-4A01-BF21-84E85AD5E6D9}"/>
    <cellStyle name="%40 - Vurgu6 10 4 3" xfId="17605" xr:uid="{2BC4748D-ECAC-47B8-99BD-5625DCEF9A8C}"/>
    <cellStyle name="%40 - Vurgu6 10 4 3 2" xfId="41836" xr:uid="{8DB44F92-FC49-4E25-83BA-E97A1C6BCF12}"/>
    <cellStyle name="%40 - Vurgu6 10 4 4" xfId="21344" xr:uid="{159AF213-C6DB-4F34-BE52-31486AB5470F}"/>
    <cellStyle name="%40 - Vurgu6 10 4 4 2" xfId="45567" xr:uid="{01113B27-C1F4-4FB2-A2D9-E518460B79B3}"/>
    <cellStyle name="%40 - Vurgu6 10 4 5" xfId="27324" xr:uid="{C8A3D27A-2F1C-4843-8EE5-D5D1BC6D1CCB}"/>
    <cellStyle name="%40 - Vurgu6 10 4 5 2" xfId="51441" xr:uid="{5D19B590-2B90-4C3E-A866-EE5766E2DFCC}"/>
    <cellStyle name="%40 - Vurgu6 10 4 6" xfId="31708" xr:uid="{467EFC8A-DE20-4B9D-A157-C00B8491D820}"/>
    <cellStyle name="%40 - Vurgu6 10 5" xfId="9152" xr:uid="{1D066E43-795D-410B-B0A9-7DEBEC0783A1}"/>
    <cellStyle name="%40 - Vurgu6 10 5 2" xfId="12542" xr:uid="{17332D45-4333-4DE2-B4D4-A8C7DCA64A44}"/>
    <cellStyle name="%40 - Vurgu6 10 5 2 2" xfId="36775" xr:uid="{D9034C3E-6965-46C0-8685-B3B506586D74}"/>
    <cellStyle name="%40 - Vurgu6 10 5 3" xfId="16255" xr:uid="{7D38F314-5265-4499-A89B-CD05F3C09BC0}"/>
    <cellStyle name="%40 - Vurgu6 10 5 3 2" xfId="40486" xr:uid="{0638D1F9-9BFD-4BBA-9239-09D8E25218D1}"/>
    <cellStyle name="%40 - Vurgu6 10 5 4" xfId="19994" xr:uid="{EBE6546C-F540-4BF8-839C-86E13BAD347F}"/>
    <cellStyle name="%40 - Vurgu6 10 5 4 2" xfId="44217" xr:uid="{A2F13A4C-C037-4842-B37B-7197009D4916}"/>
    <cellStyle name="%40 - Vurgu6 10 5 5" xfId="25970" xr:uid="{0012BC99-4F84-4A57-9F04-0EAB4C327DB9}"/>
    <cellStyle name="%40 - Vurgu6 10 5 5 2" xfId="50091" xr:uid="{B59A4EDE-5E40-491D-A4D7-7DE689F4E9E4}"/>
    <cellStyle name="%40 - Vurgu6 10 5 6" xfId="33817" xr:uid="{3ED165B2-14AF-41D4-88D1-A3ADF52399C1}"/>
    <cellStyle name="%40 - Vurgu6 10 6" xfId="11302" xr:uid="{7856A0A2-1E2A-4E7B-9514-BE93645C0793}"/>
    <cellStyle name="%40 - Vurgu6 10 6 2" xfId="24683" xr:uid="{B5F8EB6E-5FE0-4E52-AB14-D78774191543}"/>
    <cellStyle name="%40 - Vurgu6 10 6 2 2" xfId="48857" xr:uid="{9923BD8D-4DD5-4235-8FC0-35E09B74CB0A}"/>
    <cellStyle name="%40 - Vurgu6 10 6 3" xfId="35536" xr:uid="{320A076C-A2BE-429A-9EEC-21F9D518B99B}"/>
    <cellStyle name="%40 - Vurgu6 10 7" xfId="15015" xr:uid="{1DE45A9A-1126-4B50-AF7F-81864CA044AB}"/>
    <cellStyle name="%40 - Vurgu6 10 7 2" xfId="39247" xr:uid="{94D5488F-358D-43CB-A84C-736A05B75C44}"/>
    <cellStyle name="%40 - Vurgu6 10 8" xfId="18748" xr:uid="{5BC08FC3-3028-4E76-99AA-80B2AAAE944C}"/>
    <cellStyle name="%40 - Vurgu6 10 8 2" xfId="42974" xr:uid="{E5BB96B2-716E-407E-855D-55CB6AC8869B}"/>
    <cellStyle name="%40 - Vurgu6 10 9" xfId="22511" xr:uid="{F9965A9D-868F-4EBA-ADC7-5DD6E8A62D82}"/>
    <cellStyle name="%40 - Vurgu6 10 9 2" xfId="46713" xr:uid="{65BED0C3-AB86-4A9A-8C31-AC5F5F77A961}"/>
    <cellStyle name="%40 - Vurgu6 11" xfId="4413" xr:uid="{CBBC6544-7FFF-4B49-BFF0-A3DD0DF99111}"/>
    <cellStyle name="%40 - Vurgu6 11 2" xfId="7984" xr:uid="{0A033DAC-8388-4429-AA3D-9910CA9C2E93}"/>
    <cellStyle name="%40 - Vurgu6 11 2 2" xfId="14153" xr:uid="{4397ACA9-E9B7-40C1-A78C-A668CB5D5738}"/>
    <cellStyle name="%40 - Vurgu6 11 2 2 2" xfId="27585" xr:uid="{5F750C35-5F3E-4E68-BF4A-853343E956AA}"/>
    <cellStyle name="%40 - Vurgu6 11 2 2 2 2" xfId="51702" xr:uid="{A9863D6F-1ADA-44F7-BD71-4EE62C5F2BD8}"/>
    <cellStyle name="%40 - Vurgu6 11 2 2 3" xfId="38386" xr:uid="{A7E01C11-FA93-43E5-9C74-E532756E00B2}"/>
    <cellStyle name="%40 - Vurgu6 11 2 3" xfId="17866" xr:uid="{D630CD9F-69B0-4A5E-BF4B-5996CBA60A8D}"/>
    <cellStyle name="%40 - Vurgu6 11 2 3 2" xfId="42097" xr:uid="{D038CE3C-57A5-4AD5-8A38-4B58002FE19C}"/>
    <cellStyle name="%40 - Vurgu6 11 2 4" xfId="21605" xr:uid="{606BAAD6-1B95-4E4E-ABC1-933C6E8A02E0}"/>
    <cellStyle name="%40 - Vurgu6 11 2 4 2" xfId="45828" xr:uid="{B4913969-226B-45E9-B78F-40B14EC4FFCB}"/>
    <cellStyle name="%40 - Vurgu6 11 2 5" xfId="23625" xr:uid="{BB72CDB0-AD52-4991-80A3-A48039BDB951}"/>
    <cellStyle name="%40 - Vurgu6 11 2 5 2" xfId="47827" xr:uid="{5DBA2324-69AB-41D3-ACE2-1C7886C2ABC5}"/>
    <cellStyle name="%40 - Vurgu6 11 2 6" xfId="32820" xr:uid="{1F9811C1-AF36-42A2-B0D6-64BB1343B686}"/>
    <cellStyle name="%40 - Vurgu6 11 3" xfId="6837" xr:uid="{13D0426B-AB3D-4D25-B7C5-74C06FDC030D}"/>
    <cellStyle name="%40 - Vurgu6 11 3 2" xfId="12561" xr:uid="{FE081FA1-9E41-4E93-8945-C3648415FB0E}"/>
    <cellStyle name="%40 - Vurgu6 11 3 2 2" xfId="36794" xr:uid="{41734C27-BEFF-44BD-A17B-DD07D7BB1DCF}"/>
    <cellStyle name="%40 - Vurgu6 11 3 3" xfId="16274" xr:uid="{862DF312-C114-4C73-BA99-C845A7F68F86}"/>
    <cellStyle name="%40 - Vurgu6 11 3 3 2" xfId="40505" xr:uid="{ABF3E5D9-EA9D-4750-A09E-0D263992C6E9}"/>
    <cellStyle name="%40 - Vurgu6 11 3 4" xfId="20013" xr:uid="{5DE73008-9B5C-43B0-A6B1-21893B067455}"/>
    <cellStyle name="%40 - Vurgu6 11 3 4 2" xfId="44236" xr:uid="{E78A3EDC-573A-402F-B9E3-D94A0B56B9B2}"/>
    <cellStyle name="%40 - Vurgu6 11 3 5" xfId="25989" xr:uid="{804506A0-D2D4-4CE2-9F0D-76A141DC8B27}"/>
    <cellStyle name="%40 - Vurgu6 11 3 5 2" xfId="50110" xr:uid="{E0528A4A-F9AE-4582-A94A-ACB2092E904C}"/>
    <cellStyle name="%40 - Vurgu6 11 3 6" xfId="31772" xr:uid="{9D7A161E-38BD-4678-A651-4E850584757F}"/>
    <cellStyle name="%40 - Vurgu6 11 4" xfId="11572" xr:uid="{76A3561F-6710-4ADE-BDDB-5C8ADA8772AC}"/>
    <cellStyle name="%40 - Vurgu6 11 4 2" xfId="24988" xr:uid="{9233FAAE-450F-4A66-836A-00F42D1CC175}"/>
    <cellStyle name="%40 - Vurgu6 11 4 2 2" xfId="49122" xr:uid="{EE37863F-62D7-4EB1-BB84-805BDE3F83B4}"/>
    <cellStyle name="%40 - Vurgu6 11 4 3" xfId="35806" xr:uid="{05C1B7E1-3D98-4F42-AAC8-D61BC3378B47}"/>
    <cellStyle name="%40 - Vurgu6 11 5" xfId="15285" xr:uid="{BE485034-B7F7-402D-9580-44D290DCB572}"/>
    <cellStyle name="%40 - Vurgu6 11 5 2" xfId="39517" xr:uid="{4D33A79C-92DE-4CDB-B22A-54D1A1C7BE16}"/>
    <cellStyle name="%40 - Vurgu6 11 6" xfId="19022" xr:uid="{92A8C19D-57D4-4DA2-854A-EBDA93744EB0}"/>
    <cellStyle name="%40 - Vurgu6 11 6 2" xfId="43248" xr:uid="{A1066C70-8DF1-4D64-B4E2-990C44B230C9}"/>
    <cellStyle name="%40 - Vurgu6 11 7" xfId="22575" xr:uid="{AF50DDB3-E2AF-4437-AD15-9211A1CF1AFA}"/>
    <cellStyle name="%40 - Vurgu6 11 7 2" xfId="46777" xr:uid="{4354B617-8CAA-43C0-8392-29AF72E9930E}"/>
    <cellStyle name="%40 - Vurgu6 12" xfId="4414" xr:uid="{4E3C79B8-DA55-4759-AC3A-E7587052B21B}"/>
    <cellStyle name="%40 - Vurgu6 12 2" xfId="8000" xr:uid="{CCDD2B69-6FC7-46F6-9F41-0BD82E3ACE7D}"/>
    <cellStyle name="%40 - Vurgu6 12 2 2" xfId="14167" xr:uid="{855EADC8-7A45-4CB3-B394-83D2B17DA9EF}"/>
    <cellStyle name="%40 - Vurgu6 12 2 2 2" xfId="27599" xr:uid="{AB81CCE0-A591-4397-A5F4-C5E45B138FB1}"/>
    <cellStyle name="%40 - Vurgu6 12 2 2 2 2" xfId="51716" xr:uid="{23EBE5FE-54C2-4404-A550-65068C521639}"/>
    <cellStyle name="%40 - Vurgu6 12 2 2 3" xfId="38400" xr:uid="{3DA3D1B8-D004-4CED-B02E-FB3BA9694EE3}"/>
    <cellStyle name="%40 - Vurgu6 12 2 3" xfId="17880" xr:uid="{CD06D891-632E-4F5C-9CF2-B5CA06E9844F}"/>
    <cellStyle name="%40 - Vurgu6 12 2 3 2" xfId="42111" xr:uid="{1BADC5E0-46D3-4CD9-8F65-F4F731D4CB6D}"/>
    <cellStyle name="%40 - Vurgu6 12 2 4" xfId="21619" xr:uid="{29006219-841F-4AB2-A3BD-37AB63064755}"/>
    <cellStyle name="%40 - Vurgu6 12 2 4 2" xfId="45842" xr:uid="{250845C0-CBE8-47CF-A928-C6B430036D06}"/>
    <cellStyle name="%40 - Vurgu6 12 2 5" xfId="23639" xr:uid="{FFA86F1E-5E44-4BF7-BA3F-96D6C68C7650}"/>
    <cellStyle name="%40 - Vurgu6 12 2 5 2" xfId="47841" xr:uid="{EDAC1BE7-C243-406F-A613-0FF90741FB4D}"/>
    <cellStyle name="%40 - Vurgu6 12 2 6" xfId="32834" xr:uid="{1432E307-55D9-47D2-BC04-A7E22C2FB140}"/>
    <cellStyle name="%40 - Vurgu6 12 3" xfId="6853" xr:uid="{ABA39F87-3D3F-42DA-880E-A4E4708CF9B0}"/>
    <cellStyle name="%40 - Vurgu6 12 3 2" xfId="12975" xr:uid="{1A574BC4-ADB5-4F19-9B47-51B849DBC031}"/>
    <cellStyle name="%40 - Vurgu6 12 3 2 2" xfId="37208" xr:uid="{3F8782D1-D24D-46F3-97E0-F52D4301F22C}"/>
    <cellStyle name="%40 - Vurgu6 12 3 3" xfId="16688" xr:uid="{7D84356C-3D09-4FC7-9B0E-4C837679E29A}"/>
    <cellStyle name="%40 - Vurgu6 12 3 3 2" xfId="40919" xr:uid="{16438158-E226-47DC-91C6-2DF36CB109DD}"/>
    <cellStyle name="%40 - Vurgu6 12 3 4" xfId="20427" xr:uid="{F4729D9F-7FF6-4407-9298-A365B9F531E9}"/>
    <cellStyle name="%40 - Vurgu6 12 3 4 2" xfId="44650" xr:uid="{01716273-01C9-4F4A-B87F-DF34F0EF9136}"/>
    <cellStyle name="%40 - Vurgu6 12 3 5" xfId="26405" xr:uid="{9AA0E037-0650-4C1F-943C-BAE8DAA8C2BE}"/>
    <cellStyle name="%40 - Vurgu6 12 3 5 2" xfId="50524" xr:uid="{4A98C425-8B18-4D89-B2A1-3981332BACEA}"/>
    <cellStyle name="%40 - Vurgu6 12 3 6" xfId="31786" xr:uid="{B6989AE4-6B0D-4867-B7C1-BAA0AB2148B7}"/>
    <cellStyle name="%40 - Vurgu6 12 4" xfId="11586" xr:uid="{4A028073-127E-444D-A53A-A8EBAF73F1E2}"/>
    <cellStyle name="%40 - Vurgu6 12 4 2" xfId="25002" xr:uid="{CDBB3C18-DDEF-4905-983C-15EA77CDED22}"/>
    <cellStyle name="%40 - Vurgu6 12 4 2 2" xfId="49136" xr:uid="{8E3EBE70-0076-4D11-94CC-63EEEC4A09D5}"/>
    <cellStyle name="%40 - Vurgu6 12 4 3" xfId="35820" xr:uid="{491F197F-C5F3-4F56-97FD-ED6AE5930C5A}"/>
    <cellStyle name="%40 - Vurgu6 12 5" xfId="15299" xr:uid="{6DAF0B44-F87D-46FF-8995-115906D06357}"/>
    <cellStyle name="%40 - Vurgu6 12 5 2" xfId="39531" xr:uid="{F562503B-9646-4AFD-B03E-7EFAC933EAD5}"/>
    <cellStyle name="%40 - Vurgu6 12 6" xfId="19036" xr:uid="{4DBA5910-08B9-4527-B277-532EAC22A3E0}"/>
    <cellStyle name="%40 - Vurgu6 12 6 2" xfId="43262" xr:uid="{F0333A15-AD87-487B-9A61-5DE626D9630C}"/>
    <cellStyle name="%40 - Vurgu6 12 7" xfId="22589" xr:uid="{E5475A12-37F6-4ABF-8F39-2B05984A4F17}"/>
    <cellStyle name="%40 - Vurgu6 12 7 2" xfId="46791" xr:uid="{BC89BD1A-928A-41D5-A396-A04F2BBB4524}"/>
    <cellStyle name="%40 - Vurgu6 13" xfId="4415" xr:uid="{66EACE97-A976-4CAF-8321-0CC568B8A58B}"/>
    <cellStyle name="%40 - Vurgu6 13 2" xfId="6037" xr:uid="{095D395C-1B52-4474-843E-DBB770517115}"/>
    <cellStyle name="%40 - Vurgu6 13 2 2" xfId="8018" xr:uid="{E30893DA-2EB3-40BF-90D7-843560335666}"/>
    <cellStyle name="%40 - Vurgu6 13 2 2 2" xfId="27615" xr:uid="{720A0CB0-54FD-40AC-B74B-92C5AA02479E}"/>
    <cellStyle name="%40 - Vurgu6 13 2 2 2 2" xfId="51732" xr:uid="{BC107315-1B3F-44E5-BA71-C056F76EBF74}"/>
    <cellStyle name="%40 - Vurgu6 13 2 2 3" xfId="32850" xr:uid="{966A6441-1912-4554-A528-51B161B646CE}"/>
    <cellStyle name="%40 - Vurgu6 13 2 3" xfId="14183" xr:uid="{BA9F4A9C-5F32-4C8A-AD61-8387D7A5F99D}"/>
    <cellStyle name="%40 - Vurgu6 13 2 3 2" xfId="38416" xr:uid="{4477E287-CBA9-4232-96CA-5002231DB78A}"/>
    <cellStyle name="%40 - Vurgu6 13 2 4" xfId="17896" xr:uid="{B1E4A891-D125-4F95-8E4B-C33060F3C3ED}"/>
    <cellStyle name="%40 - Vurgu6 13 2 4 2" xfId="42127" xr:uid="{0B225FC6-19BE-48B4-BD13-41D64373E6CD}"/>
    <cellStyle name="%40 - Vurgu6 13 2 5" xfId="21635" xr:uid="{4A9E322D-0313-4383-9DB2-20DF2C0FB0BA}"/>
    <cellStyle name="%40 - Vurgu6 13 2 5 2" xfId="45858" xr:uid="{14285415-F6E0-429F-B2EE-E5F653867C86}"/>
    <cellStyle name="%40 - Vurgu6 13 2 6" xfId="23655" xr:uid="{AE609D34-33BA-47B2-AE6F-AEB1E2798675}"/>
    <cellStyle name="%40 - Vurgu6 13 2 6 2" xfId="47857" xr:uid="{43A77014-6587-4C51-93A5-A61145030034}"/>
    <cellStyle name="%40 - Vurgu6 13 2 7" xfId="31043" xr:uid="{3CD41A65-AF48-4C4C-B639-1FCA838FC693}"/>
    <cellStyle name="%40 - Vurgu6 13 3" xfId="6869" xr:uid="{5B589274-CF4D-4040-BCF7-9C7FAFD3D68F}"/>
    <cellStyle name="%40 - Vurgu6 13 3 2" xfId="12991" xr:uid="{EC49DC81-88BE-4035-9591-F94206710253}"/>
    <cellStyle name="%40 - Vurgu6 13 3 2 2" xfId="37224" xr:uid="{98FDE31D-9A2B-4F9E-8905-C4ACCDA736AD}"/>
    <cellStyle name="%40 - Vurgu6 13 3 3" xfId="16704" xr:uid="{2DE34EC5-598C-4A7A-80BC-DF00DD305D0F}"/>
    <cellStyle name="%40 - Vurgu6 13 3 3 2" xfId="40935" xr:uid="{48B77316-3B81-43A6-BDEB-590099EB0263}"/>
    <cellStyle name="%40 - Vurgu6 13 3 4" xfId="20443" xr:uid="{9545199D-5C45-4BFD-82B1-AA345967E235}"/>
    <cellStyle name="%40 - Vurgu6 13 3 4 2" xfId="44666" xr:uid="{07A18081-A446-422E-AD6F-EE4A25696618}"/>
    <cellStyle name="%40 - Vurgu6 13 3 5" xfId="26421" xr:uid="{D2B83E73-7E0A-481C-90E0-044373C1BFBB}"/>
    <cellStyle name="%40 - Vurgu6 13 3 5 2" xfId="50540" xr:uid="{AB99647D-FE3E-4216-AF38-ACE0395EA258}"/>
    <cellStyle name="%40 - Vurgu6 13 3 6" xfId="31802" xr:uid="{8444CBCB-8EDC-44EC-BB53-D35D19050D7F}"/>
    <cellStyle name="%40 - Vurgu6 13 4" xfId="11602" xr:uid="{6447A2AC-F58D-4C91-96AC-7E71ED8A2039}"/>
    <cellStyle name="%40 - Vurgu6 13 4 2" xfId="25018" xr:uid="{0EEC3AF7-B33A-4A4E-80F3-DC8E7B8B9606}"/>
    <cellStyle name="%40 - Vurgu6 13 4 2 2" xfId="49152" xr:uid="{15CC8481-2BCF-40FE-82BF-DA2B339F5FEA}"/>
    <cellStyle name="%40 - Vurgu6 13 4 3" xfId="35836" xr:uid="{C3A2BF96-C021-468D-B62B-9C7ECB2FE5E4}"/>
    <cellStyle name="%40 - Vurgu6 13 5" xfId="15315" xr:uid="{D28FC687-A566-48F2-8311-20E32AE9084E}"/>
    <cellStyle name="%40 - Vurgu6 13 5 2" xfId="39547" xr:uid="{2342A1C8-A1CE-4A58-B546-13E642D7A2AD}"/>
    <cellStyle name="%40 - Vurgu6 13 6" xfId="19052" xr:uid="{93A6C7C5-6ECC-4E8F-B51C-DDEE90FF84BC}"/>
    <cellStyle name="%40 - Vurgu6 13 6 2" xfId="43278" xr:uid="{B11EC065-7F25-40EE-BB4F-096B4022C964}"/>
    <cellStyle name="%40 - Vurgu6 13 7" xfId="22605" xr:uid="{502B3CBB-BA86-4A51-A56C-E58317811928}"/>
    <cellStyle name="%40 - Vurgu6 13 7 2" xfId="46807" xr:uid="{E44907AF-E9CC-4E9D-A657-551F896A3AC0}"/>
    <cellStyle name="%40 - Vurgu6 13 8" xfId="30004" xr:uid="{71EC376B-484B-4843-8F80-B50FA9010521}"/>
    <cellStyle name="%40 - Vurgu6 14" xfId="4411" xr:uid="{68EC1255-B9AF-43CD-83D6-821E37047DF9}"/>
    <cellStyle name="%40 - Vurgu6 14 2" xfId="8037" xr:uid="{11BBAF6E-2A2E-4B74-A16D-75CA08507CC0}"/>
    <cellStyle name="%40 - Vurgu6 14 2 2" xfId="14200" xr:uid="{7AB74FFE-0EC4-4929-8CFB-DB089B57B1B3}"/>
    <cellStyle name="%40 - Vurgu6 14 2 2 2" xfId="27632" xr:uid="{A8E8AD67-35BB-4C9B-981A-D0A0F5710EAC}"/>
    <cellStyle name="%40 - Vurgu6 14 2 2 2 2" xfId="51749" xr:uid="{24F69CE9-09DE-4F79-A5AA-06DBB90B862F}"/>
    <cellStyle name="%40 - Vurgu6 14 2 2 3" xfId="38433" xr:uid="{812D6F9B-5C67-4069-98B2-625CEB10F67B}"/>
    <cellStyle name="%40 - Vurgu6 14 2 3" xfId="17913" xr:uid="{B2D8E185-644C-4664-AF05-9C4BD2A4DCDD}"/>
    <cellStyle name="%40 - Vurgu6 14 2 3 2" xfId="42144" xr:uid="{5D41BB38-6E5F-46DA-B503-124207A8514D}"/>
    <cellStyle name="%40 - Vurgu6 14 2 4" xfId="21652" xr:uid="{D7E571DB-1CF4-4602-BC27-35F871E119E8}"/>
    <cellStyle name="%40 - Vurgu6 14 2 4 2" xfId="45875" xr:uid="{28BCD5D0-EBB9-4022-A425-7B4FB2B1573C}"/>
    <cellStyle name="%40 - Vurgu6 14 2 5" xfId="23672" xr:uid="{61540B57-3660-4748-BFB1-B37EECC07390}"/>
    <cellStyle name="%40 - Vurgu6 14 2 5 2" xfId="47874" xr:uid="{231A8D77-EC31-48F0-82D2-4582AFDB66A3}"/>
    <cellStyle name="%40 - Vurgu6 14 2 6" xfId="32867" xr:uid="{F100313F-1C6C-4B36-BCE2-5795ADD99554}"/>
    <cellStyle name="%40 - Vurgu6 14 3" xfId="6886" xr:uid="{36238DB7-722F-4D5C-993D-78D7BC47383A}"/>
    <cellStyle name="%40 - Vurgu6 14 3 2" xfId="13008" xr:uid="{05888C57-0722-453D-B5D5-6A36E0BA9AF1}"/>
    <cellStyle name="%40 - Vurgu6 14 3 2 2" xfId="37241" xr:uid="{16978691-CCD2-4186-B54D-9D1493B9A5DF}"/>
    <cellStyle name="%40 - Vurgu6 14 3 3" xfId="16721" xr:uid="{E18895B8-0080-4295-A3E2-E6AAF34A2416}"/>
    <cellStyle name="%40 - Vurgu6 14 3 3 2" xfId="40952" xr:uid="{B49EC18B-78B3-425C-B50A-E5B61AA97415}"/>
    <cellStyle name="%40 - Vurgu6 14 3 4" xfId="20460" xr:uid="{9151A1EC-16AD-4A4B-98FF-E70C4AEF3C02}"/>
    <cellStyle name="%40 - Vurgu6 14 3 4 2" xfId="44683" xr:uid="{FB1763CB-1F95-4292-BB27-FC4E025DC196}"/>
    <cellStyle name="%40 - Vurgu6 14 3 5" xfId="26438" xr:uid="{B82F9C46-9B9F-4FA2-AE8A-1F02B28FFBED}"/>
    <cellStyle name="%40 - Vurgu6 14 3 5 2" xfId="50557" xr:uid="{64D881F8-6A0C-49E6-82BD-DF518F0493D5}"/>
    <cellStyle name="%40 - Vurgu6 14 3 6" xfId="31819" xr:uid="{26B7F12F-EC77-4212-B989-2B684F9C2FAF}"/>
    <cellStyle name="%40 - Vurgu6 14 4" xfId="11619" xr:uid="{EDB4C7AC-4537-4FB1-A7C6-D81FFA6F30C0}"/>
    <cellStyle name="%40 - Vurgu6 14 4 2" xfId="25035" xr:uid="{F3AA5699-C58C-4EC2-A366-1E0964D5D7CA}"/>
    <cellStyle name="%40 - Vurgu6 14 4 2 2" xfId="49169" xr:uid="{E18CEF60-4381-4E97-83C5-5AF70AB8247F}"/>
    <cellStyle name="%40 - Vurgu6 14 4 3" xfId="35853" xr:uid="{CA3E9F82-7F28-40B5-83A0-C849E4D4F09C}"/>
    <cellStyle name="%40 - Vurgu6 14 5" xfId="15332" xr:uid="{CADFC9A9-746B-4AB9-96AF-038870A2C850}"/>
    <cellStyle name="%40 - Vurgu6 14 5 2" xfId="39564" xr:uid="{6EB28C10-E1B0-44F2-B805-DB75215AFA7A}"/>
    <cellStyle name="%40 - Vurgu6 14 6" xfId="19069" xr:uid="{FB8C7E5B-E604-4A84-9099-72D7FD8154C1}"/>
    <cellStyle name="%40 - Vurgu6 14 6 2" xfId="43295" xr:uid="{384C72C2-F278-4CDC-A3B4-0C7A349CD0B8}"/>
    <cellStyle name="%40 - Vurgu6 14 7" xfId="22622" xr:uid="{01E12A69-DCE7-44BE-9C35-E12551E0472C}"/>
    <cellStyle name="%40 - Vurgu6 14 7 2" xfId="46824" xr:uid="{47AA13A5-6D90-4C36-8983-968BE2633990}"/>
    <cellStyle name="%40 - Vurgu6 15" xfId="5401" xr:uid="{B43A2F7A-CB9B-46B6-9446-9816F69B44E7}"/>
    <cellStyle name="%40 - Vurgu6 15 2" xfId="8052" xr:uid="{1BDFA88A-055A-42A6-872C-D3AD74A49A43}"/>
    <cellStyle name="%40 - Vurgu6 15 2 2" xfId="14213" xr:uid="{30490341-0470-4A33-942E-2F3027DC1124}"/>
    <cellStyle name="%40 - Vurgu6 15 2 2 2" xfId="27645" xr:uid="{3734F1A7-E0BE-4378-A044-E3C3D96A6AB4}"/>
    <cellStyle name="%40 - Vurgu6 15 2 2 2 2" xfId="51762" xr:uid="{DF9AB0F7-2977-42E8-B70E-49A2BB814F4B}"/>
    <cellStyle name="%40 - Vurgu6 15 2 2 3" xfId="38446" xr:uid="{BBDDA350-A95B-4218-8327-6F69E1B8FA4E}"/>
    <cellStyle name="%40 - Vurgu6 15 2 3" xfId="17926" xr:uid="{8D79B187-A4F4-4D1B-914C-CBB2AAD71EB1}"/>
    <cellStyle name="%40 - Vurgu6 15 2 3 2" xfId="42157" xr:uid="{E0F09173-7807-42C1-BFD0-4D1F88B4ECBF}"/>
    <cellStyle name="%40 - Vurgu6 15 2 4" xfId="21665" xr:uid="{27E59470-0404-4738-AC66-4C590462F970}"/>
    <cellStyle name="%40 - Vurgu6 15 2 4 2" xfId="45888" xr:uid="{69706202-2B8F-43E7-9C40-B6ED71CBB674}"/>
    <cellStyle name="%40 - Vurgu6 15 2 5" xfId="23685" xr:uid="{727DFE49-D1D6-4215-9D24-C841C8EBB7A8}"/>
    <cellStyle name="%40 - Vurgu6 15 2 5 2" xfId="47887" xr:uid="{AB530255-10DA-4306-BE78-13EAC27C65EF}"/>
    <cellStyle name="%40 - Vurgu6 15 2 6" xfId="32880" xr:uid="{52998572-56BF-45F4-AE49-67665FE9A35D}"/>
    <cellStyle name="%40 - Vurgu6 15 3" xfId="6899" xr:uid="{6B156AA0-A700-43AC-91BF-FE0E07D50577}"/>
    <cellStyle name="%40 - Vurgu6 15 3 2" xfId="13021" xr:uid="{F0A258CA-0992-4E8A-A686-CF53EE77820A}"/>
    <cellStyle name="%40 - Vurgu6 15 3 2 2" xfId="37254" xr:uid="{01FFB4B6-A742-4811-A10B-05E1DE2780D8}"/>
    <cellStyle name="%40 - Vurgu6 15 3 3" xfId="16734" xr:uid="{E45D3ACD-F22A-4795-AEB3-B20024B36938}"/>
    <cellStyle name="%40 - Vurgu6 15 3 3 2" xfId="40965" xr:uid="{174DCF35-D8D3-43F0-A632-A8B7A341EECD}"/>
    <cellStyle name="%40 - Vurgu6 15 3 4" xfId="20473" xr:uid="{DF0FB9F6-AE77-4C96-9C53-AB2DB6ABF561}"/>
    <cellStyle name="%40 - Vurgu6 15 3 4 2" xfId="44696" xr:uid="{0D074B8A-3856-4292-9E64-23E6690014FB}"/>
    <cellStyle name="%40 - Vurgu6 15 3 5" xfId="26451" xr:uid="{872200FC-7B82-4EB9-88DC-BA509500547B}"/>
    <cellStyle name="%40 - Vurgu6 15 3 5 2" xfId="50570" xr:uid="{A9B7E444-7B82-4E18-B6D9-9E58C581C5B6}"/>
    <cellStyle name="%40 - Vurgu6 15 3 6" xfId="31832" xr:uid="{91B4AC94-48F0-4BA0-A4F1-FA3C607AF4A8}"/>
    <cellStyle name="%40 - Vurgu6 15 4" xfId="11632" xr:uid="{9F8997DE-500D-4BFE-848D-A05F87E3239D}"/>
    <cellStyle name="%40 - Vurgu6 15 4 2" xfId="25048" xr:uid="{6EBADE11-9F3B-4E73-87BC-4607AA3CBF69}"/>
    <cellStyle name="%40 - Vurgu6 15 4 2 2" xfId="49182" xr:uid="{FE7427EA-E2DC-4334-8112-00AFB9E54794}"/>
    <cellStyle name="%40 - Vurgu6 15 4 3" xfId="35866" xr:uid="{246F9BDD-505C-4B39-86B4-21D46E4D902B}"/>
    <cellStyle name="%40 - Vurgu6 15 5" xfId="15345" xr:uid="{86E3135E-0986-417D-A36D-60369AE95F25}"/>
    <cellStyle name="%40 - Vurgu6 15 5 2" xfId="39577" xr:uid="{6BEF9B08-0846-47CF-B538-ACF88EB6000E}"/>
    <cellStyle name="%40 - Vurgu6 15 6" xfId="19082" xr:uid="{BA04370F-AAD5-4CAC-97E0-C77FB7D4345C}"/>
    <cellStyle name="%40 - Vurgu6 15 6 2" xfId="43308" xr:uid="{1DFA7523-794A-4CC7-8EDA-DFA33A3E234D}"/>
    <cellStyle name="%40 - Vurgu6 15 7" xfId="22635" xr:uid="{F8257AFB-71EF-4F82-8C38-8BFDFF3E1C7B}"/>
    <cellStyle name="%40 - Vurgu6 15 7 2" xfId="46837" xr:uid="{90206119-D025-4030-8436-631AB71C8554}"/>
    <cellStyle name="%40 - Vurgu6 15 8" xfId="30409" xr:uid="{B068AFB4-BD4C-419E-97FC-F690CC086EEC}"/>
    <cellStyle name="%40 - Vurgu6 16" xfId="6413" xr:uid="{15B4B304-B646-4DA3-93CC-159F65E1EC87}"/>
    <cellStyle name="%40 - Vurgu6 16 2" xfId="8179" xr:uid="{E7B51A59-D28E-41C6-9E36-390B21A496E1}"/>
    <cellStyle name="%40 - Vurgu6 16 2 2" xfId="14336" xr:uid="{6EDBD58D-3D44-4C21-BC17-154C631A6B21}"/>
    <cellStyle name="%40 - Vurgu6 16 2 2 2" xfId="27768" xr:uid="{6333B979-B4D3-4163-8872-E612F4F6CCCF}"/>
    <cellStyle name="%40 - Vurgu6 16 2 2 2 2" xfId="51885" xr:uid="{3F92CF5E-DD3D-4B74-A01F-EF8CE3D4A669}"/>
    <cellStyle name="%40 - Vurgu6 16 2 2 3" xfId="38569" xr:uid="{DF8F9ACA-7711-404D-82E5-3771F51EA16E}"/>
    <cellStyle name="%40 - Vurgu6 16 2 3" xfId="18049" xr:uid="{FB7274B2-8FFA-438A-BE83-5C9D70B30266}"/>
    <cellStyle name="%40 - Vurgu6 16 2 3 2" xfId="42280" xr:uid="{3574EB19-3D96-46FF-AE62-E475CB425D1D}"/>
    <cellStyle name="%40 - Vurgu6 16 2 4" xfId="21788" xr:uid="{22871487-D40A-402F-BCA5-801F5CAC67C0}"/>
    <cellStyle name="%40 - Vurgu6 16 2 4 2" xfId="46011" xr:uid="{D4D6A4AB-B25A-4413-90F6-EA31E632B6CC}"/>
    <cellStyle name="%40 - Vurgu6 16 2 5" xfId="23808" xr:uid="{1AB60DE5-F89A-4926-A0C8-68E55541DFBD}"/>
    <cellStyle name="%40 - Vurgu6 16 2 5 2" xfId="48010" xr:uid="{9180D6F7-7099-4D89-BBDE-60578154A4ED}"/>
    <cellStyle name="%40 - Vurgu6 16 2 6" xfId="33003" xr:uid="{FE747792-B7A1-4970-80B8-C1177DBC0758}"/>
    <cellStyle name="%40 - Vurgu6 16 3" xfId="7031" xr:uid="{727F659B-0D4D-4124-AEEE-E931524E1856}"/>
    <cellStyle name="%40 - Vurgu6 16 3 2" xfId="13144" xr:uid="{C3EF61C0-FCB2-4E90-9CB9-604879B733D9}"/>
    <cellStyle name="%40 - Vurgu6 16 3 2 2" xfId="37377" xr:uid="{F27AAA04-6A96-42DD-B477-3A1EA835E428}"/>
    <cellStyle name="%40 - Vurgu6 16 3 3" xfId="16857" xr:uid="{D5C50490-8EB4-495F-80F1-1D7205720B9F}"/>
    <cellStyle name="%40 - Vurgu6 16 3 3 2" xfId="41088" xr:uid="{C21F9926-28E5-4A1D-984F-890A10E189C0}"/>
    <cellStyle name="%40 - Vurgu6 16 3 4" xfId="20596" xr:uid="{42FC1F63-378A-4F21-8940-A9744BB6E9D1}"/>
    <cellStyle name="%40 - Vurgu6 16 3 4 2" xfId="44819" xr:uid="{B049F7FA-8F93-4D23-B5E2-54D540551B57}"/>
    <cellStyle name="%40 - Vurgu6 16 3 5" xfId="26574" xr:uid="{7FF0668C-A7BD-4A7B-95AD-16DDAF424717}"/>
    <cellStyle name="%40 - Vurgu6 16 3 5 2" xfId="50693" xr:uid="{0C97384F-7BEE-4CEA-B510-98E158259125}"/>
    <cellStyle name="%40 - Vurgu6 16 3 6" xfId="31955" xr:uid="{1B16875A-C520-403F-8EC3-DD6E75AAE486}"/>
    <cellStyle name="%40 - Vurgu6 16 4" xfId="11755" xr:uid="{6FDC6EAD-9E78-40C3-B093-871B8DC678FA}"/>
    <cellStyle name="%40 - Vurgu6 16 4 2" xfId="25171" xr:uid="{BDEF7F1B-AA3C-43D5-853C-6BF94DD93C87}"/>
    <cellStyle name="%40 - Vurgu6 16 4 2 2" xfId="49305" xr:uid="{F6EE30A6-0E95-4A37-9330-A4F509D839E3}"/>
    <cellStyle name="%40 - Vurgu6 16 4 3" xfId="35989" xr:uid="{F2A78B5C-325E-485F-9D4E-F89F8F8CFA4D}"/>
    <cellStyle name="%40 - Vurgu6 16 5" xfId="15468" xr:uid="{E9A94000-ED27-4C25-99DF-45DC166B8A16}"/>
    <cellStyle name="%40 - Vurgu6 16 5 2" xfId="39700" xr:uid="{A6C34656-06BA-4E3A-908A-205FE27A1481}"/>
    <cellStyle name="%40 - Vurgu6 16 6" xfId="19205" xr:uid="{7407400C-00C1-4485-98C5-B8E25D6306EA}"/>
    <cellStyle name="%40 - Vurgu6 16 6 2" xfId="43431" xr:uid="{23275F40-840F-4A2A-A4EA-EFFB4F4A3106}"/>
    <cellStyle name="%40 - Vurgu6 16 7" xfId="22758" xr:uid="{29E9B0A5-CFB2-4B45-BF66-53FFB204F68E}"/>
    <cellStyle name="%40 - Vurgu6 16 7 2" xfId="46960" xr:uid="{B6CED58D-E9AD-4221-B7C5-61F64567B5D2}"/>
    <cellStyle name="%40 - Vurgu6 16 8" xfId="31418" xr:uid="{58B7BBE6-6E56-41EC-AC59-B371A7D8F725}"/>
    <cellStyle name="%40 - Vurgu6 17" xfId="6501" xr:uid="{03594013-071A-4EFC-B2DE-542E23931E79}"/>
    <cellStyle name="%40 - Vurgu6 17 2" xfId="8309" xr:uid="{0CDBFC43-7308-40E2-B5C6-128FBE15A8F5}"/>
    <cellStyle name="%40 - Vurgu6 17 2 2" xfId="14463" xr:uid="{5F036399-E193-4F71-AA5F-0BBDEE811B33}"/>
    <cellStyle name="%40 - Vurgu6 17 2 2 2" xfId="27895" xr:uid="{90960AAA-CDD7-40BA-8C14-595113DD7E22}"/>
    <cellStyle name="%40 - Vurgu6 17 2 2 2 2" xfId="52012" xr:uid="{5B8C3B82-17E2-43ED-95EA-FCF619304262}"/>
    <cellStyle name="%40 - Vurgu6 17 2 2 3" xfId="38696" xr:uid="{4690D71A-E7EA-43A9-8924-1A14A6BA14A7}"/>
    <cellStyle name="%40 - Vurgu6 17 2 3" xfId="18176" xr:uid="{80FE491F-5990-4C28-B0ED-046B70707143}"/>
    <cellStyle name="%40 - Vurgu6 17 2 3 2" xfId="42407" xr:uid="{045582D5-A787-4924-B7BC-64992BEF031E}"/>
    <cellStyle name="%40 - Vurgu6 17 2 4" xfId="21915" xr:uid="{B13CA7A4-4982-48D4-9B8A-8F56695D58CD}"/>
    <cellStyle name="%40 - Vurgu6 17 2 4 2" xfId="46138" xr:uid="{5BD811D3-CDA0-4BAD-A003-DA2B9E898EDF}"/>
    <cellStyle name="%40 - Vurgu6 17 2 5" xfId="23935" xr:uid="{0906FF26-CE96-4858-8CBE-7360030DC110}"/>
    <cellStyle name="%40 - Vurgu6 17 2 5 2" xfId="48137" xr:uid="{D32EB365-72E5-4934-8635-8C42AFB38367}"/>
    <cellStyle name="%40 - Vurgu6 17 2 6" xfId="33130" xr:uid="{FE760147-939A-437E-A738-940BC2CEB913}"/>
    <cellStyle name="%40 - Vurgu6 17 3" xfId="7159" xr:uid="{777B48F5-B9A3-4586-AC0B-DEA3F2426891}"/>
    <cellStyle name="%40 - Vurgu6 17 3 2" xfId="13271" xr:uid="{EB338B3B-D23D-4E83-80AD-FF82133F2589}"/>
    <cellStyle name="%40 - Vurgu6 17 3 2 2" xfId="37504" xr:uid="{ABE7D5C8-C4F0-4A32-A574-E2A46AD805EF}"/>
    <cellStyle name="%40 - Vurgu6 17 3 3" xfId="16984" xr:uid="{5787E3EE-9138-4CE4-A305-3DAC7B245652}"/>
    <cellStyle name="%40 - Vurgu6 17 3 3 2" xfId="41215" xr:uid="{AD1C89AE-D4F5-41AF-850C-F675AD5BF49F}"/>
    <cellStyle name="%40 - Vurgu6 17 3 4" xfId="20723" xr:uid="{75A9509F-E9F2-4156-AAD8-48F0D0974158}"/>
    <cellStyle name="%40 - Vurgu6 17 3 4 2" xfId="44946" xr:uid="{A9E261BB-69AC-42E1-9713-A8C1E4DE62D7}"/>
    <cellStyle name="%40 - Vurgu6 17 3 5" xfId="26701" xr:uid="{A1E6A816-FA1D-428D-808B-9ED41723FF39}"/>
    <cellStyle name="%40 - Vurgu6 17 3 5 2" xfId="50820" xr:uid="{5E241DFB-942B-498D-9DEF-13297C3D8E71}"/>
    <cellStyle name="%40 - Vurgu6 17 3 6" xfId="32082" xr:uid="{2C86223D-272E-4FFD-8F2C-3F9FDEBB48C6}"/>
    <cellStyle name="%40 - Vurgu6 17 4" xfId="11882" xr:uid="{B60ABAB4-070A-4C45-87BA-F7EC68E6D7D3}"/>
    <cellStyle name="%40 - Vurgu6 17 4 2" xfId="25298" xr:uid="{98B16F00-D414-4A22-B529-ED21A6D2C08A}"/>
    <cellStyle name="%40 - Vurgu6 17 4 2 2" xfId="49432" xr:uid="{508D454A-876A-4752-8BD8-6F0C25FFDBDC}"/>
    <cellStyle name="%40 - Vurgu6 17 4 3" xfId="36116" xr:uid="{E9189C09-8023-4EFC-83AC-49F3D02E40E9}"/>
    <cellStyle name="%40 - Vurgu6 17 5" xfId="15595" xr:uid="{3B745654-9C4F-4807-AAF2-59FB258976A4}"/>
    <cellStyle name="%40 - Vurgu6 17 5 2" xfId="39827" xr:uid="{F31268F9-E070-4E58-B909-3FF6CBE013BA}"/>
    <cellStyle name="%40 - Vurgu6 17 6" xfId="19332" xr:uid="{2C4B2954-6A7E-40E3-9918-260EB4A1E8D9}"/>
    <cellStyle name="%40 - Vurgu6 17 6 2" xfId="43558" xr:uid="{6B8846AA-1D9A-4EFC-A5A2-37F2E6985465}"/>
    <cellStyle name="%40 - Vurgu6 17 7" xfId="22885" xr:uid="{432C3C70-FCC2-49ED-915C-67DBC9938436}"/>
    <cellStyle name="%40 - Vurgu6 17 7 2" xfId="47087" xr:uid="{6C8ABE0B-0D1D-45EF-A08D-8D935DA4416D}"/>
    <cellStyle name="%40 - Vurgu6 17 8" xfId="31506" xr:uid="{4234C86A-1911-4390-B1A7-6BAAEBCE0C35}"/>
    <cellStyle name="%40 - Vurgu6 18" xfId="7293" xr:uid="{866EE80A-8DD2-42E5-81EE-A8A12BE97E4D}"/>
    <cellStyle name="%40 - Vurgu6 18 2" xfId="8441" xr:uid="{233C3D14-698B-41A5-ABAA-0AF984694FE0}"/>
    <cellStyle name="%40 - Vurgu6 18 2 2" xfId="14590" xr:uid="{D088570E-5B85-4968-98DE-E9CEE11D09AA}"/>
    <cellStyle name="%40 - Vurgu6 18 2 2 2" xfId="28022" xr:uid="{9B926BAD-2DFF-4AA5-8E9D-45FCDEC52189}"/>
    <cellStyle name="%40 - Vurgu6 18 2 2 2 2" xfId="52139" xr:uid="{E2B61141-7AAE-41A9-B6A4-26AFA0AE6F5E}"/>
    <cellStyle name="%40 - Vurgu6 18 2 2 3" xfId="38823" xr:uid="{06FCEAFD-DAEB-4214-BC32-8AF889B1B13F}"/>
    <cellStyle name="%40 - Vurgu6 18 2 3" xfId="18303" xr:uid="{B0B61A7D-28CE-4256-940C-5FA41A018D4B}"/>
    <cellStyle name="%40 - Vurgu6 18 2 3 2" xfId="42534" xr:uid="{B1372154-6B52-4283-9FE2-C2BEE79B612D}"/>
    <cellStyle name="%40 - Vurgu6 18 2 4" xfId="22042" xr:uid="{242C4A40-56E8-48DC-BC20-C0A5F77150DC}"/>
    <cellStyle name="%40 - Vurgu6 18 2 4 2" xfId="46265" xr:uid="{6FE22765-2718-409E-A24D-97B9C8BFDB27}"/>
    <cellStyle name="%40 - Vurgu6 18 2 5" xfId="24062" xr:uid="{26196309-DBEF-4F84-B126-A5E556EB547D}"/>
    <cellStyle name="%40 - Vurgu6 18 2 5 2" xfId="48264" xr:uid="{7ED0533F-9625-479C-8527-6A8B120AA2F8}"/>
    <cellStyle name="%40 - Vurgu6 18 2 6" xfId="33257" xr:uid="{7CDB49D5-4570-4947-BA0B-8137FC9C7A6A}"/>
    <cellStyle name="%40 - Vurgu6 18 3" xfId="9587" xr:uid="{E24CC5D5-E4BE-4C52-A91B-6654AF3B8FED}"/>
    <cellStyle name="%40 - Vurgu6 18 3 2" xfId="13398" xr:uid="{847AA055-423F-41B7-AD7D-9CDBC154690C}"/>
    <cellStyle name="%40 - Vurgu6 18 3 2 2" xfId="37631" xr:uid="{D9A9D7B5-04EA-425E-BB18-A148A2FA27D7}"/>
    <cellStyle name="%40 - Vurgu6 18 3 3" xfId="17111" xr:uid="{635CC75A-7FC7-44BA-ABD1-F57E91550951}"/>
    <cellStyle name="%40 - Vurgu6 18 3 3 2" xfId="41342" xr:uid="{64D501CE-1108-41C5-A30F-B2C363A6C0AB}"/>
    <cellStyle name="%40 - Vurgu6 18 3 4" xfId="20850" xr:uid="{9CC34067-E638-494C-ABFF-687A4C4A7854}"/>
    <cellStyle name="%40 - Vurgu6 18 3 4 2" xfId="45073" xr:uid="{DD492AF3-86E9-4CF3-8581-39B8BDAB0D03}"/>
    <cellStyle name="%40 - Vurgu6 18 3 5" xfId="26828" xr:uid="{23F7B258-9E68-43FF-B3B4-FA9FA38840C7}"/>
    <cellStyle name="%40 - Vurgu6 18 3 5 2" xfId="50947" xr:uid="{643EBDE2-AEDA-44B8-8253-5B798CA3A887}"/>
    <cellStyle name="%40 - Vurgu6 18 3 6" xfId="34212" xr:uid="{E5396E87-C4CC-473F-A553-7E1FCE3502CA}"/>
    <cellStyle name="%40 - Vurgu6 18 4" xfId="12009" xr:uid="{A0037126-3D90-4A74-BAA4-C98E5427E134}"/>
    <cellStyle name="%40 - Vurgu6 18 4 2" xfId="25425" xr:uid="{3C9E637B-FCA5-41AA-B010-13C23A43D117}"/>
    <cellStyle name="%40 - Vurgu6 18 4 2 2" xfId="49559" xr:uid="{4BA3CDB7-00AF-43DB-B3BF-E9B5DEF899C0}"/>
    <cellStyle name="%40 - Vurgu6 18 4 3" xfId="36243" xr:uid="{AEC5AC84-109C-4653-83A4-F17AA522D272}"/>
    <cellStyle name="%40 - Vurgu6 18 5" xfId="15722" xr:uid="{E454C58C-89DF-44EF-B16A-E94996CD3D38}"/>
    <cellStyle name="%40 - Vurgu6 18 5 2" xfId="39954" xr:uid="{CF795E4A-5C9F-41E8-B268-B29808C0B64B}"/>
    <cellStyle name="%40 - Vurgu6 18 6" xfId="19459" xr:uid="{28EAE2F6-51D7-4342-A851-DCB2AC640070}"/>
    <cellStyle name="%40 - Vurgu6 18 6 2" xfId="43685" xr:uid="{831672FA-269A-403C-81B9-917595808781}"/>
    <cellStyle name="%40 - Vurgu6 18 7" xfId="23012" xr:uid="{E38F912E-9765-4BAF-BE77-8C23F980BCA2}"/>
    <cellStyle name="%40 - Vurgu6 18 7 2" xfId="47214" xr:uid="{C9D8B83F-182A-4841-91D4-919902964713}"/>
    <cellStyle name="%40 - Vurgu6 18 8" xfId="32209" xr:uid="{B1656239-A5DA-4A7A-AFC4-D8B6A40DEC35}"/>
    <cellStyle name="%40 - Vurgu6 19" xfId="7424" xr:uid="{72BE79E0-01D5-47E6-8289-54BF3FE9C1CE}"/>
    <cellStyle name="%40 - Vurgu6 19 2" xfId="8570" xr:uid="{FAE45F78-7978-4F88-8E80-72474411F77C}"/>
    <cellStyle name="%40 - Vurgu6 19 2 2" xfId="14719" xr:uid="{F03F7E4A-36D1-4CF4-B6F2-75CA9E817A3B}"/>
    <cellStyle name="%40 - Vurgu6 19 2 2 2" xfId="28151" xr:uid="{B2640C59-1130-4021-8742-D4EB220842D6}"/>
    <cellStyle name="%40 - Vurgu6 19 2 2 2 2" xfId="52268" xr:uid="{DF2264F7-D9D7-4F11-9A98-45D4BD38209A}"/>
    <cellStyle name="%40 - Vurgu6 19 2 2 3" xfId="38952" xr:uid="{8FDB8213-66F6-44DE-BA4A-606A1854CA55}"/>
    <cellStyle name="%40 - Vurgu6 19 2 3" xfId="18432" xr:uid="{BA2E2A0B-2060-4D60-BD2D-E0FBA5886B99}"/>
    <cellStyle name="%40 - Vurgu6 19 2 3 2" xfId="42663" xr:uid="{DE76C423-09D5-46EE-844B-BB793088F369}"/>
    <cellStyle name="%40 - Vurgu6 19 2 4" xfId="22171" xr:uid="{3D4BD8FC-5C76-4FD4-863C-FA2A3FABDF81}"/>
    <cellStyle name="%40 - Vurgu6 19 2 4 2" xfId="46394" xr:uid="{4DAFE6FB-93EB-4AE0-8F22-C5B0A7C6AB95}"/>
    <cellStyle name="%40 - Vurgu6 19 2 5" xfId="24191" xr:uid="{F57D7C7E-0186-4313-9E4B-C71FE7DB85E1}"/>
    <cellStyle name="%40 - Vurgu6 19 2 5 2" xfId="48393" xr:uid="{AD544125-02E6-448C-BCC1-854917C14F50}"/>
    <cellStyle name="%40 - Vurgu6 19 2 6" xfId="33386" xr:uid="{24518A50-9788-4BF2-8B89-A669971E502D}"/>
    <cellStyle name="%40 - Vurgu6 19 3" xfId="9669" xr:uid="{A75490AF-096C-4968-B72C-2E9FB4C77FCB}"/>
    <cellStyle name="%40 - Vurgu6 19 3 2" xfId="13527" xr:uid="{73BDA72C-2C89-4A11-AD16-6BC2489BC5EB}"/>
    <cellStyle name="%40 - Vurgu6 19 3 2 2" xfId="37760" xr:uid="{D283B19C-0579-4063-8E83-93F2B261C86F}"/>
    <cellStyle name="%40 - Vurgu6 19 3 3" xfId="17240" xr:uid="{0EB405E1-6058-4634-8B4D-6049623D52FC}"/>
    <cellStyle name="%40 - Vurgu6 19 3 3 2" xfId="41471" xr:uid="{36C293EF-70E0-4C69-8B91-C62242B4622A}"/>
    <cellStyle name="%40 - Vurgu6 19 3 4" xfId="20979" xr:uid="{0CE71986-ECF0-4ABF-810F-90C0230CA7DB}"/>
    <cellStyle name="%40 - Vurgu6 19 3 4 2" xfId="45202" xr:uid="{D8062F9B-C5E2-44E4-9C78-93D7B55CC68E}"/>
    <cellStyle name="%40 - Vurgu6 19 3 5" xfId="26957" xr:uid="{1DDA6574-71A3-497A-A82C-E9C095FDA2CE}"/>
    <cellStyle name="%40 - Vurgu6 19 3 5 2" xfId="51076" xr:uid="{C90C8959-4B6C-4FD6-A5CA-EFCF73156604}"/>
    <cellStyle name="%40 - Vurgu6 19 3 6" xfId="34294" xr:uid="{22EC2C6D-F5DA-439C-A6BB-2595D5AC4DA2}"/>
    <cellStyle name="%40 - Vurgu6 19 4" xfId="12138" xr:uid="{35E7D512-6E7F-4537-B4DE-9F38AB19EAE5}"/>
    <cellStyle name="%40 - Vurgu6 19 4 2" xfId="25554" xr:uid="{5EAA03A2-54D9-4DB8-BB4D-E4F453E96AB2}"/>
    <cellStyle name="%40 - Vurgu6 19 4 2 2" xfId="49688" xr:uid="{E57DB444-E3D8-4398-AC25-B56A9657A77F}"/>
    <cellStyle name="%40 - Vurgu6 19 4 3" xfId="36372" xr:uid="{377C08F5-6E4C-449C-A3AE-178D6B1E8B96}"/>
    <cellStyle name="%40 - Vurgu6 19 5" xfId="15851" xr:uid="{E8445E72-C05C-4A6E-AC5A-F5480CA2F612}"/>
    <cellStyle name="%40 - Vurgu6 19 5 2" xfId="40083" xr:uid="{512C91E7-F634-4362-BC40-FEF785A14A58}"/>
    <cellStyle name="%40 - Vurgu6 19 6" xfId="19588" xr:uid="{85E0D084-12D5-4152-BB4C-5AEF69DCBF95}"/>
    <cellStyle name="%40 - Vurgu6 19 6 2" xfId="43814" xr:uid="{7BE4C7E7-57AD-46A9-8192-F036B4192954}"/>
    <cellStyle name="%40 - Vurgu6 19 7" xfId="23141" xr:uid="{A55BA6CC-2149-4B30-9437-60464DC57E9B}"/>
    <cellStyle name="%40 - Vurgu6 19 7 2" xfId="47343" xr:uid="{A1642F54-19A0-4E5A-BD79-379ACD0DE154}"/>
    <cellStyle name="%40 - Vurgu6 19 8" xfId="32338" xr:uid="{B9B07621-B63B-4E66-AD81-8CB0E16F07B4}"/>
    <cellStyle name="%40 - Vurgu6 2" xfId="699" xr:uid="{00000000-0005-0000-0000-0000FD020000}"/>
    <cellStyle name="%40 - Vurgu6 2 10" xfId="700" xr:uid="{00000000-0005-0000-0000-0000FE020000}"/>
    <cellStyle name="%40 - Vurgu6 2 10 2" xfId="7710" xr:uid="{1B6BB86E-6F78-4DAE-AD30-DB1F19CF9902}"/>
    <cellStyle name="%40 - Vurgu6 2 10 2 2" xfId="13922" xr:uid="{2DD3F51F-C6A7-4137-A984-705E866E553F}"/>
    <cellStyle name="%40 - Vurgu6 2 10 2 2 2" xfId="38155" xr:uid="{4A1BA94B-2DC4-45C2-9B10-E5C82EB12DC6}"/>
    <cellStyle name="%40 - Vurgu6 2 10 2 3" xfId="17635" xr:uid="{AD6F6D33-6BD9-4915-A05F-E4C64B8E62E0}"/>
    <cellStyle name="%40 - Vurgu6 2 10 2 3 2" xfId="41866" xr:uid="{983462B6-88FF-4B32-86D8-D7BE0FC7E810}"/>
    <cellStyle name="%40 - Vurgu6 2 10 2 4" xfId="21374" xr:uid="{4992BA0F-9E3A-408C-8BF1-4E3EA062CBFF}"/>
    <cellStyle name="%40 - Vurgu6 2 10 2 4 2" xfId="45597" xr:uid="{5C1100AF-3E87-4132-B778-D9B0AB9155AD}"/>
    <cellStyle name="%40 - Vurgu6 2 10 2 5" xfId="27354" xr:uid="{5E9CE7A7-B52E-4BCD-8DB3-2D8BA313454F}"/>
    <cellStyle name="%40 - Vurgu6 2 10 2 5 2" xfId="51471" xr:uid="{85CB84CF-6568-4742-B541-0888E9E3580C}"/>
    <cellStyle name="%40 - Vurgu6 2 10 2 6" xfId="32589" xr:uid="{805E6ABA-13FE-4B1A-8BEF-3C07205FF806}"/>
    <cellStyle name="%40 - Vurgu6 2 10 3" xfId="9229" xr:uid="{4E6DBCAA-998B-46BE-9A4B-39ADFE09B610}"/>
    <cellStyle name="%40 - Vurgu6 2 10 3 2" xfId="12749" xr:uid="{106E2933-78DF-4326-823E-2A12D28937D2}"/>
    <cellStyle name="%40 - Vurgu6 2 10 3 2 2" xfId="36982" xr:uid="{2ECCF321-F5FF-44A3-8404-F6350DD51905}"/>
    <cellStyle name="%40 - Vurgu6 2 10 3 3" xfId="16462" xr:uid="{93C7126D-DFC2-4055-9147-48EC96C193F4}"/>
    <cellStyle name="%40 - Vurgu6 2 10 3 3 2" xfId="40693" xr:uid="{148D3272-AA2F-411B-B1C0-4E5ACB8065C7}"/>
    <cellStyle name="%40 - Vurgu6 2 10 3 4" xfId="20201" xr:uid="{BE5D5560-7CD7-4685-A871-7871DACC487E}"/>
    <cellStyle name="%40 - Vurgu6 2 10 3 4 2" xfId="44424" xr:uid="{721502D3-995B-4E66-B682-E2F1740A5940}"/>
    <cellStyle name="%40 - Vurgu6 2 10 3 5" xfId="26178" xr:uid="{D82CDF01-16F0-4FEF-970B-A57D94554FC4}"/>
    <cellStyle name="%40 - Vurgu6 2 10 3 5 2" xfId="50298" xr:uid="{28B10F56-F73C-4F9B-917B-1A6C9CF31119}"/>
    <cellStyle name="%40 - Vurgu6 2 10 3 6" xfId="33868" xr:uid="{45BC3603-CCF6-45A4-A104-3D3DBB684425}"/>
    <cellStyle name="%40 - Vurgu6 2 10 4" xfId="11336" xr:uid="{5A0B2172-DFBA-4BAF-AB77-F49DA717513B}"/>
    <cellStyle name="%40 - Vurgu6 2 10 4 2" xfId="24755" xr:uid="{88F7A06C-B333-4335-A321-A7FBD5DFE495}"/>
    <cellStyle name="%40 - Vurgu6 2 10 4 2 2" xfId="48889" xr:uid="{592D5C97-DAF3-4541-B909-115BACDC218E}"/>
    <cellStyle name="%40 - Vurgu6 2 10 4 3" xfId="35570" xr:uid="{17203126-E851-42C3-B616-6E87BB7A97BA}"/>
    <cellStyle name="%40 - Vurgu6 2 10 5" xfId="15049" xr:uid="{B665E971-AC98-4110-BAF3-90045FEB7AA2}"/>
    <cellStyle name="%40 - Vurgu6 2 10 5 2" xfId="39281" xr:uid="{46BEFA11-12C2-4A72-B78D-5BDBB07EE894}"/>
    <cellStyle name="%40 - Vurgu6 2 10 6" xfId="18784" xr:uid="{13109A00-8E69-4C0A-B099-7154BC5597D6}"/>
    <cellStyle name="%40 - Vurgu6 2 10 6 2" xfId="43010" xr:uid="{CA78A4ED-38A2-48DF-BAF1-58ABFA43A438}"/>
    <cellStyle name="%40 - Vurgu6 2 10 7" xfId="23393" xr:uid="{E0A379B1-7E3B-4D20-A9FE-80799B1118D8}"/>
    <cellStyle name="%40 - Vurgu6 2 10 7 2" xfId="47595" xr:uid="{AB5BDCE6-C2D9-45E8-9F36-4447445EEF45}"/>
    <cellStyle name="%40 - Vurgu6 2 11" xfId="701" xr:uid="{00000000-0005-0000-0000-0000FF020000}"/>
    <cellStyle name="%40 - Vurgu6 2 11 2" xfId="7497" xr:uid="{5B43AB5F-7DBB-4A9E-AE9D-EC2604E0146A}"/>
    <cellStyle name="%40 - Vurgu6 2 11 2 2" xfId="25663" xr:uid="{2E926EEF-F83F-4EDC-9099-2AD343AB0A46}"/>
    <cellStyle name="%40 - Vurgu6 2 11 2 2 2" xfId="49792" xr:uid="{8E775DC7-1137-4DD9-B8E0-640F577AFC9A}"/>
    <cellStyle name="%40 - Vurgu6 2 11 2 3" xfId="32408" xr:uid="{0D3D173B-0AB1-4939-BE19-074E4293EE42}"/>
    <cellStyle name="%40 - Vurgu6 2 11 3" xfId="12242" xr:uid="{8D8F327B-E50A-46C2-A0AD-68D53CFE1C9A}"/>
    <cellStyle name="%40 - Vurgu6 2 11 3 2" xfId="36476" xr:uid="{AF441AB9-DDE2-4C23-94DC-C270A0CAF64F}"/>
    <cellStyle name="%40 - Vurgu6 2 11 4" xfId="15955" xr:uid="{8F204134-62B5-4750-8667-CDBB7E8712C7}"/>
    <cellStyle name="%40 - Vurgu6 2 11 4 2" xfId="40187" xr:uid="{60450845-A579-4110-844C-51CC228FBBC6}"/>
    <cellStyle name="%40 - Vurgu6 2 11 5" xfId="19692" xr:uid="{2DF5438D-1D1C-4B12-8300-2606AC5D7993}"/>
    <cellStyle name="%40 - Vurgu6 2 11 5 2" xfId="43918" xr:uid="{7F6A4928-B837-4088-8289-88B3D18D675A}"/>
    <cellStyle name="%40 - Vurgu6 2 11 6" xfId="23211" xr:uid="{9BC661E5-E7F3-40C3-AEAC-1C52A93088A2}"/>
    <cellStyle name="%40 - Vurgu6 2 11 6 2" xfId="47413" xr:uid="{F3EADFE6-53E7-4C13-89CC-9F9833B32035}"/>
    <cellStyle name="%40 - Vurgu6 2 12" xfId="702" xr:uid="{00000000-0005-0000-0000-000000030000}"/>
    <cellStyle name="%40 - Vurgu6 2 12 2" xfId="8647" xr:uid="{20CF917F-C2DB-4618-83D0-E49BDB3F0A88}"/>
    <cellStyle name="%40 - Vurgu6 2 12 2 2" xfId="27176" xr:uid="{E843367B-34FC-4A20-A3F4-36795102FB4C}"/>
    <cellStyle name="%40 - Vurgu6 2 12 2 2 2" xfId="51293" xr:uid="{C6E4EFE5-4AB9-4915-840B-758AED3F9915}"/>
    <cellStyle name="%40 - Vurgu6 2 12 2 3" xfId="33457" xr:uid="{F65A6FB3-04AA-47DE-B79A-D5E042195F3A}"/>
    <cellStyle name="%40 - Vurgu6 2 12 3" xfId="13744" xr:uid="{A9238891-AF20-4EBD-921A-0FDA417FF729}"/>
    <cellStyle name="%40 - Vurgu6 2 12 3 2" xfId="37977" xr:uid="{98E4C453-09D6-4FA3-8C6E-9CA846851193}"/>
    <cellStyle name="%40 - Vurgu6 2 12 4" xfId="17457" xr:uid="{9671654E-26DC-428B-873B-74095DF9E131}"/>
    <cellStyle name="%40 - Vurgu6 2 12 4 2" xfId="41688" xr:uid="{17922B35-7CC8-47F2-980D-EECCD7755516}"/>
    <cellStyle name="%40 - Vurgu6 2 12 5" xfId="21196" xr:uid="{DCD35161-599B-4A5A-89BA-62F81AF76462}"/>
    <cellStyle name="%40 - Vurgu6 2 12 5 2" xfId="45419" xr:uid="{B062F0B3-FF72-42A3-AAB3-02317BEBD586}"/>
    <cellStyle name="%40 - Vurgu6 2 12 6" xfId="24262" xr:uid="{8FB36A31-8056-48C8-988C-1D87DC279209}"/>
    <cellStyle name="%40 - Vurgu6 2 12 6 2" xfId="48464" xr:uid="{CE0AE14A-27F5-41A9-ABA0-EE0ED2F0C8CA}"/>
    <cellStyle name="%40 - Vurgu6 2 13" xfId="703" xr:uid="{00000000-0005-0000-0000-000001030000}"/>
    <cellStyle name="%40 - Vurgu6 2 13 2" xfId="24404" xr:uid="{E4021491-C31B-4E9A-8DBE-FFDFB1140AAA}"/>
    <cellStyle name="%40 - Vurgu6 2 13 2 2" xfId="48595" xr:uid="{815094A8-8760-4DA7-BBEF-3CCEF171BC4A}"/>
    <cellStyle name="%40 - Vurgu6 2 14" xfId="704" xr:uid="{00000000-0005-0000-0000-000002030000}"/>
    <cellStyle name="%40 - Vurgu6 2 14 2" xfId="24535" xr:uid="{4F9E48D8-C509-43D4-88FA-A138D9BF943D}"/>
    <cellStyle name="%40 - Vurgu6 2 14 2 2" xfId="48709" xr:uid="{296706C6-9078-478A-B2AA-E6EE170661DB}"/>
    <cellStyle name="%40 - Vurgu6 2 15" xfId="705" xr:uid="{00000000-0005-0000-0000-000003030000}"/>
    <cellStyle name="%40 - Vurgu6 2 15 2" xfId="4417" xr:uid="{D5C5DAC7-12DC-4E95-885A-4E046617C777}"/>
    <cellStyle name="%40 - Vurgu6 2 15 2 2" xfId="30006" xr:uid="{426F6FCB-E2B2-4F4C-8234-F58B2D946E6E}"/>
    <cellStyle name="%40 - Vurgu6 2 15 3" xfId="6039" xr:uid="{868309AA-75A9-44AB-867B-770208B67CA2}"/>
    <cellStyle name="%40 - Vurgu6 2 15 3 2" xfId="31045" xr:uid="{6EB84B9A-491F-48A1-82AC-A8F0E94C736C}"/>
    <cellStyle name="%40 - Vurgu6 2 15 4" xfId="10501" xr:uid="{B7D487C9-4950-4DD8-BFE0-9A7C557A3733}"/>
    <cellStyle name="%40 - Vurgu6 2 15 4 2" xfId="35062" xr:uid="{D75A5394-F7DF-4072-B3F8-4183E6136F6D}"/>
    <cellStyle name="%40 - Vurgu6 2 15 5" xfId="28836" xr:uid="{EA5D780B-5C68-4649-9FF9-89EC81341D6A}"/>
    <cellStyle name="%40 - Vurgu6 2 16" xfId="706" xr:uid="{00000000-0005-0000-0000-000004030000}"/>
    <cellStyle name="%40 - Vurgu6 2 16 2" xfId="10502" xr:uid="{C58CFBD5-314D-4926-9C02-8F408351D56D}"/>
    <cellStyle name="%40 - Vurgu6 2 16 2 2" xfId="35063" xr:uid="{9D5A0C58-E3A8-43A7-A5A0-15FC37DA33C9}"/>
    <cellStyle name="%40 - Vurgu6 2 17" xfId="707" xr:uid="{00000000-0005-0000-0000-000005030000}"/>
    <cellStyle name="%40 - Vurgu6 2 17 2" xfId="4418" xr:uid="{AF4C4963-E855-4CF6-8227-FFD274FAD572}"/>
    <cellStyle name="%40 - Vurgu6 2 17 2 2" xfId="30007" xr:uid="{4CEE20FD-71B6-4286-9BE3-8B3F20B22A88}"/>
    <cellStyle name="%40 - Vurgu6 2 17 3" xfId="6040" xr:uid="{1B8F53F9-6BAA-4D0C-849E-BA0A36711C16}"/>
    <cellStyle name="%40 - Vurgu6 2 17 3 2" xfId="31046" xr:uid="{7E1DC2FA-3A0A-4A29-997A-1A08D506A816}"/>
    <cellStyle name="%40 - Vurgu6 2 17 4" xfId="28837" xr:uid="{3BA66991-7546-4155-BBFD-67436C7AD5CA}"/>
    <cellStyle name="%40 - Vurgu6 2 18" xfId="708" xr:uid="{00000000-0005-0000-0000-000006030000}"/>
    <cellStyle name="%40 - Vurgu6 2 18 2" xfId="4419" xr:uid="{B7CD1CCB-54FB-4030-8787-555FF6634E5F}"/>
    <cellStyle name="%40 - Vurgu6 2 18 2 2" xfId="30008" xr:uid="{9E2979A9-6F75-4B2F-8BA8-CCFEB43F8B75}"/>
    <cellStyle name="%40 - Vurgu6 2 18 3" xfId="6041" xr:uid="{3CF5B4EA-FCFD-431A-BA3B-B3CFDDC37D47}"/>
    <cellStyle name="%40 - Vurgu6 2 18 3 2" xfId="31047" xr:uid="{C7D6D8BD-89A1-4707-86DF-134EA49D71F4}"/>
    <cellStyle name="%40 - Vurgu6 2 18 4" xfId="28838" xr:uid="{7741D0B4-200E-4512-9E2C-6A699CBC3C30}"/>
    <cellStyle name="%40 - Vurgu6 2 19" xfId="709" xr:uid="{00000000-0005-0000-0000-000007030000}"/>
    <cellStyle name="%40 - Vurgu6 2 2" xfId="710" xr:uid="{00000000-0005-0000-0000-000008030000}"/>
    <cellStyle name="%40 - Vurgu6 2 2 10" xfId="6462" xr:uid="{A52934D0-416F-4EB8-A22D-C7E0219C0A42}"/>
    <cellStyle name="%40 - Vurgu6 2 2 10 2" xfId="31467" xr:uid="{491EB43B-1FFF-4BF3-8B6F-9844CE4B8DC9}"/>
    <cellStyle name="%40 - Vurgu6 2 2 11" xfId="6574" xr:uid="{68A6A994-390C-4870-AFA5-7EB0E718B0DE}"/>
    <cellStyle name="%40 - Vurgu6 2 2 11 2" xfId="31578" xr:uid="{70BAB96C-E6AF-4332-BD0A-956ED95EA515}"/>
    <cellStyle name="%40 - Vurgu6 2 2 12" xfId="10503" xr:uid="{D55D0FE8-7AD9-487A-B14F-B1271100A4DC}"/>
    <cellStyle name="%40 - Vurgu6 2 2 12 2" xfId="35064" xr:uid="{23A760FE-AF62-454A-AD0B-9B15124094B8}"/>
    <cellStyle name="%40 - Vurgu6 2 2 13" xfId="11378" xr:uid="{B1CE4B99-521C-4F03-BA3E-1FBF9230EE27}"/>
    <cellStyle name="%40 - Vurgu6 2 2 13 2" xfId="35612" xr:uid="{8948CC57-22F4-4967-9B74-24D9ED4A767D}"/>
    <cellStyle name="%40 - Vurgu6 2 2 14" xfId="15091" xr:uid="{672903D2-7B17-4596-8195-33A88B7CDA50}"/>
    <cellStyle name="%40 - Vurgu6 2 2 14 2" xfId="39323" xr:uid="{11DB65FF-8389-46D9-A131-68BA50CB4C00}"/>
    <cellStyle name="%40 - Vurgu6 2 2 15" xfId="18827" xr:uid="{D6517453-F2CA-435D-9817-B70645FB93B4}"/>
    <cellStyle name="%40 - Vurgu6 2 2 15 2" xfId="43053" xr:uid="{8288ADE6-80EA-4F72-A850-9A43241B299F}"/>
    <cellStyle name="%40 - Vurgu6 2 2 16" xfId="22380" xr:uid="{BFF4F912-283F-4931-ADD3-8BD976362F85}"/>
    <cellStyle name="%40 - Vurgu6 2 2 16 2" xfId="46582" xr:uid="{D1A5BEAC-02A5-451E-8041-38971983C343}"/>
    <cellStyle name="%40 - Vurgu6 2 2 17" xfId="28839" xr:uid="{990DFBFF-DBEB-444A-BEC3-11442931B825}"/>
    <cellStyle name="%40 - Vurgu6 2 2 2" xfId="711" xr:uid="{00000000-0005-0000-0000-000009030000}"/>
    <cellStyle name="%40 - Vurgu6 2 2 2 10" xfId="23434" xr:uid="{544F4CEF-9E30-46B4-8D1D-4E1D87F0EB41}"/>
    <cellStyle name="%40 - Vurgu6 2 2 2 10 2" xfId="47636" xr:uid="{CADB1829-4435-47B4-9594-F4DEA2D10E15}"/>
    <cellStyle name="%40 - Vurgu6 2 2 2 11" xfId="28840" xr:uid="{3B2AFB4E-B63A-42A1-8C06-4D9A8BA00A15}"/>
    <cellStyle name="%40 - Vurgu6 2 2 2 2" xfId="712" xr:uid="{00000000-0005-0000-0000-00000A030000}"/>
    <cellStyle name="%40 - Vurgu6 2 2 2 2 2" xfId="4422" xr:uid="{AB6B71AC-76E3-42DB-9900-97C4C58354B6}"/>
    <cellStyle name="%40 - Vurgu6 2 2 2 2 2 2" xfId="30011" xr:uid="{E89F08B3-559F-43FD-9CE3-96B8D48DC282}"/>
    <cellStyle name="%40 - Vurgu6 2 2 2 2 3" xfId="6044" xr:uid="{E1979E92-DE4B-4806-96A3-CB6A0C590E03}"/>
    <cellStyle name="%40 - Vurgu6 2 2 2 2 3 2" xfId="31050" xr:uid="{5E896F36-4332-48DB-96BA-765C15551D9A}"/>
    <cellStyle name="%40 - Vurgu6 2 2 2 2 4" xfId="10505" xr:uid="{6E047DA5-6780-4857-A8E1-6D3C7201ECCE}"/>
    <cellStyle name="%40 - Vurgu6 2 2 2 2 4 2" xfId="35066" xr:uid="{967B6F90-8221-4499-B56C-D09343731D88}"/>
    <cellStyle name="%40 - Vurgu6 2 2 2 2 5" xfId="25697" xr:uid="{3F673357-B596-451F-B6F7-152D517FDD4F}"/>
    <cellStyle name="%40 - Vurgu6 2 2 2 2 5 2" xfId="49825" xr:uid="{04ADE1E3-38BA-4FC8-87C0-9C044D71360D}"/>
    <cellStyle name="%40 - Vurgu6 2 2 2 2 6" xfId="28841" xr:uid="{7555DA80-A4F7-4F02-A272-70E0CDCAFB42}"/>
    <cellStyle name="%40 - Vurgu6 2 2 2 3" xfId="4421" xr:uid="{7CA3D431-4E78-4F8F-961F-937B9F5E10C1}"/>
    <cellStyle name="%40 - Vurgu6 2 2 2 3 2" xfId="30010" xr:uid="{DC0B617F-5836-4102-A6E3-4A9F8866D7CF}"/>
    <cellStyle name="%40 - Vurgu6 2 2 2 4" xfId="6043" xr:uid="{7CCA9748-EDBC-40FC-869A-128D25C2CF7F}"/>
    <cellStyle name="%40 - Vurgu6 2 2 2 4 2" xfId="31049" xr:uid="{FCCB3A01-C86C-496E-804F-D010ACB1B37E}"/>
    <cellStyle name="%40 - Vurgu6 2 2 2 5" xfId="7761" xr:uid="{8F864325-76C5-4B88-B08A-FE6DBCCB17C9}"/>
    <cellStyle name="%40 - Vurgu6 2 2 2 5 2" xfId="32630" xr:uid="{2A308FE5-CA12-4634-8A11-41AA0C36ABB9}"/>
    <cellStyle name="%40 - Vurgu6 2 2 2 6" xfId="10504" xr:uid="{3B0BCB91-D52B-4945-9667-6058C82CC48E}"/>
    <cellStyle name="%40 - Vurgu6 2 2 2 6 2" xfId="35065" xr:uid="{BD7318A4-7572-4544-9BFF-D168F0E0EA54}"/>
    <cellStyle name="%40 - Vurgu6 2 2 2 7" xfId="12275" xr:uid="{640781B9-6B78-4BAD-BA83-4A0E32BBA747}"/>
    <cellStyle name="%40 - Vurgu6 2 2 2 7 2" xfId="36509" xr:uid="{2310FE84-A6F7-444B-99D8-B87D82061B34}"/>
    <cellStyle name="%40 - Vurgu6 2 2 2 8" xfId="15988" xr:uid="{6584AC1B-8804-4DB8-AFD1-3937708294C4}"/>
    <cellStyle name="%40 - Vurgu6 2 2 2 8 2" xfId="40220" xr:uid="{65B08BFE-1617-4B66-9808-17B5A4CC307E}"/>
    <cellStyle name="%40 - Vurgu6 2 2 2 9" xfId="19726" xr:uid="{4D347C05-9B10-4D65-B97F-BD07D608051C}"/>
    <cellStyle name="%40 - Vurgu6 2 2 2 9 2" xfId="43951" xr:uid="{0BF039E8-AE29-49BA-A6DF-24B7649CCFE2}"/>
    <cellStyle name="%40 - Vurgu6 2 2 3" xfId="713" xr:uid="{00000000-0005-0000-0000-00000B030000}"/>
    <cellStyle name="%40 - Vurgu6 2 2 3 10" xfId="27395" xr:uid="{16AE840B-AE62-4C49-8BF2-BF1FD50D1938}"/>
    <cellStyle name="%40 - Vurgu6 2 2 3 10 2" xfId="51512" xr:uid="{88CA196B-C204-4CAE-A086-15607BB43D71}"/>
    <cellStyle name="%40 - Vurgu6 2 2 3 11" xfId="28842" xr:uid="{7F2AD8B3-913B-43FE-A3AE-3B8EC58C2877}"/>
    <cellStyle name="%40 - Vurgu6 2 2 3 2" xfId="714" xr:uid="{00000000-0005-0000-0000-00000C030000}"/>
    <cellStyle name="%40 - Vurgu6 2 2 3 2 2" xfId="4424" xr:uid="{A184CD35-755F-44F8-8506-8663D73F86FE}"/>
    <cellStyle name="%40 - Vurgu6 2 2 3 2 2 2" xfId="30013" xr:uid="{3FA3C61B-A7A0-4697-845A-0FFFA59E3423}"/>
    <cellStyle name="%40 - Vurgu6 2 2 3 2 3" xfId="6046" xr:uid="{EFB3E062-4D2A-415E-8152-77BD82184244}"/>
    <cellStyle name="%40 - Vurgu6 2 2 3 2 3 2" xfId="31052" xr:uid="{CB59CE48-3873-4896-8982-9B1C4F14F275}"/>
    <cellStyle name="%40 - Vurgu6 2 2 3 2 4" xfId="28843" xr:uid="{8E1EB852-F742-4083-A2D2-28F4588EB516}"/>
    <cellStyle name="%40 - Vurgu6 2 2 3 3" xfId="4423" xr:uid="{8B05B8FF-EAA1-4454-9499-696B9512EFB7}"/>
    <cellStyle name="%40 - Vurgu6 2 2 3 3 2" xfId="30012" xr:uid="{BEE77638-DAC9-49AC-A705-AEA8DB440F64}"/>
    <cellStyle name="%40 - Vurgu6 2 2 3 4" xfId="6045" xr:uid="{CCB68971-2AD1-47AB-A27C-F71725726FA6}"/>
    <cellStyle name="%40 - Vurgu6 2 2 3 4 2" xfId="31051" xr:uid="{D2F704E3-E476-47F1-9981-29F602E1093A}"/>
    <cellStyle name="%40 - Vurgu6 2 2 3 5" xfId="9988" xr:uid="{E0A125DF-0AF8-4635-8D99-1CA52FF30888}"/>
    <cellStyle name="%40 - Vurgu6 2 2 3 5 2" xfId="34582" xr:uid="{56B9F0C3-2E94-4BEE-AA52-13C1D6D95367}"/>
    <cellStyle name="%40 - Vurgu6 2 2 3 6" xfId="10506" xr:uid="{BFDFC00F-D8E5-4B28-8BC6-04AEA5228F07}"/>
    <cellStyle name="%40 - Vurgu6 2 2 3 6 2" xfId="35067" xr:uid="{3495E767-5D99-4A7B-AF24-2C8D00B574DB}"/>
    <cellStyle name="%40 - Vurgu6 2 2 3 7" xfId="13963" xr:uid="{C987E81C-F1A7-4596-B0CE-81859D8AF7CE}"/>
    <cellStyle name="%40 - Vurgu6 2 2 3 7 2" xfId="38196" xr:uid="{5988272A-0A79-4F2E-9615-C411633D67EE}"/>
    <cellStyle name="%40 - Vurgu6 2 2 3 8" xfId="17676" xr:uid="{D0A61D15-4DA4-44B1-9972-80F06F7B0DEA}"/>
    <cellStyle name="%40 - Vurgu6 2 2 3 8 2" xfId="41907" xr:uid="{3BA389DE-06EF-43D3-BC64-C31AD2E2AD0D}"/>
    <cellStyle name="%40 - Vurgu6 2 2 3 9" xfId="21415" xr:uid="{9AC2E8D9-CCB7-4169-A08C-D334CC05C73F}"/>
    <cellStyle name="%40 - Vurgu6 2 2 3 9 2" xfId="45638" xr:uid="{1537A88B-0030-4E35-8E21-3BF7188FD33E}"/>
    <cellStyle name="%40 - Vurgu6 2 2 4" xfId="715" xr:uid="{00000000-0005-0000-0000-00000D030000}"/>
    <cellStyle name="%40 - Vurgu6 2 2 4 2" xfId="4425" xr:uid="{63F0C933-592F-434C-9772-E84A03EFD7F1}"/>
    <cellStyle name="%40 - Vurgu6 2 2 4 2 2" xfId="30014" xr:uid="{E5C51F9D-9C19-46B4-88C6-544BA391306E}"/>
    <cellStyle name="%40 - Vurgu6 2 2 4 3" xfId="6047" xr:uid="{A8520E8D-F7B5-415A-8B3E-A8A04A589CDA}"/>
    <cellStyle name="%40 - Vurgu6 2 2 4 3 2" xfId="31053" xr:uid="{0C66465C-7797-4AA0-BEAD-94F0D61CBA2F}"/>
    <cellStyle name="%40 - Vurgu6 2 2 4 4" xfId="10507" xr:uid="{9A8374C5-0F11-4022-9ABC-50FA537AB28C}"/>
    <cellStyle name="%40 - Vurgu6 2 2 4 4 2" xfId="35068" xr:uid="{66E86FA2-ECC0-4F16-A59B-958ED90AFC85}"/>
    <cellStyle name="%40 - Vurgu6 2 2 4 5" xfId="24797" xr:uid="{0EB9DB28-4E19-4D74-AE97-0F2583E864B8}"/>
    <cellStyle name="%40 - Vurgu6 2 2 4 5 2" xfId="48931" xr:uid="{95EEF4BC-2B53-4296-A49D-2D186DF19EE2}"/>
    <cellStyle name="%40 - Vurgu6 2 2 4 6" xfId="28844" xr:uid="{2AEA77D8-459C-46A4-B0C7-C79558D24980}"/>
    <cellStyle name="%40 - Vurgu6 2 2 5" xfId="716" xr:uid="{00000000-0005-0000-0000-00000E030000}"/>
    <cellStyle name="%40 - Vurgu6 2 2 5 2" xfId="4426" xr:uid="{3AF2B0FF-0247-498D-85A6-27620E0E0B50}"/>
    <cellStyle name="%40 - Vurgu6 2 2 5 2 2" xfId="30015" xr:uid="{922DF833-1603-4460-A1AA-058DB5A54D9E}"/>
    <cellStyle name="%40 - Vurgu6 2 2 5 3" xfId="6048" xr:uid="{5476B00E-6920-4F84-879C-7362C1504600}"/>
    <cellStyle name="%40 - Vurgu6 2 2 5 3 2" xfId="31054" xr:uid="{0F035930-CE93-4A93-A8F4-2522D4716BF7}"/>
    <cellStyle name="%40 - Vurgu6 2 2 5 4" xfId="10508" xr:uid="{8AA1A4F7-F94A-4EE4-A289-442D55BF61B7}"/>
    <cellStyle name="%40 - Vurgu6 2 2 5 4 2" xfId="35069" xr:uid="{CEAF1EB3-D97D-40FA-AC76-14CDC2EB3FF0}"/>
    <cellStyle name="%40 - Vurgu6 2 2 5 5" xfId="28845" xr:uid="{0DE4254B-F993-457F-8D39-34CD18E9834D}"/>
    <cellStyle name="%40 - Vurgu6 2 2 6" xfId="717" xr:uid="{00000000-0005-0000-0000-00000F030000}"/>
    <cellStyle name="%40 - Vurgu6 2 2 6 2" xfId="4427" xr:uid="{B27F48B6-0EBC-4347-890C-DA720FCE9257}"/>
    <cellStyle name="%40 - Vurgu6 2 2 6 2 2" xfId="30016" xr:uid="{8DA54976-FF95-4BCB-B4CF-0D9166D276D8}"/>
    <cellStyle name="%40 - Vurgu6 2 2 6 3" xfId="6049" xr:uid="{5500B001-6158-4EDB-8D56-0260C6030C90}"/>
    <cellStyle name="%40 - Vurgu6 2 2 6 3 2" xfId="31055" xr:uid="{C192F3A5-0399-442B-A03B-11312D1079F5}"/>
    <cellStyle name="%40 - Vurgu6 2 2 6 4" xfId="28846" xr:uid="{D3FF39E3-F0FB-45BA-AFA3-36710671B111}"/>
    <cellStyle name="%40 - Vurgu6 2 2 7" xfId="3581" xr:uid="{00000000-0005-0000-0000-000010030000}"/>
    <cellStyle name="%40 - Vurgu6 2 2 7 2" xfId="29350" xr:uid="{E26048F6-6D20-44A0-ABAC-690165DD71AB}"/>
    <cellStyle name="%40 - Vurgu6 2 2 8" xfId="4420" xr:uid="{09D7F726-CE04-4561-A227-DA62AC1A8119}"/>
    <cellStyle name="%40 - Vurgu6 2 2 8 2" xfId="30009" xr:uid="{B826A231-6E6E-4631-A609-8430DDE5C1DA}"/>
    <cellStyle name="%40 - Vurgu6 2 2 9" xfId="6042" xr:uid="{B7484ED6-F377-4771-8D0D-0B470966A79F}"/>
    <cellStyle name="%40 - Vurgu6 2 2 9 2" xfId="31048" xr:uid="{28C734B5-6D20-4ED8-8C20-F531707D6D3D}"/>
    <cellStyle name="%40 - Vurgu6 2 20" xfId="718" xr:uid="{00000000-0005-0000-0000-000011030000}"/>
    <cellStyle name="%40 - Vurgu6 2 20 2" xfId="4428" xr:uid="{CFBDB552-0567-4A23-A815-49B52F78A6B3}"/>
    <cellStyle name="%40 - Vurgu6 2 20 2 2" xfId="30017" xr:uid="{87BA2949-A06C-4B3B-AB0B-6A7B638E5DA9}"/>
    <cellStyle name="%40 - Vurgu6 2 20 3" xfId="6050" xr:uid="{5B4F36CD-2BFC-4803-8382-1D5D44792981}"/>
    <cellStyle name="%40 - Vurgu6 2 20 3 2" xfId="31056" xr:uid="{1B465F1A-8632-43F1-A7D7-17BE821240F6}"/>
    <cellStyle name="%40 - Vurgu6 2 20 4" xfId="28847" xr:uid="{CA62DF5B-0E2F-4A6C-9AB6-62919504A4D3}"/>
    <cellStyle name="%40 - Vurgu6 2 21" xfId="719" xr:uid="{00000000-0005-0000-0000-000012030000}"/>
    <cellStyle name="%40 - Vurgu6 2 21 2" xfId="4429" xr:uid="{0BC3E8DD-EEEE-4D01-839D-902DAAF4A3AD}"/>
    <cellStyle name="%40 - Vurgu6 2 21 2 2" xfId="30018" xr:uid="{8274D43C-5C64-4131-9EE0-B612AE864394}"/>
    <cellStyle name="%40 - Vurgu6 2 21 3" xfId="6051" xr:uid="{ADD1A572-71A6-4CCF-88BE-8ED3D8CB98AE}"/>
    <cellStyle name="%40 - Vurgu6 2 21 3 2" xfId="31057" xr:uid="{D52D56D6-DA30-4F9D-88FD-D7893948D8F7}"/>
    <cellStyle name="%40 - Vurgu6 2 21 4" xfId="28848" xr:uid="{3A927751-BD32-40BA-87FA-BEB2BD6B68AD}"/>
    <cellStyle name="%40 - Vurgu6 2 22" xfId="3166" xr:uid="{00000000-0005-0000-0000-000013030000}"/>
    <cellStyle name="%40 - Vurgu6 2 22 2" xfId="4430" xr:uid="{61E74088-A33B-477D-B917-00DDB09F6A4D}"/>
    <cellStyle name="%40 - Vurgu6 2 22 2 2" xfId="30019" xr:uid="{03D5CAB4-FB83-4000-BF29-6A4AC596878C}"/>
    <cellStyle name="%40 - Vurgu6 2 22 3" xfId="6052" xr:uid="{D7AEABBD-6C43-496C-AC57-5CEC3AD43F6F}"/>
    <cellStyle name="%40 - Vurgu6 2 22 3 2" xfId="31058" xr:uid="{69F4D8BE-44CB-4234-B02A-BFDA87ECB301}"/>
    <cellStyle name="%40 - Vurgu6 2 22 4" xfId="29208" xr:uid="{3EEFF9E9-DEFE-4B7D-B4B5-475275FD77D9}"/>
    <cellStyle name="%40 - Vurgu6 2 23" xfId="3545" xr:uid="{00000000-0005-0000-0000-000014030000}"/>
    <cellStyle name="%40 - Vurgu6 2 23 2" xfId="29317" xr:uid="{B7974EA6-6FC8-42DA-88EE-1BC107D37603}"/>
    <cellStyle name="%40 - Vurgu6 2 24" xfId="4416" xr:uid="{11F894F5-2F41-4E7E-8113-122957EF10E7}"/>
    <cellStyle name="%40 - Vurgu6 2 24 2" xfId="30005" xr:uid="{B592A9A3-AEB4-4A81-8900-8A2B3ACE6FFD}"/>
    <cellStyle name="%40 - Vurgu6 2 25" xfId="6038" xr:uid="{6F25F650-B875-453C-80A9-163A034F149D}"/>
    <cellStyle name="%40 - Vurgu6 2 25 2" xfId="31044" xr:uid="{1B26A72B-EA29-4B55-8542-456A41207E10}"/>
    <cellStyle name="%40 - Vurgu6 2 26" xfId="6429" xr:uid="{D5D491D9-243B-4A30-823F-BE7CCC9C65D1}"/>
    <cellStyle name="%40 - Vurgu6 2 26 2" xfId="31434" xr:uid="{B53292DF-7B15-4BAF-9A91-D8F8E926BCB8}"/>
    <cellStyle name="%40 - Vurgu6 2 27" xfId="6532" xr:uid="{37928BFD-5FD6-46CD-B943-8F41CD5853E3}"/>
    <cellStyle name="%40 - Vurgu6 2 27 2" xfId="31536" xr:uid="{FEDC7B15-2842-4573-A618-7500AAEC7091}"/>
    <cellStyle name="%40 - Vurgu6 2 28" xfId="10500" xr:uid="{BD2A96A8-17E5-4AE2-8C6A-2D32DF8850FA}"/>
    <cellStyle name="%40 - Vurgu6 2 28 2" xfId="35061" xr:uid="{F33903F1-3B12-4DA8-AFA5-B425BEF9724E}"/>
    <cellStyle name="%40 - Vurgu6 2 29" xfId="11154" xr:uid="{909F015C-7ACB-431F-A220-41A37B26CE3D}"/>
    <cellStyle name="%40 - Vurgu6 2 29 2" xfId="35388" xr:uid="{46525073-3FA0-4932-BF76-7BCB3B8AAB54}"/>
    <cellStyle name="%40 - Vurgu6 2 3" xfId="720" xr:uid="{00000000-0005-0000-0000-000015030000}"/>
    <cellStyle name="%40 - Vurgu6 2 3 10" xfId="721" xr:uid="{00000000-0005-0000-0000-000016030000}"/>
    <cellStyle name="%40 - Vurgu6 2 3 10 2" xfId="10509" xr:uid="{C4C26CAF-5DFB-4F77-BEE2-F45F113BB3C7}"/>
    <cellStyle name="%40 - Vurgu6 2 3 10 2 2" xfId="35070" xr:uid="{3E2DD514-0659-456F-823D-54899994A1CB}"/>
    <cellStyle name="%40 - Vurgu6 2 3 11" xfId="722" xr:uid="{00000000-0005-0000-0000-000017030000}"/>
    <cellStyle name="%40 - Vurgu6 2 3 11 2" xfId="4432" xr:uid="{1D21521B-88DD-449E-B5C1-F50E69EE9FD9}"/>
    <cellStyle name="%40 - Vurgu6 2 3 11 2 2" xfId="30020" xr:uid="{7850F30A-A6B5-465C-AB85-4319AB8F8B14}"/>
    <cellStyle name="%40 - Vurgu6 2 3 11 3" xfId="6053" xr:uid="{9A0DA780-B9FC-4CF7-9250-D26E92599E07}"/>
    <cellStyle name="%40 - Vurgu6 2 3 11 3 2" xfId="31059" xr:uid="{A76A9136-BE8B-42C6-AFD2-FBD1A8E5C5FC}"/>
    <cellStyle name="%40 - Vurgu6 2 3 11 4" xfId="28849" xr:uid="{4C0D0150-3254-4B58-9BA4-BDE580E82A2B}"/>
    <cellStyle name="%40 - Vurgu6 2 3 12" xfId="4431" xr:uid="{D1DCE9CB-5BF4-405F-8836-C2B8216363A8}"/>
    <cellStyle name="%40 - Vurgu6 2 3 13" xfId="6608" xr:uid="{8380A7A8-083D-4CBB-BCB2-4F1A6DC5D128}"/>
    <cellStyle name="%40 - Vurgu6 2 3 13 2" xfId="31612" xr:uid="{62489A13-DD4A-4FA8-962A-AE77C1B7F121}"/>
    <cellStyle name="%40 - Vurgu6 2 3 14" xfId="11412" xr:uid="{1DD46703-364E-4282-A85E-CA85764C66A1}"/>
    <cellStyle name="%40 - Vurgu6 2 3 14 2" xfId="35646" xr:uid="{B5C1FA73-2001-4964-A375-18DF1E21481B}"/>
    <cellStyle name="%40 - Vurgu6 2 3 15" xfId="15125" xr:uid="{CB60125F-550C-4EE2-B9B4-59AF3AB926B2}"/>
    <cellStyle name="%40 - Vurgu6 2 3 15 2" xfId="39357" xr:uid="{829C6C5E-D4A3-49C9-AE83-8F9B502647A6}"/>
    <cellStyle name="%40 - Vurgu6 2 3 16" xfId="18861" xr:uid="{91CC9AA6-AAD8-4D89-9C89-1BEBBC7CE652}"/>
    <cellStyle name="%40 - Vurgu6 2 3 16 2" xfId="43087" xr:uid="{C5B723FB-2FCC-4615-8662-C814D19536F6}"/>
    <cellStyle name="%40 - Vurgu6 2 3 17" xfId="22414" xr:uid="{530EA512-550B-48BD-B14A-E2283DAC8D71}"/>
    <cellStyle name="%40 - Vurgu6 2 3 17 2" xfId="46616" xr:uid="{BC22312B-5FD0-454B-AA16-B3656647FF87}"/>
    <cellStyle name="%40 - Vurgu6 2 3 2" xfId="723" xr:uid="{00000000-0005-0000-0000-000018030000}"/>
    <cellStyle name="%40 - Vurgu6 2 3 2 10" xfId="23468" xr:uid="{DD08F0A0-755D-4E10-B497-2AFF6FAEDE2D}"/>
    <cellStyle name="%40 - Vurgu6 2 3 2 10 2" xfId="47670" xr:uid="{BA2DC24B-6AD5-407F-96C1-68819AC2FEEB}"/>
    <cellStyle name="%40 - Vurgu6 2 3 2 11" xfId="28850" xr:uid="{2675B9CF-CFB2-4DEF-8A19-65A4B517FB59}"/>
    <cellStyle name="%40 - Vurgu6 2 3 2 2" xfId="724" xr:uid="{00000000-0005-0000-0000-000019030000}"/>
    <cellStyle name="%40 - Vurgu6 2 3 2 2 2" xfId="4434" xr:uid="{E9D16F34-B886-472C-914E-028185144B2A}"/>
    <cellStyle name="%40 - Vurgu6 2 3 2 2 2 2" xfId="30022" xr:uid="{B458D52B-63E7-4241-BE28-9490AD2824AD}"/>
    <cellStyle name="%40 - Vurgu6 2 3 2 2 3" xfId="6055" xr:uid="{6541D3DA-35EC-4BFB-93AB-05B9935CE61D}"/>
    <cellStyle name="%40 - Vurgu6 2 3 2 2 3 2" xfId="31061" xr:uid="{4944B2B7-8F9B-4C2C-8BB2-ACFBB1FE73BA}"/>
    <cellStyle name="%40 - Vurgu6 2 3 2 2 4" xfId="26244" xr:uid="{E09B77E1-53FB-47A1-8D6A-2E6F4097FD67}"/>
    <cellStyle name="%40 - Vurgu6 2 3 2 2 4 2" xfId="50364" xr:uid="{53F28FF8-3D7A-435A-9FEE-103DCFF562FB}"/>
    <cellStyle name="%40 - Vurgu6 2 3 2 2 5" xfId="28851" xr:uid="{29871E71-0F5A-4177-AB18-4C76F8774C6E}"/>
    <cellStyle name="%40 - Vurgu6 2 3 2 3" xfId="4433" xr:uid="{0729A1C8-F6FD-4842-AA8E-D1EF2A608EEF}"/>
    <cellStyle name="%40 - Vurgu6 2 3 2 3 2" xfId="30021" xr:uid="{BD6699F8-0837-488C-A367-B42E08ADCC57}"/>
    <cellStyle name="%40 - Vurgu6 2 3 2 4" xfId="6054" xr:uid="{92F06D35-9784-4974-B793-798ACD210EC0}"/>
    <cellStyle name="%40 - Vurgu6 2 3 2 4 2" xfId="31060" xr:uid="{CB40567F-C545-46DD-AA85-57F55E86854D}"/>
    <cellStyle name="%40 - Vurgu6 2 3 2 5" xfId="7801" xr:uid="{7A68BE9C-C57A-434F-9A7F-ED5481AED141}"/>
    <cellStyle name="%40 - Vurgu6 2 3 2 5 2" xfId="32664" xr:uid="{67982911-D9B4-4249-8D38-71832870154B}"/>
    <cellStyle name="%40 - Vurgu6 2 3 2 6" xfId="10510" xr:uid="{B3670533-3A86-46A1-8119-B815D38AAFEC}"/>
    <cellStyle name="%40 - Vurgu6 2 3 2 6 2" xfId="35071" xr:uid="{2410A140-87C6-45A5-8C7E-8A6B8939DF03}"/>
    <cellStyle name="%40 - Vurgu6 2 3 2 7" xfId="12815" xr:uid="{3FCEAE56-5FC2-40D5-B9A8-EDDD17F5A922}"/>
    <cellStyle name="%40 - Vurgu6 2 3 2 7 2" xfId="37048" xr:uid="{E67ABEAA-A800-42DF-BF88-BED1FC7E114F}"/>
    <cellStyle name="%40 - Vurgu6 2 3 2 8" xfId="16528" xr:uid="{FEAF1939-5343-432C-A1E7-0C9F6C0E5709}"/>
    <cellStyle name="%40 - Vurgu6 2 3 2 8 2" xfId="40759" xr:uid="{AA43939B-78D6-4B4F-94E7-39EFB8CBF847}"/>
    <cellStyle name="%40 - Vurgu6 2 3 2 9" xfId="20267" xr:uid="{6CBA2A5F-9B81-4FE1-AD87-E3597445491C}"/>
    <cellStyle name="%40 - Vurgu6 2 3 2 9 2" xfId="44490" xr:uid="{0F91AB38-EE1B-4B0F-9CFE-A00C619A427F}"/>
    <cellStyle name="%40 - Vurgu6 2 3 3" xfId="725" xr:uid="{00000000-0005-0000-0000-00001A030000}"/>
    <cellStyle name="%40 - Vurgu6 2 3 3 10" xfId="27429" xr:uid="{D96A48EE-D2D9-48B3-8F24-CA11961A5BDE}"/>
    <cellStyle name="%40 - Vurgu6 2 3 3 10 2" xfId="51546" xr:uid="{05570CCC-65E7-4EFD-95E7-4811A8B3AB3F}"/>
    <cellStyle name="%40 - Vurgu6 2 3 3 11" xfId="28852" xr:uid="{9581C0DD-34F2-4407-AEC9-9F1912CFDE18}"/>
    <cellStyle name="%40 - Vurgu6 2 3 3 2" xfId="726" xr:uid="{00000000-0005-0000-0000-00001B030000}"/>
    <cellStyle name="%40 - Vurgu6 2 3 3 2 2" xfId="4436" xr:uid="{3ED240D1-6383-4CDD-8147-5057A15DD529}"/>
    <cellStyle name="%40 - Vurgu6 2 3 3 2 2 2" xfId="30024" xr:uid="{588FE68C-460E-462C-A27F-A156227EC0F3}"/>
    <cellStyle name="%40 - Vurgu6 2 3 3 2 3" xfId="6057" xr:uid="{3370A500-C350-499B-A03D-FFA9623BE0C2}"/>
    <cellStyle name="%40 - Vurgu6 2 3 3 2 3 2" xfId="31063" xr:uid="{04A2BAD3-C95B-476F-BB38-70E38A3CA0D6}"/>
    <cellStyle name="%40 - Vurgu6 2 3 3 2 4" xfId="28853" xr:uid="{F43D5CA0-E879-4CA1-9F32-E336EE3B2650}"/>
    <cellStyle name="%40 - Vurgu6 2 3 3 3" xfId="4435" xr:uid="{DDF38EA6-C151-45D5-AAB8-4EF88F95C8C1}"/>
    <cellStyle name="%40 - Vurgu6 2 3 3 3 2" xfId="30023" xr:uid="{4B9CB5CE-F440-4607-BB51-BDB6DBBECF9B}"/>
    <cellStyle name="%40 - Vurgu6 2 3 3 4" xfId="6056" xr:uid="{D2F1BD11-AC49-4DE0-B60B-F9F6B04339B6}"/>
    <cellStyle name="%40 - Vurgu6 2 3 3 4 2" xfId="31062" xr:uid="{E989EA39-F0A1-40FA-935E-388F5D6CFE32}"/>
    <cellStyle name="%40 - Vurgu6 2 3 3 5" xfId="10015" xr:uid="{BECA484B-0C36-4E85-8F18-F133B1502440}"/>
    <cellStyle name="%40 - Vurgu6 2 3 3 5 2" xfId="34609" xr:uid="{1124ECFD-841E-4658-8179-4DE8B98D2129}"/>
    <cellStyle name="%40 - Vurgu6 2 3 3 6" xfId="10511" xr:uid="{1F75F5D7-4E6D-44C2-8774-DCAE28050340}"/>
    <cellStyle name="%40 - Vurgu6 2 3 3 6 2" xfId="35072" xr:uid="{3DA4AE74-681E-4CA0-9D35-0AE2A4E67E88}"/>
    <cellStyle name="%40 - Vurgu6 2 3 3 7" xfId="13997" xr:uid="{4E798D75-4CB6-47C2-8F5F-B03112D4D3EB}"/>
    <cellStyle name="%40 - Vurgu6 2 3 3 7 2" xfId="38230" xr:uid="{C1E1415A-33C2-4981-AEA5-AF893268C920}"/>
    <cellStyle name="%40 - Vurgu6 2 3 3 8" xfId="17710" xr:uid="{8CDCFCAB-99D8-4603-9D55-FF7E06EA1268}"/>
    <cellStyle name="%40 - Vurgu6 2 3 3 8 2" xfId="41941" xr:uid="{A3788C35-52D1-4935-B0FB-A42438388EE8}"/>
    <cellStyle name="%40 - Vurgu6 2 3 3 9" xfId="21449" xr:uid="{4F20CF14-E634-442E-BA96-4AFFB9E3FC50}"/>
    <cellStyle name="%40 - Vurgu6 2 3 3 9 2" xfId="45672" xr:uid="{89F8EA0A-B40E-4612-AECC-36C7CBF1D5AC}"/>
    <cellStyle name="%40 - Vurgu6 2 3 4" xfId="727" xr:uid="{00000000-0005-0000-0000-00001C030000}"/>
    <cellStyle name="%40 - Vurgu6 2 3 4 10" xfId="25824" xr:uid="{FB2CBE23-4EA6-41BB-B27E-42BB5FDE4891}"/>
    <cellStyle name="%40 - Vurgu6 2 3 4 10 2" xfId="49948" xr:uid="{836A0F33-E5E5-4A48-A307-6B3CD0D31771}"/>
    <cellStyle name="%40 - Vurgu6 2 3 4 11" xfId="28854" xr:uid="{D3B04A28-1379-4963-A385-EDD2DC940157}"/>
    <cellStyle name="%40 - Vurgu6 2 3 4 2" xfId="728" xr:uid="{00000000-0005-0000-0000-00001D030000}"/>
    <cellStyle name="%40 - Vurgu6 2 3 4 2 2" xfId="4438" xr:uid="{F90749B5-CDF7-4891-A49C-2BF25F7520B1}"/>
    <cellStyle name="%40 - Vurgu6 2 3 4 2 2 2" xfId="30026" xr:uid="{411DDD17-D353-4319-ABE4-7E19068BB2C2}"/>
    <cellStyle name="%40 - Vurgu6 2 3 4 2 3" xfId="6059" xr:uid="{0DF8C0BD-6C36-4240-8650-9B0FD93C1211}"/>
    <cellStyle name="%40 - Vurgu6 2 3 4 2 3 2" xfId="31065" xr:uid="{EEFC9876-779E-4AB4-A22A-5F4789DE585C}"/>
    <cellStyle name="%40 - Vurgu6 2 3 4 2 4" xfId="28855" xr:uid="{0366BA44-C5F8-4F9B-9E2B-FE13BD91DED1}"/>
    <cellStyle name="%40 - Vurgu6 2 3 4 3" xfId="4437" xr:uid="{F0E448B1-2CAC-459A-8368-62838B0E39A9}"/>
    <cellStyle name="%40 - Vurgu6 2 3 4 3 2" xfId="30025" xr:uid="{DF0C14E6-D19E-4023-8E69-6A9E3832633B}"/>
    <cellStyle name="%40 - Vurgu6 2 3 4 4" xfId="6058" xr:uid="{2C79F5B2-D0C9-4769-BD02-CF7B76C97349}"/>
    <cellStyle name="%40 - Vurgu6 2 3 4 4 2" xfId="31064" xr:uid="{3412EDE7-4918-4E9D-A166-BBF604A66144}"/>
    <cellStyle name="%40 - Vurgu6 2 3 4 5" xfId="9003" xr:uid="{B7CE1D9D-41B2-4686-8F18-C823B0426DCF}"/>
    <cellStyle name="%40 - Vurgu6 2 3 4 5 2" xfId="33697" xr:uid="{A68034E1-7574-4513-929F-3A7088C99727}"/>
    <cellStyle name="%40 - Vurgu6 2 3 4 6" xfId="10512" xr:uid="{1D603176-CF96-4A6C-B675-46718F2CB98E}"/>
    <cellStyle name="%40 - Vurgu6 2 3 4 6 2" xfId="35073" xr:uid="{C750D24C-30FD-42B0-AA26-BEBB11A26C36}"/>
    <cellStyle name="%40 - Vurgu6 2 3 4 7" xfId="12398" xr:uid="{C65A9D1B-E956-49CC-BD56-A4B61D270AA5}"/>
    <cellStyle name="%40 - Vurgu6 2 3 4 7 2" xfId="36632" xr:uid="{08EB8F44-BAFA-44F3-BDB2-2D9C0439D763}"/>
    <cellStyle name="%40 - Vurgu6 2 3 4 8" xfId="16111" xr:uid="{CFD8C3FC-28F7-4C40-BFAE-2E87E0B417DB}"/>
    <cellStyle name="%40 - Vurgu6 2 3 4 8 2" xfId="40343" xr:uid="{FB1BC68B-1946-4A5C-9987-4213C4966DEF}"/>
    <cellStyle name="%40 - Vurgu6 2 3 4 9" xfId="19849" xr:uid="{B0F43B71-DF1E-454C-9212-00B2B3B3361B}"/>
    <cellStyle name="%40 - Vurgu6 2 3 4 9 2" xfId="44074" xr:uid="{DEACDA62-2B61-4C2D-BBA2-A9509A4F8B96}"/>
    <cellStyle name="%40 - Vurgu6 2 3 5" xfId="729" xr:uid="{00000000-0005-0000-0000-00001E030000}"/>
    <cellStyle name="%40 - Vurgu6 2 3 5 2" xfId="730" xr:uid="{00000000-0005-0000-0000-00001F030000}"/>
    <cellStyle name="%40 - Vurgu6 2 3 5 2 2" xfId="4440" xr:uid="{BAD81D81-AE45-48E0-A8CC-BA8BBF5B2057}"/>
    <cellStyle name="%40 - Vurgu6 2 3 5 2 2 2" xfId="30028" xr:uid="{0872B545-5DAE-41F3-98EB-E66BFDE66031}"/>
    <cellStyle name="%40 - Vurgu6 2 3 5 2 3" xfId="6061" xr:uid="{D6CC78F9-AA38-44F6-B73E-DB3D570B4901}"/>
    <cellStyle name="%40 - Vurgu6 2 3 5 2 3 2" xfId="31067" xr:uid="{D166515A-0A8A-4CDA-B922-96E3091CA317}"/>
    <cellStyle name="%40 - Vurgu6 2 3 5 2 4" xfId="28857" xr:uid="{D16C38CA-D3E1-433D-83CF-8D50718FACDD}"/>
    <cellStyle name="%40 - Vurgu6 2 3 5 3" xfId="4439" xr:uid="{FCC389D8-4585-40B3-B99B-3BE55473EEB6}"/>
    <cellStyle name="%40 - Vurgu6 2 3 5 3 2" xfId="30027" xr:uid="{33F2C854-2A2E-4DB1-80C0-5D4F48AFD451}"/>
    <cellStyle name="%40 - Vurgu6 2 3 5 4" xfId="6060" xr:uid="{5D161DEC-7861-47E8-9C0F-BD5640C211CB}"/>
    <cellStyle name="%40 - Vurgu6 2 3 5 4 2" xfId="31066" xr:uid="{F4A1DC80-BFC4-461B-A6FE-2539E320B5E5}"/>
    <cellStyle name="%40 - Vurgu6 2 3 5 5" xfId="10513" xr:uid="{5CDB91BC-2887-4293-A8E2-36A50D4C6451}"/>
    <cellStyle name="%40 - Vurgu6 2 3 5 5 2" xfId="35074" xr:uid="{E3DADEC5-5040-4BD2-A9E3-55492A94AF4B}"/>
    <cellStyle name="%40 - Vurgu6 2 3 5 6" xfId="24831" xr:uid="{8BC0A055-96A1-4FDA-AE65-AB6D3F056721}"/>
    <cellStyle name="%40 - Vurgu6 2 3 5 6 2" xfId="48965" xr:uid="{FF2A6B24-DDCA-4959-937A-756C56026C89}"/>
    <cellStyle name="%40 - Vurgu6 2 3 5 7" xfId="28856" xr:uid="{7C49002E-2D73-4894-8E34-7B467C67B0BC}"/>
    <cellStyle name="%40 - Vurgu6 2 3 6" xfId="731" xr:uid="{00000000-0005-0000-0000-000020030000}"/>
    <cellStyle name="%40 - Vurgu6 2 3 6 2" xfId="732" xr:uid="{00000000-0005-0000-0000-000021030000}"/>
    <cellStyle name="%40 - Vurgu6 2 3 6 2 2" xfId="4442" xr:uid="{A34112E7-2A9E-4F01-AE3E-48967518CBA4}"/>
    <cellStyle name="%40 - Vurgu6 2 3 6 2 2 2" xfId="30030" xr:uid="{77366309-5909-4F60-A012-50D53824BF9F}"/>
    <cellStyle name="%40 - Vurgu6 2 3 6 2 3" xfId="6063" xr:uid="{7AB6953B-D9C6-4C4C-B9BC-9D4D897412B8}"/>
    <cellStyle name="%40 - Vurgu6 2 3 6 2 3 2" xfId="31069" xr:uid="{10971CB0-EC79-4AB0-A2D5-E38ED0FCB074}"/>
    <cellStyle name="%40 - Vurgu6 2 3 6 2 4" xfId="28859" xr:uid="{5719ACFA-9EB8-43F0-9831-E4A079FD18AE}"/>
    <cellStyle name="%40 - Vurgu6 2 3 6 3" xfId="4441" xr:uid="{F17CBCFA-FE16-4B16-AA89-5BB8B1118B90}"/>
    <cellStyle name="%40 - Vurgu6 2 3 6 3 2" xfId="30029" xr:uid="{6023A83C-E1C3-4C3F-BDE0-282FCDCD56F2}"/>
    <cellStyle name="%40 - Vurgu6 2 3 6 4" xfId="6062" xr:uid="{7FB55F70-CA7D-43E5-9ABA-2E036C27C17C}"/>
    <cellStyle name="%40 - Vurgu6 2 3 6 4 2" xfId="31068" xr:uid="{168E978A-CFDA-49B2-BBF3-DC39CAD8CD8C}"/>
    <cellStyle name="%40 - Vurgu6 2 3 6 5" xfId="10514" xr:uid="{9798FC41-57A0-40C4-830E-58505BD67B8F}"/>
    <cellStyle name="%40 - Vurgu6 2 3 6 5 2" xfId="35075" xr:uid="{9C0B3CF3-571D-4CF1-83D5-BC3CF7959D6D}"/>
    <cellStyle name="%40 - Vurgu6 2 3 6 6" xfId="28858" xr:uid="{C78BFCC8-63EA-442C-AB7B-9FFEDEE9791A}"/>
    <cellStyle name="%40 - Vurgu6 2 3 7" xfId="733" xr:uid="{00000000-0005-0000-0000-000022030000}"/>
    <cellStyle name="%40 - Vurgu6 2 3 7 2" xfId="734" xr:uid="{00000000-0005-0000-0000-000023030000}"/>
    <cellStyle name="%40 - Vurgu6 2 3 7 2 2" xfId="4444" xr:uid="{95A6D324-9A4E-4354-91D1-478CB920330C}"/>
    <cellStyle name="%40 - Vurgu6 2 3 7 2 2 2" xfId="30032" xr:uid="{823A38B6-041F-4AFA-B6D0-5B6DAC695006}"/>
    <cellStyle name="%40 - Vurgu6 2 3 7 2 3" xfId="6065" xr:uid="{98B6BAE5-B9BF-4765-A342-39CFF776DF85}"/>
    <cellStyle name="%40 - Vurgu6 2 3 7 2 3 2" xfId="31071" xr:uid="{653D721F-4127-49BB-8E41-91B6619F59BE}"/>
    <cellStyle name="%40 - Vurgu6 2 3 7 2 4" xfId="28861" xr:uid="{F85B67D2-B396-4F04-A3F6-07CDF0B2549C}"/>
    <cellStyle name="%40 - Vurgu6 2 3 7 3" xfId="4443" xr:uid="{2C22D94A-B9A3-4925-B426-6896D2201DFA}"/>
    <cellStyle name="%40 - Vurgu6 2 3 7 3 2" xfId="30031" xr:uid="{D408A79C-BA7C-4AA8-928F-1BE05A121936}"/>
    <cellStyle name="%40 - Vurgu6 2 3 7 4" xfId="6064" xr:uid="{4AAF319E-D912-4F1C-86C2-2FAA45330B52}"/>
    <cellStyle name="%40 - Vurgu6 2 3 7 4 2" xfId="31070" xr:uid="{CEAD2B52-821C-4085-B98C-383EC2382065}"/>
    <cellStyle name="%40 - Vurgu6 2 3 7 5" xfId="10515" xr:uid="{185EA275-19CC-4831-AB08-0E00E21FFEBC}"/>
    <cellStyle name="%40 - Vurgu6 2 3 7 5 2" xfId="35076" xr:uid="{837FC957-C514-4389-8993-CA0B32E29561}"/>
    <cellStyle name="%40 - Vurgu6 2 3 7 6" xfId="28860" xr:uid="{106B29BC-579A-454A-BAFA-1CD30CBE3F58}"/>
    <cellStyle name="%40 - Vurgu6 2 3 8" xfId="735" xr:uid="{00000000-0005-0000-0000-000024030000}"/>
    <cellStyle name="%40 - Vurgu6 2 3 8 2" xfId="736" xr:uid="{00000000-0005-0000-0000-000025030000}"/>
    <cellStyle name="%40 - Vurgu6 2 3 8 2 2" xfId="4446" xr:uid="{8847EA3E-3C18-42FB-91B3-9EC413D2DB9C}"/>
    <cellStyle name="%40 - Vurgu6 2 3 8 2 2 2" xfId="30034" xr:uid="{FA20A89D-C5F2-47E9-8C2C-0628F5829DDC}"/>
    <cellStyle name="%40 - Vurgu6 2 3 8 2 3" xfId="6067" xr:uid="{3B8CB463-E77A-4617-9A4D-0825344096A0}"/>
    <cellStyle name="%40 - Vurgu6 2 3 8 2 3 2" xfId="31073" xr:uid="{C5112C8C-39FC-4C6D-8436-AC7345BFA53A}"/>
    <cellStyle name="%40 - Vurgu6 2 3 8 2 4" xfId="28863" xr:uid="{331D5CFC-E264-4EA2-95C7-76C695F153EE}"/>
    <cellStyle name="%40 - Vurgu6 2 3 8 3" xfId="4445" xr:uid="{FD4326E3-19D0-4C68-8A4F-A3188B755744}"/>
    <cellStyle name="%40 - Vurgu6 2 3 8 3 2" xfId="30033" xr:uid="{C92A5B6D-3389-4611-9281-E1EDF48E0EDD}"/>
    <cellStyle name="%40 - Vurgu6 2 3 8 4" xfId="6066" xr:uid="{A364901A-2008-4FA2-988C-94650915F922}"/>
    <cellStyle name="%40 - Vurgu6 2 3 8 4 2" xfId="31072" xr:uid="{B3590F1B-3E5A-4184-9A2B-764760D027D2}"/>
    <cellStyle name="%40 - Vurgu6 2 3 8 5" xfId="10516" xr:uid="{429F302E-308C-44D7-83A5-ED27BE9B8A9E}"/>
    <cellStyle name="%40 - Vurgu6 2 3 8 5 2" xfId="35077" xr:uid="{26145EF6-67EB-4746-A5C2-F5C6C3F8968E}"/>
    <cellStyle name="%40 - Vurgu6 2 3 8 6" xfId="28862" xr:uid="{DD43EFB9-376A-48F3-8250-8E377E015C11}"/>
    <cellStyle name="%40 - Vurgu6 2 3 9" xfId="737" xr:uid="{00000000-0005-0000-0000-000026030000}"/>
    <cellStyle name="%40 - Vurgu6 2 3 9 2" xfId="4447" xr:uid="{EBEBB6BE-E944-41D7-9E67-703014420EC3}"/>
    <cellStyle name="%40 - Vurgu6 2 3 9 2 2" xfId="30035" xr:uid="{559BD34C-2365-4AD3-9E40-DAEBF74791E2}"/>
    <cellStyle name="%40 - Vurgu6 2 3 9 3" xfId="6068" xr:uid="{A5A36A36-D428-4F43-9F81-2CDE962418AA}"/>
    <cellStyle name="%40 - Vurgu6 2 3 9 3 2" xfId="31074" xr:uid="{8A40B2E9-F4F6-4058-B496-2B9DB654A407}"/>
    <cellStyle name="%40 - Vurgu6 2 3 9 4" xfId="10517" xr:uid="{EC274BF2-EB85-4E76-91F1-71CF4F2D2A5E}"/>
    <cellStyle name="%40 - Vurgu6 2 3 9 4 2" xfId="35078" xr:uid="{22A06231-BE75-487F-8F45-1B8BA158EB8A}"/>
    <cellStyle name="%40 - Vurgu6 2 3 9 5" xfId="28864" xr:uid="{33717717-D2E6-4772-929C-1CBDCE298630}"/>
    <cellStyle name="%40 - Vurgu6 2 30" xfId="14867" xr:uid="{9DE9BF32-ABB7-4B8D-9D60-83A4D4C393C7}"/>
    <cellStyle name="%40 - Vurgu6 2 30 2" xfId="39099" xr:uid="{1DA1C321-4207-47EB-903F-37B2A54C1BA9}"/>
    <cellStyle name="%40 - Vurgu6 2 31" xfId="18600" xr:uid="{A4F32B82-858D-4E28-AB52-AFE67B8EF151}"/>
    <cellStyle name="%40 - Vurgu6 2 31 2" xfId="42826" xr:uid="{55F7F091-8D39-4C08-9BD5-C824C47C53A6}"/>
    <cellStyle name="%40 - Vurgu6 2 32" xfId="22337" xr:uid="{DBFF2FBC-0131-480F-BAD4-B9879B54C35C}"/>
    <cellStyle name="%40 - Vurgu6 2 32 2" xfId="46539" xr:uid="{6ABD18C9-D688-43FB-B162-3C69ACEC0AC6}"/>
    <cellStyle name="%40 - Vurgu6 2 33" xfId="28835" xr:uid="{115422AA-DB57-4FEB-862A-442E306883BD}"/>
    <cellStyle name="%40 - Vurgu6 2 4" xfId="738" xr:uid="{00000000-0005-0000-0000-000027030000}"/>
    <cellStyle name="%40 - Vurgu6 2 4 2" xfId="739" xr:uid="{00000000-0005-0000-0000-000028030000}"/>
    <cellStyle name="%40 - Vurgu6 2 4 3" xfId="4448" xr:uid="{2ECCD74E-C687-4F01-ACA5-D59DCF939003}"/>
    <cellStyle name="%40 - Vurgu6 2 4 3 2" xfId="30036" xr:uid="{2C2998F8-B702-4A8F-95B3-9B47A1BBA703}"/>
    <cellStyle name="%40 - Vurgu6 2 4 4" xfId="6069" xr:uid="{149E0497-3D7D-4998-92F0-0A30AA042D6B}"/>
    <cellStyle name="%40 - Vurgu6 2 4 4 2" xfId="31075" xr:uid="{F4EFF541-8B11-4D10-9B43-D99041C61D60}"/>
    <cellStyle name="%40 - Vurgu6 2 4 5" xfId="6651" xr:uid="{E2C0E24B-8C8A-491C-A442-E8F74FD193F1}"/>
    <cellStyle name="%40 - Vurgu6 2 5" xfId="740" xr:uid="{00000000-0005-0000-0000-000029030000}"/>
    <cellStyle name="%40 - Vurgu6 2 5 10" xfId="22546" xr:uid="{E338C02C-5C0B-4115-A340-01955DEF064A}"/>
    <cellStyle name="%40 - Vurgu6 2 5 10 2" xfId="46748" xr:uid="{0B0579B3-A88C-4F9E-9DE1-90A9420C4D2C}"/>
    <cellStyle name="%40 - Vurgu6 2 5 11" xfId="28865" xr:uid="{02E2972C-3940-4129-9281-1AF84814800D}"/>
    <cellStyle name="%40 - Vurgu6 2 5 2" xfId="741" xr:uid="{00000000-0005-0000-0000-00002A030000}"/>
    <cellStyle name="%40 - Vurgu6 2 5 2 2" xfId="4450" xr:uid="{B23404EF-028F-46CA-8F44-D09546B164CE}"/>
    <cellStyle name="%40 - Vurgu6 2 5 2 2 2" xfId="27556" xr:uid="{10A1CCC3-B4D4-42FD-B963-D02D0A0151BE}"/>
    <cellStyle name="%40 - Vurgu6 2 5 2 2 2 2" xfId="51673" xr:uid="{73E99BBF-2B1C-493B-B254-3ED7E7E18D02}"/>
    <cellStyle name="%40 - Vurgu6 2 5 2 2 3" xfId="30038" xr:uid="{492930EB-9D40-46BA-A81D-C4DEACCB3F0A}"/>
    <cellStyle name="%40 - Vurgu6 2 5 2 3" xfId="6071" xr:uid="{39A79AB6-3435-4CE5-8BE7-D634291007E7}"/>
    <cellStyle name="%40 - Vurgu6 2 5 2 3 2" xfId="31077" xr:uid="{B2DA692B-92D2-4B03-83A3-DD86382325CB}"/>
    <cellStyle name="%40 - Vurgu6 2 5 2 4" xfId="7953" xr:uid="{AFD83888-2C45-41BD-A74B-6F8690A23ED1}"/>
    <cellStyle name="%40 - Vurgu6 2 5 2 4 2" xfId="32791" xr:uid="{05158E53-C9AA-48FC-AA30-3DE4ECF1E4EA}"/>
    <cellStyle name="%40 - Vurgu6 2 5 2 5" xfId="14124" xr:uid="{BAFABF5B-1D77-498B-9D9D-D6C919B8B053}"/>
    <cellStyle name="%40 - Vurgu6 2 5 2 5 2" xfId="38357" xr:uid="{9D710961-464A-448F-8535-5671C73FA24A}"/>
    <cellStyle name="%40 - Vurgu6 2 5 2 6" xfId="17837" xr:uid="{82E7545B-97C4-471E-ABF8-B179CD585F80}"/>
    <cellStyle name="%40 - Vurgu6 2 5 2 6 2" xfId="42068" xr:uid="{9FCF9FFB-1F28-4ED0-8C8D-B2A372113335}"/>
    <cellStyle name="%40 - Vurgu6 2 5 2 7" xfId="21576" xr:uid="{3AF87A6F-9F6A-438E-99E8-495123B93AF6}"/>
    <cellStyle name="%40 - Vurgu6 2 5 2 7 2" xfId="45799" xr:uid="{5F7F2366-6A13-403D-9A92-C8BCAB910837}"/>
    <cellStyle name="%40 - Vurgu6 2 5 2 8" xfId="23596" xr:uid="{C9F6AD45-F717-4D5B-A2BD-8B651D456915}"/>
    <cellStyle name="%40 - Vurgu6 2 5 2 8 2" xfId="47798" xr:uid="{66480480-03E2-4D6D-90CD-0F25DC4BCB84}"/>
    <cellStyle name="%40 - Vurgu6 2 5 2 9" xfId="28866" xr:uid="{2750CDDD-DA91-4C74-86BD-D5194BA606BD}"/>
    <cellStyle name="%40 - Vurgu6 2 5 3" xfId="4449" xr:uid="{E258965A-7D3B-433B-BBCE-016590F3D362}"/>
    <cellStyle name="%40 - Vurgu6 2 5 3 2" xfId="9382" xr:uid="{86AAE5AC-99E9-4E97-9675-38BBFDED9072}"/>
    <cellStyle name="%40 - Vurgu6 2 5 3 2 2" xfId="34008" xr:uid="{9134B1CF-A240-4814-B756-88C8F04D2FAF}"/>
    <cellStyle name="%40 - Vurgu6 2 5 3 3" xfId="12944" xr:uid="{0F16AB8D-9428-410F-AD4F-5D69CC2A54E4}"/>
    <cellStyle name="%40 - Vurgu6 2 5 3 3 2" xfId="37177" xr:uid="{D94F9BB3-E5F3-48F6-99AD-6422AAD64058}"/>
    <cellStyle name="%40 - Vurgu6 2 5 3 4" xfId="16657" xr:uid="{01EFAD54-F5EA-472C-B9B3-BEBC77F81785}"/>
    <cellStyle name="%40 - Vurgu6 2 5 3 4 2" xfId="40888" xr:uid="{BA00DD8A-FF64-4176-8394-0FFA0EB5E8A2}"/>
    <cellStyle name="%40 - Vurgu6 2 5 3 5" xfId="20396" xr:uid="{53F2052D-EB4C-481A-8E8B-26D55691D04C}"/>
    <cellStyle name="%40 - Vurgu6 2 5 3 5 2" xfId="44619" xr:uid="{CB6BF0DD-DC16-4C78-A270-524304C55657}"/>
    <cellStyle name="%40 - Vurgu6 2 5 3 6" xfId="26374" xr:uid="{835F3B0A-BBFB-4D0C-A47F-EA9C37E19123}"/>
    <cellStyle name="%40 - Vurgu6 2 5 3 6 2" xfId="50493" xr:uid="{086315E2-F554-4C84-952D-63598BA70768}"/>
    <cellStyle name="%40 - Vurgu6 2 5 3 7" xfId="30037" xr:uid="{069100EB-C7C6-4811-99D0-DD8D251F3482}"/>
    <cellStyle name="%40 - Vurgu6 2 5 4" xfId="6070" xr:uid="{E5B67B61-6B87-4B68-8D54-290828EB58C0}"/>
    <cellStyle name="%40 - Vurgu6 2 5 4 2" xfId="24959" xr:uid="{3A401DB0-467A-4D9B-9CBB-1AE78026B908}"/>
    <cellStyle name="%40 - Vurgu6 2 5 4 2 2" xfId="49093" xr:uid="{1ED130BA-9656-493A-B7ED-EB0AAA6A92D8}"/>
    <cellStyle name="%40 - Vurgu6 2 5 4 3" xfId="31076" xr:uid="{4B52F904-6B90-4E3D-8A37-C053002DE6A2}"/>
    <cellStyle name="%40 - Vurgu6 2 5 5" xfId="6806" xr:uid="{02F6CA52-0E35-4113-B05A-6A5FEACE4163}"/>
    <cellStyle name="%40 - Vurgu6 2 5 5 2" xfId="31743" xr:uid="{1BACD015-42DB-47C5-96BD-47815333114C}"/>
    <cellStyle name="%40 - Vurgu6 2 5 6" xfId="10518" xr:uid="{2986AC6A-9575-4203-8746-155CA4BA7543}"/>
    <cellStyle name="%40 - Vurgu6 2 5 6 2" xfId="35079" xr:uid="{AF1A1178-D3ED-41ED-923B-AB1206FA0B69}"/>
    <cellStyle name="%40 - Vurgu6 2 5 7" xfId="11543" xr:uid="{5E29EE59-B20C-4F36-8792-42303453B191}"/>
    <cellStyle name="%40 - Vurgu6 2 5 7 2" xfId="35777" xr:uid="{FFD35A9B-02E4-4C97-B2AE-0AEA7364F543}"/>
    <cellStyle name="%40 - Vurgu6 2 5 8" xfId="15256" xr:uid="{F926BFF5-26EB-4E13-B2D3-FE555235249D}"/>
    <cellStyle name="%40 - Vurgu6 2 5 8 2" xfId="39488" xr:uid="{37EE4694-5AFF-494F-A15B-CCC08F49600D}"/>
    <cellStyle name="%40 - Vurgu6 2 5 9" xfId="18993" xr:uid="{22E5FF99-A166-405A-8ED3-E25F386F2829}"/>
    <cellStyle name="%40 - Vurgu6 2 5 9 2" xfId="43219" xr:uid="{359FE60A-945D-49F6-8CB5-696C0F5AF14B}"/>
    <cellStyle name="%40 - Vurgu6 2 6" xfId="742" xr:uid="{00000000-0005-0000-0000-00002B030000}"/>
    <cellStyle name="%40 - Vurgu6 2 6 2" xfId="8087" xr:uid="{143A8F8F-E77F-4A4D-A818-0A849B99A8DE}"/>
    <cellStyle name="%40 - Vurgu6 2 6 2 2" xfId="14248" xr:uid="{FCDB96AB-C05B-4F55-9BCB-4B9B3AC37826}"/>
    <cellStyle name="%40 - Vurgu6 2 6 2 2 2" xfId="27680" xr:uid="{15812224-B1EF-48F8-A3F6-1D0A5AA38093}"/>
    <cellStyle name="%40 - Vurgu6 2 6 2 2 2 2" xfId="51797" xr:uid="{BE0A8B1C-4D89-4250-B961-7E17ECFBF8CC}"/>
    <cellStyle name="%40 - Vurgu6 2 6 2 2 3" xfId="38481" xr:uid="{233E6D51-3AEE-45C8-B301-CC7CF314F146}"/>
    <cellStyle name="%40 - Vurgu6 2 6 2 3" xfId="17961" xr:uid="{534C3CEF-9C2B-47E2-9342-5952FA67D517}"/>
    <cellStyle name="%40 - Vurgu6 2 6 2 3 2" xfId="42192" xr:uid="{4B73D63D-A36E-419A-9541-D1120FC19566}"/>
    <cellStyle name="%40 - Vurgu6 2 6 2 4" xfId="21700" xr:uid="{0F70CAE4-9AC5-4B54-81DF-420D4B42D4C0}"/>
    <cellStyle name="%40 - Vurgu6 2 6 2 4 2" xfId="45923" xr:uid="{EAEA37EF-84EB-4BF7-95B0-980942EAFEDF}"/>
    <cellStyle name="%40 - Vurgu6 2 6 2 5" xfId="23720" xr:uid="{B0560E6E-62E6-4F65-B8CB-AD9CA4F55AE8}"/>
    <cellStyle name="%40 - Vurgu6 2 6 2 5 2" xfId="47922" xr:uid="{0DA1C2C3-4539-4932-8443-6E2D7B77AE20}"/>
    <cellStyle name="%40 - Vurgu6 2 6 2 6" xfId="32915" xr:uid="{3E359951-E7D6-4DB0-A987-6B74492E14A9}"/>
    <cellStyle name="%40 - Vurgu6 2 6 3" xfId="6934" xr:uid="{42280B21-BA2B-4438-9547-D2B4321DC8BC}"/>
    <cellStyle name="%40 - Vurgu6 2 6 3 2" xfId="13056" xr:uid="{AEB6065B-3526-437D-B92E-C5D59C30CD6B}"/>
    <cellStyle name="%40 - Vurgu6 2 6 3 2 2" xfId="37289" xr:uid="{301F35F6-54E8-4414-8ABE-E35522BCF332}"/>
    <cellStyle name="%40 - Vurgu6 2 6 3 3" xfId="16769" xr:uid="{5DE33152-A77C-4170-B3A6-DD41282FB1D1}"/>
    <cellStyle name="%40 - Vurgu6 2 6 3 3 2" xfId="41000" xr:uid="{A59747B0-1F46-49B2-AAEA-E47DBA4BA4A7}"/>
    <cellStyle name="%40 - Vurgu6 2 6 3 4" xfId="20508" xr:uid="{C3AC094B-3110-41CA-A007-4FCC242D00EA}"/>
    <cellStyle name="%40 - Vurgu6 2 6 3 4 2" xfId="44731" xr:uid="{98EA4D42-F97A-4D97-9915-D9DE71085ECF}"/>
    <cellStyle name="%40 - Vurgu6 2 6 3 5" xfId="26486" xr:uid="{DFE4C880-066B-4E32-A4E2-97EF8364527E}"/>
    <cellStyle name="%40 - Vurgu6 2 6 3 5 2" xfId="50605" xr:uid="{127C1DB0-4AE9-4444-8CEF-C3A19A7336D3}"/>
    <cellStyle name="%40 - Vurgu6 2 6 3 6" xfId="31867" xr:uid="{8AAA3809-E8A9-4029-9ED7-D48FE98EAB7B}"/>
    <cellStyle name="%40 - Vurgu6 2 6 4" xfId="11667" xr:uid="{DC441E66-9D05-471B-A772-DEA949921D9A}"/>
    <cellStyle name="%40 - Vurgu6 2 6 4 2" xfId="25083" xr:uid="{452B9BA9-DB06-4B57-8D47-6D3DD2E72509}"/>
    <cellStyle name="%40 - Vurgu6 2 6 4 2 2" xfId="49217" xr:uid="{592F0A35-5C02-460C-B47B-B1B5CA5C14A6}"/>
    <cellStyle name="%40 - Vurgu6 2 6 4 3" xfId="35901" xr:uid="{ED0D97A9-AAD5-4D2C-B8B6-8C73265C5AF0}"/>
    <cellStyle name="%40 - Vurgu6 2 6 5" xfId="15380" xr:uid="{AE59D6C4-FE97-440C-A4BE-303BFAF24739}"/>
    <cellStyle name="%40 - Vurgu6 2 6 5 2" xfId="39612" xr:uid="{6488FF06-54E6-4D00-AB80-FF3CBE095B66}"/>
    <cellStyle name="%40 - Vurgu6 2 6 6" xfId="19117" xr:uid="{794ABB58-C205-4E8A-BA2A-8BBA714FB572}"/>
    <cellStyle name="%40 - Vurgu6 2 6 6 2" xfId="43343" xr:uid="{F00BD4C4-91AB-403F-93AB-9A374AEFE3B6}"/>
    <cellStyle name="%40 - Vurgu6 2 6 7" xfId="22670" xr:uid="{14AF5EC9-503C-49C5-8628-CBC3E4187EAE}"/>
    <cellStyle name="%40 - Vurgu6 2 6 7 2" xfId="46872" xr:uid="{F8B455EF-BFDC-4519-AF4A-E3AB6470829D}"/>
    <cellStyle name="%40 - Vurgu6 2 7" xfId="743" xr:uid="{00000000-0005-0000-0000-00002C030000}"/>
    <cellStyle name="%40 - Vurgu6 2 7 10" xfId="22797" xr:uid="{7668F7CE-B78C-4A0D-88AB-B3B5D58F3CC7}"/>
    <cellStyle name="%40 - Vurgu6 2 7 10 2" xfId="46999" xr:uid="{8A8AC4BF-EA5B-495F-945D-F1FDC180F069}"/>
    <cellStyle name="%40 - Vurgu6 2 7 11" xfId="28867" xr:uid="{F4FAD915-85C2-4173-8F9E-446A5F238367}"/>
    <cellStyle name="%40 - Vurgu6 2 7 2" xfId="744" xr:uid="{00000000-0005-0000-0000-00002D030000}"/>
    <cellStyle name="%40 - Vurgu6 2 7 2 2" xfId="4452" xr:uid="{823F6DD1-6488-41B1-B65B-311E2B0C0EC5}"/>
    <cellStyle name="%40 - Vurgu6 2 7 2 2 2" xfId="27807" xr:uid="{0D778037-F760-4CF5-A27D-40DAB5063AD1}"/>
    <cellStyle name="%40 - Vurgu6 2 7 2 2 2 2" xfId="51924" xr:uid="{CAD45768-57B8-4CDD-9D57-26F37C556185}"/>
    <cellStyle name="%40 - Vurgu6 2 7 2 2 3" xfId="30040" xr:uid="{F106ED6A-5418-40F9-AB51-816141185272}"/>
    <cellStyle name="%40 - Vurgu6 2 7 2 3" xfId="6073" xr:uid="{6A15673D-82E8-4C5B-B1A0-BFEE3284DAB9}"/>
    <cellStyle name="%40 - Vurgu6 2 7 2 3 2" xfId="31079" xr:uid="{B7E55AD0-80F9-4C7C-AE40-F0358FBDB7D9}"/>
    <cellStyle name="%40 - Vurgu6 2 7 2 4" xfId="8218" xr:uid="{F16730DF-3F51-4BA9-93D7-5D7452C95151}"/>
    <cellStyle name="%40 - Vurgu6 2 7 2 4 2" xfId="33042" xr:uid="{08AD0AAE-B4A0-48B1-88E1-C1DF735D3456}"/>
    <cellStyle name="%40 - Vurgu6 2 7 2 5" xfId="14375" xr:uid="{9B60528D-C80E-45AC-B256-8072E898E0B6}"/>
    <cellStyle name="%40 - Vurgu6 2 7 2 5 2" xfId="38608" xr:uid="{145BDA72-DD70-4EBC-A9AB-04D8E1490045}"/>
    <cellStyle name="%40 - Vurgu6 2 7 2 6" xfId="18088" xr:uid="{0E763E6A-0090-4826-8850-0162A029F806}"/>
    <cellStyle name="%40 - Vurgu6 2 7 2 6 2" xfId="42319" xr:uid="{FEA7FF19-89A4-460D-9C6C-C32D32FB13DB}"/>
    <cellStyle name="%40 - Vurgu6 2 7 2 7" xfId="21827" xr:uid="{7FF24B29-D07C-4693-BDDB-FBF1EA2B47C3}"/>
    <cellStyle name="%40 - Vurgu6 2 7 2 7 2" xfId="46050" xr:uid="{82762E9B-9086-4144-A184-2DCCF44DFB94}"/>
    <cellStyle name="%40 - Vurgu6 2 7 2 8" xfId="23847" xr:uid="{0EA075F3-27BC-4DE9-9AAC-3C3C5F5582B3}"/>
    <cellStyle name="%40 - Vurgu6 2 7 2 8 2" xfId="48049" xr:uid="{961779C4-EA50-4A06-BE4B-4A599CD6CD64}"/>
    <cellStyle name="%40 - Vurgu6 2 7 2 9" xfId="28868" xr:uid="{068A1210-E45F-452F-A551-3677F7B70CFC}"/>
    <cellStyle name="%40 - Vurgu6 2 7 3" xfId="4451" xr:uid="{65A274B8-8C47-40CB-85F1-A20C0A36E0C5}"/>
    <cellStyle name="%40 - Vurgu6 2 7 3 2" xfId="9447" xr:uid="{C279334B-E954-4EAF-BDCB-8CA875CA9D8B}"/>
    <cellStyle name="%40 - Vurgu6 2 7 3 2 2" xfId="34072" xr:uid="{8CE7A98D-4828-453A-8284-0E0050CAF09C}"/>
    <cellStyle name="%40 - Vurgu6 2 7 3 3" xfId="13183" xr:uid="{B3DCD3FC-0056-4AA1-A3D2-9F1F1978C7E5}"/>
    <cellStyle name="%40 - Vurgu6 2 7 3 3 2" xfId="37416" xr:uid="{71A26946-F609-4770-9429-24E2F18B2526}"/>
    <cellStyle name="%40 - Vurgu6 2 7 3 4" xfId="16896" xr:uid="{DE073922-7DA2-461A-8978-4F5C9A7D0E88}"/>
    <cellStyle name="%40 - Vurgu6 2 7 3 4 2" xfId="41127" xr:uid="{31506EC2-DB85-42F6-A90A-22303DD515BC}"/>
    <cellStyle name="%40 - Vurgu6 2 7 3 5" xfId="20635" xr:uid="{68AFEDFB-A821-49A2-B01D-776C9B005980}"/>
    <cellStyle name="%40 - Vurgu6 2 7 3 5 2" xfId="44858" xr:uid="{AF9A1FF7-28D5-4600-8CF9-DDD773D99D95}"/>
    <cellStyle name="%40 - Vurgu6 2 7 3 6" xfId="26613" xr:uid="{7BF3A48B-9617-4789-9B85-FF77880B3BF1}"/>
    <cellStyle name="%40 - Vurgu6 2 7 3 6 2" xfId="50732" xr:uid="{EDC14F27-079C-41BB-A090-1265E0DB730B}"/>
    <cellStyle name="%40 - Vurgu6 2 7 3 7" xfId="30039" xr:uid="{307EEA74-9D65-416F-97FB-9416B718D45A}"/>
    <cellStyle name="%40 - Vurgu6 2 7 4" xfId="6072" xr:uid="{728B7177-91BD-4CAD-B01E-7174C38C32CB}"/>
    <cellStyle name="%40 - Vurgu6 2 7 4 2" xfId="25210" xr:uid="{AE9B8D2D-2DDF-4D59-9DE6-2C7F22E2BFFB}"/>
    <cellStyle name="%40 - Vurgu6 2 7 4 2 2" xfId="49344" xr:uid="{B44D8BD9-9E84-4A55-9470-D2511AC85BB6}"/>
    <cellStyle name="%40 - Vurgu6 2 7 4 3" xfId="31078" xr:uid="{6C3713EE-C3CC-4097-BB29-BFACF4D232C5}"/>
    <cellStyle name="%40 - Vurgu6 2 7 5" xfId="7070" xr:uid="{8EE2A25A-9E62-4EC9-980B-50458A1572F6}"/>
    <cellStyle name="%40 - Vurgu6 2 7 5 2" xfId="31994" xr:uid="{FA6C0577-C36F-4A8A-AF3D-83136D2ECFF4}"/>
    <cellStyle name="%40 - Vurgu6 2 7 6" xfId="10519" xr:uid="{8B99907B-0534-4EF4-B4E1-634AB7B978DE}"/>
    <cellStyle name="%40 - Vurgu6 2 7 6 2" xfId="35080" xr:uid="{CF2F03CD-96B6-42DE-B55E-081C21268241}"/>
    <cellStyle name="%40 - Vurgu6 2 7 7" xfId="11794" xr:uid="{3351302A-C9C6-4851-BBE1-E2F7EF26602D}"/>
    <cellStyle name="%40 - Vurgu6 2 7 7 2" xfId="36028" xr:uid="{C14172C7-03CF-4A38-88D8-580A750B9579}"/>
    <cellStyle name="%40 - Vurgu6 2 7 8" xfId="15507" xr:uid="{87FE4267-7456-4863-87EE-4DE7B92F89C7}"/>
    <cellStyle name="%40 - Vurgu6 2 7 8 2" xfId="39739" xr:uid="{B4D4DEC5-8FD6-4EF5-8A3A-6CD3AB243F79}"/>
    <cellStyle name="%40 - Vurgu6 2 7 9" xfId="19244" xr:uid="{6B53CFCA-18C1-471D-B55E-DF3A476F85C5}"/>
    <cellStyle name="%40 - Vurgu6 2 7 9 2" xfId="43470" xr:uid="{62DBB181-FD0B-4FB4-AB0B-E7F1247A1526}"/>
    <cellStyle name="%40 - Vurgu6 2 8" xfId="745" xr:uid="{00000000-0005-0000-0000-00002E030000}"/>
    <cellStyle name="%40 - Vurgu6 2 8 10" xfId="22924" xr:uid="{B0852E43-8720-42B1-B376-2F23B8A2F838}"/>
    <cellStyle name="%40 - Vurgu6 2 8 10 2" xfId="47126" xr:uid="{14E6C6EB-824A-45B0-BCA6-6A129EFDF505}"/>
    <cellStyle name="%40 - Vurgu6 2 8 11" xfId="28869" xr:uid="{574829F6-02C0-4D62-8428-B61E335E335A}"/>
    <cellStyle name="%40 - Vurgu6 2 8 2" xfId="746" xr:uid="{00000000-0005-0000-0000-00002F030000}"/>
    <cellStyle name="%40 - Vurgu6 2 8 2 2" xfId="4454" xr:uid="{D4044B8C-FB69-4AEC-927B-562C00575DC5}"/>
    <cellStyle name="%40 - Vurgu6 2 8 2 2 2" xfId="27934" xr:uid="{E6F855D0-BF80-461B-BD08-69C1F932F274}"/>
    <cellStyle name="%40 - Vurgu6 2 8 2 2 2 2" xfId="52051" xr:uid="{F164AD76-277D-4958-A5A4-E6234F620CF4}"/>
    <cellStyle name="%40 - Vurgu6 2 8 2 2 3" xfId="30042" xr:uid="{C352027C-477F-4EF1-8C4B-D39CEDB67C76}"/>
    <cellStyle name="%40 - Vurgu6 2 8 2 3" xfId="6075" xr:uid="{71B03CE3-8463-4F9F-93F2-C710F8B38EBE}"/>
    <cellStyle name="%40 - Vurgu6 2 8 2 3 2" xfId="31081" xr:uid="{9E26DD94-5D49-4EAA-A635-BF3978582049}"/>
    <cellStyle name="%40 - Vurgu6 2 8 2 4" xfId="8348" xr:uid="{8898DDAE-8658-4C2E-921F-1C59240123E4}"/>
    <cellStyle name="%40 - Vurgu6 2 8 2 4 2" xfId="33169" xr:uid="{B6C6315B-7EF4-4EBD-9917-357383B1FEE4}"/>
    <cellStyle name="%40 - Vurgu6 2 8 2 5" xfId="14502" xr:uid="{69071BF4-AA52-4668-9633-73E61A3F18A3}"/>
    <cellStyle name="%40 - Vurgu6 2 8 2 5 2" xfId="38735" xr:uid="{79F48333-56D6-4ED8-8813-C68D3FB56830}"/>
    <cellStyle name="%40 - Vurgu6 2 8 2 6" xfId="18215" xr:uid="{BD94D5AF-E7CE-427F-8186-BC4FBCAB6035}"/>
    <cellStyle name="%40 - Vurgu6 2 8 2 6 2" xfId="42446" xr:uid="{DEEB1B6D-FD88-42F4-AF56-C7F28EA2CD06}"/>
    <cellStyle name="%40 - Vurgu6 2 8 2 7" xfId="21954" xr:uid="{826F7152-C06B-4ECB-A2F1-45897259F149}"/>
    <cellStyle name="%40 - Vurgu6 2 8 2 7 2" xfId="46177" xr:uid="{884E6774-80FB-44D3-8724-48DDE050DB7D}"/>
    <cellStyle name="%40 - Vurgu6 2 8 2 8" xfId="23974" xr:uid="{8D6CB917-133D-49B5-ACA3-DA58C38AEA19}"/>
    <cellStyle name="%40 - Vurgu6 2 8 2 8 2" xfId="48176" xr:uid="{BE12D23C-901A-42E2-86C2-F08C7CEE1818}"/>
    <cellStyle name="%40 - Vurgu6 2 8 2 9" xfId="28870" xr:uid="{D4CEDFA9-7904-444C-8EA6-42E90F69D420}"/>
    <cellStyle name="%40 - Vurgu6 2 8 3" xfId="4453" xr:uid="{84312A55-C666-49A8-AF97-BD0AAA0FF329}"/>
    <cellStyle name="%40 - Vurgu6 2 8 3 2" xfId="9525" xr:uid="{D6BFE49D-66D6-48BB-A9C8-5C804D2B37BC}"/>
    <cellStyle name="%40 - Vurgu6 2 8 3 2 2" xfId="34150" xr:uid="{27E01CC6-3383-4529-8B78-A85348AB95F1}"/>
    <cellStyle name="%40 - Vurgu6 2 8 3 3" xfId="13310" xr:uid="{D44D7F1F-7876-4705-815C-5666F7A174DC}"/>
    <cellStyle name="%40 - Vurgu6 2 8 3 3 2" xfId="37543" xr:uid="{1CBA1B71-CE16-4E3F-B4A0-5E7FE8FA96B7}"/>
    <cellStyle name="%40 - Vurgu6 2 8 3 4" xfId="17023" xr:uid="{460B9D17-13EC-4255-B902-29BBD03F22BE}"/>
    <cellStyle name="%40 - Vurgu6 2 8 3 4 2" xfId="41254" xr:uid="{5C968785-A7A5-46C2-A545-F77E90B2C7F3}"/>
    <cellStyle name="%40 - Vurgu6 2 8 3 5" xfId="20762" xr:uid="{B225F990-0F14-4C6A-A28A-1FFAD0828A12}"/>
    <cellStyle name="%40 - Vurgu6 2 8 3 5 2" xfId="44985" xr:uid="{C9F9D1EA-05A6-4963-B781-1C15A1695DE8}"/>
    <cellStyle name="%40 - Vurgu6 2 8 3 6" xfId="26740" xr:uid="{360519E6-1893-4DAA-8D5C-0CD71232FF06}"/>
    <cellStyle name="%40 - Vurgu6 2 8 3 6 2" xfId="50859" xr:uid="{A4B659AE-48E0-43BF-9E64-E7CDD0680676}"/>
    <cellStyle name="%40 - Vurgu6 2 8 3 7" xfId="30041" xr:uid="{F775A5FE-74CF-4BDA-ADCD-BABA97AF6BB3}"/>
    <cellStyle name="%40 - Vurgu6 2 8 4" xfId="6074" xr:uid="{3D6438C2-86AB-44A5-9C98-AFCF9728FC15}"/>
    <cellStyle name="%40 - Vurgu6 2 8 4 2" xfId="25337" xr:uid="{C176873A-BEF9-488B-86E4-B30B70C2F91B}"/>
    <cellStyle name="%40 - Vurgu6 2 8 4 2 2" xfId="49471" xr:uid="{354724D0-5A05-4DE2-84A8-CBF67891EBE3}"/>
    <cellStyle name="%40 - Vurgu6 2 8 4 3" xfId="31080" xr:uid="{C0012589-2208-4855-B44B-16DCE21C1772}"/>
    <cellStyle name="%40 - Vurgu6 2 8 5" xfId="7198" xr:uid="{C1923DDD-3F33-4823-83AD-9F770A4E68FB}"/>
    <cellStyle name="%40 - Vurgu6 2 8 5 2" xfId="32121" xr:uid="{1CBF8BEB-793D-4DA3-8F9E-BA9163CBA6ED}"/>
    <cellStyle name="%40 - Vurgu6 2 8 6" xfId="10520" xr:uid="{F8FB5632-BC05-40AF-96EF-678DCEFD4E03}"/>
    <cellStyle name="%40 - Vurgu6 2 8 6 2" xfId="35081" xr:uid="{7387CBD2-2EF8-4350-9643-159EAF1DD8D9}"/>
    <cellStyle name="%40 - Vurgu6 2 8 7" xfId="11921" xr:uid="{7AC76B2D-F225-4C25-9BBF-370D10E4D050}"/>
    <cellStyle name="%40 - Vurgu6 2 8 7 2" xfId="36155" xr:uid="{324430BA-036D-4FEC-8E1C-E8D7C4843B20}"/>
    <cellStyle name="%40 - Vurgu6 2 8 8" xfId="15634" xr:uid="{7D002BEE-A2C6-4C42-BB23-B6604D4C2C32}"/>
    <cellStyle name="%40 - Vurgu6 2 8 8 2" xfId="39866" xr:uid="{7F3C20F8-2D5E-4F71-B352-61145A55816F}"/>
    <cellStyle name="%40 - Vurgu6 2 8 9" xfId="19371" xr:uid="{DD3C6F4E-83D7-45F5-B1D1-116E81D57C95}"/>
    <cellStyle name="%40 - Vurgu6 2 8 9 2" xfId="43597" xr:uid="{DDDA26D5-3E9E-4F04-8D8A-30276EBBF75B}"/>
    <cellStyle name="%40 - Vurgu6 2 9" xfId="747" xr:uid="{00000000-0005-0000-0000-000030030000}"/>
    <cellStyle name="%40 - Vurgu6 2 9 2" xfId="8480" xr:uid="{730C6EA3-15DA-4885-860C-833CD1E391CF}"/>
    <cellStyle name="%40 - Vurgu6 2 9 2 2" xfId="14629" xr:uid="{8D556703-65E8-4E82-95FC-6613757949FB}"/>
    <cellStyle name="%40 - Vurgu6 2 9 2 2 2" xfId="28061" xr:uid="{44695535-5ABD-48BA-A994-E1A349D27046}"/>
    <cellStyle name="%40 - Vurgu6 2 9 2 2 2 2" xfId="52178" xr:uid="{76B60918-D30C-492F-B8F0-D5E204EA1C46}"/>
    <cellStyle name="%40 - Vurgu6 2 9 2 2 3" xfId="38862" xr:uid="{EDEA7251-5B1D-4E05-B8D0-A7C42B726610}"/>
    <cellStyle name="%40 - Vurgu6 2 9 2 3" xfId="18342" xr:uid="{B632AA63-0955-4452-AE6D-48C4B795F83F}"/>
    <cellStyle name="%40 - Vurgu6 2 9 2 3 2" xfId="42573" xr:uid="{64E64F22-EAE1-4740-B7D5-F35E4347F156}"/>
    <cellStyle name="%40 - Vurgu6 2 9 2 4" xfId="22081" xr:uid="{C5BC371B-363C-40A3-9E7A-5AB7F165B9F2}"/>
    <cellStyle name="%40 - Vurgu6 2 9 2 4 2" xfId="46304" xr:uid="{8CFA5392-B1AB-4349-9F82-1E7FE18D3053}"/>
    <cellStyle name="%40 - Vurgu6 2 9 2 5" xfId="24101" xr:uid="{5639D8CE-4359-4D87-B237-4ED0A657C52F}"/>
    <cellStyle name="%40 - Vurgu6 2 9 2 5 2" xfId="48303" xr:uid="{78497233-97EC-4968-9888-FB4B2BD24E1F}"/>
    <cellStyle name="%40 - Vurgu6 2 9 2 6" xfId="33296" xr:uid="{730BECC5-542F-4DF2-A0E5-EF95EE09CD34}"/>
    <cellStyle name="%40 - Vurgu6 2 9 3" xfId="7332" xr:uid="{4470B82B-028A-4002-B7E1-B221ECD4F726}"/>
    <cellStyle name="%40 - Vurgu6 2 9 3 2" xfId="13437" xr:uid="{EA3A6E58-77A8-4AA2-A052-BD03E9B85125}"/>
    <cellStyle name="%40 - Vurgu6 2 9 3 2 2" xfId="37670" xr:uid="{1D016A9D-CAB0-4CCE-8D0B-4661011F2F47}"/>
    <cellStyle name="%40 - Vurgu6 2 9 3 3" xfId="17150" xr:uid="{247A8BCB-D2D1-40D7-86B5-2633A299C25C}"/>
    <cellStyle name="%40 - Vurgu6 2 9 3 3 2" xfId="41381" xr:uid="{C43A845D-518D-4B28-938B-6DC5186DCB84}"/>
    <cellStyle name="%40 - Vurgu6 2 9 3 4" xfId="20889" xr:uid="{C73D818F-1783-41E5-B7D7-5664B52C6172}"/>
    <cellStyle name="%40 - Vurgu6 2 9 3 4 2" xfId="45112" xr:uid="{9E256B77-227E-4529-AA92-CFCC2AA8EC90}"/>
    <cellStyle name="%40 - Vurgu6 2 9 3 5" xfId="26867" xr:uid="{F32731DA-09C5-4062-BD40-1F117E112490}"/>
    <cellStyle name="%40 - Vurgu6 2 9 3 5 2" xfId="50986" xr:uid="{3667AC98-6A62-4C2B-A6B0-18E05FB5900B}"/>
    <cellStyle name="%40 - Vurgu6 2 9 3 6" xfId="32248" xr:uid="{15BA90CC-7E05-4409-B7D2-30A80D1B5BA1}"/>
    <cellStyle name="%40 - Vurgu6 2 9 4" xfId="12048" xr:uid="{D99E38BD-C1DC-42D9-8F85-3D120FED7102}"/>
    <cellStyle name="%40 - Vurgu6 2 9 4 2" xfId="25464" xr:uid="{137B7AC8-1146-4E57-9736-DFC15DC486C2}"/>
    <cellStyle name="%40 - Vurgu6 2 9 4 2 2" xfId="49598" xr:uid="{12C1938E-558E-4278-B3B0-DC8B0923BDE4}"/>
    <cellStyle name="%40 - Vurgu6 2 9 4 3" xfId="36282" xr:uid="{E1AF2A78-0F4E-4CC5-8C3E-1A5619476A83}"/>
    <cellStyle name="%40 - Vurgu6 2 9 5" xfId="15761" xr:uid="{8AF4DE0D-ED71-439B-BF26-069F231F36AB}"/>
    <cellStyle name="%40 - Vurgu6 2 9 5 2" xfId="39993" xr:uid="{AE9AFEFE-05F5-4855-AE62-87106590CE48}"/>
    <cellStyle name="%40 - Vurgu6 2 9 6" xfId="19498" xr:uid="{3F2E59EF-BFD1-44BC-AEEC-4A9AD614B1C0}"/>
    <cellStyle name="%40 - Vurgu6 2 9 6 2" xfId="43724" xr:uid="{B765781B-8169-48AB-B2AA-7B1104FE1479}"/>
    <cellStyle name="%40 - Vurgu6 2 9 7" xfId="23051" xr:uid="{D052D648-739D-4FE2-AC74-63184C4B81D1}"/>
    <cellStyle name="%40 - Vurgu6 2 9 7 2" xfId="47253" xr:uid="{F424DB1D-FFAF-4FA1-9AF0-5C81BBCCA785}"/>
    <cellStyle name="%40 - Vurgu6 20" xfId="7441" xr:uid="{080C1E17-117B-4876-9B23-C30125E58DDD}"/>
    <cellStyle name="%40 - Vurgu6 20 2" xfId="8586" xr:uid="{2A78A355-EB24-4409-87B1-387FA21AA325}"/>
    <cellStyle name="%40 - Vurgu6 20 2 2" xfId="14735" xr:uid="{6F9692F4-1A83-4938-9B95-CE13E4205C93}"/>
    <cellStyle name="%40 - Vurgu6 20 2 2 2" xfId="28167" xr:uid="{D2226A0C-8281-4934-964E-1814FE820E17}"/>
    <cellStyle name="%40 - Vurgu6 20 2 2 2 2" xfId="52284" xr:uid="{02385E17-15C9-4A97-8C43-146953069791}"/>
    <cellStyle name="%40 - Vurgu6 20 2 2 3" xfId="38968" xr:uid="{EBC3F52F-E685-4D29-9660-F4CF1AB3284A}"/>
    <cellStyle name="%40 - Vurgu6 20 2 3" xfId="18448" xr:uid="{8C78A1F9-903F-43CA-B38D-8DDEB39DE52A}"/>
    <cellStyle name="%40 - Vurgu6 20 2 3 2" xfId="42679" xr:uid="{7D46D897-64B9-4CB7-8DEA-43F5B425E121}"/>
    <cellStyle name="%40 - Vurgu6 20 2 4" xfId="22187" xr:uid="{EF9A364A-24E6-4CED-B0BB-E154B8439AAA}"/>
    <cellStyle name="%40 - Vurgu6 20 2 4 2" xfId="46410" xr:uid="{52B384FF-5337-4E7B-A7D1-5020F12D1238}"/>
    <cellStyle name="%40 - Vurgu6 20 2 5" xfId="24207" xr:uid="{83D9697A-FABF-43B2-9265-DA83ABD26267}"/>
    <cellStyle name="%40 - Vurgu6 20 2 5 2" xfId="48409" xr:uid="{450134D2-2E5E-4E56-B577-AF14B2E897F6}"/>
    <cellStyle name="%40 - Vurgu6 20 2 6" xfId="33402" xr:uid="{A813DCFC-B9E3-4FDE-93FB-41E034FE3A8B}"/>
    <cellStyle name="%40 - Vurgu6 20 3" xfId="9682" xr:uid="{01089BE5-2238-4FA0-9F08-9C18A095A0CF}"/>
    <cellStyle name="%40 - Vurgu6 20 3 2" xfId="13543" xr:uid="{87E2DC8E-5B4E-4662-AD18-7EDC3656D38E}"/>
    <cellStyle name="%40 - Vurgu6 20 3 2 2" xfId="37776" xr:uid="{5B873967-82D0-48F5-BDA4-4E8AF5B48710}"/>
    <cellStyle name="%40 - Vurgu6 20 3 3" xfId="17256" xr:uid="{434B13E6-C4F7-480B-BACA-E319A90BF8C3}"/>
    <cellStyle name="%40 - Vurgu6 20 3 3 2" xfId="41487" xr:uid="{586C11C9-372C-45B5-9BD9-C970655CD137}"/>
    <cellStyle name="%40 - Vurgu6 20 3 4" xfId="20995" xr:uid="{7849F032-713F-429E-833A-1592901DDDFC}"/>
    <cellStyle name="%40 - Vurgu6 20 3 4 2" xfId="45218" xr:uid="{21A129B7-4E21-48CC-95F4-276177959D23}"/>
    <cellStyle name="%40 - Vurgu6 20 3 5" xfId="26973" xr:uid="{9FC06CDF-033C-4856-A066-CD63559BF24A}"/>
    <cellStyle name="%40 - Vurgu6 20 3 5 2" xfId="51092" xr:uid="{3B44524D-E42E-475E-BFC2-0398DA75561A}"/>
    <cellStyle name="%40 - Vurgu6 20 3 6" xfId="34307" xr:uid="{4B3001B5-31AB-42EB-8DFF-EA2032A54461}"/>
    <cellStyle name="%40 - Vurgu6 20 4" xfId="12154" xr:uid="{5A82DC85-30DE-421C-B87D-B9A35297553E}"/>
    <cellStyle name="%40 - Vurgu6 20 4 2" xfId="25570" xr:uid="{71395591-AB56-4CAC-9F01-C5F159138620}"/>
    <cellStyle name="%40 - Vurgu6 20 4 2 2" xfId="49704" xr:uid="{76B62F8E-6C67-41D2-A254-C113D45963EB}"/>
    <cellStyle name="%40 - Vurgu6 20 4 3" xfId="36388" xr:uid="{E8413E1F-7CF4-4178-B75D-5EE337527B90}"/>
    <cellStyle name="%40 - Vurgu6 20 5" xfId="15867" xr:uid="{6C391564-53E6-42BE-8743-688F3BD00C0A}"/>
    <cellStyle name="%40 - Vurgu6 20 5 2" xfId="40099" xr:uid="{EFEB0A86-8FC7-44F6-9236-FF8B69FB8D5A}"/>
    <cellStyle name="%40 - Vurgu6 20 6" xfId="19604" xr:uid="{4117F0A2-F529-4011-A488-7E0884054E18}"/>
    <cellStyle name="%40 - Vurgu6 20 6 2" xfId="43830" xr:uid="{28C6141A-9266-4942-87DA-4C1822C02ABD}"/>
    <cellStyle name="%40 - Vurgu6 20 7" xfId="23157" xr:uid="{4894DE0A-92DD-4463-87BF-15F40F13EDD1}"/>
    <cellStyle name="%40 - Vurgu6 20 7 2" xfId="47359" xr:uid="{B3BB6E14-18F6-4143-9A03-7655217E80D9}"/>
    <cellStyle name="%40 - Vurgu6 20 8" xfId="32354" xr:uid="{E1574C0E-EDED-4CAD-AFE1-843A47961D49}"/>
    <cellStyle name="%40 - Vurgu6 21" xfId="7699" xr:uid="{2F65ED74-13D5-48B9-9329-D72F5E54BCFA}"/>
    <cellStyle name="%40 - Vurgu6 21 2" xfId="9955" xr:uid="{CD2FF546-9A85-4B71-BFD2-CE1F15D08857}"/>
    <cellStyle name="%40 - Vurgu6 21 2 2" xfId="13915" xr:uid="{720420E5-3490-482B-BA94-9322D61D4B37}"/>
    <cellStyle name="%40 - Vurgu6 21 2 2 2" xfId="38148" xr:uid="{AB085499-F62D-4CBF-A756-1B74F29872D0}"/>
    <cellStyle name="%40 - Vurgu6 21 2 3" xfId="17628" xr:uid="{BF2E897A-CEBC-43C4-9C03-3B91B5B17B78}"/>
    <cellStyle name="%40 - Vurgu6 21 2 3 2" xfId="41859" xr:uid="{F52AD152-5687-44AF-9CA1-0C51C1EC8C3F}"/>
    <cellStyle name="%40 - Vurgu6 21 2 4" xfId="21367" xr:uid="{3314154F-78D5-468E-BAC5-FA5F57367D5C}"/>
    <cellStyle name="%40 - Vurgu6 21 2 4 2" xfId="45590" xr:uid="{6D1CD616-383B-4188-BB0D-D179FE80E0BF}"/>
    <cellStyle name="%40 - Vurgu6 21 2 5" xfId="27347" xr:uid="{00BA76BD-A554-4D0B-9AEF-25CCB88016CF}"/>
    <cellStyle name="%40 - Vurgu6 21 2 5 2" xfId="51464" xr:uid="{8CCAA2F9-ED32-456D-A63A-E6204C9CC8CB}"/>
    <cellStyle name="%40 - Vurgu6 21 2 6" xfId="34549" xr:uid="{20EB327C-3F62-489D-AAED-B0DF556E98BC}"/>
    <cellStyle name="%40 - Vurgu6 21 3" xfId="9224" xr:uid="{4FA753AB-448D-4609-8CFE-02FC5B7E5F16}"/>
    <cellStyle name="%40 - Vurgu6 21 3 2" xfId="12742" xr:uid="{76B375B8-6D07-40B3-823F-E42E7E91EF40}"/>
    <cellStyle name="%40 - Vurgu6 21 3 2 2" xfId="36975" xr:uid="{E807B068-F6B6-4CEA-9947-F875116612AB}"/>
    <cellStyle name="%40 - Vurgu6 21 3 3" xfId="16455" xr:uid="{E3A8DA96-76A3-4EEB-A7F8-5306572248DA}"/>
    <cellStyle name="%40 - Vurgu6 21 3 3 2" xfId="40686" xr:uid="{FF76EA7B-899E-4890-99E5-909C6FE943CE}"/>
    <cellStyle name="%40 - Vurgu6 21 3 4" xfId="20194" xr:uid="{6F407E9E-3268-4D3C-BE27-A933A17F1C36}"/>
    <cellStyle name="%40 - Vurgu6 21 3 4 2" xfId="44417" xr:uid="{A8A36C7B-302E-49A4-93BB-D2AE51B72F54}"/>
    <cellStyle name="%40 - Vurgu6 21 3 5" xfId="26171" xr:uid="{C90B49A0-3EB0-4707-B2FE-6A3FBC6922F4}"/>
    <cellStyle name="%40 - Vurgu6 21 3 5 2" xfId="50291" xr:uid="{D4CA8E32-B618-411F-9492-35FAD12D4605}"/>
    <cellStyle name="%40 - Vurgu6 21 3 6" xfId="33863" xr:uid="{F35F831A-59FF-4661-A953-DC147BFCDA66}"/>
    <cellStyle name="%40 - Vurgu6 21 4" xfId="11329" xr:uid="{D2933673-9731-4E2A-B5AF-40E616FCD88E}"/>
    <cellStyle name="%40 - Vurgu6 21 4 2" xfId="24748" xr:uid="{95FCE125-BCF1-4BAC-999F-1422EBA9CE35}"/>
    <cellStyle name="%40 - Vurgu6 21 4 2 2" xfId="48882" xr:uid="{BD7D0A48-0B45-4540-B441-5B7E0695F1B2}"/>
    <cellStyle name="%40 - Vurgu6 21 4 3" xfId="35563" xr:uid="{D816CEFA-4A5F-4987-9386-BDA99CF5B54E}"/>
    <cellStyle name="%40 - Vurgu6 21 5" xfId="15042" xr:uid="{41843496-F8E7-4146-B6D9-D5E53F30F777}"/>
    <cellStyle name="%40 - Vurgu6 21 5 2" xfId="39274" xr:uid="{746B27DA-2C2F-4380-B445-366C9D821468}"/>
    <cellStyle name="%40 - Vurgu6 21 6" xfId="18777" xr:uid="{CE98D79D-D98D-4D87-8460-AE189F0DBD4D}"/>
    <cellStyle name="%40 - Vurgu6 21 6 2" xfId="43003" xr:uid="{BF5DC58D-44FD-4388-8080-584CD34719E1}"/>
    <cellStyle name="%40 - Vurgu6 21 7" xfId="23386" xr:uid="{B5963ED9-7630-4123-81EC-E92DF7795968}"/>
    <cellStyle name="%40 - Vurgu6 21 7 2" xfId="47588" xr:uid="{EE5667E9-6FFA-4329-ADAC-5445A631B19D}"/>
    <cellStyle name="%40 - Vurgu6 21 8" xfId="32582" xr:uid="{6C269291-A284-41B0-9F20-0D06B81D30D7}"/>
    <cellStyle name="%40 - Vurgu6 22" xfId="7462" xr:uid="{E52D5823-9E45-4EF3-BD4E-6276328C19BD}"/>
    <cellStyle name="%40 - Vurgu6 22 2" xfId="10112" xr:uid="{12666BAD-7882-4821-A59D-CAA7D247E435}"/>
    <cellStyle name="%40 - Vurgu6 22 2 2" xfId="14756" xr:uid="{BE2DC22F-D432-4637-BB36-E4896095BA9E}"/>
    <cellStyle name="%40 - Vurgu6 22 2 2 2" xfId="38989" xr:uid="{31C31F25-D93D-4745-B96C-15C19904B638}"/>
    <cellStyle name="%40 - Vurgu6 22 2 3" xfId="18469" xr:uid="{D7CB0A0B-8EB5-4314-BEB1-BC4D45F66147}"/>
    <cellStyle name="%40 - Vurgu6 22 2 3 2" xfId="42700" xr:uid="{6B170E43-08D6-412E-96D9-07E07F56B778}"/>
    <cellStyle name="%40 - Vurgu6 22 2 4" xfId="22208" xr:uid="{ECB339F0-A0BE-490B-B57D-1271D7A66503}"/>
    <cellStyle name="%40 - Vurgu6 22 2 4 2" xfId="46431" xr:uid="{E64676BF-3F2C-4A11-ACB5-7B9DFA67995F}"/>
    <cellStyle name="%40 - Vurgu6 22 2 5" xfId="28188" xr:uid="{4C97FD45-6C11-4D26-89D7-9081CF2547E0}"/>
    <cellStyle name="%40 - Vurgu6 22 2 5 2" xfId="52305" xr:uid="{40F6AF98-0648-4634-8C34-7365DE0277EB}"/>
    <cellStyle name="%40 - Vurgu6 22 2 6" xfId="34706" xr:uid="{995B3CA3-C2EA-4BD4-971F-14141DBE7687}"/>
    <cellStyle name="%40 - Vurgu6 22 3" xfId="9699" xr:uid="{A7199802-B1A7-4247-A65C-AFF112F3CE7E}"/>
    <cellStyle name="%40 - Vurgu6 22 3 2" xfId="13562" xr:uid="{57638889-7962-42A7-A18E-BF41A7A87CB1}"/>
    <cellStyle name="%40 - Vurgu6 22 3 2 2" xfId="37795" xr:uid="{25C0A271-B497-46A0-8160-0D9098E6FD2E}"/>
    <cellStyle name="%40 - Vurgu6 22 3 3" xfId="17275" xr:uid="{380BC6F7-6001-4002-9D78-3C1E3FB6C43D}"/>
    <cellStyle name="%40 - Vurgu6 22 3 3 2" xfId="41506" xr:uid="{D5DFB420-0D1B-46C7-B1EC-8113B26EC2D1}"/>
    <cellStyle name="%40 - Vurgu6 22 3 4" xfId="21014" xr:uid="{14737950-1CBC-49DB-B594-9AF63B8028E4}"/>
    <cellStyle name="%40 - Vurgu6 22 3 4 2" xfId="45237" xr:uid="{EF44E026-7D0C-4E76-B486-160BA543B3E0}"/>
    <cellStyle name="%40 - Vurgu6 22 3 5" xfId="26992" xr:uid="{C2C02FF7-3C69-4E1C-A841-C4E27730E6AD}"/>
    <cellStyle name="%40 - Vurgu6 22 3 5 2" xfId="51111" xr:uid="{03FB4EF6-2A7A-42D0-AF22-121866072648}"/>
    <cellStyle name="%40 - Vurgu6 22 3 6" xfId="34323" xr:uid="{BD8313C9-84DE-4B56-9C16-00BA3537242D}"/>
    <cellStyle name="%40 - Vurgu6 22 4" xfId="12175" xr:uid="{0EC573AF-BB2E-4A45-A08F-A885125E2CC1}"/>
    <cellStyle name="%40 - Vurgu6 22 4 2" xfId="25591" xr:uid="{79AA7ACD-FC6C-48DF-B280-5F424547F212}"/>
    <cellStyle name="%40 - Vurgu6 22 4 2 2" xfId="49725" xr:uid="{972893AB-F32D-418E-94CE-708605D791C8}"/>
    <cellStyle name="%40 - Vurgu6 22 4 3" xfId="36409" xr:uid="{8FEC509C-C7D7-47A8-8F5A-8D36BA51435E}"/>
    <cellStyle name="%40 - Vurgu6 22 5" xfId="15888" xr:uid="{7B6245C7-DC1D-491A-BBB6-1D4F8749BB92}"/>
    <cellStyle name="%40 - Vurgu6 22 5 2" xfId="40120" xr:uid="{1343FE0E-72AA-4DC8-B381-9570C0D292DA}"/>
    <cellStyle name="%40 - Vurgu6 22 6" xfId="19625" xr:uid="{ACD42F68-CF90-44C7-809B-7B28EE60B839}"/>
    <cellStyle name="%40 - Vurgu6 22 6 2" xfId="43851" xr:uid="{5098814A-A261-49F8-8785-F373881840F8}"/>
    <cellStyle name="%40 - Vurgu6 22 7" xfId="23176" xr:uid="{67B0320D-1425-447C-954D-143FFF3BACD1}"/>
    <cellStyle name="%40 - Vurgu6 22 7 2" xfId="47378" xr:uid="{5D30D278-C264-4781-B49F-8D02C81DE48F}"/>
    <cellStyle name="%40 - Vurgu6 22 8" xfId="32373" xr:uid="{42FBCF98-011B-4D1D-8508-5609316D1CA6}"/>
    <cellStyle name="%40 - Vurgu6 23" xfId="8605" xr:uid="{C772AACE-398F-4782-ABA9-909AFCF55EDB}"/>
    <cellStyle name="%40 - Vurgu6 23 2" xfId="10129" xr:uid="{30BFE787-AD68-437A-913C-690EA8EE7C59}"/>
    <cellStyle name="%40 - Vurgu6 23 2 2" xfId="14773" xr:uid="{08074A61-3F56-4D42-B613-475E5040536C}"/>
    <cellStyle name="%40 - Vurgu6 23 2 2 2" xfId="39006" xr:uid="{BED375A7-36C9-49F8-874C-A488D8936583}"/>
    <cellStyle name="%40 - Vurgu6 23 2 3" xfId="18486" xr:uid="{D920D98D-1A28-4472-8419-C9EBD44A82F7}"/>
    <cellStyle name="%40 - Vurgu6 23 2 3 2" xfId="42717" xr:uid="{DA9B24B9-068B-41A9-9B24-C32EAA247B0E}"/>
    <cellStyle name="%40 - Vurgu6 23 2 4" xfId="22225" xr:uid="{44E55EA4-DA9E-4B0C-AE9F-D4CE37DC3CBF}"/>
    <cellStyle name="%40 - Vurgu6 23 2 4 2" xfId="46448" xr:uid="{821A617F-9946-4C5C-AC78-1EDFB01A1AB9}"/>
    <cellStyle name="%40 - Vurgu6 23 2 5" xfId="28205" xr:uid="{C21A09B7-B6FB-48FA-81D9-5E46111F5D60}"/>
    <cellStyle name="%40 - Vurgu6 23 2 5 2" xfId="52322" xr:uid="{1CE46AEB-7169-44FB-9D68-F495CA3DEE97}"/>
    <cellStyle name="%40 - Vurgu6 23 2 6" xfId="34723" xr:uid="{25A92C25-314B-4901-95A1-CC5AED4482BE}"/>
    <cellStyle name="%40 - Vurgu6 23 3" xfId="9714" xr:uid="{E6B8ADE0-8A44-4848-ABF6-362CFCB509D0}"/>
    <cellStyle name="%40 - Vurgu6 23 3 2" xfId="13578" xr:uid="{7FDEC7B2-404C-4F58-A851-F10FA1A9D0F1}"/>
    <cellStyle name="%40 - Vurgu6 23 3 2 2" xfId="37811" xr:uid="{08275621-7BCA-4AFA-A89A-5969795E5871}"/>
    <cellStyle name="%40 - Vurgu6 23 3 3" xfId="17291" xr:uid="{A2657CD5-D075-4505-81FC-8B3BB7970C5E}"/>
    <cellStyle name="%40 - Vurgu6 23 3 3 2" xfId="41522" xr:uid="{197485AB-8F46-4EBC-8C10-F63C53F4BED0}"/>
    <cellStyle name="%40 - Vurgu6 23 3 4" xfId="21030" xr:uid="{EEE76EFD-A632-4D76-BA80-CD960D068B61}"/>
    <cellStyle name="%40 - Vurgu6 23 3 4 2" xfId="45253" xr:uid="{FAA12986-7517-4E7C-8D85-A904F880F60A}"/>
    <cellStyle name="%40 - Vurgu6 23 3 5" xfId="27008" xr:uid="{F023B5E9-EC41-4B82-BFEE-73FD70129374}"/>
    <cellStyle name="%40 - Vurgu6 23 3 5 2" xfId="51127" xr:uid="{0C5998EF-E54E-45F0-933A-9549F197085E}"/>
    <cellStyle name="%40 - Vurgu6 23 3 6" xfId="34338" xr:uid="{FF4F66CC-1B65-475A-8E29-EEB1FC76B2C2}"/>
    <cellStyle name="%40 - Vurgu6 23 4" xfId="12192" xr:uid="{ABE960E2-A8C0-424C-A926-7C874C2B9C11}"/>
    <cellStyle name="%40 - Vurgu6 23 4 2" xfId="25608" xr:uid="{3553DA9F-4EF4-4A0B-BAF7-17367CC65776}"/>
    <cellStyle name="%40 - Vurgu6 23 4 2 2" xfId="49742" xr:uid="{1A5EB1FF-3118-4C82-B48F-1C00999958D5}"/>
    <cellStyle name="%40 - Vurgu6 23 4 3" xfId="36426" xr:uid="{3D3F10D2-B1D7-4296-8DF4-647EBE45FCDD}"/>
    <cellStyle name="%40 - Vurgu6 23 5" xfId="15905" xr:uid="{18ECA0A8-4B4F-422E-86DA-3C5BFA0E74D5}"/>
    <cellStyle name="%40 - Vurgu6 23 5 2" xfId="40137" xr:uid="{932B5F15-EB01-49F2-B3CC-741A88489C0C}"/>
    <cellStyle name="%40 - Vurgu6 23 6" xfId="19642" xr:uid="{365C2AAF-D074-4DF5-9439-6062F09BCAD4}"/>
    <cellStyle name="%40 - Vurgu6 23 6 2" xfId="43868" xr:uid="{EE331D16-B603-4974-BFB0-8D50E0943108}"/>
    <cellStyle name="%40 - Vurgu6 23 7" xfId="24225" xr:uid="{1287B76B-9A37-4E37-A893-4A638D2F2FC3}"/>
    <cellStyle name="%40 - Vurgu6 23 7 2" xfId="48427" xr:uid="{8C5AA73E-6259-435C-A67F-1D03E8E76B65}"/>
    <cellStyle name="%40 - Vurgu6 23 8" xfId="33420" xr:uid="{EB7EF316-D9C8-4A2B-89AC-59014398FCE3}"/>
    <cellStyle name="%40 - Vurgu6 24" xfId="8626" xr:uid="{19434501-9DDD-46E8-8373-576FAE00FAD9}"/>
    <cellStyle name="%40 - Vurgu6 24 2" xfId="10145" xr:uid="{9A39E8ED-99E4-4938-A364-030F1BDA7DC7}"/>
    <cellStyle name="%40 - Vurgu6 24 2 2" xfId="14789" xr:uid="{A3B30F27-45AB-49A2-8048-F290E6BF9966}"/>
    <cellStyle name="%40 - Vurgu6 24 2 2 2" xfId="39022" xr:uid="{41DFF028-2101-4234-A43E-E48EC3325384}"/>
    <cellStyle name="%40 - Vurgu6 24 2 3" xfId="18502" xr:uid="{1BFDB5BC-BAC3-45CD-AA84-0DC70BC93A7A}"/>
    <cellStyle name="%40 - Vurgu6 24 2 3 2" xfId="42733" xr:uid="{46C5598C-55BA-4A61-BC5E-CC0038E0A5F2}"/>
    <cellStyle name="%40 - Vurgu6 24 2 4" xfId="22241" xr:uid="{8A345260-5EB9-4271-A3E7-7CB3E867751B}"/>
    <cellStyle name="%40 - Vurgu6 24 2 4 2" xfId="46464" xr:uid="{A6250B2E-B8B5-4232-9C53-479B8310A773}"/>
    <cellStyle name="%40 - Vurgu6 24 2 5" xfId="28221" xr:uid="{79C7BDE6-8DA5-411E-931E-51714C286407}"/>
    <cellStyle name="%40 - Vurgu6 24 2 5 2" xfId="52338" xr:uid="{96B83E76-351B-41E5-9687-95E017160A18}"/>
    <cellStyle name="%40 - Vurgu6 24 2 6" xfId="34739" xr:uid="{A7CD0CB1-B4D0-4707-9506-B52A76394A61}"/>
    <cellStyle name="%40 - Vurgu6 24 3" xfId="9732" xr:uid="{BC76E56C-D7A3-44BC-A3E1-16E2ACC4A6C0}"/>
    <cellStyle name="%40 - Vurgu6 24 3 2" xfId="13597" xr:uid="{A6BF8135-3D18-4EC0-B58C-DA7CAF983D09}"/>
    <cellStyle name="%40 - Vurgu6 24 3 2 2" xfId="37830" xr:uid="{75C80C06-FA0D-4E8A-AAB4-07977A8E9940}"/>
    <cellStyle name="%40 - Vurgu6 24 3 3" xfId="17310" xr:uid="{47643B2D-1E83-497D-934D-17883C5B83D5}"/>
    <cellStyle name="%40 - Vurgu6 24 3 3 2" xfId="41541" xr:uid="{91776AB9-6CD0-44F0-B375-684334CD9D20}"/>
    <cellStyle name="%40 - Vurgu6 24 3 4" xfId="21049" xr:uid="{AD32C628-74A2-4B4C-ADAC-B09285EA580F}"/>
    <cellStyle name="%40 - Vurgu6 24 3 4 2" xfId="45272" xr:uid="{9FF7F1F1-1791-4EF3-9AEF-389A37F49E11}"/>
    <cellStyle name="%40 - Vurgu6 24 3 5" xfId="27027" xr:uid="{3AF78E50-4A1C-4F82-BCF5-39312C5A78BB}"/>
    <cellStyle name="%40 - Vurgu6 24 3 5 2" xfId="51146" xr:uid="{BE8BBCCD-5D8C-432C-8B56-85AF52DBDC32}"/>
    <cellStyle name="%40 - Vurgu6 24 3 6" xfId="34356" xr:uid="{C374ACE5-4A91-4A1A-81CF-C58999C678F9}"/>
    <cellStyle name="%40 - Vurgu6 24 4" xfId="12208" xr:uid="{EC621C07-E4DE-4BDF-8F16-78D9EE3AC298}"/>
    <cellStyle name="%40 - Vurgu6 24 4 2" xfId="25624" xr:uid="{E7C97604-2334-45B6-A2BC-7051867E9950}"/>
    <cellStyle name="%40 - Vurgu6 24 4 2 2" xfId="49758" xr:uid="{03797736-1B07-46D2-885F-A97562E97A89}"/>
    <cellStyle name="%40 - Vurgu6 24 4 3" xfId="36442" xr:uid="{19EEBF7A-AB72-4EEA-A2B1-7A76F7D9B135}"/>
    <cellStyle name="%40 - Vurgu6 24 5" xfId="15921" xr:uid="{AE07AC6F-1CFF-419A-827E-CE810125E59E}"/>
    <cellStyle name="%40 - Vurgu6 24 5 2" xfId="40153" xr:uid="{6D77ADA2-D759-4D06-8D14-515CA1015F42}"/>
    <cellStyle name="%40 - Vurgu6 24 6" xfId="19658" xr:uid="{B0AA667C-0D61-4238-8DB9-426E6D72E88C}"/>
    <cellStyle name="%40 - Vurgu6 24 6 2" xfId="43884" xr:uid="{48324A32-FABC-4C89-9E4C-4DE4A296B7FC}"/>
    <cellStyle name="%40 - Vurgu6 24 7" xfId="24241" xr:uid="{BB5EF716-CE54-4969-8142-1ABD39165C4C}"/>
    <cellStyle name="%40 - Vurgu6 24 7 2" xfId="48443" xr:uid="{D40F8B54-7D47-4DFB-8D30-FE909F6B957A}"/>
    <cellStyle name="%40 - Vurgu6 24 8" xfId="33436" xr:uid="{D613C230-79BB-4FC8-A6CD-6454FA86CA43}"/>
    <cellStyle name="%40 - Vurgu6 25" xfId="8684" xr:uid="{B83A9DC1-FBDB-4931-BAB7-68B2BDFF30E1}"/>
    <cellStyle name="%40 - Vurgu6 25 2" xfId="12226" xr:uid="{5EC8DDAC-E7B5-4341-9AC0-53EF92E3FCFE}"/>
    <cellStyle name="%40 - Vurgu6 25 2 2" xfId="25647" xr:uid="{A5F9DF1D-B17C-4873-A803-F03096A22FE2}"/>
    <cellStyle name="%40 - Vurgu6 25 2 2 2" xfId="49776" xr:uid="{0EBB8561-D6C7-4161-8F45-326A9B6606C1}"/>
    <cellStyle name="%40 - Vurgu6 25 2 3" xfId="36460" xr:uid="{13D6E2F8-5DC1-49F5-BA6C-21247A0C0FD9}"/>
    <cellStyle name="%40 - Vurgu6 25 3" xfId="15939" xr:uid="{FD2A5AAF-1623-48DF-AB0B-EEDA00E84797}"/>
    <cellStyle name="%40 - Vurgu6 25 3 2" xfId="40171" xr:uid="{3BFBA40A-277D-4362-ACA3-64E3A10E5E12}"/>
    <cellStyle name="%40 - Vurgu6 25 4" xfId="19676" xr:uid="{8F8F759B-DDB7-4827-A24A-4B60FAFCAB70}"/>
    <cellStyle name="%40 - Vurgu6 25 4 2" xfId="43902" xr:uid="{AA5BC713-F7D0-479B-B84A-A2A2E0EA60DC}"/>
    <cellStyle name="%40 - Vurgu6 25 5" xfId="24278" xr:uid="{103093EB-3771-4EC3-9E12-07BEE21AB61A}"/>
    <cellStyle name="%40 - Vurgu6 25 5 2" xfId="48480" xr:uid="{29D34EC9-17D8-42FB-82A3-C81A7CF50EB4}"/>
    <cellStyle name="%40 - Vurgu6 25 6" xfId="33473" xr:uid="{6695C746-886B-4042-938E-7BAEC7466646}"/>
    <cellStyle name="%40 - Vurgu6 26" xfId="8707" xr:uid="{FBC0CC7A-6DA9-4386-A8E3-DA93A3E2B6A9}"/>
    <cellStyle name="%40 - Vurgu6 26 2" xfId="13693" xr:uid="{5848B841-064E-4B7C-BD12-F02BD27F3B0C}"/>
    <cellStyle name="%40 - Vurgu6 26 2 2" xfId="27124" xr:uid="{1CD5C6BA-F229-47C9-916D-D007AAAD3E59}"/>
    <cellStyle name="%40 - Vurgu6 26 2 2 2" xfId="51242" xr:uid="{62153360-D1E9-453B-9EDC-AFCB73BF500A}"/>
    <cellStyle name="%40 - Vurgu6 26 2 3" xfId="37926" xr:uid="{AFF3BB46-8C62-4D40-97CC-9C36A92D6987}"/>
    <cellStyle name="%40 - Vurgu6 26 3" xfId="17406" xr:uid="{8053C5A8-767B-46A3-9B94-BC956F772ECB}"/>
    <cellStyle name="%40 - Vurgu6 26 3 2" xfId="41637" xr:uid="{398A4ACC-C965-4053-AB62-E5AA759BC547}"/>
    <cellStyle name="%40 - Vurgu6 26 4" xfId="21145" xr:uid="{2AFA6DBE-DCF7-4D5B-BA91-F9AE8F9A7C9A}"/>
    <cellStyle name="%40 - Vurgu6 26 4 2" xfId="45368" xr:uid="{76ECF1CB-4DC8-4660-B4EC-D0D0F56A1B77}"/>
    <cellStyle name="%40 - Vurgu6 26 5" xfId="24296" xr:uid="{81C7C8E6-2737-4566-AC55-C1095B8675AF}"/>
    <cellStyle name="%40 - Vurgu6 26 5 2" xfId="48498" xr:uid="{A36E4DD8-2193-4FF2-91D5-B6F9D95EEC80}"/>
    <cellStyle name="%40 - Vurgu6 26 6" xfId="33491" xr:uid="{7728F26E-0268-4B6D-AECF-31E3E44AAF69}"/>
    <cellStyle name="%40 - Vurgu6 27" xfId="8726" xr:uid="{2A890571-31B6-4B24-9F8D-3150B78DA53F}"/>
    <cellStyle name="%40 - Vurgu6 27 2" xfId="13709" xr:uid="{ACACB559-3CFA-4DE6-B6E2-7E76BF22C3E0}"/>
    <cellStyle name="%40 - Vurgu6 27 2 2" xfId="27141" xr:uid="{D7D1D7A3-FAB8-46B9-8B22-13D10FF9917B}"/>
    <cellStyle name="%40 - Vurgu6 27 2 2 2" xfId="51258" xr:uid="{DCF4CFC4-3114-4435-8D7C-7068FA138922}"/>
    <cellStyle name="%40 - Vurgu6 27 2 3" xfId="37942" xr:uid="{1F0793AD-DAE1-4797-B594-C81C48C9C2A8}"/>
    <cellStyle name="%40 - Vurgu6 27 3" xfId="17422" xr:uid="{45B01C7F-C1F7-4129-9E43-25A13F6D4C9C}"/>
    <cellStyle name="%40 - Vurgu6 27 3 2" xfId="41653" xr:uid="{BB070531-B3C5-41FF-A745-6989C8CA858F}"/>
    <cellStyle name="%40 - Vurgu6 27 4" xfId="21161" xr:uid="{58712A8B-E5C6-4662-83F6-5FB54AF7C3C5}"/>
    <cellStyle name="%40 - Vurgu6 27 4 2" xfId="45384" xr:uid="{E4CDFF31-4363-4D2E-83F4-F23912092646}"/>
    <cellStyle name="%40 - Vurgu6 27 5" xfId="24314" xr:uid="{D6B2E250-1D2E-491D-82FD-63343D36808C}"/>
    <cellStyle name="%40 - Vurgu6 27 5 2" xfId="48516" xr:uid="{C8818C4D-06F2-4388-A493-B9063B08BD3A}"/>
    <cellStyle name="%40 - Vurgu6 27 6" xfId="33509" xr:uid="{E60C8E67-510A-4780-B767-CCD02CB21CD0}"/>
    <cellStyle name="%40 - Vurgu6 28" xfId="8745" xr:uid="{504B6AC0-AEDC-400C-A742-3F578975CDBB}"/>
    <cellStyle name="%40 - Vurgu6 28 2" xfId="14804" xr:uid="{D31D8127-AE61-4DC4-85AA-53A27E494763}"/>
    <cellStyle name="%40 - Vurgu6 28 2 2" xfId="28244" xr:uid="{F31D80CB-AD8C-4231-BC15-3BDBC23A0FC1}"/>
    <cellStyle name="%40 - Vurgu6 28 2 2 2" xfId="52353" xr:uid="{10FCF031-99F7-4361-9C9C-4833F84CD97E}"/>
    <cellStyle name="%40 - Vurgu6 28 2 3" xfId="39037" xr:uid="{9E7096E9-C846-44ED-86A6-EFC3402C8904}"/>
    <cellStyle name="%40 - Vurgu6 28 3" xfId="18517" xr:uid="{BF919117-E65E-4C78-BD54-A58612245FE4}"/>
    <cellStyle name="%40 - Vurgu6 28 3 2" xfId="42748" xr:uid="{F4DE3107-3CA5-4C45-9AAD-450E88D35B70}"/>
    <cellStyle name="%40 - Vurgu6 28 4" xfId="22256" xr:uid="{C2B6CCC2-C4AA-4E03-BFA9-7C27BE1C24C2}"/>
    <cellStyle name="%40 - Vurgu6 28 4 2" xfId="46479" xr:uid="{4CE47457-55A0-428F-8CF4-972E784EBA00}"/>
    <cellStyle name="%40 - Vurgu6 28 5" xfId="24332" xr:uid="{10E2B1CB-EB2F-4B5D-AFDA-8DADACBA2D25}"/>
    <cellStyle name="%40 - Vurgu6 28 5 2" xfId="48534" xr:uid="{7B1A6CEA-B33A-4F00-9B22-45F7721D53F8}"/>
    <cellStyle name="%40 - Vurgu6 28 6" xfId="33527" xr:uid="{A3CF2EC8-C6CC-4A30-ABA3-FA42D0369FE8}"/>
    <cellStyle name="%40 - Vurgu6 29" xfId="8766" xr:uid="{2AD92EB4-A29D-45B8-BFAB-2B8669F89398}"/>
    <cellStyle name="%40 - Vurgu6 29 2" xfId="18534" xr:uid="{8D8349F5-BD57-41C2-B2E9-0F0A2771EF14}"/>
    <cellStyle name="%40 - Vurgu6 29 2 2" xfId="42764" xr:uid="{5239A721-447E-49D2-9C8E-7A0609BD2FD0}"/>
    <cellStyle name="%40 - Vurgu6 29 3" xfId="22272" xr:uid="{2FC1CEA5-7184-4C9A-AA41-25E9BB4B7AD4}"/>
    <cellStyle name="%40 - Vurgu6 29 3 2" xfId="46495" xr:uid="{0D748269-6C8C-48E7-B962-BD97E8C86F2E}"/>
    <cellStyle name="%40 - Vurgu6 29 4" xfId="24350" xr:uid="{0440E881-334C-4F69-9B39-627AF6879D0A}"/>
    <cellStyle name="%40 - Vurgu6 29 4 2" xfId="48552" xr:uid="{4386956A-E080-46BA-8B87-78E80F67D2DB}"/>
    <cellStyle name="%40 - Vurgu6 29 5" xfId="33545" xr:uid="{B48B724F-44F0-43BE-BADD-EF2E4D37A3C5}"/>
    <cellStyle name="%40 - Vurgu6 3" xfId="748" xr:uid="{00000000-0005-0000-0000-000031030000}"/>
    <cellStyle name="%40 - Vurgu6 3 10" xfId="6443" xr:uid="{68E4D312-CA6F-4157-8D36-1D1A1561EB85}"/>
    <cellStyle name="%40 - Vurgu6 3 10 2" xfId="24550" xr:uid="{4DE6F023-E6DE-4545-B885-EA201941F408}"/>
    <cellStyle name="%40 - Vurgu6 3 10 2 2" xfId="48724" xr:uid="{F9EE8E48-8AC0-4BA6-AC29-573BF18AA262}"/>
    <cellStyle name="%40 - Vurgu6 3 10 3" xfId="31448" xr:uid="{66C8FDB0-F959-4F05-99A3-53A9B8B8CFDD}"/>
    <cellStyle name="%40 - Vurgu6 3 11" xfId="6549" xr:uid="{1B92C123-1C95-4A94-9141-794CE6101BE8}"/>
    <cellStyle name="%40 - Vurgu6 3 11 2" xfId="31553" xr:uid="{CDAE69F5-463D-40F4-8962-D9C965CF9536}"/>
    <cellStyle name="%40 - Vurgu6 3 12" xfId="10521" xr:uid="{4E1451CB-3F65-44DE-B6F5-05C5344864FE}"/>
    <cellStyle name="%40 - Vurgu6 3 12 2" xfId="35082" xr:uid="{846BBD64-E08B-4376-A0CA-3A885ED73A43}"/>
    <cellStyle name="%40 - Vurgu6 3 13" xfId="11169" xr:uid="{73BFABC3-13A0-499B-9E94-5D3D8703B417}"/>
    <cellStyle name="%40 - Vurgu6 3 13 2" xfId="35403" xr:uid="{6C1542A0-22FD-4E45-BF2C-EB432670F90C}"/>
    <cellStyle name="%40 - Vurgu6 3 14" xfId="14882" xr:uid="{C1818541-B46D-4E02-A410-D93C57C0E62C}"/>
    <cellStyle name="%40 - Vurgu6 3 14 2" xfId="39114" xr:uid="{1B079A4C-5BDD-48AA-90F3-712C38F72FDF}"/>
    <cellStyle name="%40 - Vurgu6 3 15" xfId="18615" xr:uid="{05E8E40D-C72E-4492-A8A0-52AB7773D1FF}"/>
    <cellStyle name="%40 - Vurgu6 3 15 2" xfId="42841" xr:uid="{8D1311D5-DFCA-4083-A130-76D977EC1FB1}"/>
    <cellStyle name="%40 - Vurgu6 3 16" xfId="22354" xr:uid="{4F9AD4AB-74DB-4263-83D9-49E8DA34B799}"/>
    <cellStyle name="%40 - Vurgu6 3 16 2" xfId="46556" xr:uid="{CC5F2E7C-D3DB-49FB-A42B-CFAC70FB3B29}"/>
    <cellStyle name="%40 - Vurgu6 3 17" xfId="28871" xr:uid="{0FA05BAC-ACB3-406A-B48F-25172C6FE76E}"/>
    <cellStyle name="%40 - Vurgu6 3 2" xfId="749" xr:uid="{00000000-0005-0000-0000-000032030000}"/>
    <cellStyle name="%40 - Vurgu6 3 2 10" xfId="22561" xr:uid="{5218E5B2-357D-4786-A9BD-AF086877AC35}"/>
    <cellStyle name="%40 - Vurgu6 3 2 10 2" xfId="46763" xr:uid="{44F74893-51E9-4D19-BECF-0E246A72D28D}"/>
    <cellStyle name="%40 - Vurgu6 3 2 11" xfId="28872" xr:uid="{C7569274-03A1-4A3A-AA67-E7EFBC29C307}"/>
    <cellStyle name="%40 - Vurgu6 3 2 2" xfId="750" xr:uid="{00000000-0005-0000-0000-000033030000}"/>
    <cellStyle name="%40 - Vurgu6 3 2 2 2" xfId="4457" xr:uid="{C144D784-65AB-48F8-AB1C-B3F9B8C69A97}"/>
    <cellStyle name="%40 - Vurgu6 3 2 2 2 2" xfId="26389" xr:uid="{5B463A26-BD25-4E9D-B6C2-01EE02AF8FAF}"/>
    <cellStyle name="%40 - Vurgu6 3 2 2 2 2 2" xfId="50508" xr:uid="{8CDD9186-0704-4310-BF33-C35DCADE92DD}"/>
    <cellStyle name="%40 - Vurgu6 3 2 2 2 3" xfId="30045" xr:uid="{2B095E0F-6773-4C99-AE26-F850AB1E6AB1}"/>
    <cellStyle name="%40 - Vurgu6 3 2 2 3" xfId="6078" xr:uid="{68F6F319-5842-41B1-B682-0600A7C1BC66}"/>
    <cellStyle name="%40 - Vurgu6 3 2 2 3 2" xfId="31084" xr:uid="{B1BD0AFB-271A-4013-A5CC-4DA7D06A5C41}"/>
    <cellStyle name="%40 - Vurgu6 3 2 2 4" xfId="7968" xr:uid="{2AAD60B5-44E3-4351-9E82-D4F6309F28CA}"/>
    <cellStyle name="%40 - Vurgu6 3 2 2 4 2" xfId="32806" xr:uid="{D4523102-B6F1-4818-BC38-B5F930EB57CC}"/>
    <cellStyle name="%40 - Vurgu6 3 2 2 5" xfId="12959" xr:uid="{D359C89B-ACDC-4075-A0B7-77DD263670CA}"/>
    <cellStyle name="%40 - Vurgu6 3 2 2 5 2" xfId="37192" xr:uid="{D4BFDE3D-25E5-45D8-AE6C-E1DF6B914FB7}"/>
    <cellStyle name="%40 - Vurgu6 3 2 2 6" xfId="16672" xr:uid="{0C2145AA-DF65-42C5-A580-4F755539CF69}"/>
    <cellStyle name="%40 - Vurgu6 3 2 2 6 2" xfId="40903" xr:uid="{BBF85AB7-6DB2-4EA4-BFB5-BA82D5E4A3E1}"/>
    <cellStyle name="%40 - Vurgu6 3 2 2 7" xfId="20411" xr:uid="{52B7D145-1EC1-422E-B639-E556900CBF39}"/>
    <cellStyle name="%40 - Vurgu6 3 2 2 7 2" xfId="44634" xr:uid="{18172625-A230-4659-BECA-7BE2CE5E500D}"/>
    <cellStyle name="%40 - Vurgu6 3 2 2 8" xfId="23611" xr:uid="{2078FF8F-944A-431E-B8A8-F21C6508F13E}"/>
    <cellStyle name="%40 - Vurgu6 3 2 2 8 2" xfId="47813" xr:uid="{E7179150-05A1-4182-B715-7874A7062A61}"/>
    <cellStyle name="%40 - Vurgu6 3 2 2 9" xfId="28873" xr:uid="{CE187C5C-D0A9-487C-8BC6-C02A8CF4B4BE}"/>
    <cellStyle name="%40 - Vurgu6 3 2 3" xfId="4456" xr:uid="{AC75CDA4-0C83-4013-99A8-3C16C3FFF4D9}"/>
    <cellStyle name="%40 - Vurgu6 3 2 3 2" xfId="10064" xr:uid="{30199484-849D-477A-87FF-1D0E8810D101}"/>
    <cellStyle name="%40 - Vurgu6 3 2 3 2 2" xfId="34658" xr:uid="{5F78798A-4E22-4EFF-BC7C-5666C1E69B73}"/>
    <cellStyle name="%40 - Vurgu6 3 2 3 3" xfId="14139" xr:uid="{7202966F-B42F-4BEA-A430-AB2685B5BD0B}"/>
    <cellStyle name="%40 - Vurgu6 3 2 3 3 2" xfId="38372" xr:uid="{2D3AF373-B05B-40AF-B9EA-BEF813DA8C5E}"/>
    <cellStyle name="%40 - Vurgu6 3 2 3 4" xfId="17852" xr:uid="{AC8E9F53-5624-4101-A4BC-D7BCAD723DF0}"/>
    <cellStyle name="%40 - Vurgu6 3 2 3 4 2" xfId="42083" xr:uid="{082E8AE2-0A4B-44E5-95F8-8A02FA61DAAC}"/>
    <cellStyle name="%40 - Vurgu6 3 2 3 5" xfId="21591" xr:uid="{B580B69D-DF11-441C-A72C-85B0418FD876}"/>
    <cellStyle name="%40 - Vurgu6 3 2 3 5 2" xfId="45814" xr:uid="{D6E9E430-4E37-4973-B59D-D1E389AEA6AF}"/>
    <cellStyle name="%40 - Vurgu6 3 2 3 6" xfId="27571" xr:uid="{52D472FE-5F65-45C1-A7EC-DE408FFA15A4}"/>
    <cellStyle name="%40 - Vurgu6 3 2 3 6 2" xfId="51688" xr:uid="{29562F33-DDF6-45A0-BD3E-CF4EA2BD80D4}"/>
    <cellStyle name="%40 - Vurgu6 3 2 3 7" xfId="30044" xr:uid="{27D0BD32-43FF-4D9B-892B-4AA043F1EDEA}"/>
    <cellStyle name="%40 - Vurgu6 3 2 4" xfId="6077" xr:uid="{BAEBD4B3-F950-4EDD-B989-87C8C06780EF}"/>
    <cellStyle name="%40 - Vurgu6 3 2 4 2" xfId="9016" xr:uid="{D91CFAC8-AA88-4E8D-8454-C2CFE55347D1}"/>
    <cellStyle name="%40 - Vurgu6 3 2 4 2 2" xfId="33710" xr:uid="{E71BDDB2-AD1C-4B9A-A563-6F66C90BD350}"/>
    <cellStyle name="%40 - Vurgu6 3 2 4 3" xfId="12413" xr:uid="{80B91E48-9838-404A-930A-EC2C6ABEE389}"/>
    <cellStyle name="%40 - Vurgu6 3 2 4 3 2" xfId="36647" xr:uid="{939563CF-873F-4302-91BA-7EDF40022A76}"/>
    <cellStyle name="%40 - Vurgu6 3 2 4 4" xfId="16126" xr:uid="{6EBF5648-B961-431B-9398-46B4CD76B35D}"/>
    <cellStyle name="%40 - Vurgu6 3 2 4 4 2" xfId="40358" xr:uid="{D28A1F37-5C65-451A-9F93-869F3EDC1663}"/>
    <cellStyle name="%40 - Vurgu6 3 2 4 5" xfId="19864" xr:uid="{7276E239-150D-41BF-94C6-7C62D21523E1}"/>
    <cellStyle name="%40 - Vurgu6 3 2 4 5 2" xfId="44089" xr:uid="{7737D6FA-66F0-468A-B293-67F9CB2B4A5B}"/>
    <cellStyle name="%40 - Vurgu6 3 2 4 6" xfId="25839" xr:uid="{7BA69B29-40BA-4290-9A51-7A6A393F38B1}"/>
    <cellStyle name="%40 - Vurgu6 3 2 4 6 2" xfId="49963" xr:uid="{52A780E2-CD65-41F1-AB5D-BCD6940DCA73}"/>
    <cellStyle name="%40 - Vurgu6 3 2 4 7" xfId="31083" xr:uid="{193B31BE-B620-414E-BF10-5559D5A3D878}"/>
    <cellStyle name="%40 - Vurgu6 3 2 5" xfId="6821" xr:uid="{AE888649-054F-4DE2-AC72-48EA0446F0AD}"/>
    <cellStyle name="%40 - Vurgu6 3 2 5 2" xfId="24974" xr:uid="{0F04462A-8D71-4032-AC31-E68BDB85C776}"/>
    <cellStyle name="%40 - Vurgu6 3 2 5 2 2" xfId="49108" xr:uid="{0DF1B4AC-C85F-43E6-B7F5-4E2E376960EF}"/>
    <cellStyle name="%40 - Vurgu6 3 2 5 3" xfId="31758" xr:uid="{5CEF6F01-39F6-4AE7-BC21-E9F8655C9EC4}"/>
    <cellStyle name="%40 - Vurgu6 3 2 6" xfId="10522" xr:uid="{AAF25E7A-9626-45A8-97B6-1577195D582E}"/>
    <cellStyle name="%40 - Vurgu6 3 2 6 2" xfId="35083" xr:uid="{2508FF19-488F-4058-A915-FAA1BA1BB29C}"/>
    <cellStyle name="%40 - Vurgu6 3 2 7" xfId="11558" xr:uid="{647CF30D-31F8-4A85-8A04-F852C3634AB3}"/>
    <cellStyle name="%40 - Vurgu6 3 2 7 2" xfId="35792" xr:uid="{A4AF5CE6-65B7-441E-95CA-1F29F1D41A96}"/>
    <cellStyle name="%40 - Vurgu6 3 2 8" xfId="15271" xr:uid="{BE48A1CC-A33C-4F73-AD32-F092102147BD}"/>
    <cellStyle name="%40 - Vurgu6 3 2 8 2" xfId="39503" xr:uid="{7A52AF48-8DE5-4504-808F-9CD0532EED76}"/>
    <cellStyle name="%40 - Vurgu6 3 2 9" xfId="19008" xr:uid="{B4CF7FFB-A6A1-4158-8A43-D1BD548D4101}"/>
    <cellStyle name="%40 - Vurgu6 3 2 9 2" xfId="43234" xr:uid="{44DED81B-173D-4B3E-8C07-7A4475D1FE67}"/>
    <cellStyle name="%40 - Vurgu6 3 3" xfId="751" xr:uid="{00000000-0005-0000-0000-000034030000}"/>
    <cellStyle name="%40 - Vurgu6 3 3 10" xfId="28874" xr:uid="{9715354A-5FA3-4085-881F-D95CFA66CF03}"/>
    <cellStyle name="%40 - Vurgu6 3 3 2" xfId="4458" xr:uid="{839FFA86-FCD3-4B41-8E34-D825322A31D8}"/>
    <cellStyle name="%40 - Vurgu6 3 3 2 2" xfId="8102" xr:uid="{B240D955-DF3E-40C6-B3EF-6EE188A766A8}"/>
    <cellStyle name="%40 - Vurgu6 3 3 2 2 2" xfId="27695" xr:uid="{EB696227-AA84-4BB2-AF87-6A6D12D3A3E6}"/>
    <cellStyle name="%40 - Vurgu6 3 3 2 2 2 2" xfId="51812" xr:uid="{C2FBE749-9653-42E2-8E46-E5567A89BCA9}"/>
    <cellStyle name="%40 - Vurgu6 3 3 2 2 3" xfId="32930" xr:uid="{CEFDB9DC-196D-48E9-8C51-70B00AB94EFA}"/>
    <cellStyle name="%40 - Vurgu6 3 3 2 3" xfId="14263" xr:uid="{FDEA2B47-3726-4C3C-9ED2-6CF5E6837C36}"/>
    <cellStyle name="%40 - Vurgu6 3 3 2 3 2" xfId="38496" xr:uid="{2FFF48EF-42D7-444C-B7B7-C4F3983E31A5}"/>
    <cellStyle name="%40 - Vurgu6 3 3 2 4" xfId="17976" xr:uid="{AD50DBD2-B17A-495B-963E-EEA37A4C43E2}"/>
    <cellStyle name="%40 - Vurgu6 3 3 2 4 2" xfId="42207" xr:uid="{EA5B8B4E-D522-4900-857A-3A0ACA706305}"/>
    <cellStyle name="%40 - Vurgu6 3 3 2 5" xfId="21715" xr:uid="{1FF9D749-B4C7-444B-89E2-7DE7EC4EF972}"/>
    <cellStyle name="%40 - Vurgu6 3 3 2 5 2" xfId="45938" xr:uid="{547ECE1E-17BB-4624-8031-91283EEC0C4D}"/>
    <cellStyle name="%40 - Vurgu6 3 3 2 6" xfId="23735" xr:uid="{7EC5207A-1626-4672-AAAE-0EEAFFD2BA47}"/>
    <cellStyle name="%40 - Vurgu6 3 3 2 6 2" xfId="47937" xr:uid="{C17EBAF8-BBCA-42E2-8DCD-550EF61EBEF8}"/>
    <cellStyle name="%40 - Vurgu6 3 3 2 7" xfId="30046" xr:uid="{C3D5DEBC-CB28-4C29-A2EB-8649AE511D57}"/>
    <cellStyle name="%40 - Vurgu6 3 3 3" xfId="6079" xr:uid="{A24A05A0-7407-416A-95AF-EFDC1C60E0D5}"/>
    <cellStyle name="%40 - Vurgu6 3 3 3 2" xfId="9408" xr:uid="{EFF02117-941D-4F5E-B7A6-BF614C57FE9C}"/>
    <cellStyle name="%40 - Vurgu6 3 3 3 2 2" xfId="34034" xr:uid="{CA9FFF86-E19D-4EF4-8F47-DEA13F0C6876}"/>
    <cellStyle name="%40 - Vurgu6 3 3 3 3" xfId="13071" xr:uid="{9478E4C0-C95B-43A6-B3CE-E701DB7885A3}"/>
    <cellStyle name="%40 - Vurgu6 3 3 3 3 2" xfId="37304" xr:uid="{58608454-AABF-4C4E-AE4D-382E199643A8}"/>
    <cellStyle name="%40 - Vurgu6 3 3 3 4" xfId="16784" xr:uid="{CE736EFA-5C9E-4D97-8891-B38506F268C8}"/>
    <cellStyle name="%40 - Vurgu6 3 3 3 4 2" xfId="41015" xr:uid="{C28DA65D-0977-4AB5-9608-817AF81CD785}"/>
    <cellStyle name="%40 - Vurgu6 3 3 3 5" xfId="20523" xr:uid="{179F6B56-86EA-420A-8F5F-C3793D7CCC75}"/>
    <cellStyle name="%40 - Vurgu6 3 3 3 5 2" xfId="44746" xr:uid="{65B804E2-044E-4F54-8DE6-E7B30F6B240B}"/>
    <cellStyle name="%40 - Vurgu6 3 3 3 6" xfId="26501" xr:uid="{C75034BB-E5C2-4E4C-A106-EF5AD0FDE241}"/>
    <cellStyle name="%40 - Vurgu6 3 3 3 6 2" xfId="50620" xr:uid="{D4806743-4FDB-449C-A472-D7E3C2390718}"/>
    <cellStyle name="%40 - Vurgu6 3 3 3 7" xfId="31085" xr:uid="{5896FF78-7164-44C6-B889-8BDE70D12D02}"/>
    <cellStyle name="%40 - Vurgu6 3 3 4" xfId="6949" xr:uid="{51473794-CE9B-4486-A739-B248CFAC8152}"/>
    <cellStyle name="%40 - Vurgu6 3 3 4 2" xfId="25098" xr:uid="{32CA8FCD-E2C3-4AC3-AD51-A4F9DAB3D6CD}"/>
    <cellStyle name="%40 - Vurgu6 3 3 4 2 2" xfId="49232" xr:uid="{C485252B-D7F4-4836-AB77-1B6820F326AD}"/>
    <cellStyle name="%40 - Vurgu6 3 3 4 3" xfId="31882" xr:uid="{0DC2CE71-3023-4E1F-A590-E32242B99FAE}"/>
    <cellStyle name="%40 - Vurgu6 3 3 5" xfId="10523" xr:uid="{DEA3C756-E11F-483E-83EB-597020F591A4}"/>
    <cellStyle name="%40 - Vurgu6 3 3 5 2" xfId="35084" xr:uid="{437280D7-B5F3-430F-AAF6-85C4BEE1A5BD}"/>
    <cellStyle name="%40 - Vurgu6 3 3 6" xfId="11682" xr:uid="{384B82F2-D4F4-42B8-93A5-D169F2C67D8E}"/>
    <cellStyle name="%40 - Vurgu6 3 3 6 2" xfId="35916" xr:uid="{6AC9569F-5B0E-462E-9050-7B69167E8A0B}"/>
    <cellStyle name="%40 - Vurgu6 3 3 7" xfId="15395" xr:uid="{786EDC15-4052-4ABF-8CC6-5888C780243D}"/>
    <cellStyle name="%40 - Vurgu6 3 3 7 2" xfId="39627" xr:uid="{8C29994D-10ED-4D1F-A800-998C98B048E4}"/>
    <cellStyle name="%40 - Vurgu6 3 3 8" xfId="19132" xr:uid="{EF983C6B-B632-4D26-A532-43EDA2DA924A}"/>
    <cellStyle name="%40 - Vurgu6 3 3 8 2" xfId="43358" xr:uid="{73907C0C-04ED-4179-9D35-E83F0EE10A61}"/>
    <cellStyle name="%40 - Vurgu6 3 3 9" xfId="22685" xr:uid="{9777B439-AA4B-4B49-99A5-B790470D0691}"/>
    <cellStyle name="%40 - Vurgu6 3 3 9 2" xfId="46887" xr:uid="{D1F48973-C1F9-4202-982C-EC9B4F88046A}"/>
    <cellStyle name="%40 - Vurgu6 3 4" xfId="752" xr:uid="{00000000-0005-0000-0000-000035030000}"/>
    <cellStyle name="%40 - Vurgu6 3 4 10" xfId="28875" xr:uid="{0BB781B1-3E9D-4221-BBDA-688490DB3629}"/>
    <cellStyle name="%40 - Vurgu6 3 4 2" xfId="4459" xr:uid="{D079D2C3-68E6-4DBE-BDA9-12FEABE92293}"/>
    <cellStyle name="%40 - Vurgu6 3 4 2 2" xfId="8233" xr:uid="{5115BF11-1A4D-46EB-963F-4A62B6DFF440}"/>
    <cellStyle name="%40 - Vurgu6 3 4 2 2 2" xfId="27822" xr:uid="{091D700D-5BB9-418A-AA70-05A264F46C3F}"/>
    <cellStyle name="%40 - Vurgu6 3 4 2 2 2 2" xfId="51939" xr:uid="{08915699-09B3-4877-B4F1-111D789581E5}"/>
    <cellStyle name="%40 - Vurgu6 3 4 2 2 3" xfId="33057" xr:uid="{738B1923-9ABC-42CB-9C9E-C0D1D33FD180}"/>
    <cellStyle name="%40 - Vurgu6 3 4 2 3" xfId="14390" xr:uid="{82091396-279D-452E-B71D-CA7D60EDA2D3}"/>
    <cellStyle name="%40 - Vurgu6 3 4 2 3 2" xfId="38623" xr:uid="{A9EE94CF-9E12-4DE3-A250-FFAC5660C8C0}"/>
    <cellStyle name="%40 - Vurgu6 3 4 2 4" xfId="18103" xr:uid="{3FC4F3F6-4166-4A38-B443-3A5124FCE016}"/>
    <cellStyle name="%40 - Vurgu6 3 4 2 4 2" xfId="42334" xr:uid="{001C2E88-26FA-44DD-ACA6-AF603CA6EA04}"/>
    <cellStyle name="%40 - Vurgu6 3 4 2 5" xfId="21842" xr:uid="{7491D133-F4A0-4577-82DF-699791C2E3FD}"/>
    <cellStyle name="%40 - Vurgu6 3 4 2 5 2" xfId="46065" xr:uid="{AB846FAD-6B58-4FC9-9D82-3B9A5386C53A}"/>
    <cellStyle name="%40 - Vurgu6 3 4 2 6" xfId="23862" xr:uid="{DB9A060E-62CC-4BBA-A2C0-83F870AE4118}"/>
    <cellStyle name="%40 - Vurgu6 3 4 2 6 2" xfId="48064" xr:uid="{934ED493-B608-4DB2-86D3-CF1583A0E399}"/>
    <cellStyle name="%40 - Vurgu6 3 4 2 7" xfId="30047" xr:uid="{31A640A6-FA2C-46E8-92D2-6AE3DFC83E40}"/>
    <cellStyle name="%40 - Vurgu6 3 4 3" xfId="6080" xr:uid="{C02B16FD-01DB-4DFB-80E9-8E29C238271F}"/>
    <cellStyle name="%40 - Vurgu6 3 4 3 2" xfId="9457" xr:uid="{C519B580-34FF-454B-A8AE-7314B93B5E5F}"/>
    <cellStyle name="%40 - Vurgu6 3 4 3 2 2" xfId="34082" xr:uid="{4E3ED291-C500-4565-8250-EC548746BEE2}"/>
    <cellStyle name="%40 - Vurgu6 3 4 3 3" xfId="13198" xr:uid="{BECCF0ED-8B0D-4370-8DE4-7BE7291E7B93}"/>
    <cellStyle name="%40 - Vurgu6 3 4 3 3 2" xfId="37431" xr:uid="{063D26DA-3D0F-4403-A2E6-E2A0FF810CB5}"/>
    <cellStyle name="%40 - Vurgu6 3 4 3 4" xfId="16911" xr:uid="{AC3AA4C1-75B9-40C9-B0EB-9B1E72CF74E7}"/>
    <cellStyle name="%40 - Vurgu6 3 4 3 4 2" xfId="41142" xr:uid="{B4497DC5-36AE-4DBB-AF78-2AECAF8D9D6C}"/>
    <cellStyle name="%40 - Vurgu6 3 4 3 5" xfId="20650" xr:uid="{79BF7C8B-043B-4480-82B3-683FA5E0116A}"/>
    <cellStyle name="%40 - Vurgu6 3 4 3 5 2" xfId="44873" xr:uid="{52335023-7E29-4A4B-BCEA-D6C31414955A}"/>
    <cellStyle name="%40 - Vurgu6 3 4 3 6" xfId="26628" xr:uid="{AB282D7E-D6AC-45DC-8714-49027822B6FE}"/>
    <cellStyle name="%40 - Vurgu6 3 4 3 6 2" xfId="50747" xr:uid="{7883BF5A-33EB-4C95-9570-0A8BE3E0A7F6}"/>
    <cellStyle name="%40 - Vurgu6 3 4 3 7" xfId="31086" xr:uid="{725D659D-CB3A-4CF8-AB35-27656C6E297B}"/>
    <cellStyle name="%40 - Vurgu6 3 4 4" xfId="7085" xr:uid="{B8047F9B-B9EC-48F7-91AC-9887BA77E77A}"/>
    <cellStyle name="%40 - Vurgu6 3 4 4 2" xfId="25225" xr:uid="{DCCC5A6B-8217-44A1-8261-36F8E09E98D0}"/>
    <cellStyle name="%40 - Vurgu6 3 4 4 2 2" xfId="49359" xr:uid="{BD1ABF37-5FDB-49EA-9F6F-640C087B69C6}"/>
    <cellStyle name="%40 - Vurgu6 3 4 4 3" xfId="32009" xr:uid="{3F59C45B-2CC2-4356-BB18-66FFEFD6E6F0}"/>
    <cellStyle name="%40 - Vurgu6 3 4 5" xfId="10524" xr:uid="{AEF640E6-B8E0-41D3-9004-5C893F5EC5DC}"/>
    <cellStyle name="%40 - Vurgu6 3 4 5 2" xfId="35085" xr:uid="{1FF042DA-DEA8-480F-A0B6-39415CE2E1DF}"/>
    <cellStyle name="%40 - Vurgu6 3 4 6" xfId="11809" xr:uid="{95CD187E-E324-46CB-8F43-3308173D0426}"/>
    <cellStyle name="%40 - Vurgu6 3 4 6 2" xfId="36043" xr:uid="{A476A787-A05E-4C34-BAED-1247B853704B}"/>
    <cellStyle name="%40 - Vurgu6 3 4 7" xfId="15522" xr:uid="{086221DB-2732-4A04-B063-61261D464A31}"/>
    <cellStyle name="%40 - Vurgu6 3 4 7 2" xfId="39754" xr:uid="{51433C72-157A-47C9-BB17-E88B75067898}"/>
    <cellStyle name="%40 - Vurgu6 3 4 8" xfId="19259" xr:uid="{0462E063-2E4D-41D0-B169-B8FA69974F9E}"/>
    <cellStyle name="%40 - Vurgu6 3 4 8 2" xfId="43485" xr:uid="{B38E1162-5841-4E8D-8F3F-2BBC3BB5E550}"/>
    <cellStyle name="%40 - Vurgu6 3 4 9" xfId="22812" xr:uid="{9DA214A3-C097-495B-86AD-BA0EF79C8B9C}"/>
    <cellStyle name="%40 - Vurgu6 3 4 9 2" xfId="47014" xr:uid="{09A09639-69A9-477D-AFBB-520DF6880E04}"/>
    <cellStyle name="%40 - Vurgu6 3 5" xfId="753" xr:uid="{00000000-0005-0000-0000-000036030000}"/>
    <cellStyle name="%40 - Vurgu6 3 5 2" xfId="4460" xr:uid="{6E70B5CF-905E-4076-955A-2C4549205A41}"/>
    <cellStyle name="%40 - Vurgu6 3 5 2 2" xfId="8363" xr:uid="{D5BFF70E-37A1-4C1E-AE3E-828AF29F020B}"/>
    <cellStyle name="%40 - Vurgu6 3 5 2 2 2" xfId="27949" xr:uid="{CDC75202-8633-48FA-B090-6D89067DA204}"/>
    <cellStyle name="%40 - Vurgu6 3 5 2 2 2 2" xfId="52066" xr:uid="{3B5AAD83-AA82-4C98-B84E-14A43E1E37CE}"/>
    <cellStyle name="%40 - Vurgu6 3 5 2 2 3" xfId="33184" xr:uid="{502D029A-6FE6-4976-9616-76787EAABE42}"/>
    <cellStyle name="%40 - Vurgu6 3 5 2 3" xfId="14517" xr:uid="{A63324D4-A3A1-4EE7-9BC7-BB7DBC582A13}"/>
    <cellStyle name="%40 - Vurgu6 3 5 2 3 2" xfId="38750" xr:uid="{2AE722E0-969D-45EF-914B-668BFD3B16A0}"/>
    <cellStyle name="%40 - Vurgu6 3 5 2 4" xfId="18230" xr:uid="{D11B1910-4313-4000-8CB4-ADD005305386}"/>
    <cellStyle name="%40 - Vurgu6 3 5 2 4 2" xfId="42461" xr:uid="{A04500EF-8945-4FF1-9188-C09FBA33BCD2}"/>
    <cellStyle name="%40 - Vurgu6 3 5 2 5" xfId="21969" xr:uid="{AAEA104C-9625-415D-BC34-9BCA8AE972D4}"/>
    <cellStyle name="%40 - Vurgu6 3 5 2 5 2" xfId="46192" xr:uid="{0FCDE88A-EDBF-45FC-B9C3-38D29FFA90B8}"/>
    <cellStyle name="%40 - Vurgu6 3 5 2 6" xfId="23989" xr:uid="{00A5AE92-DD28-451B-B7B8-BE8126579319}"/>
    <cellStyle name="%40 - Vurgu6 3 5 2 6 2" xfId="48191" xr:uid="{5B49AD35-0D70-43F7-9EB1-F4D4D483865F}"/>
    <cellStyle name="%40 - Vurgu6 3 5 2 7" xfId="30048" xr:uid="{1B91A45C-D3B5-4324-BB96-0991474D65D4}"/>
    <cellStyle name="%40 - Vurgu6 3 5 3" xfId="6081" xr:uid="{6F09EAFD-D29E-41BB-B02E-928841B12842}"/>
    <cellStyle name="%40 - Vurgu6 3 5 3 2" xfId="9536" xr:uid="{245ABC79-F111-4287-B5DB-7412549AFCE3}"/>
    <cellStyle name="%40 - Vurgu6 3 5 3 2 2" xfId="34161" xr:uid="{DF720660-0DA4-4F01-B482-BD443455CBEE}"/>
    <cellStyle name="%40 - Vurgu6 3 5 3 3" xfId="13325" xr:uid="{7AFDDC84-FBC8-43B9-B6FC-BEEB87FFE1DC}"/>
    <cellStyle name="%40 - Vurgu6 3 5 3 3 2" xfId="37558" xr:uid="{37C2E54E-A4D0-4B7C-818B-F764DABDB59E}"/>
    <cellStyle name="%40 - Vurgu6 3 5 3 4" xfId="17038" xr:uid="{CB668310-CEFC-4809-81AD-1259F9C52EE6}"/>
    <cellStyle name="%40 - Vurgu6 3 5 3 4 2" xfId="41269" xr:uid="{21FEE9FC-C958-44FC-96E1-A4DC7B028A14}"/>
    <cellStyle name="%40 - Vurgu6 3 5 3 5" xfId="20777" xr:uid="{AF9303E4-3277-4610-91E8-CEE65831D80F}"/>
    <cellStyle name="%40 - Vurgu6 3 5 3 5 2" xfId="45000" xr:uid="{59E1E937-D916-4CB7-B392-29246F572AD4}"/>
    <cellStyle name="%40 - Vurgu6 3 5 3 6" xfId="26755" xr:uid="{8CA41C12-2466-4749-9F33-48F1AF713C38}"/>
    <cellStyle name="%40 - Vurgu6 3 5 3 6 2" xfId="50874" xr:uid="{7CA0946D-E65C-4B01-B576-610FC361192B}"/>
    <cellStyle name="%40 - Vurgu6 3 5 3 7" xfId="31087" xr:uid="{1FFD8551-34F9-40E2-9CFD-B7407536A486}"/>
    <cellStyle name="%40 - Vurgu6 3 5 4" xfId="7213" xr:uid="{6F4676B1-ED8B-4022-AC10-774741DFBE30}"/>
    <cellStyle name="%40 - Vurgu6 3 5 4 2" xfId="25352" xr:uid="{DF3146AB-8F09-4348-A2B4-1F1F8A4A0A90}"/>
    <cellStyle name="%40 - Vurgu6 3 5 4 2 2" xfId="49486" xr:uid="{8742BEE2-40D1-4E07-83FC-826E46C20EDE}"/>
    <cellStyle name="%40 - Vurgu6 3 5 4 3" xfId="32136" xr:uid="{6ECBDCA2-767D-4173-80CE-E79EA17E0F40}"/>
    <cellStyle name="%40 - Vurgu6 3 5 5" xfId="11936" xr:uid="{66BC57AF-3EA6-453F-85FF-2F6E00498E46}"/>
    <cellStyle name="%40 - Vurgu6 3 5 5 2" xfId="36170" xr:uid="{65FC96D1-7D75-4C01-8B06-C63F01EF6364}"/>
    <cellStyle name="%40 - Vurgu6 3 5 6" xfId="15649" xr:uid="{2702C304-EA2A-4CC4-A22E-DA3B68DBA415}"/>
    <cellStyle name="%40 - Vurgu6 3 5 6 2" xfId="39881" xr:uid="{1A17A969-38CB-4E20-A310-602EBB82D81C}"/>
    <cellStyle name="%40 - Vurgu6 3 5 7" xfId="19386" xr:uid="{01F10EDF-1DFE-4B46-8D8D-17D1F58511B2}"/>
    <cellStyle name="%40 - Vurgu6 3 5 7 2" xfId="43612" xr:uid="{4A119035-5E5B-4FD1-A0FE-46CA44C895A8}"/>
    <cellStyle name="%40 - Vurgu6 3 5 8" xfId="22939" xr:uid="{A2AF61AC-424C-4E50-BD0B-2B11A6393285}"/>
    <cellStyle name="%40 - Vurgu6 3 5 8 2" xfId="47141" xr:uid="{9E17A168-2BBD-4FBE-B7CF-A05FAC76A70C}"/>
    <cellStyle name="%40 - Vurgu6 3 5 9" xfId="28876" xr:uid="{A13C8012-4582-43D2-8997-64E5D9A27735}"/>
    <cellStyle name="%40 - Vurgu6 3 6" xfId="754" xr:uid="{00000000-0005-0000-0000-000037030000}"/>
    <cellStyle name="%40 - Vurgu6 3 6 2" xfId="4461" xr:uid="{BB705F63-EF8A-482B-80BA-E3BAB5607233}"/>
    <cellStyle name="%40 - Vurgu6 3 6 2 2" xfId="8495" xr:uid="{8D3C5EF9-AAB3-4594-ACB4-D4DA504A74AF}"/>
    <cellStyle name="%40 - Vurgu6 3 6 2 2 2" xfId="28076" xr:uid="{8F469492-7BA4-40B2-9ACF-9AB92855FE9D}"/>
    <cellStyle name="%40 - Vurgu6 3 6 2 2 2 2" xfId="52193" xr:uid="{2B030998-F9CF-4080-B07E-C8C4A20F58D9}"/>
    <cellStyle name="%40 - Vurgu6 3 6 2 2 3" xfId="33311" xr:uid="{3295554C-92A7-4F33-9B3B-D7F1ED996A70}"/>
    <cellStyle name="%40 - Vurgu6 3 6 2 3" xfId="14644" xr:uid="{9D42A701-4021-49F4-A229-2FF3BFC2C828}"/>
    <cellStyle name="%40 - Vurgu6 3 6 2 3 2" xfId="38877" xr:uid="{A4342259-FC10-492D-9D19-FCC51D45A055}"/>
    <cellStyle name="%40 - Vurgu6 3 6 2 4" xfId="18357" xr:uid="{ED4615C2-464C-49E3-9679-5AD238F0EDD9}"/>
    <cellStyle name="%40 - Vurgu6 3 6 2 4 2" xfId="42588" xr:uid="{4047A986-3F5E-4BDA-A7BB-E619134A7707}"/>
    <cellStyle name="%40 - Vurgu6 3 6 2 5" xfId="22096" xr:uid="{285C54DB-1D3C-4B79-9B8D-8B8871CBFD9D}"/>
    <cellStyle name="%40 - Vurgu6 3 6 2 5 2" xfId="46319" xr:uid="{F0F0A72E-F8E1-4893-A6C9-9BAF352677E6}"/>
    <cellStyle name="%40 - Vurgu6 3 6 2 6" xfId="24116" xr:uid="{1344046D-DA6D-4E95-BFA0-D0609C0A0874}"/>
    <cellStyle name="%40 - Vurgu6 3 6 2 6 2" xfId="48318" xr:uid="{D18A7CCA-BEA1-441A-BB58-E3F6869B0826}"/>
    <cellStyle name="%40 - Vurgu6 3 6 2 7" xfId="30049" xr:uid="{B2E05BAA-B27F-414B-98F4-7D0ECC75903C}"/>
    <cellStyle name="%40 - Vurgu6 3 6 3" xfId="6082" xr:uid="{CC6F43B0-3B83-4BDA-9411-A4C8F91BDA32}"/>
    <cellStyle name="%40 - Vurgu6 3 6 3 2" xfId="9616" xr:uid="{65682D50-DC83-4B4B-9B3C-3CC5DBDB29C0}"/>
    <cellStyle name="%40 - Vurgu6 3 6 3 2 2" xfId="34241" xr:uid="{FE1C6F7C-F611-4BA4-8612-A4EE4EA3C626}"/>
    <cellStyle name="%40 - Vurgu6 3 6 3 3" xfId="13452" xr:uid="{8297C970-D562-49E9-B267-B60CBD082500}"/>
    <cellStyle name="%40 - Vurgu6 3 6 3 3 2" xfId="37685" xr:uid="{96DE3F39-9785-4A68-80D8-716FF4C0B77E}"/>
    <cellStyle name="%40 - Vurgu6 3 6 3 4" xfId="17165" xr:uid="{6E9CD45F-F126-480D-B5F2-486D75EFAECF}"/>
    <cellStyle name="%40 - Vurgu6 3 6 3 4 2" xfId="41396" xr:uid="{F62D9FC1-7D5A-4DF3-B84D-3D29183B3D8A}"/>
    <cellStyle name="%40 - Vurgu6 3 6 3 5" xfId="20904" xr:uid="{F2DA6B2D-1CAA-4939-9237-0F666047E413}"/>
    <cellStyle name="%40 - Vurgu6 3 6 3 5 2" xfId="45127" xr:uid="{420D7054-CB70-4A1E-981A-15A00A8C1660}"/>
    <cellStyle name="%40 - Vurgu6 3 6 3 6" xfId="26882" xr:uid="{9503049F-1BBF-498D-9867-4E7B22589EA1}"/>
    <cellStyle name="%40 - Vurgu6 3 6 3 6 2" xfId="51001" xr:uid="{C5CDEC0E-A0A2-41C4-854B-67D6667ECB5A}"/>
    <cellStyle name="%40 - Vurgu6 3 6 3 7" xfId="31088" xr:uid="{EE6B7AB5-67CC-44B2-A61B-2B43153D7F5A}"/>
    <cellStyle name="%40 - Vurgu6 3 6 4" xfId="7347" xr:uid="{2A86A41E-CF10-4BB5-8A42-6E49CE5B0A09}"/>
    <cellStyle name="%40 - Vurgu6 3 6 4 2" xfId="25479" xr:uid="{0D2B7488-024E-469A-A99D-8275B65ADEC0}"/>
    <cellStyle name="%40 - Vurgu6 3 6 4 2 2" xfId="49613" xr:uid="{0DCBD004-2D5C-400C-BB3E-8E6A85484A77}"/>
    <cellStyle name="%40 - Vurgu6 3 6 4 3" xfId="32263" xr:uid="{3899299E-2E29-4E68-BD05-C021260EEAE3}"/>
    <cellStyle name="%40 - Vurgu6 3 6 5" xfId="12063" xr:uid="{E5072292-42F1-4F51-8239-7007A621C7EF}"/>
    <cellStyle name="%40 - Vurgu6 3 6 5 2" xfId="36297" xr:uid="{F227DB01-1F0D-4EE2-A150-A6EF16399F47}"/>
    <cellStyle name="%40 - Vurgu6 3 6 6" xfId="15776" xr:uid="{E229A750-FDBE-4279-A294-F30410725E2F}"/>
    <cellStyle name="%40 - Vurgu6 3 6 6 2" xfId="40008" xr:uid="{A5EDC46E-1051-4FE6-BCDC-2F4BD42B95E1}"/>
    <cellStyle name="%40 - Vurgu6 3 6 7" xfId="19513" xr:uid="{851D6737-441D-4AC9-B09C-D8A5D79D5F4C}"/>
    <cellStyle name="%40 - Vurgu6 3 6 7 2" xfId="43739" xr:uid="{53D9FD5E-CF6B-46CA-AD40-24994AD7F5AF}"/>
    <cellStyle name="%40 - Vurgu6 3 6 8" xfId="23066" xr:uid="{A35362DD-2E95-4A35-9863-80377ED24B01}"/>
    <cellStyle name="%40 - Vurgu6 3 6 8 2" xfId="47268" xr:uid="{526F4B5A-9639-44B0-B7E8-5B1ECB6F1EAF}"/>
    <cellStyle name="%40 - Vurgu6 3 6 9" xfId="28877" xr:uid="{5ABD4AC2-E9E6-4B26-B130-C6100F00C273}"/>
    <cellStyle name="%40 - Vurgu6 3 7" xfId="3559" xr:uid="{00000000-0005-0000-0000-000038030000}"/>
    <cellStyle name="%40 - Vurgu6 3 7 2" xfId="4462" xr:uid="{73383386-5032-445E-BE5A-80D4B7F7BB6C}"/>
    <cellStyle name="%40 - Vurgu6 3 7 2 2" xfId="9965" xr:uid="{D31D16B8-1501-4604-8041-F76B5A35F6D5}"/>
    <cellStyle name="%40 - Vurgu6 3 7 2 2 2" xfId="34559" xr:uid="{1E2D9F6A-5685-46A3-BFD6-88304ADE8855}"/>
    <cellStyle name="%40 - Vurgu6 3 7 2 3" xfId="13938" xr:uid="{95D8073E-394E-49ED-935A-92201F3CCB01}"/>
    <cellStyle name="%40 - Vurgu6 3 7 2 3 2" xfId="38171" xr:uid="{A88F1A3E-4E30-4494-AB49-843852A5516E}"/>
    <cellStyle name="%40 - Vurgu6 3 7 2 4" xfId="17651" xr:uid="{975E1CA2-458C-4D56-B472-CE4A8A44B604}"/>
    <cellStyle name="%40 - Vurgu6 3 7 2 4 2" xfId="41882" xr:uid="{4DEC3B34-8DE3-4954-BCE4-52937398DAEF}"/>
    <cellStyle name="%40 - Vurgu6 3 7 2 5" xfId="21390" xr:uid="{79713EC8-407E-4445-A04C-5C0349661B08}"/>
    <cellStyle name="%40 - Vurgu6 3 7 2 5 2" xfId="45613" xr:uid="{0EE47506-174D-4F90-8EAA-19A92DCA44D1}"/>
    <cellStyle name="%40 - Vurgu6 3 7 2 6" xfId="27370" xr:uid="{F46D9668-724D-496C-BF0A-416583DAD35F}"/>
    <cellStyle name="%40 - Vurgu6 3 7 2 6 2" xfId="51487" xr:uid="{9BD80C72-3C58-4314-9C48-ED29CC447EC9}"/>
    <cellStyle name="%40 - Vurgu6 3 7 2 7" xfId="30050" xr:uid="{CCBCD676-6EFD-44E4-97B9-71C020DC8E26}"/>
    <cellStyle name="%40 - Vurgu6 3 7 3" xfId="6083" xr:uid="{AB27F1D4-FAD9-464C-8B5B-4BCA9E701974}"/>
    <cellStyle name="%40 - Vurgu6 3 7 3 2" xfId="9246" xr:uid="{F4A88951-0D6B-4CD0-B2A9-D313BC70D659}"/>
    <cellStyle name="%40 - Vurgu6 3 7 3 2 2" xfId="33885" xr:uid="{29F6F4AC-8564-450E-867A-6649F6E0DF79}"/>
    <cellStyle name="%40 - Vurgu6 3 7 3 3" xfId="12766" xr:uid="{8352CDCC-9CDE-4C6B-A0D8-2126050EF5F1}"/>
    <cellStyle name="%40 - Vurgu6 3 7 3 3 2" xfId="36999" xr:uid="{1EF9D8FE-8AC4-482F-89E9-2A7EAD9ABE3C}"/>
    <cellStyle name="%40 - Vurgu6 3 7 3 4" xfId="16479" xr:uid="{61F378F9-96F3-4D3A-8B79-A71D1738C7E9}"/>
    <cellStyle name="%40 - Vurgu6 3 7 3 4 2" xfId="40710" xr:uid="{EAD9CD7A-7802-4A06-9BAD-ECBD1717B0E0}"/>
    <cellStyle name="%40 - Vurgu6 3 7 3 5" xfId="20218" xr:uid="{E04FD09C-4253-42E9-A4E5-A60008151DD4}"/>
    <cellStyle name="%40 - Vurgu6 3 7 3 5 2" xfId="44441" xr:uid="{17879C79-546F-43E8-BF66-7839C4077AF1}"/>
    <cellStyle name="%40 - Vurgu6 3 7 3 6" xfId="26195" xr:uid="{97C76FE2-E190-400F-8A69-7F9D81EAD5E3}"/>
    <cellStyle name="%40 - Vurgu6 3 7 3 6 2" xfId="50315" xr:uid="{BE8A0A77-9C1B-4594-9948-BA41808F3B6F}"/>
    <cellStyle name="%40 - Vurgu6 3 7 3 7" xfId="31089" xr:uid="{53DC20BA-2851-49F8-8CD1-B685544C49B5}"/>
    <cellStyle name="%40 - Vurgu6 3 7 4" xfId="7728" xr:uid="{BB1F1E79-6FBA-4C31-BEE4-6A0E45209407}"/>
    <cellStyle name="%40 - Vurgu6 3 7 4 2" xfId="24771" xr:uid="{CB04FF61-0992-4319-A5DC-C45DFB9E4E43}"/>
    <cellStyle name="%40 - Vurgu6 3 7 4 2 2" xfId="48905" xr:uid="{A92CFC4D-D7AF-420B-B844-8BA56387926B}"/>
    <cellStyle name="%40 - Vurgu6 3 7 4 3" xfId="32605" xr:uid="{C50FB1DD-7043-430D-95F7-44D598ADA65F}"/>
    <cellStyle name="%40 - Vurgu6 3 7 5" xfId="11353" xr:uid="{FE2AED8C-24BD-4F76-95C2-50B6B0322404}"/>
    <cellStyle name="%40 - Vurgu6 3 7 5 2" xfId="35587" xr:uid="{87F2D53A-E133-4E9F-A4F5-0A8CC8A42A62}"/>
    <cellStyle name="%40 - Vurgu6 3 7 6" xfId="15066" xr:uid="{801A0EFA-5ABE-4ECB-B2C6-26EB5B3D4928}"/>
    <cellStyle name="%40 - Vurgu6 3 7 6 2" xfId="39298" xr:uid="{3755BBEE-CD0D-4CB1-86B3-65AEC8094C74}"/>
    <cellStyle name="%40 - Vurgu6 3 7 7" xfId="18801" xr:uid="{4BEBDE70-7120-4439-99B2-AE119ECA7F2E}"/>
    <cellStyle name="%40 - Vurgu6 3 7 7 2" xfId="43027" xr:uid="{6291A8E0-7677-4C7B-9497-1BDB3B810D7A}"/>
    <cellStyle name="%40 - Vurgu6 3 7 8" xfId="23409" xr:uid="{790A4EBB-2162-4ADE-B58F-01A649914F74}"/>
    <cellStyle name="%40 - Vurgu6 3 7 8 2" xfId="47611" xr:uid="{0DF091E7-ECBF-4541-98FF-6C39798AE190}"/>
    <cellStyle name="%40 - Vurgu6 3 7 9" xfId="29331" xr:uid="{A4A65C30-6EA9-412E-9EF4-8D52AF9E8348}"/>
    <cellStyle name="%40 - Vurgu6 3 8" xfId="4455" xr:uid="{ED660A7F-72D2-495E-86E2-19F024F2A446}"/>
    <cellStyle name="%40 - Vurgu6 3 8 2" xfId="7512" xr:uid="{D85C95B1-288B-438A-A9E4-CFD51A80FED1}"/>
    <cellStyle name="%40 - Vurgu6 3 8 2 2" xfId="25677" xr:uid="{6269DA41-3A08-49C5-8BE5-DE2679828218}"/>
    <cellStyle name="%40 - Vurgu6 3 8 2 2 2" xfId="49806" xr:uid="{1B2E72F0-4368-4236-AB6B-7F4C40D1E019}"/>
    <cellStyle name="%40 - Vurgu6 3 8 2 3" xfId="32423" xr:uid="{960063B4-8122-49F4-8E5C-F1F9A9BC0D09}"/>
    <cellStyle name="%40 - Vurgu6 3 8 3" xfId="12256" xr:uid="{985541DD-AEF2-421C-8E73-92D396A9D007}"/>
    <cellStyle name="%40 - Vurgu6 3 8 3 2" xfId="36490" xr:uid="{1C03529F-4744-4F08-B0FB-329B6E69623F}"/>
    <cellStyle name="%40 - Vurgu6 3 8 4" xfId="15969" xr:uid="{BE5AAAB1-1DFC-4FED-8F48-278DFFD2A207}"/>
    <cellStyle name="%40 - Vurgu6 3 8 4 2" xfId="40201" xr:uid="{C8B92273-966C-4649-AF5C-37C2482B77F6}"/>
    <cellStyle name="%40 - Vurgu6 3 8 5" xfId="19706" xr:uid="{1E31F385-7131-4CDF-8BD8-7137A875F3CB}"/>
    <cellStyle name="%40 - Vurgu6 3 8 5 2" xfId="43932" xr:uid="{2D80A2C0-26AD-4677-A33B-9D0B6D5E10FF}"/>
    <cellStyle name="%40 - Vurgu6 3 8 6" xfId="23226" xr:uid="{7E311D84-E77D-49FB-8790-745F0EF8E016}"/>
    <cellStyle name="%40 - Vurgu6 3 8 6 2" xfId="47428" xr:uid="{E69841C7-734E-440B-85E9-CDCDC5BB6B4E}"/>
    <cellStyle name="%40 - Vurgu6 3 8 7" xfId="30043" xr:uid="{661C1AD2-4277-48F1-AA65-465E896524D1}"/>
    <cellStyle name="%40 - Vurgu6 3 9" xfId="6076" xr:uid="{8A101F41-410B-4F3C-81AB-44B108F49193}"/>
    <cellStyle name="%40 - Vurgu6 3 9 2" xfId="9871" xr:uid="{CAE5A6EE-0284-418E-8CBE-619255656C46}"/>
    <cellStyle name="%40 - Vurgu6 3 9 2 2" xfId="34471" xr:uid="{CBB2F1FD-89C1-4175-ACA9-42B23E0B2EA9}"/>
    <cellStyle name="%40 - Vurgu6 3 9 3" xfId="13759" xr:uid="{B038414F-BE33-4E69-A06D-58C6494C7C10}"/>
    <cellStyle name="%40 - Vurgu6 3 9 3 2" xfId="37992" xr:uid="{33DDCD73-A6DE-48E3-96AB-1FFF151DDBDE}"/>
    <cellStyle name="%40 - Vurgu6 3 9 4" xfId="17472" xr:uid="{EBFB97A3-E01D-40E3-AF06-6800849287ED}"/>
    <cellStyle name="%40 - Vurgu6 3 9 4 2" xfId="41703" xr:uid="{7D9B589A-F064-44DD-8CA7-28D048240622}"/>
    <cellStyle name="%40 - Vurgu6 3 9 5" xfId="21211" xr:uid="{E33663F3-D615-43F8-82D6-949E22B7B2D7}"/>
    <cellStyle name="%40 - Vurgu6 3 9 5 2" xfId="45434" xr:uid="{EC0129DB-A331-445D-A363-89AB872BDF65}"/>
    <cellStyle name="%40 - Vurgu6 3 9 6" xfId="27191" xr:uid="{C299E905-F9A5-4987-AA1A-5FA5A6DD1B44}"/>
    <cellStyle name="%40 - Vurgu6 3 9 6 2" xfId="51308" xr:uid="{0BFFA54B-2F22-4D79-8E9D-824BB4339E27}"/>
    <cellStyle name="%40 - Vurgu6 3 9 7" xfId="31082" xr:uid="{8EA4D934-C456-4AD4-90B8-9A9CD7F2F93D}"/>
    <cellStyle name="%40 - Vurgu6 30" xfId="8790" xr:uid="{895E3E81-94D1-4F9B-BA97-0D545F5EAE8D}"/>
    <cellStyle name="%40 - Vurgu6 30 2" xfId="24371" xr:uid="{DED4B67A-055F-4FE8-A3A8-673B30FA7AEC}"/>
    <cellStyle name="%40 - Vurgu6 30 2 2" xfId="48573" xr:uid="{BAE1CD43-6682-4436-AE83-52F1E4923187}"/>
    <cellStyle name="%40 - Vurgu6 30 3" xfId="33566" xr:uid="{207FFAA5-025A-4C88-A441-3FB577DB8BBB}"/>
    <cellStyle name="%40 - Vurgu6 31" xfId="6525" xr:uid="{376B4520-350C-41CB-AFD3-9ABCA2656F13}"/>
    <cellStyle name="%40 - Vurgu6 31 2" xfId="24442" xr:uid="{E689AB7C-FF10-46C3-8678-1E6053F024F9}"/>
    <cellStyle name="%40 - Vurgu6 31 2 2" xfId="48625" xr:uid="{318851CA-7255-42B0-B0A7-C4375EABD5CF}"/>
    <cellStyle name="%40 - Vurgu6 31 3" xfId="31529" xr:uid="{C3DEB616-B1AB-4507-92D7-477555F32FB0}"/>
    <cellStyle name="%40 - Vurgu6 32" xfId="11084" xr:uid="{0E58D2CB-00C9-423E-AB44-2DDFD9FA68FA}"/>
    <cellStyle name="%40 - Vurgu6 32 2" xfId="24464" xr:uid="{41217851-26BD-4867-B945-2AC26CA132D3}"/>
    <cellStyle name="%40 - Vurgu6 32 2 2" xfId="48641" xr:uid="{8E3E0D0C-CF30-4326-BA9F-BFD18EC18518}"/>
    <cellStyle name="%40 - Vurgu6 32 3" xfId="35325" xr:uid="{F0CB9F78-797E-4BEF-B9A0-FA0FDC08213D}"/>
    <cellStyle name="%40 - Vurgu6 33" xfId="11119" xr:uid="{FB11649A-438C-47C6-9E94-87844CA04205}"/>
    <cellStyle name="%40 - Vurgu6 33 2" xfId="24482" xr:uid="{F327C21B-95D9-4FAF-A6E5-A79D760CA2FB}"/>
    <cellStyle name="%40 - Vurgu6 33 2 2" xfId="48657" xr:uid="{06940F92-E271-4743-BDDF-6716DF5C025C}"/>
    <cellStyle name="%40 - Vurgu6 33 3" xfId="35353" xr:uid="{F10BA205-CF71-4D2E-ADE5-7FFF81B7B406}"/>
    <cellStyle name="%40 - Vurgu6 34" xfId="14832" xr:uid="{022D214C-B534-483A-8358-353CE25DCA2F}"/>
    <cellStyle name="%40 - Vurgu6 34 2" xfId="24500" xr:uid="{A8F384C8-63CC-4B7A-B529-5E0E3CADDF75}"/>
    <cellStyle name="%40 - Vurgu6 34 2 2" xfId="48674" xr:uid="{31D8BDD2-BD7F-4194-8687-E67974991FE8}"/>
    <cellStyle name="%40 - Vurgu6 34 3" xfId="39064" xr:uid="{19C63B68-E031-4BA9-8A9E-28FCC003FBB6}"/>
    <cellStyle name="%40 - Vurgu6 35" xfId="18565" xr:uid="{59609010-FA8A-4BF2-A48D-F510AE2A3B9C}"/>
    <cellStyle name="%40 - Vurgu6 35 2" xfId="42791" xr:uid="{C3720C84-4281-42DE-9023-EC64326DD528}"/>
    <cellStyle name="%40 - Vurgu6 36" xfId="22299" xr:uid="{664E6A53-ACFD-462A-9005-58EE7007566E}"/>
    <cellStyle name="%40 - Vurgu6 36 2" xfId="46517" xr:uid="{FCCF53CF-99CE-433E-893F-03C72D28B92D}"/>
    <cellStyle name="%40 - Vurgu6 37" xfId="52382" xr:uid="{3AD204FE-F07A-49C2-B326-606FB69AF76B}"/>
    <cellStyle name="%40 - Vurgu6 4" xfId="755" xr:uid="{00000000-0005-0000-0000-000039030000}"/>
    <cellStyle name="%40 - Vurgu6 4 10" xfId="6590" xr:uid="{6174F18A-FCC1-4897-B211-710B3E2411F7}"/>
    <cellStyle name="%40 - Vurgu6 4 10 2" xfId="31594" xr:uid="{4BC2496D-F684-4923-B73A-E7C98ACAAFEC}"/>
    <cellStyle name="%40 - Vurgu6 4 11" xfId="10525" xr:uid="{E251CB8D-E4F8-45EB-BC08-489058B71E0F}"/>
    <cellStyle name="%40 - Vurgu6 4 11 2" xfId="35086" xr:uid="{83842F8F-A699-4DFF-8114-9F96D3F72724}"/>
    <cellStyle name="%40 - Vurgu6 4 12" xfId="11183" xr:uid="{0B5FA8CD-627C-4F86-B71B-EDF7DDBCFC26}"/>
    <cellStyle name="%40 - Vurgu6 4 12 2" xfId="35417" xr:uid="{EF87CE67-4950-439F-9176-A0C733B42FAA}"/>
    <cellStyle name="%40 - Vurgu6 4 13" xfId="14896" xr:uid="{B745B5F7-3C18-48D7-AA3C-C4FA2CB0B225}"/>
    <cellStyle name="%40 - Vurgu6 4 13 2" xfId="39128" xr:uid="{C5646D49-393C-43EF-88F2-2414DEA63B1A}"/>
    <cellStyle name="%40 - Vurgu6 4 14" xfId="18629" xr:uid="{6C0E6E27-A019-4CB7-B876-20B5372381F3}"/>
    <cellStyle name="%40 - Vurgu6 4 14 2" xfId="42855" xr:uid="{0D9F797F-496A-4990-BEBA-EEEECA0B49D9}"/>
    <cellStyle name="%40 - Vurgu6 4 15" xfId="22396" xr:uid="{F0D8D86A-6A83-44C8-945E-F78340B0B183}"/>
    <cellStyle name="%40 - Vurgu6 4 15 2" xfId="46598" xr:uid="{27F890C4-775D-4624-8586-69EE47472918}"/>
    <cellStyle name="%40 - Vurgu6 4 16" xfId="28878" xr:uid="{BB124963-8B91-4E36-8EEA-04E6AF8BA1D0}"/>
    <cellStyle name="%40 - Vurgu6 4 2" xfId="756" xr:uid="{00000000-0005-0000-0000-00003A030000}"/>
    <cellStyle name="%40 - Vurgu6 4 2 10" xfId="22699" xr:uid="{441AE9C1-C8C6-43DE-8D9B-703F07660C83}"/>
    <cellStyle name="%40 - Vurgu6 4 2 10 2" xfId="46901" xr:uid="{0ABF7BDC-5E42-4120-8B9C-5C491771BFF1}"/>
    <cellStyle name="%40 - Vurgu6 4 2 11" xfId="28879" xr:uid="{46037BB7-0BFC-443A-9992-6D918BAD7DEC}"/>
    <cellStyle name="%40 - Vurgu6 4 2 2" xfId="757" xr:uid="{00000000-0005-0000-0000-00003B030000}"/>
    <cellStyle name="%40 - Vurgu6 4 2 2 2" xfId="4465" xr:uid="{69B8BA9C-8A13-4D9E-AC5D-93819B2DAFC5}"/>
    <cellStyle name="%40 - Vurgu6 4 2 2 2 2" xfId="26515" xr:uid="{6FC0CAB7-6FF2-492B-9BD9-E2053A9BDC24}"/>
    <cellStyle name="%40 - Vurgu6 4 2 2 2 2 2" xfId="50634" xr:uid="{5ABF4E66-CD51-4494-A084-CFA81F51DDF1}"/>
    <cellStyle name="%40 - Vurgu6 4 2 2 2 3" xfId="30053" xr:uid="{AA540DA0-48C3-428D-92D2-6BE8653681A7}"/>
    <cellStyle name="%40 - Vurgu6 4 2 2 3" xfId="6086" xr:uid="{D273872A-0167-4D4E-86F8-C0707C578760}"/>
    <cellStyle name="%40 - Vurgu6 4 2 2 3 2" xfId="31092" xr:uid="{D0107EFD-1921-4A4F-BE72-BEB617A6F189}"/>
    <cellStyle name="%40 - Vurgu6 4 2 2 4" xfId="8116" xr:uid="{BD404F65-FF3B-4E81-B238-BB4CFE061F5F}"/>
    <cellStyle name="%40 - Vurgu6 4 2 2 4 2" xfId="32944" xr:uid="{E273EA20-82F3-4477-8B01-95E731218DD6}"/>
    <cellStyle name="%40 - Vurgu6 4 2 2 5" xfId="13085" xr:uid="{16564021-7640-441E-AB23-9B899A0FB6FE}"/>
    <cellStyle name="%40 - Vurgu6 4 2 2 5 2" xfId="37318" xr:uid="{39F0D821-4475-4D9C-9D63-7D15D07CF4B9}"/>
    <cellStyle name="%40 - Vurgu6 4 2 2 6" xfId="16798" xr:uid="{2C9E2EA2-EA03-4517-9418-B94FF2B52D9F}"/>
    <cellStyle name="%40 - Vurgu6 4 2 2 6 2" xfId="41029" xr:uid="{0E859E1B-28FB-4F3B-A850-B462CDF7DBCA}"/>
    <cellStyle name="%40 - Vurgu6 4 2 2 7" xfId="20537" xr:uid="{AE467D21-1213-43CB-BEA2-B881EB80C552}"/>
    <cellStyle name="%40 - Vurgu6 4 2 2 7 2" xfId="44760" xr:uid="{0E4DC595-A38B-403F-85D9-8B515DB78A3F}"/>
    <cellStyle name="%40 - Vurgu6 4 2 2 8" xfId="23749" xr:uid="{07744359-44FC-4B09-AA37-E5292E86FF6E}"/>
    <cellStyle name="%40 - Vurgu6 4 2 2 8 2" xfId="47951" xr:uid="{567E00D9-127C-471D-9519-CB90BDAEE8CF}"/>
    <cellStyle name="%40 - Vurgu6 4 2 2 9" xfId="28880" xr:uid="{95A6E029-B039-4169-8FD9-51AED70B75EA}"/>
    <cellStyle name="%40 - Vurgu6 4 2 3" xfId="4464" xr:uid="{CB342890-1E7C-4022-8F4E-E86304E79770}"/>
    <cellStyle name="%40 - Vurgu6 4 2 3 2" xfId="10080" xr:uid="{880EBABD-D556-4E85-8CBF-46C9766A9E24}"/>
    <cellStyle name="%40 - Vurgu6 4 2 3 2 2" xfId="34674" xr:uid="{1A60B63D-84D5-4A4B-B184-6D073D98B145}"/>
    <cellStyle name="%40 - Vurgu6 4 2 3 3" xfId="14277" xr:uid="{40DE7E1C-BCEA-4413-99AB-10E0AB83FA61}"/>
    <cellStyle name="%40 - Vurgu6 4 2 3 3 2" xfId="38510" xr:uid="{AD85EBB7-5D96-47FE-ADC7-5869DB5ECD35}"/>
    <cellStyle name="%40 - Vurgu6 4 2 3 4" xfId="17990" xr:uid="{8C8EE770-920D-4D5D-9772-E7B14E991F09}"/>
    <cellStyle name="%40 - Vurgu6 4 2 3 4 2" xfId="42221" xr:uid="{F8F02C3E-E229-4EE5-82EA-3F12488EB782}"/>
    <cellStyle name="%40 - Vurgu6 4 2 3 5" xfId="21729" xr:uid="{B747B9F8-A7B8-4E66-BB12-7292C6561A7B}"/>
    <cellStyle name="%40 - Vurgu6 4 2 3 5 2" xfId="45952" xr:uid="{AF71C8A0-D792-4DC3-9D75-0B8E5D4365C0}"/>
    <cellStyle name="%40 - Vurgu6 4 2 3 6" xfId="27709" xr:uid="{DD8E0BB6-17A0-496A-8718-73A71155A0FF}"/>
    <cellStyle name="%40 - Vurgu6 4 2 3 6 2" xfId="51826" xr:uid="{2544FB12-289E-439A-9D2F-3FD48D1A5F73}"/>
    <cellStyle name="%40 - Vurgu6 4 2 3 7" xfId="30052" xr:uid="{AB146961-2314-49F4-88C1-518BBCDAE020}"/>
    <cellStyle name="%40 - Vurgu6 4 2 4" xfId="6085" xr:uid="{65AF82A7-1B75-4196-9041-9F314788EC12}"/>
    <cellStyle name="%40 - Vurgu6 4 2 4 2" xfId="9027" xr:uid="{B1D27DBF-28E0-47F9-83BF-67032FB9F1F2}"/>
    <cellStyle name="%40 - Vurgu6 4 2 4 2 2" xfId="33721" xr:uid="{E0C87C4D-0C95-4B51-AC0F-622105D5CE22}"/>
    <cellStyle name="%40 - Vurgu6 4 2 4 3" xfId="12427" xr:uid="{B183A3F2-76B6-4129-A8E6-1DB3680C4681}"/>
    <cellStyle name="%40 - Vurgu6 4 2 4 3 2" xfId="36661" xr:uid="{E5B220CF-8059-4068-9880-86C56A9EF6E3}"/>
    <cellStyle name="%40 - Vurgu6 4 2 4 4" xfId="16140" xr:uid="{511B78C7-4215-4921-9F7D-0CAAE76147DC}"/>
    <cellStyle name="%40 - Vurgu6 4 2 4 4 2" xfId="40372" xr:uid="{8617F812-A091-473C-9153-9F8285A7463A}"/>
    <cellStyle name="%40 - Vurgu6 4 2 4 5" xfId="19878" xr:uid="{EA9D0A68-6C3F-41E9-AF35-DD702EDAB224}"/>
    <cellStyle name="%40 - Vurgu6 4 2 4 5 2" xfId="44103" xr:uid="{E746DAF6-5441-4E90-83C8-2B335809E260}"/>
    <cellStyle name="%40 - Vurgu6 4 2 4 6" xfId="25853" xr:uid="{9FD1003C-D282-4A53-B5B9-63A9761AA47E}"/>
    <cellStyle name="%40 - Vurgu6 4 2 4 6 2" xfId="49977" xr:uid="{854B727F-E363-432E-BE68-3A214DA30B7D}"/>
    <cellStyle name="%40 - Vurgu6 4 2 4 7" xfId="31091" xr:uid="{83F123B0-B879-4349-97AA-E0DC0F551AFE}"/>
    <cellStyle name="%40 - Vurgu6 4 2 5" xfId="6964" xr:uid="{677379A9-1939-48E0-A926-07DCEB3C28E2}"/>
    <cellStyle name="%40 - Vurgu6 4 2 5 2" xfId="25112" xr:uid="{E19E6A5B-2C9D-4306-A8FF-677C7C2BEC65}"/>
    <cellStyle name="%40 - Vurgu6 4 2 5 2 2" xfId="49246" xr:uid="{80200500-88DC-413B-AA16-DF14A071BFDD}"/>
    <cellStyle name="%40 - Vurgu6 4 2 5 3" xfId="31896" xr:uid="{6E60426F-086D-4B40-A184-EDEB5F827240}"/>
    <cellStyle name="%40 - Vurgu6 4 2 6" xfId="10526" xr:uid="{F4B3EDE6-5EBA-4DBA-9510-64174AE8950F}"/>
    <cellStyle name="%40 - Vurgu6 4 2 6 2" xfId="35087" xr:uid="{4D33BE69-DD09-4921-970F-9899EFA527D4}"/>
    <cellStyle name="%40 - Vurgu6 4 2 7" xfId="11696" xr:uid="{12979621-4995-4D9F-A70C-5015E5D0D6FB}"/>
    <cellStyle name="%40 - Vurgu6 4 2 7 2" xfId="35930" xr:uid="{44E71135-96E1-4283-ACD6-7BA53282F39D}"/>
    <cellStyle name="%40 - Vurgu6 4 2 8" xfId="15409" xr:uid="{18353D2D-0387-49A3-B9D2-EA9D479C043F}"/>
    <cellStyle name="%40 - Vurgu6 4 2 8 2" xfId="39641" xr:uid="{CE81ED49-EFCE-401E-B1C4-2AD364D244CB}"/>
    <cellStyle name="%40 - Vurgu6 4 2 9" xfId="19146" xr:uid="{78E6F790-8BE9-42E4-9DD1-E8806BC77615}"/>
    <cellStyle name="%40 - Vurgu6 4 2 9 2" xfId="43372" xr:uid="{F54181BE-D4A9-4176-BCE6-31F499802482}"/>
    <cellStyle name="%40 - Vurgu6 4 3" xfId="758" xr:uid="{00000000-0005-0000-0000-00003C030000}"/>
    <cellStyle name="%40 - Vurgu6 4 3 10" xfId="28881" xr:uid="{AD44D7CD-1DBD-42E1-BB3C-839952F5490C}"/>
    <cellStyle name="%40 - Vurgu6 4 3 2" xfId="4466" xr:uid="{407B37A7-8E95-4803-8309-EA81BCFCF66F}"/>
    <cellStyle name="%40 - Vurgu6 4 3 2 2" xfId="8247" xr:uid="{969FA1E6-CB4C-4C58-AB1F-ED3D92F0A6BC}"/>
    <cellStyle name="%40 - Vurgu6 4 3 2 2 2" xfId="27836" xr:uid="{0D3F0C38-79F3-4098-AD3A-EE7173E074D4}"/>
    <cellStyle name="%40 - Vurgu6 4 3 2 2 2 2" xfId="51953" xr:uid="{5A426FF2-9330-44F5-8669-D70FAFBA8749}"/>
    <cellStyle name="%40 - Vurgu6 4 3 2 2 3" xfId="33071" xr:uid="{9868C82E-D261-4F95-9C5D-39CF86DF95CD}"/>
    <cellStyle name="%40 - Vurgu6 4 3 2 3" xfId="14404" xr:uid="{A051B43A-4059-4D7C-9F50-F07CEBDDFF54}"/>
    <cellStyle name="%40 - Vurgu6 4 3 2 3 2" xfId="38637" xr:uid="{C9BB13C2-94F5-488F-994D-386155651017}"/>
    <cellStyle name="%40 - Vurgu6 4 3 2 4" xfId="18117" xr:uid="{F09080EB-352A-4729-B8F0-3709D533757A}"/>
    <cellStyle name="%40 - Vurgu6 4 3 2 4 2" xfId="42348" xr:uid="{3DCD55C8-9838-47D0-83AE-A708326E04FF}"/>
    <cellStyle name="%40 - Vurgu6 4 3 2 5" xfId="21856" xr:uid="{CCD8BBC5-59B1-4D68-9C8D-0E33C49ABCE4}"/>
    <cellStyle name="%40 - Vurgu6 4 3 2 5 2" xfId="46079" xr:uid="{37AC4FEF-00E0-4A13-B105-133B6F987161}"/>
    <cellStyle name="%40 - Vurgu6 4 3 2 6" xfId="23876" xr:uid="{5756A0A7-E950-44F9-9289-B377469F6B72}"/>
    <cellStyle name="%40 - Vurgu6 4 3 2 6 2" xfId="48078" xr:uid="{36CAC4DE-98AD-4E9A-A630-6F111E9D7F6B}"/>
    <cellStyle name="%40 - Vurgu6 4 3 2 7" xfId="30054" xr:uid="{B50B4FF8-0234-4392-B8A9-3D08BB9C25C8}"/>
    <cellStyle name="%40 - Vurgu6 4 3 3" xfId="6087" xr:uid="{FE39652A-8F86-46B5-954A-AB67A9BC84CF}"/>
    <cellStyle name="%40 - Vurgu6 4 3 3 2" xfId="9468" xr:uid="{AD6AC856-BE82-4FD3-B0E7-0A03DCC2BCA9}"/>
    <cellStyle name="%40 - Vurgu6 4 3 3 2 2" xfId="34093" xr:uid="{41C3E12F-F1AA-4421-B3CA-1188DE162050}"/>
    <cellStyle name="%40 - Vurgu6 4 3 3 3" xfId="13212" xr:uid="{2CF06649-8FB8-4408-9B92-AFF4BADC97CF}"/>
    <cellStyle name="%40 - Vurgu6 4 3 3 3 2" xfId="37445" xr:uid="{8B3925A9-41B4-4AF9-B769-3400579827B2}"/>
    <cellStyle name="%40 - Vurgu6 4 3 3 4" xfId="16925" xr:uid="{5F3714D2-4C0E-4A5F-A301-D397FFFB28D5}"/>
    <cellStyle name="%40 - Vurgu6 4 3 3 4 2" xfId="41156" xr:uid="{BF9DBFE3-7E3A-4F72-AA1A-9D803DB66268}"/>
    <cellStyle name="%40 - Vurgu6 4 3 3 5" xfId="20664" xr:uid="{B17C3A1A-D318-4B36-9D33-287224A64D77}"/>
    <cellStyle name="%40 - Vurgu6 4 3 3 5 2" xfId="44887" xr:uid="{4EE9450C-B848-4970-9CAA-9A4F47A550DB}"/>
    <cellStyle name="%40 - Vurgu6 4 3 3 6" xfId="26642" xr:uid="{8A2B6953-E764-4E95-89E2-D8DE393F7ECD}"/>
    <cellStyle name="%40 - Vurgu6 4 3 3 6 2" xfId="50761" xr:uid="{13D00F67-CBE9-4EEE-8C80-5D40C2183CD2}"/>
    <cellStyle name="%40 - Vurgu6 4 3 3 7" xfId="31093" xr:uid="{1958DB98-882A-4BA3-92F1-8CD3E847502D}"/>
    <cellStyle name="%40 - Vurgu6 4 3 4" xfId="7099" xr:uid="{AA519BA3-27A7-4559-BD0E-428497D1CD8C}"/>
    <cellStyle name="%40 - Vurgu6 4 3 4 2" xfId="25239" xr:uid="{CAA03953-629A-44DE-B6FA-1F979F19DE8C}"/>
    <cellStyle name="%40 - Vurgu6 4 3 4 2 2" xfId="49373" xr:uid="{02BF1B16-D91A-40D6-B545-70F71696ED5E}"/>
    <cellStyle name="%40 - Vurgu6 4 3 4 3" xfId="32023" xr:uid="{B322BBE2-6727-4B37-B61C-DF74626777ED}"/>
    <cellStyle name="%40 - Vurgu6 4 3 5" xfId="10527" xr:uid="{5041E259-F1A8-408E-BA91-F501BB2A1478}"/>
    <cellStyle name="%40 - Vurgu6 4 3 5 2" xfId="35088" xr:uid="{4A648E18-BC80-47BC-BB8E-AAED399E7BC8}"/>
    <cellStyle name="%40 - Vurgu6 4 3 6" xfId="11823" xr:uid="{66582C78-B896-435B-89C0-D75B64721865}"/>
    <cellStyle name="%40 - Vurgu6 4 3 6 2" xfId="36057" xr:uid="{28682285-18B2-458E-847C-7E64D11AF014}"/>
    <cellStyle name="%40 - Vurgu6 4 3 7" xfId="15536" xr:uid="{68BEF581-9205-43BA-A328-27F519449CCA}"/>
    <cellStyle name="%40 - Vurgu6 4 3 7 2" xfId="39768" xr:uid="{07C472D8-3049-46E0-8FD6-B5BB2620CCAE}"/>
    <cellStyle name="%40 - Vurgu6 4 3 8" xfId="19273" xr:uid="{A9B5D607-1A59-40AC-A323-B1C7D4C088FA}"/>
    <cellStyle name="%40 - Vurgu6 4 3 8 2" xfId="43499" xr:uid="{F3644197-81A3-49B2-A57D-E155982093F2}"/>
    <cellStyle name="%40 - Vurgu6 4 3 9" xfId="22826" xr:uid="{8CC78219-B336-4968-A7FE-C370B6F6C3B7}"/>
    <cellStyle name="%40 - Vurgu6 4 3 9 2" xfId="47028" xr:uid="{835863C5-A129-42D4-907C-9CCA748E93B0}"/>
    <cellStyle name="%40 - Vurgu6 4 4" xfId="759" xr:uid="{00000000-0005-0000-0000-00003D030000}"/>
    <cellStyle name="%40 - Vurgu6 4 4 10" xfId="28882" xr:uid="{39B6519B-6747-4599-9477-F27648A9BE0C}"/>
    <cellStyle name="%40 - Vurgu6 4 4 2" xfId="4467" xr:uid="{C9D44A5B-7B78-4BFA-A37D-03449C2C445E}"/>
    <cellStyle name="%40 - Vurgu6 4 4 2 2" xfId="8377" xr:uid="{BC75B1B3-5F80-43C1-8D39-08475E93CCDE}"/>
    <cellStyle name="%40 - Vurgu6 4 4 2 2 2" xfId="27963" xr:uid="{28C67B88-12F3-4D12-ACB3-A26F9D309640}"/>
    <cellStyle name="%40 - Vurgu6 4 4 2 2 2 2" xfId="52080" xr:uid="{A857CD69-1564-4DFB-AEAC-20F0766C47CC}"/>
    <cellStyle name="%40 - Vurgu6 4 4 2 2 3" xfId="33198" xr:uid="{D3A10E7B-E5C8-4CED-A5D2-D395547D1F2D}"/>
    <cellStyle name="%40 - Vurgu6 4 4 2 3" xfId="14531" xr:uid="{238F668D-D900-405B-8C00-2A6B2EEC4AD2}"/>
    <cellStyle name="%40 - Vurgu6 4 4 2 3 2" xfId="38764" xr:uid="{5DDF1D63-CFF0-452F-B376-D735A86DDC6B}"/>
    <cellStyle name="%40 - Vurgu6 4 4 2 4" xfId="18244" xr:uid="{2ED100FE-1432-4709-8255-C686863422E8}"/>
    <cellStyle name="%40 - Vurgu6 4 4 2 4 2" xfId="42475" xr:uid="{1528945C-D4BF-4DFD-8965-F06ABA994F22}"/>
    <cellStyle name="%40 - Vurgu6 4 4 2 5" xfId="21983" xr:uid="{739127F5-9959-4BD5-A9F5-5730383675BD}"/>
    <cellStyle name="%40 - Vurgu6 4 4 2 5 2" xfId="46206" xr:uid="{67629B0B-9A1B-4E61-954B-114D52E87FE6}"/>
    <cellStyle name="%40 - Vurgu6 4 4 2 6" xfId="24003" xr:uid="{6764E6D5-DE8A-4017-84F8-D0B65EC15B08}"/>
    <cellStyle name="%40 - Vurgu6 4 4 2 6 2" xfId="48205" xr:uid="{2A0E21CC-71F8-4AAA-8444-56532B352866}"/>
    <cellStyle name="%40 - Vurgu6 4 4 2 7" xfId="30055" xr:uid="{CFD0753D-ED27-4EE9-90F2-054A08F6927C}"/>
    <cellStyle name="%40 - Vurgu6 4 4 3" xfId="6088" xr:uid="{E2319F49-2579-4D65-9787-6865F6B3CA85}"/>
    <cellStyle name="%40 - Vurgu6 4 4 3 2" xfId="9547" xr:uid="{27E40805-16E1-4F8C-B55E-2809CCD242F3}"/>
    <cellStyle name="%40 - Vurgu6 4 4 3 2 2" xfId="34172" xr:uid="{5112AB60-2430-4127-BDB1-B1F35652B2BC}"/>
    <cellStyle name="%40 - Vurgu6 4 4 3 3" xfId="13339" xr:uid="{FA20A079-A900-4FF5-A2B8-557BB5EFEB3B}"/>
    <cellStyle name="%40 - Vurgu6 4 4 3 3 2" xfId="37572" xr:uid="{54C4EADE-FAD9-4456-A42E-A7BCBA9A52C8}"/>
    <cellStyle name="%40 - Vurgu6 4 4 3 4" xfId="17052" xr:uid="{AFF3CD32-6182-417D-BB07-E09C63BBFA86}"/>
    <cellStyle name="%40 - Vurgu6 4 4 3 4 2" xfId="41283" xr:uid="{10534064-F3CB-46A2-BA6A-97EDF96FAB24}"/>
    <cellStyle name="%40 - Vurgu6 4 4 3 5" xfId="20791" xr:uid="{D57B0C99-F4E2-4022-991A-3BA06C2C944C}"/>
    <cellStyle name="%40 - Vurgu6 4 4 3 5 2" xfId="45014" xr:uid="{21317B9A-8ADE-46E3-8315-39968E7B8DB1}"/>
    <cellStyle name="%40 - Vurgu6 4 4 3 6" xfId="26769" xr:uid="{3765E483-DAF3-4332-BCBC-A574832D6D6B}"/>
    <cellStyle name="%40 - Vurgu6 4 4 3 6 2" xfId="50888" xr:uid="{D7277439-249E-4021-9F88-74823B91572A}"/>
    <cellStyle name="%40 - Vurgu6 4 4 3 7" xfId="31094" xr:uid="{8FACA3BD-3DA7-45A1-B882-FB5E553E39B6}"/>
    <cellStyle name="%40 - Vurgu6 4 4 4" xfId="7227" xr:uid="{1A0E5EA9-D64A-41F1-8220-1B328BA21608}"/>
    <cellStyle name="%40 - Vurgu6 4 4 4 2" xfId="25366" xr:uid="{29E4E1E9-4862-41D1-8CE6-791BE93C1A9D}"/>
    <cellStyle name="%40 - Vurgu6 4 4 4 2 2" xfId="49500" xr:uid="{CE8088FF-6D24-41D7-B970-7EBB7D0B88DE}"/>
    <cellStyle name="%40 - Vurgu6 4 4 4 3" xfId="32150" xr:uid="{4E9735D0-8CC3-4C8C-AA91-0EAB185FEF28}"/>
    <cellStyle name="%40 - Vurgu6 4 4 5" xfId="10528" xr:uid="{9B4779B5-4EB9-4138-8BB5-2DFB8C674D59}"/>
    <cellStyle name="%40 - Vurgu6 4 4 5 2" xfId="35089" xr:uid="{867E6756-651D-44C8-8431-B47CB5C602DC}"/>
    <cellStyle name="%40 - Vurgu6 4 4 6" xfId="11950" xr:uid="{374FA560-C32E-4121-A978-72E9911BC95C}"/>
    <cellStyle name="%40 - Vurgu6 4 4 6 2" xfId="36184" xr:uid="{88D17C23-86C6-4CBC-84DB-034A61C7DA6F}"/>
    <cellStyle name="%40 - Vurgu6 4 4 7" xfId="15663" xr:uid="{794BD37A-E6FE-4B46-B276-A252B0F6A2C4}"/>
    <cellStyle name="%40 - Vurgu6 4 4 7 2" xfId="39895" xr:uid="{B47B0ECF-5E7C-406F-96A5-10363531E790}"/>
    <cellStyle name="%40 - Vurgu6 4 4 8" xfId="19400" xr:uid="{01A2A461-005D-4B28-8A42-986A8E2EE382}"/>
    <cellStyle name="%40 - Vurgu6 4 4 8 2" xfId="43626" xr:uid="{74DDC4D9-651C-415C-B39A-782C9CFEC657}"/>
    <cellStyle name="%40 - Vurgu6 4 4 9" xfId="22953" xr:uid="{D423E129-7B44-4B47-84F4-91E21CDFE72E}"/>
    <cellStyle name="%40 - Vurgu6 4 4 9 2" xfId="47155" xr:uid="{9FBE9B45-4218-4EB4-9280-1F1E5376D8B2}"/>
    <cellStyle name="%40 - Vurgu6 4 5" xfId="760" xr:uid="{00000000-0005-0000-0000-00003E030000}"/>
    <cellStyle name="%40 - Vurgu6 4 5 2" xfId="4468" xr:uid="{9EA2DB3E-6434-444C-996E-99A8A21B40F0}"/>
    <cellStyle name="%40 - Vurgu6 4 5 2 2" xfId="8509" xr:uid="{694ED752-F642-48FF-A15E-A818BB3D8508}"/>
    <cellStyle name="%40 - Vurgu6 4 5 2 2 2" xfId="28090" xr:uid="{9EEB9D0F-94A7-46C2-9C8B-A9242E514A78}"/>
    <cellStyle name="%40 - Vurgu6 4 5 2 2 2 2" xfId="52207" xr:uid="{B5FAA4E0-89BF-463E-920C-8D6729A1F330}"/>
    <cellStyle name="%40 - Vurgu6 4 5 2 2 3" xfId="33325" xr:uid="{6BD3026D-9E18-4371-95B1-5A5553BF2FD5}"/>
    <cellStyle name="%40 - Vurgu6 4 5 2 3" xfId="14658" xr:uid="{6A4AE0E2-134F-4DDA-A0DB-419606AC5EE9}"/>
    <cellStyle name="%40 - Vurgu6 4 5 2 3 2" xfId="38891" xr:uid="{DC0E3751-89BF-4577-A334-9347C5D319B9}"/>
    <cellStyle name="%40 - Vurgu6 4 5 2 4" xfId="18371" xr:uid="{7226CB50-0BD0-4E50-BD0C-F1154760DC1B}"/>
    <cellStyle name="%40 - Vurgu6 4 5 2 4 2" xfId="42602" xr:uid="{5AA5B9CB-0985-4D18-8C64-8652A91DCBC1}"/>
    <cellStyle name="%40 - Vurgu6 4 5 2 5" xfId="22110" xr:uid="{DB601FDF-24E5-4BA0-B27B-B9C087203CBA}"/>
    <cellStyle name="%40 - Vurgu6 4 5 2 5 2" xfId="46333" xr:uid="{5E2D9400-1FA9-4598-B840-8E13C97BE050}"/>
    <cellStyle name="%40 - Vurgu6 4 5 2 6" xfId="24130" xr:uid="{0350403F-55DA-4BF4-9CAE-A091EB618E6F}"/>
    <cellStyle name="%40 - Vurgu6 4 5 2 6 2" xfId="48332" xr:uid="{B2B34A00-3307-4D5F-BDAC-A63B61C6A38C}"/>
    <cellStyle name="%40 - Vurgu6 4 5 2 7" xfId="30056" xr:uid="{288F362B-3142-49ED-A430-875D83BCFB54}"/>
    <cellStyle name="%40 - Vurgu6 4 5 3" xfId="6089" xr:uid="{834D67DF-7D08-44E8-9A4B-7E42C8890202}"/>
    <cellStyle name="%40 - Vurgu6 4 5 3 2" xfId="9627" xr:uid="{83F0A7FE-22EE-4537-B9C7-B1712DA4F791}"/>
    <cellStyle name="%40 - Vurgu6 4 5 3 2 2" xfId="34252" xr:uid="{0D714EE8-9A0E-4ECD-9B15-7BE591288C38}"/>
    <cellStyle name="%40 - Vurgu6 4 5 3 3" xfId="13466" xr:uid="{6F679D64-57D6-4506-85B4-D46AA7BCB565}"/>
    <cellStyle name="%40 - Vurgu6 4 5 3 3 2" xfId="37699" xr:uid="{50EAC156-6538-484F-932C-4211E332F5EA}"/>
    <cellStyle name="%40 - Vurgu6 4 5 3 4" xfId="17179" xr:uid="{FA676FC4-6882-4752-BA7A-594AA2F31F4C}"/>
    <cellStyle name="%40 - Vurgu6 4 5 3 4 2" xfId="41410" xr:uid="{5E961155-752A-44DE-ABB2-FC2E4A5DA1B9}"/>
    <cellStyle name="%40 - Vurgu6 4 5 3 5" xfId="20918" xr:uid="{112AD9A0-A622-434A-9578-E5EFAF38F932}"/>
    <cellStyle name="%40 - Vurgu6 4 5 3 5 2" xfId="45141" xr:uid="{4662E824-4742-405D-9730-D36A498FB42D}"/>
    <cellStyle name="%40 - Vurgu6 4 5 3 6" xfId="26896" xr:uid="{7440D301-B49C-4290-A701-9BE1CE508CAE}"/>
    <cellStyle name="%40 - Vurgu6 4 5 3 6 2" xfId="51015" xr:uid="{D1801AAB-D755-4C84-9541-5554A570A46A}"/>
    <cellStyle name="%40 - Vurgu6 4 5 3 7" xfId="31095" xr:uid="{88522B63-FE81-4B91-83D6-21E26C36DC4E}"/>
    <cellStyle name="%40 - Vurgu6 4 5 4" xfId="7361" xr:uid="{259B97C1-84F4-47C0-854E-62795E04DEB3}"/>
    <cellStyle name="%40 - Vurgu6 4 5 4 2" xfId="25493" xr:uid="{E861CB57-2246-4591-9931-822F2A156BB3}"/>
    <cellStyle name="%40 - Vurgu6 4 5 4 2 2" xfId="49627" xr:uid="{9A708359-3B9E-4B0E-9952-A280AB43B8A0}"/>
    <cellStyle name="%40 - Vurgu6 4 5 4 3" xfId="32277" xr:uid="{F3B26158-F4C3-47B2-84C1-EF644E4A107E}"/>
    <cellStyle name="%40 - Vurgu6 4 5 5" xfId="12077" xr:uid="{42F17FFC-F30B-4F4D-958B-64D276380212}"/>
    <cellStyle name="%40 - Vurgu6 4 5 5 2" xfId="36311" xr:uid="{EEF238B3-8FE6-40D7-939A-C53EEB2FFC4A}"/>
    <cellStyle name="%40 - Vurgu6 4 5 6" xfId="15790" xr:uid="{BC9046EB-D426-4D70-A88E-E4D3B84C2557}"/>
    <cellStyle name="%40 - Vurgu6 4 5 6 2" xfId="40022" xr:uid="{6AC2712B-796B-43A8-BD34-05FD55753897}"/>
    <cellStyle name="%40 - Vurgu6 4 5 7" xfId="19527" xr:uid="{09AAEF8F-68A9-4591-BC12-C4F61D2CC3BF}"/>
    <cellStyle name="%40 - Vurgu6 4 5 7 2" xfId="43753" xr:uid="{D7207D61-CFDF-40CC-A3C1-6FB7ED66B47E}"/>
    <cellStyle name="%40 - Vurgu6 4 5 8" xfId="23080" xr:uid="{B00AFE65-E082-47F3-8763-EABB487F3C1F}"/>
    <cellStyle name="%40 - Vurgu6 4 5 8 2" xfId="47282" xr:uid="{0403D63A-A0C2-4D62-9B45-2ABE97FC1582}"/>
    <cellStyle name="%40 - Vurgu6 4 5 9" xfId="28883" xr:uid="{33F1A4AC-BE44-4776-BABB-8B1D1CE655B1}"/>
    <cellStyle name="%40 - Vurgu6 4 6" xfId="3602" xr:uid="{00000000-0005-0000-0000-00003F030000}"/>
    <cellStyle name="%40 - Vurgu6 4 6 2" xfId="4469" xr:uid="{F6FE4E1E-7624-42E5-B088-01A3D912F982}"/>
    <cellStyle name="%40 - Vurgu6 4 6 2 2" xfId="10002" xr:uid="{694644DC-B944-468A-91D5-F2D500C55A25}"/>
    <cellStyle name="%40 - Vurgu6 4 6 2 2 2" xfId="34596" xr:uid="{18342F57-36DE-442C-8BDF-FEC7F34C50F6}"/>
    <cellStyle name="%40 - Vurgu6 4 6 2 3" xfId="13979" xr:uid="{17689FE2-CEF1-4AB2-8BBC-230BE98F116E}"/>
    <cellStyle name="%40 - Vurgu6 4 6 2 3 2" xfId="38212" xr:uid="{98FAFF49-4BD2-47DC-A9B4-283FD7123505}"/>
    <cellStyle name="%40 - Vurgu6 4 6 2 4" xfId="17692" xr:uid="{164FDBEA-0759-4848-8A86-68736F4DFE45}"/>
    <cellStyle name="%40 - Vurgu6 4 6 2 4 2" xfId="41923" xr:uid="{77099AD2-699A-4435-8643-53EDC10D636C}"/>
    <cellStyle name="%40 - Vurgu6 4 6 2 5" xfId="21431" xr:uid="{0505C97C-1E47-4654-91EF-555D8038F7E5}"/>
    <cellStyle name="%40 - Vurgu6 4 6 2 5 2" xfId="45654" xr:uid="{DFCBCAC5-DB9A-4A7F-AB77-48704E745412}"/>
    <cellStyle name="%40 - Vurgu6 4 6 2 6" xfId="27411" xr:uid="{2152FF51-72CC-4B88-BD36-98B91C8A826B}"/>
    <cellStyle name="%40 - Vurgu6 4 6 2 6 2" xfId="51528" xr:uid="{DAD6E90A-B6AD-4BA2-B09C-7AE9FB5540AC}"/>
    <cellStyle name="%40 - Vurgu6 4 6 2 7" xfId="30057" xr:uid="{6C06DD3F-884F-4915-BFD3-1488A4726AB0}"/>
    <cellStyle name="%40 - Vurgu6 4 6 3" xfId="6090" xr:uid="{93485A72-B832-47C8-BA26-8D41077F2A03}"/>
    <cellStyle name="%40 - Vurgu6 4 6 3 2" xfId="9278" xr:uid="{66F43731-6584-430E-9B7B-904B37A63B88}"/>
    <cellStyle name="%40 - Vurgu6 4 6 3 2 2" xfId="33912" xr:uid="{05FD9A9B-8A3B-4EBD-A0E7-85831201D5C7}"/>
    <cellStyle name="%40 - Vurgu6 4 6 3 3" xfId="12797" xr:uid="{F64FE2D3-5890-44A0-8D7A-9493EB4161BE}"/>
    <cellStyle name="%40 - Vurgu6 4 6 3 3 2" xfId="37030" xr:uid="{26F7A644-CA38-4BBF-9BFA-2D9D7D03104D}"/>
    <cellStyle name="%40 - Vurgu6 4 6 3 4" xfId="16510" xr:uid="{E264AE6B-E09C-48C8-952D-A6C0AD7210A7}"/>
    <cellStyle name="%40 - Vurgu6 4 6 3 4 2" xfId="40741" xr:uid="{D09A1682-76BE-41AB-A72F-CCB3AF1BC904}"/>
    <cellStyle name="%40 - Vurgu6 4 6 3 5" xfId="20249" xr:uid="{F799FAC1-CE28-40EA-AB52-74E853774F10}"/>
    <cellStyle name="%40 - Vurgu6 4 6 3 5 2" xfId="44472" xr:uid="{4CCD5FE3-5F45-4064-BEB0-5A876130506E}"/>
    <cellStyle name="%40 - Vurgu6 4 6 3 6" xfId="26226" xr:uid="{F7B6EF4D-D9B2-4319-9DA5-FBD43D0F6312}"/>
    <cellStyle name="%40 - Vurgu6 4 6 3 6 2" xfId="50346" xr:uid="{9ED11B97-D9BD-4992-9765-B8F4345E766B}"/>
    <cellStyle name="%40 - Vurgu6 4 6 3 7" xfId="31096" xr:uid="{8AC1D715-AE20-4F13-9CDA-A8D3C48AF0AD}"/>
    <cellStyle name="%40 - Vurgu6 4 6 4" xfId="7780" xr:uid="{B7B4C1B4-9878-407A-83CD-312E88F0C4A5}"/>
    <cellStyle name="%40 - Vurgu6 4 6 4 2" xfId="24813" xr:uid="{1428302A-119C-4D0E-B26B-A9A1D539ED28}"/>
    <cellStyle name="%40 - Vurgu6 4 6 4 2 2" xfId="48947" xr:uid="{4DE78F93-1D5C-4DAC-BFC0-9EEE5A3FF882}"/>
    <cellStyle name="%40 - Vurgu6 4 6 4 3" xfId="32646" xr:uid="{26D7BD42-D001-4187-B372-D56AB5752E74}"/>
    <cellStyle name="%40 - Vurgu6 4 6 5" xfId="11394" xr:uid="{FAD4D068-E62A-4AE0-819E-E82871D99E3E}"/>
    <cellStyle name="%40 - Vurgu6 4 6 5 2" xfId="35628" xr:uid="{BE927530-866E-4EA5-9C1F-0C452060F282}"/>
    <cellStyle name="%40 - Vurgu6 4 6 6" xfId="15107" xr:uid="{1757461E-6C38-4EDB-AC2E-B1EE528D97B0}"/>
    <cellStyle name="%40 - Vurgu6 4 6 6 2" xfId="39339" xr:uid="{E5A18041-B8D3-46BD-BD2D-DCD3470174A9}"/>
    <cellStyle name="%40 - Vurgu6 4 6 7" xfId="18843" xr:uid="{7BAA8F06-4581-40DC-8A7D-98DFD75FDAB7}"/>
    <cellStyle name="%40 - Vurgu6 4 6 7 2" xfId="43069" xr:uid="{7C069192-89D0-4CAF-9C7E-5B07E78CD435}"/>
    <cellStyle name="%40 - Vurgu6 4 6 8" xfId="23450" xr:uid="{B4EB3EFE-5F04-4AAF-A832-10A2B216AA6C}"/>
    <cellStyle name="%40 - Vurgu6 4 6 8 2" xfId="47652" xr:uid="{50D1D89A-17AE-4B4B-B84C-D044B72557A6}"/>
    <cellStyle name="%40 - Vurgu6 4 6 9" xfId="29371" xr:uid="{E537FE24-88CB-47B0-A569-99BF0067E200}"/>
    <cellStyle name="%40 - Vurgu6 4 7" xfId="4463" xr:uid="{F7604C8C-3D1E-4213-BCDD-9C5C4BC3949B}"/>
    <cellStyle name="%40 - Vurgu6 4 7 2" xfId="7526" xr:uid="{DAE61776-7CEB-42CD-BAA0-65ABF13E6FB5}"/>
    <cellStyle name="%40 - Vurgu6 4 7 2 2" xfId="25718" xr:uid="{E6B97F27-395D-4A90-8CA7-57629CDBFCC3}"/>
    <cellStyle name="%40 - Vurgu6 4 7 2 2 2" xfId="49846" xr:uid="{9FC9CBF1-88D3-4AC5-8A1B-F9CAC45C5724}"/>
    <cellStyle name="%40 - Vurgu6 4 7 2 3" xfId="32437" xr:uid="{7A557648-B9CF-4FA5-824E-CCA9F27FBE67}"/>
    <cellStyle name="%40 - Vurgu6 4 7 3" xfId="12296" xr:uid="{ABD80E87-B553-4994-ACCA-5ADE3F947E6B}"/>
    <cellStyle name="%40 - Vurgu6 4 7 3 2" xfId="36530" xr:uid="{CC6D5561-728A-4597-A7B9-2A7DCB24CBF3}"/>
    <cellStyle name="%40 - Vurgu6 4 7 4" xfId="16009" xr:uid="{50CFEAF0-0D1C-4536-A6C6-03F39F187E5D}"/>
    <cellStyle name="%40 - Vurgu6 4 7 4 2" xfId="40241" xr:uid="{9727A2AE-9AE7-4E32-9C30-5CCD22AB9A90}"/>
    <cellStyle name="%40 - Vurgu6 4 7 5" xfId="19747" xr:uid="{60B88269-4DDD-4406-A9EF-95D3D8D9EC56}"/>
    <cellStyle name="%40 - Vurgu6 4 7 5 2" xfId="43972" xr:uid="{4E4DF90D-28E6-4096-9C84-2D5D71EB08DC}"/>
    <cellStyle name="%40 - Vurgu6 4 7 6" xfId="23240" xr:uid="{BB202B99-1F5F-4C78-841D-2F4C30425559}"/>
    <cellStyle name="%40 - Vurgu6 4 7 6 2" xfId="47442" xr:uid="{664B8CAF-58E8-4A95-A227-0B183FB577B3}"/>
    <cellStyle name="%40 - Vurgu6 4 7 7" xfId="30051" xr:uid="{0F80F658-DE86-4887-94BF-D7FB12B5E6EA}"/>
    <cellStyle name="%40 - Vurgu6 4 8" xfId="6084" xr:uid="{1A318974-6BFA-4127-8674-580091FA64D3}"/>
    <cellStyle name="%40 - Vurgu6 4 8 2" xfId="9883" xr:uid="{2824378C-8324-45EA-AC2D-D842C72E5639}"/>
    <cellStyle name="%40 - Vurgu6 4 8 2 2" xfId="34483" xr:uid="{3BAD9611-444D-488C-9252-5DB12578B401}"/>
    <cellStyle name="%40 - Vurgu6 4 8 3" xfId="13773" xr:uid="{FD4A5AA3-70B0-45C6-AB6D-C5855AE8117C}"/>
    <cellStyle name="%40 - Vurgu6 4 8 3 2" xfId="38006" xr:uid="{6ECED99B-8953-48A2-9F32-10EBAB906E5A}"/>
    <cellStyle name="%40 - Vurgu6 4 8 4" xfId="17486" xr:uid="{62A812C4-5B6A-4E1F-8812-90C3AB312398}"/>
    <cellStyle name="%40 - Vurgu6 4 8 4 2" xfId="41717" xr:uid="{B8914DE1-EA82-483B-ADFA-2CD5C7F9C626}"/>
    <cellStyle name="%40 - Vurgu6 4 8 5" xfId="21225" xr:uid="{4F61C607-0CAB-425D-9639-6891B615AFE9}"/>
    <cellStyle name="%40 - Vurgu6 4 8 5 2" xfId="45448" xr:uid="{2B57DB68-8E99-47B1-9AC9-C12C1CB00D1C}"/>
    <cellStyle name="%40 - Vurgu6 4 8 6" xfId="27205" xr:uid="{985896CA-9524-4C6A-AAF9-6EFA87E3D022}"/>
    <cellStyle name="%40 - Vurgu6 4 8 6 2" xfId="51322" xr:uid="{7559CA94-EAFE-4432-8A8B-30CE533C544A}"/>
    <cellStyle name="%40 - Vurgu6 4 8 7" xfId="31090" xr:uid="{946F6501-2384-4E76-A74A-7090BD7651F3}"/>
    <cellStyle name="%40 - Vurgu6 4 9" xfId="6483" xr:uid="{93228371-4CBB-4875-886E-217B3534C014}"/>
    <cellStyle name="%40 - Vurgu6 4 9 2" xfId="24564" xr:uid="{1D1B1F84-E701-47CA-9BD5-ECF2C2F8FC17}"/>
    <cellStyle name="%40 - Vurgu6 4 9 2 2" xfId="48738" xr:uid="{414407A9-D033-49CE-8835-4D8F19359F33}"/>
    <cellStyle name="%40 - Vurgu6 4 9 3" xfId="31488" xr:uid="{B8991BCB-2F0A-4963-94A1-AD656775A75B}"/>
    <cellStyle name="%40 - Vurgu6 5" xfId="761" xr:uid="{00000000-0005-0000-0000-000040030000}"/>
    <cellStyle name="%40 - Vurgu6 5 10" xfId="10529" xr:uid="{693076F9-6FDE-4F50-9D31-19D3B929B972}"/>
    <cellStyle name="%40 - Vurgu6 5 10 2" xfId="24581" xr:uid="{EC1B9F55-96B5-4165-98DF-5548DA72EC65}"/>
    <cellStyle name="%40 - Vurgu6 5 10 2 2" xfId="48755" xr:uid="{5FA2DAFA-D6A1-488D-A91C-5B6D39BD4617}"/>
    <cellStyle name="%40 - Vurgu6 5 10 3" xfId="35090" xr:uid="{4A099F3D-46C2-41C8-A2E2-E010F04F411B}"/>
    <cellStyle name="%40 - Vurgu6 5 11" xfId="11200" xr:uid="{FC21C21F-1AE2-4097-8284-85BC118813E2}"/>
    <cellStyle name="%40 - Vurgu6 5 11 2" xfId="35434" xr:uid="{6095AD4D-051F-4770-BB44-05EE07FF4D67}"/>
    <cellStyle name="%40 - Vurgu6 5 12" xfId="14913" xr:uid="{9C4ACAF2-A449-417F-BE2B-84ED57388D77}"/>
    <cellStyle name="%40 - Vurgu6 5 12 2" xfId="39145" xr:uid="{BB61ADF2-BAC7-4180-BA26-693F34AECC6C}"/>
    <cellStyle name="%40 - Vurgu6 5 13" xfId="18646" xr:uid="{6F98AA13-BA9A-4864-AC26-871CF28BEEEC}"/>
    <cellStyle name="%40 - Vurgu6 5 13 2" xfId="42872" xr:uid="{66590671-3593-418E-9D40-FD6222B68FFF}"/>
    <cellStyle name="%40 - Vurgu6 5 14" xfId="22428" xr:uid="{D8A059DF-40F0-4B7F-B4EB-CFD85388D8B5}"/>
    <cellStyle name="%40 - Vurgu6 5 14 2" xfId="46630" xr:uid="{20BD603F-08E0-49EF-AF2D-1BFB296AFA73}"/>
    <cellStyle name="%40 - Vurgu6 5 15" xfId="28884" xr:uid="{B4A9BE67-B9B8-43FB-B7EE-C365E2E0DAA2}"/>
    <cellStyle name="%40 - Vurgu6 5 2" xfId="762" xr:uid="{00000000-0005-0000-0000-000041030000}"/>
    <cellStyle name="%40 - Vurgu6 5 2 10" xfId="22716" xr:uid="{56364782-5654-470D-B0A2-4460DEB80251}"/>
    <cellStyle name="%40 - Vurgu6 5 2 10 2" xfId="46918" xr:uid="{1AC1899A-7AA3-4958-92FA-A8813CE05F04}"/>
    <cellStyle name="%40 - Vurgu6 5 2 11" xfId="28885" xr:uid="{3D988AF2-FF09-4D22-9407-9504AB0FE177}"/>
    <cellStyle name="%40 - Vurgu6 5 2 2" xfId="763" xr:uid="{00000000-0005-0000-0000-000042030000}"/>
    <cellStyle name="%40 - Vurgu6 5 2 2 2" xfId="4472" xr:uid="{AB1B8C1E-2670-4D06-B351-4D5605CC0194}"/>
    <cellStyle name="%40 - Vurgu6 5 2 2 2 2" xfId="26532" xr:uid="{AA205127-96F6-4BA1-850F-2ACF48546046}"/>
    <cellStyle name="%40 - Vurgu6 5 2 2 2 2 2" xfId="50651" xr:uid="{ADA6100A-B256-4064-A6CC-ABC90CB99589}"/>
    <cellStyle name="%40 - Vurgu6 5 2 2 2 3" xfId="30059" xr:uid="{CD3E217B-16F0-49A6-BBE8-2E91517F9758}"/>
    <cellStyle name="%40 - Vurgu6 5 2 2 3" xfId="6092" xr:uid="{D687411F-073D-45A9-918E-FE641CCD7187}"/>
    <cellStyle name="%40 - Vurgu6 5 2 2 3 2" xfId="31098" xr:uid="{234AA3E5-B5B7-41EE-9868-00F79ACB4192}"/>
    <cellStyle name="%40 - Vurgu6 5 2 2 4" xfId="8133" xr:uid="{6C461B53-7325-443E-B464-714BBE2C327A}"/>
    <cellStyle name="%40 - Vurgu6 5 2 2 4 2" xfId="32961" xr:uid="{3B418B5C-36F8-44E6-95DD-956FAF4282F8}"/>
    <cellStyle name="%40 - Vurgu6 5 2 2 5" xfId="13102" xr:uid="{F1725996-DA2E-430D-8E75-FF7BB326ADE4}"/>
    <cellStyle name="%40 - Vurgu6 5 2 2 5 2" xfId="37335" xr:uid="{D2E5F5A5-0FA7-4271-A5E1-0D6CF0DAFCBD}"/>
    <cellStyle name="%40 - Vurgu6 5 2 2 6" xfId="16815" xr:uid="{E776008A-F982-4C15-AF6F-C0013C669571}"/>
    <cellStyle name="%40 - Vurgu6 5 2 2 6 2" xfId="41046" xr:uid="{78F3A1A4-8908-4993-AC8A-505AC1613917}"/>
    <cellStyle name="%40 - Vurgu6 5 2 2 7" xfId="20554" xr:uid="{5C43687F-E2A9-4FBE-8DDA-5F0A688F0B2C}"/>
    <cellStyle name="%40 - Vurgu6 5 2 2 7 2" xfId="44777" xr:uid="{036E44FB-FFBA-4027-9C6E-5FBBFD756389}"/>
    <cellStyle name="%40 - Vurgu6 5 2 2 8" xfId="23766" xr:uid="{06FF3DD0-102C-4DA3-B25F-FC802276CA8A}"/>
    <cellStyle name="%40 - Vurgu6 5 2 2 8 2" xfId="47968" xr:uid="{73199EF8-76EF-4B89-B4FF-F7FE55FA4331}"/>
    <cellStyle name="%40 - Vurgu6 5 2 2 9" xfId="28886" xr:uid="{428B07D6-042B-4D11-9AC3-7923D34DEADF}"/>
    <cellStyle name="%40 - Vurgu6 5 2 3" xfId="4471" xr:uid="{500EE245-75C1-4D3E-8986-29A10B10C371}"/>
    <cellStyle name="%40 - Vurgu6 5 2 3 2" xfId="10093" xr:uid="{743A1ABE-43AA-4B3D-AD70-7B8B8A1BE50B}"/>
    <cellStyle name="%40 - Vurgu6 5 2 3 2 2" xfId="34687" xr:uid="{46AC85A6-E7C6-47CA-8CB8-ABB8AC808A09}"/>
    <cellStyle name="%40 - Vurgu6 5 2 3 3" xfId="14294" xr:uid="{44319555-22E4-4BC9-8FB2-1C8D059E765F}"/>
    <cellStyle name="%40 - Vurgu6 5 2 3 3 2" xfId="38527" xr:uid="{9E454ACF-EDB7-4559-AAAA-81A32C32DAC0}"/>
    <cellStyle name="%40 - Vurgu6 5 2 3 4" xfId="18007" xr:uid="{3310442C-3AA6-4451-94EB-D18CA1CCF9BC}"/>
    <cellStyle name="%40 - Vurgu6 5 2 3 4 2" xfId="42238" xr:uid="{22A15DE5-7B67-43F8-AC0C-27F39104822D}"/>
    <cellStyle name="%40 - Vurgu6 5 2 3 5" xfId="21746" xr:uid="{088D58FE-B621-4BE9-989A-5F4216D52F7D}"/>
    <cellStyle name="%40 - Vurgu6 5 2 3 5 2" xfId="45969" xr:uid="{863FCB1D-9F0B-4E7D-BB2B-C6633156964D}"/>
    <cellStyle name="%40 - Vurgu6 5 2 3 6" xfId="27726" xr:uid="{56858E0A-98E5-4C7A-986D-4C5AEAAE063A}"/>
    <cellStyle name="%40 - Vurgu6 5 2 3 6 2" xfId="51843" xr:uid="{5A5C589D-790B-41E6-9865-E29E5DEEB4DA}"/>
    <cellStyle name="%40 - Vurgu6 5 2 3 7" xfId="30058" xr:uid="{496C8BA0-4A36-428E-91EF-F4EC0BCE3C97}"/>
    <cellStyle name="%40 - Vurgu6 5 2 4" xfId="6091" xr:uid="{7B562BD0-4AE7-4B03-A895-02C134F63763}"/>
    <cellStyle name="%40 - Vurgu6 5 2 4 2" xfId="9040" xr:uid="{9B1E405C-9495-4E4E-93B8-ED8689636F83}"/>
    <cellStyle name="%40 - Vurgu6 5 2 4 2 2" xfId="33734" xr:uid="{BAF4E71C-6497-4B34-9859-2874F4F59C80}"/>
    <cellStyle name="%40 - Vurgu6 5 2 4 3" xfId="12443" xr:uid="{5FD10EA8-695B-4838-8769-B92769F7C0F6}"/>
    <cellStyle name="%40 - Vurgu6 5 2 4 3 2" xfId="36677" xr:uid="{898E3EE9-970B-40D3-86DB-455CB7FBD35F}"/>
    <cellStyle name="%40 - Vurgu6 5 2 4 4" xfId="16156" xr:uid="{14549271-ED3C-4BA7-882D-A3F02C1D0EA4}"/>
    <cellStyle name="%40 - Vurgu6 5 2 4 4 2" xfId="40388" xr:uid="{92A377B0-F7C9-4C3D-AE27-2A2AAF43B4C2}"/>
    <cellStyle name="%40 - Vurgu6 5 2 4 5" xfId="19894" xr:uid="{A1C7769B-B639-4529-AF1D-B98EAB0AC4B8}"/>
    <cellStyle name="%40 - Vurgu6 5 2 4 5 2" xfId="44119" xr:uid="{1CFB46C7-E77B-46E8-947D-B7E44EBB81BA}"/>
    <cellStyle name="%40 - Vurgu6 5 2 4 6" xfId="25869" xr:uid="{AED6E770-337E-4EF3-91B2-A99C0E2E38BE}"/>
    <cellStyle name="%40 - Vurgu6 5 2 4 6 2" xfId="49993" xr:uid="{4DF4C8A2-6A75-4AD2-AE9F-A36A98D6AD3B}"/>
    <cellStyle name="%40 - Vurgu6 5 2 4 7" xfId="31097" xr:uid="{2DF17159-8341-47BE-9632-F10569AF03C1}"/>
    <cellStyle name="%40 - Vurgu6 5 2 5" xfId="6981" xr:uid="{DB6A6E55-96B4-4CA6-9CB9-8EF04251AE6B}"/>
    <cellStyle name="%40 - Vurgu6 5 2 5 2" xfId="25129" xr:uid="{3873AABB-A31A-42A6-8075-C092FA1F406B}"/>
    <cellStyle name="%40 - Vurgu6 5 2 5 2 2" xfId="49263" xr:uid="{0D5F5B4D-EE17-4519-81D0-637346E6F071}"/>
    <cellStyle name="%40 - Vurgu6 5 2 5 3" xfId="31913" xr:uid="{B4F8D192-576B-40A3-BF14-E5C6A966B266}"/>
    <cellStyle name="%40 - Vurgu6 5 2 6" xfId="10530" xr:uid="{22DC556F-E622-4B32-9AE5-2BAF8CF668AD}"/>
    <cellStyle name="%40 - Vurgu6 5 2 6 2" xfId="35091" xr:uid="{C78F7E99-D9A9-441C-933C-1F9CEC64F918}"/>
    <cellStyle name="%40 - Vurgu6 5 2 7" xfId="11713" xr:uid="{A371AE8B-F99D-49A1-AAD2-CA3891E5C5CF}"/>
    <cellStyle name="%40 - Vurgu6 5 2 7 2" xfId="35947" xr:uid="{A561455E-98F2-4C6F-A839-87E5023B0AB2}"/>
    <cellStyle name="%40 - Vurgu6 5 2 8" xfId="15426" xr:uid="{AC96264F-5FD1-4FBD-B387-E1E7ACB669E1}"/>
    <cellStyle name="%40 - Vurgu6 5 2 8 2" xfId="39658" xr:uid="{BDA4694F-FEDE-4F3B-B895-3AA1CFA5E322}"/>
    <cellStyle name="%40 - Vurgu6 5 2 9" xfId="19163" xr:uid="{33B8BB4B-AC3E-49AE-9B1B-CC68D7B3B425}"/>
    <cellStyle name="%40 - Vurgu6 5 2 9 2" xfId="43389" xr:uid="{BC9C5032-3B99-4C3D-B41E-0C52B6704FB1}"/>
    <cellStyle name="%40 - Vurgu6 5 3" xfId="764" xr:uid="{00000000-0005-0000-0000-000043030000}"/>
    <cellStyle name="%40 - Vurgu6 5 3 10" xfId="28887" xr:uid="{0F3996B5-DA8E-4AAB-B225-DEE33933DCD7}"/>
    <cellStyle name="%40 - Vurgu6 5 3 2" xfId="4473" xr:uid="{BDCA4041-4A16-4750-9B6D-30B88F5DC9AF}"/>
    <cellStyle name="%40 - Vurgu6 5 3 2 2" xfId="8264" xr:uid="{8646A6EF-0A63-4E3C-86C3-AFC42C6596E6}"/>
    <cellStyle name="%40 - Vurgu6 5 3 2 2 2" xfId="27853" xr:uid="{4E895BF6-8677-4559-A467-57DFDCD62440}"/>
    <cellStyle name="%40 - Vurgu6 5 3 2 2 2 2" xfId="51970" xr:uid="{75DA3D7A-4E35-471A-BF2F-C14798FA3CE8}"/>
    <cellStyle name="%40 - Vurgu6 5 3 2 2 3" xfId="33088" xr:uid="{78F5CA3C-E943-436F-888D-005CE0AB8752}"/>
    <cellStyle name="%40 - Vurgu6 5 3 2 3" xfId="14421" xr:uid="{2D9A61E5-7C1F-41CF-9355-38D7A4A5D672}"/>
    <cellStyle name="%40 - Vurgu6 5 3 2 3 2" xfId="38654" xr:uid="{7128997C-BF32-40B5-8552-CEFAB1E56EE6}"/>
    <cellStyle name="%40 - Vurgu6 5 3 2 4" xfId="18134" xr:uid="{45A410B8-9D33-4C56-AC03-3C01523FFF51}"/>
    <cellStyle name="%40 - Vurgu6 5 3 2 4 2" xfId="42365" xr:uid="{01F8CB00-16EC-44A7-B517-93B87DDB24C4}"/>
    <cellStyle name="%40 - Vurgu6 5 3 2 5" xfId="21873" xr:uid="{CFF68117-A8FF-45D0-B42D-D45E15D3848F}"/>
    <cellStyle name="%40 - Vurgu6 5 3 2 5 2" xfId="46096" xr:uid="{77D21904-3C18-451D-B572-9BB74B1627E9}"/>
    <cellStyle name="%40 - Vurgu6 5 3 2 6" xfId="23893" xr:uid="{4EC34D1F-7502-4F99-ABE2-F89AADF90214}"/>
    <cellStyle name="%40 - Vurgu6 5 3 2 6 2" xfId="48095" xr:uid="{D4E9D312-B2B6-4135-A8B1-0ABCA90ED683}"/>
    <cellStyle name="%40 - Vurgu6 5 3 2 7" xfId="30060" xr:uid="{26681DFA-3220-489F-94A5-775FBF035EF6}"/>
    <cellStyle name="%40 - Vurgu6 5 3 3" xfId="6093" xr:uid="{019D11A7-6FA1-4BC1-B1A1-52E40F6AD922}"/>
    <cellStyle name="%40 - Vurgu6 5 3 3 2" xfId="9480" xr:uid="{3505E600-1509-4FF6-B71F-B00FEC1DADF1}"/>
    <cellStyle name="%40 - Vurgu6 5 3 3 2 2" xfId="34105" xr:uid="{E29D5831-16DF-436A-8D20-D09048074BD9}"/>
    <cellStyle name="%40 - Vurgu6 5 3 3 3" xfId="13229" xr:uid="{15F07110-E942-4B4E-955F-633702376E9A}"/>
    <cellStyle name="%40 - Vurgu6 5 3 3 3 2" xfId="37462" xr:uid="{FB9B7187-83BC-461F-B59B-6792014C37DF}"/>
    <cellStyle name="%40 - Vurgu6 5 3 3 4" xfId="16942" xr:uid="{D7CAE58E-6A08-4D3F-BFD9-0D5ED740D200}"/>
    <cellStyle name="%40 - Vurgu6 5 3 3 4 2" xfId="41173" xr:uid="{B5F46535-5460-4DBF-BD85-8A4D3059FFAD}"/>
    <cellStyle name="%40 - Vurgu6 5 3 3 5" xfId="20681" xr:uid="{DE8ED660-6965-47B8-BEE3-6CF2E5CD0F15}"/>
    <cellStyle name="%40 - Vurgu6 5 3 3 5 2" xfId="44904" xr:uid="{09BC2A27-2839-456D-B608-6DA27EDA8DD0}"/>
    <cellStyle name="%40 - Vurgu6 5 3 3 6" xfId="26659" xr:uid="{D945E434-FBB1-434F-9CCB-C6FEE72F6ABB}"/>
    <cellStyle name="%40 - Vurgu6 5 3 3 6 2" xfId="50778" xr:uid="{8950D29C-CEFB-4AF7-A9B2-3080BA588C81}"/>
    <cellStyle name="%40 - Vurgu6 5 3 3 7" xfId="31099" xr:uid="{20329094-2D93-413D-846C-4C8D89E6524B}"/>
    <cellStyle name="%40 - Vurgu6 5 3 4" xfId="7116" xr:uid="{F9166764-EB02-4BAC-BF88-2DDC39A12C07}"/>
    <cellStyle name="%40 - Vurgu6 5 3 4 2" xfId="25256" xr:uid="{9442C79F-8148-42E8-80CE-E542A68935DC}"/>
    <cellStyle name="%40 - Vurgu6 5 3 4 2 2" xfId="49390" xr:uid="{B82ADDA3-CEDF-437F-92AC-882C3BD66EF8}"/>
    <cellStyle name="%40 - Vurgu6 5 3 4 3" xfId="32040" xr:uid="{890B67C8-3189-4520-A158-36CB4FF6D248}"/>
    <cellStyle name="%40 - Vurgu6 5 3 5" xfId="10531" xr:uid="{3ABD0D00-A9F9-4389-9963-3AB328BF9963}"/>
    <cellStyle name="%40 - Vurgu6 5 3 5 2" xfId="35092" xr:uid="{A68F9015-554F-4E42-BC71-B4396C2D54FD}"/>
    <cellStyle name="%40 - Vurgu6 5 3 6" xfId="11840" xr:uid="{6CA2F015-1508-4B6B-9026-55E5F3BF3607}"/>
    <cellStyle name="%40 - Vurgu6 5 3 6 2" xfId="36074" xr:uid="{4EAAD6C7-4327-415B-9FDD-9EFB567AA912}"/>
    <cellStyle name="%40 - Vurgu6 5 3 7" xfId="15553" xr:uid="{DC6D6206-EC60-4919-A686-2E03FF775C10}"/>
    <cellStyle name="%40 - Vurgu6 5 3 7 2" xfId="39785" xr:uid="{C29D121E-C803-4268-AD8F-F076CAB37C38}"/>
    <cellStyle name="%40 - Vurgu6 5 3 8" xfId="19290" xr:uid="{CCC0E9F7-925B-43B0-8EAE-B11946C30618}"/>
    <cellStyle name="%40 - Vurgu6 5 3 8 2" xfId="43516" xr:uid="{D1342245-A416-42A1-87DA-FCB2DAD6731B}"/>
    <cellStyle name="%40 - Vurgu6 5 3 9" xfId="22843" xr:uid="{444ADB3C-2D5E-43D9-B80E-4C80A45B7C0B}"/>
    <cellStyle name="%40 - Vurgu6 5 3 9 2" xfId="47045" xr:uid="{BC15A788-01A3-40E2-A7DE-46465CC33A63}"/>
    <cellStyle name="%40 - Vurgu6 5 4" xfId="765" xr:uid="{00000000-0005-0000-0000-000044030000}"/>
    <cellStyle name="%40 - Vurgu6 5 4 2" xfId="4474" xr:uid="{548542CC-C952-4146-96B6-43112D41215B}"/>
    <cellStyle name="%40 - Vurgu6 5 4 2 2" xfId="8394" xr:uid="{2C7D2DE5-121B-4FEB-A323-5FB8F1B2BF02}"/>
    <cellStyle name="%40 - Vurgu6 5 4 2 2 2" xfId="27980" xr:uid="{2117AC87-C5E0-463C-9139-B4122DDE7B3A}"/>
    <cellStyle name="%40 - Vurgu6 5 4 2 2 2 2" xfId="52097" xr:uid="{B7405B11-20A0-498D-8B42-F918E62091B9}"/>
    <cellStyle name="%40 - Vurgu6 5 4 2 2 3" xfId="33215" xr:uid="{8E826103-A2A1-4DB7-B15B-24E961260554}"/>
    <cellStyle name="%40 - Vurgu6 5 4 2 3" xfId="14548" xr:uid="{BE719AF7-8150-45E0-AA4E-84245AC20652}"/>
    <cellStyle name="%40 - Vurgu6 5 4 2 3 2" xfId="38781" xr:uid="{6304BCE2-1F52-4F3B-9FCA-ADEC7EDB69FB}"/>
    <cellStyle name="%40 - Vurgu6 5 4 2 4" xfId="18261" xr:uid="{33B79DF8-0D01-4F9A-B279-692CD96B42DC}"/>
    <cellStyle name="%40 - Vurgu6 5 4 2 4 2" xfId="42492" xr:uid="{7151ABF3-CAB1-4DC9-ADEF-F316DA004E09}"/>
    <cellStyle name="%40 - Vurgu6 5 4 2 5" xfId="22000" xr:uid="{8270291C-57CF-4C19-8BAB-111FC8D5586D}"/>
    <cellStyle name="%40 - Vurgu6 5 4 2 5 2" xfId="46223" xr:uid="{F19CC180-D7ED-4B40-8E7A-E9AC354ED181}"/>
    <cellStyle name="%40 - Vurgu6 5 4 2 6" xfId="24020" xr:uid="{056C541D-9E43-4642-8A20-090671860BA2}"/>
    <cellStyle name="%40 - Vurgu6 5 4 2 6 2" xfId="48222" xr:uid="{9FB27F80-FC08-4322-A9B2-02C711EB1AAF}"/>
    <cellStyle name="%40 - Vurgu6 5 4 2 7" xfId="30061" xr:uid="{558230BB-661F-4442-A90F-95A4AA5E13F2}"/>
    <cellStyle name="%40 - Vurgu6 5 4 3" xfId="6094" xr:uid="{4642C355-06AD-4623-A478-BBAF57518CD8}"/>
    <cellStyle name="%40 - Vurgu6 5 4 3 2" xfId="9561" xr:uid="{21497715-F45C-480D-8587-C8E362335CC9}"/>
    <cellStyle name="%40 - Vurgu6 5 4 3 2 2" xfId="34186" xr:uid="{F62BED48-B0E3-4145-8AF6-0B1C9C08FDB1}"/>
    <cellStyle name="%40 - Vurgu6 5 4 3 3" xfId="13356" xr:uid="{39876188-3CB2-4927-986C-4F7188C25C05}"/>
    <cellStyle name="%40 - Vurgu6 5 4 3 3 2" xfId="37589" xr:uid="{885D43A3-8CED-45E2-9C25-6C909D53EF0A}"/>
    <cellStyle name="%40 - Vurgu6 5 4 3 4" xfId="17069" xr:uid="{2A54A16F-463A-41DA-91A9-592EEFF57700}"/>
    <cellStyle name="%40 - Vurgu6 5 4 3 4 2" xfId="41300" xr:uid="{E7B46DFE-479E-488E-9454-6FD4BEF120FE}"/>
    <cellStyle name="%40 - Vurgu6 5 4 3 5" xfId="20808" xr:uid="{2DE57D06-57B4-43B5-8F26-C7993A04D178}"/>
    <cellStyle name="%40 - Vurgu6 5 4 3 5 2" xfId="45031" xr:uid="{3F0F2AD2-D8CE-42CC-AC88-EA1C7428F947}"/>
    <cellStyle name="%40 - Vurgu6 5 4 3 6" xfId="26786" xr:uid="{A9E63075-0D69-4D5F-B316-91D47465B9A4}"/>
    <cellStyle name="%40 - Vurgu6 5 4 3 6 2" xfId="50905" xr:uid="{166F52A5-E71E-4997-9A07-B5A19AE5CE14}"/>
    <cellStyle name="%40 - Vurgu6 5 4 3 7" xfId="31100" xr:uid="{650AA698-229C-48F9-9679-271F504ABA9F}"/>
    <cellStyle name="%40 - Vurgu6 5 4 4" xfId="7244" xr:uid="{793F6103-A542-4A5E-88F5-D0C228CE28F9}"/>
    <cellStyle name="%40 - Vurgu6 5 4 4 2" xfId="25383" xr:uid="{C0B924C0-D786-43DB-8301-360BB098F50C}"/>
    <cellStyle name="%40 - Vurgu6 5 4 4 2 2" xfId="49517" xr:uid="{C15881ED-EDED-4CFB-AD4B-FB5AA0087B0E}"/>
    <cellStyle name="%40 - Vurgu6 5 4 4 3" xfId="32167" xr:uid="{D94CA130-8096-4715-8CE4-9BA5748B5793}"/>
    <cellStyle name="%40 - Vurgu6 5 4 5" xfId="11967" xr:uid="{BE1E6C37-AA3E-45B2-A7D5-D2A0495641BE}"/>
    <cellStyle name="%40 - Vurgu6 5 4 5 2" xfId="36201" xr:uid="{E1C0EE91-0DFA-4A76-96AC-8E3AEF5A75EF}"/>
    <cellStyle name="%40 - Vurgu6 5 4 6" xfId="15680" xr:uid="{FCA115A8-9105-4FCC-85A7-C30EA79078BC}"/>
    <cellStyle name="%40 - Vurgu6 5 4 6 2" xfId="39912" xr:uid="{37F0F899-21CC-41AE-B41A-5BF1343391F1}"/>
    <cellStyle name="%40 - Vurgu6 5 4 7" xfId="19417" xr:uid="{69E79572-C7C3-4F78-9746-372174E0DF57}"/>
    <cellStyle name="%40 - Vurgu6 5 4 7 2" xfId="43643" xr:uid="{1B0213C3-6C83-4E94-9CF1-2357B28F778C}"/>
    <cellStyle name="%40 - Vurgu6 5 4 8" xfId="22970" xr:uid="{D62C9746-E2EC-4B34-857C-3D68855305E3}"/>
    <cellStyle name="%40 - Vurgu6 5 4 8 2" xfId="47172" xr:uid="{20B183FC-4F23-4F62-989B-2550B6AAE0FB}"/>
    <cellStyle name="%40 - Vurgu6 5 4 9" xfId="28888" xr:uid="{2E49C7DD-EC48-44DB-ADB3-1AD7207D8F92}"/>
    <cellStyle name="%40 - Vurgu6 5 5" xfId="766" xr:uid="{00000000-0005-0000-0000-000045030000}"/>
    <cellStyle name="%40 - Vurgu6 5 5 2" xfId="4475" xr:uid="{138E3F7E-795C-4134-BF98-FF2C00036846}"/>
    <cellStyle name="%40 - Vurgu6 5 5 2 2" xfId="8526" xr:uid="{1FFA272E-FA5A-4A95-81AA-21A5F21A95D1}"/>
    <cellStyle name="%40 - Vurgu6 5 5 2 2 2" xfId="28107" xr:uid="{2CDC2416-B1BE-436B-B9B1-01E6334B5154}"/>
    <cellStyle name="%40 - Vurgu6 5 5 2 2 2 2" xfId="52224" xr:uid="{D0A75567-807F-4939-A80F-6EA01BEE8831}"/>
    <cellStyle name="%40 - Vurgu6 5 5 2 2 3" xfId="33342" xr:uid="{79AB85D2-AB4A-426C-A5F0-9C4FB6FA15A8}"/>
    <cellStyle name="%40 - Vurgu6 5 5 2 3" xfId="14675" xr:uid="{F0EA16CF-3A80-41DB-AC86-F5065A7741CE}"/>
    <cellStyle name="%40 - Vurgu6 5 5 2 3 2" xfId="38908" xr:uid="{2BD55FC2-D220-4B8F-8D53-8457CFCE4A19}"/>
    <cellStyle name="%40 - Vurgu6 5 5 2 4" xfId="18388" xr:uid="{DCA68025-01AD-4D69-896F-77A13C59694F}"/>
    <cellStyle name="%40 - Vurgu6 5 5 2 4 2" xfId="42619" xr:uid="{8BA08928-17C5-48CD-98F3-83F640122C69}"/>
    <cellStyle name="%40 - Vurgu6 5 5 2 5" xfId="22127" xr:uid="{64CACCAD-66CF-4789-BD32-74D9F8D9CF14}"/>
    <cellStyle name="%40 - Vurgu6 5 5 2 5 2" xfId="46350" xr:uid="{FAE65511-FF14-40EA-8B16-65D7EF2087E0}"/>
    <cellStyle name="%40 - Vurgu6 5 5 2 6" xfId="24147" xr:uid="{C35838B2-CE27-457A-8D05-27988A100FC4}"/>
    <cellStyle name="%40 - Vurgu6 5 5 2 6 2" xfId="48349" xr:uid="{A917125C-DBD0-4457-8BA0-6DC05E4F4338}"/>
    <cellStyle name="%40 - Vurgu6 5 5 2 7" xfId="30062" xr:uid="{D86D3B8D-993E-4816-B7E4-927CC4E20D0A}"/>
    <cellStyle name="%40 - Vurgu6 5 5 3" xfId="6095" xr:uid="{97A0BED8-39C6-4918-BFF1-1074A276D25A}"/>
    <cellStyle name="%40 - Vurgu6 5 5 3 2" xfId="9641" xr:uid="{B5806159-37F2-4818-BCFA-B0507194F108}"/>
    <cellStyle name="%40 - Vurgu6 5 5 3 2 2" xfId="34266" xr:uid="{BB2B121E-4081-4F92-BCB7-FEB877B92C6F}"/>
    <cellStyle name="%40 - Vurgu6 5 5 3 3" xfId="13483" xr:uid="{6B7B9D88-E0EE-4B3E-87B2-AC4140E32B29}"/>
    <cellStyle name="%40 - Vurgu6 5 5 3 3 2" xfId="37716" xr:uid="{D64CBD37-5185-452C-B77F-327C0AF8141B}"/>
    <cellStyle name="%40 - Vurgu6 5 5 3 4" xfId="17196" xr:uid="{33A069CB-28AD-4ED3-BC82-6217D0451D27}"/>
    <cellStyle name="%40 - Vurgu6 5 5 3 4 2" xfId="41427" xr:uid="{1A223CA3-9137-4247-BE32-EF82FCFDF678}"/>
    <cellStyle name="%40 - Vurgu6 5 5 3 5" xfId="20935" xr:uid="{7A0C34E6-69AC-4CB1-AC6E-CAD5ACED4C29}"/>
    <cellStyle name="%40 - Vurgu6 5 5 3 5 2" xfId="45158" xr:uid="{3981C229-4DE9-46E0-9F0A-1CCF11E95766}"/>
    <cellStyle name="%40 - Vurgu6 5 5 3 6" xfId="26913" xr:uid="{359F12A5-E8D7-495C-B60E-60BB85DC6B8E}"/>
    <cellStyle name="%40 - Vurgu6 5 5 3 6 2" xfId="51032" xr:uid="{49F4169F-8D81-4F39-9891-E06AB96DE8C4}"/>
    <cellStyle name="%40 - Vurgu6 5 5 3 7" xfId="31101" xr:uid="{93EFF2AE-1E24-4E5A-BE9F-ECD98FBF0295}"/>
    <cellStyle name="%40 - Vurgu6 5 5 4" xfId="7378" xr:uid="{B55A6893-5140-443E-95D3-B6A1BB001EAA}"/>
    <cellStyle name="%40 - Vurgu6 5 5 4 2" xfId="25510" xr:uid="{9B37819A-B99B-4564-9893-D7B174B1A3A5}"/>
    <cellStyle name="%40 - Vurgu6 5 5 4 2 2" xfId="49644" xr:uid="{44A6D4C0-A489-43B3-943D-428A614D91E2}"/>
    <cellStyle name="%40 - Vurgu6 5 5 4 3" xfId="32294" xr:uid="{174661C8-CAB0-4903-9FC9-3FFA0AC8DCF9}"/>
    <cellStyle name="%40 - Vurgu6 5 5 5" xfId="12094" xr:uid="{8DCED278-C0E0-4FD9-9A45-6AFC94FAAC1E}"/>
    <cellStyle name="%40 - Vurgu6 5 5 5 2" xfId="36328" xr:uid="{3A46843A-3706-4BC7-8231-39428D0467F0}"/>
    <cellStyle name="%40 - Vurgu6 5 5 6" xfId="15807" xr:uid="{64F34060-D38D-45E6-A369-737C79654087}"/>
    <cellStyle name="%40 - Vurgu6 5 5 6 2" xfId="40039" xr:uid="{607F4DF6-2E16-4491-9C43-C25C758DB12E}"/>
    <cellStyle name="%40 - Vurgu6 5 5 7" xfId="19544" xr:uid="{A2AEBDA7-DE4D-40B5-986A-B13277CE521C}"/>
    <cellStyle name="%40 - Vurgu6 5 5 7 2" xfId="43770" xr:uid="{7E4F24FD-AD78-4316-A007-693001AEBC8E}"/>
    <cellStyle name="%40 - Vurgu6 5 5 8" xfId="23097" xr:uid="{35AD8AC7-D0D3-45D5-B416-7391A2970494}"/>
    <cellStyle name="%40 - Vurgu6 5 5 8 2" xfId="47299" xr:uid="{84BBF964-1D1A-495A-B020-C7F4583A9297}"/>
    <cellStyle name="%40 - Vurgu6 5 5 9" xfId="28889" xr:uid="{A02D5046-BFD6-43FC-ACF6-AAD530E002C6}"/>
    <cellStyle name="%40 - Vurgu6 5 6" xfId="4470" xr:uid="{9051BD9C-D4F9-49C8-A0DE-02311F9A538D}"/>
    <cellStyle name="%40 - Vurgu6 5 6 2" xfId="7817" xr:uid="{F48EBC7C-FFF6-46D3-967C-DAC0898224FE}"/>
    <cellStyle name="%40 - Vurgu6 5 6 2 2" xfId="14011" xr:uid="{6513EA7F-F91D-45C6-87F1-F005489BC333}"/>
    <cellStyle name="%40 - Vurgu6 5 6 2 2 2" xfId="38244" xr:uid="{1D2F234F-2FFB-4FB1-91AF-8ED4155FBF4C}"/>
    <cellStyle name="%40 - Vurgu6 5 6 2 3" xfId="17724" xr:uid="{02DF8AB9-F3E2-4B78-9E93-A33739D2582F}"/>
    <cellStyle name="%40 - Vurgu6 5 6 2 3 2" xfId="41955" xr:uid="{C2F0E196-A0AB-42DF-943E-8AC5383A7FE2}"/>
    <cellStyle name="%40 - Vurgu6 5 6 2 4" xfId="21463" xr:uid="{DDB99B73-784C-4E64-A978-890FA305E41E}"/>
    <cellStyle name="%40 - Vurgu6 5 6 2 4 2" xfId="45686" xr:uid="{3D226CCF-FCBE-4568-9FFF-4C70C8F60FF4}"/>
    <cellStyle name="%40 - Vurgu6 5 6 2 5" xfId="27443" xr:uid="{878A3663-730D-4E51-A58A-907B2BCA5B23}"/>
    <cellStyle name="%40 - Vurgu6 5 6 2 5 2" xfId="51560" xr:uid="{B600F143-E51B-4B0C-A7A9-5D9BC8C569BE}"/>
    <cellStyle name="%40 - Vurgu6 5 6 2 6" xfId="32678" xr:uid="{5DBBC885-9D88-4AE9-9D84-A68A76988D5A}"/>
    <cellStyle name="%40 - Vurgu6 5 6 3" xfId="9296" xr:uid="{3B018D4B-3610-41B7-B3E0-2C8BED8A6334}"/>
    <cellStyle name="%40 - Vurgu6 5 6 3 2" xfId="12829" xr:uid="{570A1E27-145F-4FB0-805B-4013B0A1A635}"/>
    <cellStyle name="%40 - Vurgu6 5 6 3 2 2" xfId="37062" xr:uid="{8D5089EE-CB82-43E1-8F50-165A9692FA68}"/>
    <cellStyle name="%40 - Vurgu6 5 6 3 3" xfId="16542" xr:uid="{E475C11D-7CE7-434F-9E2F-D14087F106C3}"/>
    <cellStyle name="%40 - Vurgu6 5 6 3 3 2" xfId="40773" xr:uid="{7DEEF897-F274-4C00-A7EC-BCF951731F62}"/>
    <cellStyle name="%40 - Vurgu6 5 6 3 4" xfId="20281" xr:uid="{79A8FA74-6D3F-4C9D-B125-AA32996A6CB3}"/>
    <cellStyle name="%40 - Vurgu6 5 6 3 4 2" xfId="44504" xr:uid="{C7D03D41-B2BB-4115-8208-99070354F5A9}"/>
    <cellStyle name="%40 - Vurgu6 5 6 3 5" xfId="26258" xr:uid="{836FB1F9-713A-4CA7-83A9-A7A6A134B93D}"/>
    <cellStyle name="%40 - Vurgu6 5 6 3 5 2" xfId="50378" xr:uid="{B1CD7C24-09D2-48F5-889B-A133A18D8DB1}"/>
    <cellStyle name="%40 - Vurgu6 5 6 3 6" xfId="33930" xr:uid="{49C24A95-0624-4B83-9889-824E7343536A}"/>
    <cellStyle name="%40 - Vurgu6 5 6 4" xfId="11426" xr:uid="{86592085-3AE1-4A08-93A3-74E6B6FF3CDE}"/>
    <cellStyle name="%40 - Vurgu6 5 6 4 2" xfId="24845" xr:uid="{7FDCA11D-22CC-4738-8A07-2645781A1384}"/>
    <cellStyle name="%40 - Vurgu6 5 6 4 2 2" xfId="48979" xr:uid="{96E48891-1E64-4D4F-BCA2-AE56F197240E}"/>
    <cellStyle name="%40 - Vurgu6 5 6 4 3" xfId="35660" xr:uid="{FB869A06-E07F-459D-ABC1-94C7415AF126}"/>
    <cellStyle name="%40 - Vurgu6 5 6 5" xfId="15139" xr:uid="{472BA1E5-298F-45A9-9B09-744E6747A81E}"/>
    <cellStyle name="%40 - Vurgu6 5 6 5 2" xfId="39371" xr:uid="{9E922442-6732-4F47-87F7-FDD8CC93124B}"/>
    <cellStyle name="%40 - Vurgu6 5 6 6" xfId="18875" xr:uid="{D4BA4A56-63AA-4306-A737-4A9AD6CA575A}"/>
    <cellStyle name="%40 - Vurgu6 5 6 6 2" xfId="43101" xr:uid="{BBB2E6B9-C4CE-489C-A672-594497A8118D}"/>
    <cellStyle name="%40 - Vurgu6 5 6 7" xfId="23482" xr:uid="{D3AA8397-0BC8-40EB-9467-11E8D10B61E7}"/>
    <cellStyle name="%40 - Vurgu6 5 6 7 2" xfId="47684" xr:uid="{5E778E69-40D8-4597-B23C-F6A9D7456C33}"/>
    <cellStyle name="%40 - Vurgu6 5 7" xfId="7543" xr:uid="{AE3EF6F0-5166-49D3-982A-7926DF844F06}"/>
    <cellStyle name="%40 - Vurgu6 5 7 2" xfId="12612" xr:uid="{C027EF86-38CE-4009-9535-5A19CF3CE97D}"/>
    <cellStyle name="%40 - Vurgu6 5 7 2 2" xfId="26040" xr:uid="{77280CA4-26CD-439F-A8DA-AA23AE12F5E3}"/>
    <cellStyle name="%40 - Vurgu6 5 7 2 2 2" xfId="50161" xr:uid="{669873D5-B170-463D-AB9C-43503DC708DD}"/>
    <cellStyle name="%40 - Vurgu6 5 7 2 3" xfId="36845" xr:uid="{B32FEB5E-0966-419B-A6D8-56AC9F5CEAB3}"/>
    <cellStyle name="%40 - Vurgu6 5 7 3" xfId="16325" xr:uid="{091B7C51-4B91-4DE8-A8ED-73F44CF4178B}"/>
    <cellStyle name="%40 - Vurgu6 5 7 3 2" xfId="40556" xr:uid="{2BED6CE4-0245-4973-BE2E-5B6A60B86CC5}"/>
    <cellStyle name="%40 - Vurgu6 5 7 4" xfId="20064" xr:uid="{19C6A9B7-7A29-4FB1-9796-FF26D62E280C}"/>
    <cellStyle name="%40 - Vurgu6 5 7 4 2" xfId="44287" xr:uid="{A967A1CF-F024-4364-9456-B11C9137F3F3}"/>
    <cellStyle name="%40 - Vurgu6 5 7 5" xfId="23257" xr:uid="{EFFE2959-CFF0-4970-B5F4-7F5D3AC6C13F}"/>
    <cellStyle name="%40 - Vurgu6 5 7 5 2" xfId="47459" xr:uid="{A914D146-1536-4150-8BB2-592C466C1EDD}"/>
    <cellStyle name="%40 - Vurgu6 5 7 6" xfId="32454" xr:uid="{E1615A5A-49FF-4C8D-A23E-380B274F420F}"/>
    <cellStyle name="%40 - Vurgu6 5 8" xfId="6622" xr:uid="{099A09CC-55CD-45F5-AFB5-31195B7AEADF}"/>
    <cellStyle name="%40 - Vurgu6 5 8 2" xfId="13790" xr:uid="{03F7AE02-99B5-43B6-AFDD-96D9740403C3}"/>
    <cellStyle name="%40 - Vurgu6 5 8 2 2" xfId="38023" xr:uid="{7F4DD81E-7027-4344-943B-64150BA9B79A}"/>
    <cellStyle name="%40 - Vurgu6 5 8 3" xfId="17503" xr:uid="{27C0DBBC-6205-4EF4-9545-1868D9F7D009}"/>
    <cellStyle name="%40 - Vurgu6 5 8 3 2" xfId="41734" xr:uid="{6157D6BA-ED62-42A5-B566-B176B88B37F8}"/>
    <cellStyle name="%40 - Vurgu6 5 8 4" xfId="21242" xr:uid="{4B295896-E623-44FB-ACE5-6EEE9B7622C4}"/>
    <cellStyle name="%40 - Vurgu6 5 8 4 2" xfId="45465" xr:uid="{00414354-DE23-493E-9351-D022B9027CE7}"/>
    <cellStyle name="%40 - Vurgu6 5 8 5" xfId="27222" xr:uid="{893DDFD9-82EF-4AFB-A050-414713FC6A83}"/>
    <cellStyle name="%40 - Vurgu6 5 8 5 2" xfId="51339" xr:uid="{923A3A18-6DEF-4117-A455-31B26ACB15B1}"/>
    <cellStyle name="%40 - Vurgu6 5 8 6" xfId="31626" xr:uid="{DF69420A-5711-40CC-833D-B33A061329A3}"/>
    <cellStyle name="%40 - Vurgu6 5 9" xfId="8930" xr:uid="{962E64C6-B17B-42EB-9B20-2C000BA04037}"/>
    <cellStyle name="%40 - Vurgu6 5 9 2" xfId="12341" xr:uid="{B85ACD0D-32BC-4D21-BF49-2655C9EABCA0}"/>
    <cellStyle name="%40 - Vurgu6 5 9 2 2" xfId="36575" xr:uid="{1D3F178A-9212-455A-8082-58AD60A71A7E}"/>
    <cellStyle name="%40 - Vurgu6 5 9 3" xfId="16054" xr:uid="{82741855-AC05-4A97-AE35-F6E56256CEEC}"/>
    <cellStyle name="%40 - Vurgu6 5 9 3 2" xfId="40286" xr:uid="{6EC35895-98EA-4FE5-9C6B-AB1BAF477BCB}"/>
    <cellStyle name="%40 - Vurgu6 5 9 4" xfId="19792" xr:uid="{9B5380A9-49FB-4253-9424-5BDFCE404697}"/>
    <cellStyle name="%40 - Vurgu6 5 9 4 2" xfId="44017" xr:uid="{66A58CC4-7F41-4F3A-935A-52FB46FCF337}"/>
    <cellStyle name="%40 - Vurgu6 5 9 5" xfId="25767" xr:uid="{B5F25F00-643A-4C27-906C-BF4DBD3FDD70}"/>
    <cellStyle name="%40 - Vurgu6 5 9 5 2" xfId="49891" xr:uid="{056BB226-EA12-4195-A036-66C0EA83AA2C}"/>
    <cellStyle name="%40 - Vurgu6 5 9 6" xfId="33643" xr:uid="{F7E34979-B19B-4068-A4A3-C0F740AC7614}"/>
    <cellStyle name="%40 - Vurgu6 6" xfId="767" xr:uid="{00000000-0005-0000-0000-000046030000}"/>
    <cellStyle name="%40 - Vurgu6 6 10" xfId="10532" xr:uid="{9460F2BD-F4BD-4A17-A293-43FB4881BCB9}"/>
    <cellStyle name="%40 - Vurgu6 6 10 2" xfId="24609" xr:uid="{FADF6F02-3571-4882-884C-2D406B3E733C}"/>
    <cellStyle name="%40 - Vurgu6 6 10 2 2" xfId="48783" xr:uid="{C8B83B47-6518-46D7-931F-D7DB32BF9423}"/>
    <cellStyle name="%40 - Vurgu6 6 10 3" xfId="35093" xr:uid="{B99188E6-85C4-4E60-A70F-507800175F09}"/>
    <cellStyle name="%40 - Vurgu6 6 11" xfId="11228" xr:uid="{428503A3-1375-486D-97D6-CF70FC9CF835}"/>
    <cellStyle name="%40 - Vurgu6 6 11 2" xfId="35462" xr:uid="{1CB91B42-9B30-40EF-BCAF-A20AC87AB14F}"/>
    <cellStyle name="%40 - Vurgu6 6 12" xfId="14941" xr:uid="{ADC76F0F-0117-4281-8F2A-E50B51983F31}"/>
    <cellStyle name="%40 - Vurgu6 6 12 2" xfId="39173" xr:uid="{6A2F0DED-F58D-46AF-A156-60A486049C77}"/>
    <cellStyle name="%40 - Vurgu6 6 13" xfId="18674" xr:uid="{1EBC6573-1FC8-45AB-A8A6-277EDBB39987}"/>
    <cellStyle name="%40 - Vurgu6 6 13 2" xfId="42900" xr:uid="{5129FFEA-E2A5-4288-8F7D-FBA2FE3A883C}"/>
    <cellStyle name="%40 - Vurgu6 6 14" xfId="22442" xr:uid="{1AABFBBA-3F56-4D0B-8332-906D16A96310}"/>
    <cellStyle name="%40 - Vurgu6 6 14 2" xfId="46644" xr:uid="{B42CF44C-31D0-427A-8EED-95B0AF5AE530}"/>
    <cellStyle name="%40 - Vurgu6 6 15" xfId="28890" xr:uid="{C64D0B57-9700-4EE5-A647-6F78162987E9}"/>
    <cellStyle name="%40 - Vurgu6 6 2" xfId="768" xr:uid="{00000000-0005-0000-0000-000047030000}"/>
    <cellStyle name="%40 - Vurgu6 6 2 10" xfId="28891" xr:uid="{93DF373F-7940-4133-8807-606C0E839F78}"/>
    <cellStyle name="%40 - Vurgu6 6 2 2" xfId="4477" xr:uid="{051F45B2-6C97-406E-AB75-423F083C4E88}"/>
    <cellStyle name="%40 - Vurgu6 6 2 2 2" xfId="8161" xr:uid="{707A8437-12A9-40D5-9CE8-22ECE7CAF995}"/>
    <cellStyle name="%40 - Vurgu6 6 2 2 2 2" xfId="27754" xr:uid="{1A9F8640-3109-4057-9628-CB2DDCFFD484}"/>
    <cellStyle name="%40 - Vurgu6 6 2 2 2 2 2" xfId="51871" xr:uid="{AABAA05A-CFE7-4F4C-87E5-11D91A6DF0B2}"/>
    <cellStyle name="%40 - Vurgu6 6 2 2 2 3" xfId="32989" xr:uid="{C5F1CC61-BEB9-455E-B440-F37236B8D0A8}"/>
    <cellStyle name="%40 - Vurgu6 6 2 2 3" xfId="14322" xr:uid="{8DE685C0-BBCA-4546-B862-72AFFB9A3146}"/>
    <cellStyle name="%40 - Vurgu6 6 2 2 3 2" xfId="38555" xr:uid="{CADAC9F3-8F80-43D1-AA07-F18DEB5AD619}"/>
    <cellStyle name="%40 - Vurgu6 6 2 2 4" xfId="18035" xr:uid="{62E177F6-82D6-4B3F-AFF2-AC6BC17E2C1B}"/>
    <cellStyle name="%40 - Vurgu6 6 2 2 4 2" xfId="42266" xr:uid="{CBD97D10-3E7F-472F-9591-0B8490CAF857}"/>
    <cellStyle name="%40 - Vurgu6 6 2 2 5" xfId="21774" xr:uid="{B3793447-9E1F-4E03-819E-F32C5EB9D80A}"/>
    <cellStyle name="%40 - Vurgu6 6 2 2 5 2" xfId="45997" xr:uid="{DDF9C3DB-377D-4ABD-AB76-FD3F51EEDCB6}"/>
    <cellStyle name="%40 - Vurgu6 6 2 2 6" xfId="23794" xr:uid="{AB967CE8-454B-41CB-9EF6-0AA4CEAD9708}"/>
    <cellStyle name="%40 - Vurgu6 6 2 2 6 2" xfId="47996" xr:uid="{6218A287-93FC-49CB-99CE-B13610643C60}"/>
    <cellStyle name="%40 - Vurgu6 6 2 2 7" xfId="30064" xr:uid="{B748730E-B727-4545-83AA-8AE18B50574E}"/>
    <cellStyle name="%40 - Vurgu6 6 2 3" xfId="6097" xr:uid="{0D2BE5E3-1658-4E17-BEA5-1F0869E5A705}"/>
    <cellStyle name="%40 - Vurgu6 6 2 3 2" xfId="9426" xr:uid="{91CB13BD-CD29-4C2E-8E7D-39B5374ECEBF}"/>
    <cellStyle name="%40 - Vurgu6 6 2 3 2 2" xfId="34051" xr:uid="{D03A0044-BDE8-4B21-AFA0-1AF503217426}"/>
    <cellStyle name="%40 - Vurgu6 6 2 3 3" xfId="13130" xr:uid="{0E7AF2E7-ED7B-4365-8C4F-2C96631D08D2}"/>
    <cellStyle name="%40 - Vurgu6 6 2 3 3 2" xfId="37363" xr:uid="{A14B35AB-084E-4F17-9CB5-B0C7B76BEC44}"/>
    <cellStyle name="%40 - Vurgu6 6 2 3 4" xfId="16843" xr:uid="{605D0213-8178-4947-8CF9-857ECCEAE382}"/>
    <cellStyle name="%40 - Vurgu6 6 2 3 4 2" xfId="41074" xr:uid="{197A60C9-D1DE-4377-B469-6D8356DAC3F1}"/>
    <cellStyle name="%40 - Vurgu6 6 2 3 5" xfId="20582" xr:uid="{CAB9B019-5296-4CDB-A3FA-9C5673A20A4B}"/>
    <cellStyle name="%40 - Vurgu6 6 2 3 5 2" xfId="44805" xr:uid="{6698F3FB-42B7-4711-9BD0-D33B7E77875E}"/>
    <cellStyle name="%40 - Vurgu6 6 2 3 6" xfId="26560" xr:uid="{DF94E94B-E194-4939-9B99-F4CE9B9A4126}"/>
    <cellStyle name="%40 - Vurgu6 6 2 3 6 2" xfId="50679" xr:uid="{33E6D80A-0E20-4D7C-9282-DE6679D5165F}"/>
    <cellStyle name="%40 - Vurgu6 6 2 3 7" xfId="31103" xr:uid="{5BEA6252-5CD3-4FF8-BAAB-4E2B39AC68DC}"/>
    <cellStyle name="%40 - Vurgu6 6 2 4" xfId="7014" xr:uid="{BA350EC0-09A9-415A-A0A9-D1C77ECA0661}"/>
    <cellStyle name="%40 - Vurgu6 6 2 4 2" xfId="25157" xr:uid="{A96439D4-37B7-42DA-9B82-B7B32A950873}"/>
    <cellStyle name="%40 - Vurgu6 6 2 4 2 2" xfId="49291" xr:uid="{9E0B48E5-8CE7-4072-BF28-A3D7B0B10487}"/>
    <cellStyle name="%40 - Vurgu6 6 2 4 3" xfId="31941" xr:uid="{111B128E-E239-44A7-8A59-7A86FD4A7F49}"/>
    <cellStyle name="%40 - Vurgu6 6 2 5" xfId="10533" xr:uid="{234FF64B-717A-4657-B865-CE0A4A11549F}"/>
    <cellStyle name="%40 - Vurgu6 6 2 5 2" xfId="35094" xr:uid="{8BF5D115-346B-43AB-A9E3-A6E6C063E0C8}"/>
    <cellStyle name="%40 - Vurgu6 6 2 6" xfId="11741" xr:uid="{1284282C-0842-46B6-BF5E-10D4D1619441}"/>
    <cellStyle name="%40 - Vurgu6 6 2 6 2" xfId="35975" xr:uid="{6D5DD5CC-66C5-4E70-B17A-96600254CC37}"/>
    <cellStyle name="%40 - Vurgu6 6 2 7" xfId="15454" xr:uid="{07D2D78C-6E7D-4044-B25E-B389D7593BAB}"/>
    <cellStyle name="%40 - Vurgu6 6 2 7 2" xfId="39686" xr:uid="{BA033A52-6D83-4992-AAD6-8B873839B740}"/>
    <cellStyle name="%40 - Vurgu6 6 2 8" xfId="19191" xr:uid="{E33FA63C-2C17-41C1-A628-DE6D3EC2AEA2}"/>
    <cellStyle name="%40 - Vurgu6 6 2 8 2" xfId="43417" xr:uid="{8E28BD92-0075-4DF3-9BA1-3B36A3A77270}"/>
    <cellStyle name="%40 - Vurgu6 6 2 9" xfId="22744" xr:uid="{D48CD1A5-9B18-4899-84F0-E1BC670BE381}"/>
    <cellStyle name="%40 - Vurgu6 6 2 9 2" xfId="46946" xr:uid="{60CE7D3A-0117-40FF-9978-D40B784FF732}"/>
    <cellStyle name="%40 - Vurgu6 6 3" xfId="769" xr:uid="{00000000-0005-0000-0000-000048030000}"/>
    <cellStyle name="%40 - Vurgu6 6 3 2" xfId="4478" xr:uid="{FA467D6E-A28D-4B03-97CB-C058C316E53A}"/>
    <cellStyle name="%40 - Vurgu6 6 3 2 2" xfId="8292" xr:uid="{8FCAEF5F-AEF7-41FF-B2B8-EADFF11848E1}"/>
    <cellStyle name="%40 - Vurgu6 6 3 2 2 2" xfId="27881" xr:uid="{BBD4D064-E472-4113-A89F-40888F25C9C7}"/>
    <cellStyle name="%40 - Vurgu6 6 3 2 2 2 2" xfId="51998" xr:uid="{BDAAEC5B-8C77-44C4-9819-35D727BAB959}"/>
    <cellStyle name="%40 - Vurgu6 6 3 2 2 3" xfId="33116" xr:uid="{02A137D4-431D-4245-B7DA-FCEA3DDE516D}"/>
    <cellStyle name="%40 - Vurgu6 6 3 2 3" xfId="14449" xr:uid="{1D4C9EE6-83E2-45EB-A67B-FA110251F3AA}"/>
    <cellStyle name="%40 - Vurgu6 6 3 2 3 2" xfId="38682" xr:uid="{62738AFE-FDB5-4DBF-A1A8-40DB6894D47E}"/>
    <cellStyle name="%40 - Vurgu6 6 3 2 4" xfId="18162" xr:uid="{3EBFA272-4C0A-40DE-BB9A-9C03C0E8E6AC}"/>
    <cellStyle name="%40 - Vurgu6 6 3 2 4 2" xfId="42393" xr:uid="{CD69E314-A842-4F68-BEA3-70D3FA7ED0CB}"/>
    <cellStyle name="%40 - Vurgu6 6 3 2 5" xfId="21901" xr:uid="{3A83E4D2-FAFB-4306-B801-133C37973275}"/>
    <cellStyle name="%40 - Vurgu6 6 3 2 5 2" xfId="46124" xr:uid="{90EFAAF9-8864-4F5C-A42D-B91F4042470C}"/>
    <cellStyle name="%40 - Vurgu6 6 3 2 6" xfId="23921" xr:uid="{D2EC108C-6B36-4912-994C-B04DDBFBF05F}"/>
    <cellStyle name="%40 - Vurgu6 6 3 2 6 2" xfId="48123" xr:uid="{2DEF9D75-1772-4F9F-8CC5-B4B8774A8611}"/>
    <cellStyle name="%40 - Vurgu6 6 3 2 7" xfId="30065" xr:uid="{B410ABA8-9DA9-4284-9494-4FDA96AE8A31}"/>
    <cellStyle name="%40 - Vurgu6 6 3 3" xfId="6098" xr:uid="{F31924BA-D8B9-45AB-AC6F-86BFFAB22EBA}"/>
    <cellStyle name="%40 - Vurgu6 6 3 3 2" xfId="9500" xr:uid="{571C856E-0EA6-4B53-92E0-DCF91D751636}"/>
    <cellStyle name="%40 - Vurgu6 6 3 3 2 2" xfId="34125" xr:uid="{AFDAB467-C7B1-4FD0-B410-769BDF0709DE}"/>
    <cellStyle name="%40 - Vurgu6 6 3 3 3" xfId="13257" xr:uid="{C6C9DB3C-C0AA-4015-B79F-702B2D0B7FEA}"/>
    <cellStyle name="%40 - Vurgu6 6 3 3 3 2" xfId="37490" xr:uid="{AA1B06D4-CD6C-45FD-A807-8FA603BAE043}"/>
    <cellStyle name="%40 - Vurgu6 6 3 3 4" xfId="16970" xr:uid="{513AEC64-E556-474A-9D5F-861684E3FF7F}"/>
    <cellStyle name="%40 - Vurgu6 6 3 3 4 2" xfId="41201" xr:uid="{8CD6C6BC-B686-4568-B717-0FBF506082D1}"/>
    <cellStyle name="%40 - Vurgu6 6 3 3 5" xfId="20709" xr:uid="{A57CE092-BB99-4A4A-A49C-89562E21928B}"/>
    <cellStyle name="%40 - Vurgu6 6 3 3 5 2" xfId="44932" xr:uid="{F59B3FD1-75DA-4A9C-8C26-A4F49F34CF0C}"/>
    <cellStyle name="%40 - Vurgu6 6 3 3 6" xfId="26687" xr:uid="{D1A4CAED-39B1-4975-B0C6-13E30C219E53}"/>
    <cellStyle name="%40 - Vurgu6 6 3 3 6 2" xfId="50806" xr:uid="{38C7321E-7F62-4D44-83A8-415E6CFB810D}"/>
    <cellStyle name="%40 - Vurgu6 6 3 3 7" xfId="31104" xr:uid="{99375F81-01E4-43CE-8BFD-19B43C153916}"/>
    <cellStyle name="%40 - Vurgu6 6 3 4" xfId="7144" xr:uid="{06F2DF52-3F26-4F58-90EE-2C05D34F4321}"/>
    <cellStyle name="%40 - Vurgu6 6 3 4 2" xfId="25284" xr:uid="{B376E2B8-B2B7-4614-AABF-3073B7AC156B}"/>
    <cellStyle name="%40 - Vurgu6 6 3 4 2 2" xfId="49418" xr:uid="{42F989C8-42ED-44F7-96DD-77EE6EFA711D}"/>
    <cellStyle name="%40 - Vurgu6 6 3 4 3" xfId="32068" xr:uid="{F3A38952-5D2B-4ACD-95EF-563F14F50848}"/>
    <cellStyle name="%40 - Vurgu6 6 3 5" xfId="11868" xr:uid="{F040158C-9CA4-4C24-A0B4-8B03BC5C7220}"/>
    <cellStyle name="%40 - Vurgu6 6 3 5 2" xfId="36102" xr:uid="{907FCAB3-7A38-4088-8D3F-718754DB9396}"/>
    <cellStyle name="%40 - Vurgu6 6 3 6" xfId="15581" xr:uid="{B1EFFD51-AD8A-4B8D-8DCC-B1AF2C22CBDF}"/>
    <cellStyle name="%40 - Vurgu6 6 3 6 2" xfId="39813" xr:uid="{9B392B27-E2E9-447A-915E-0DFEA92D1CD5}"/>
    <cellStyle name="%40 - Vurgu6 6 3 7" xfId="19318" xr:uid="{B9F78216-4E9F-4DD7-B8B0-DAB4B953C015}"/>
    <cellStyle name="%40 - Vurgu6 6 3 7 2" xfId="43544" xr:uid="{0EBE34A8-D866-4FA7-B2C5-1B0BF40AFA0C}"/>
    <cellStyle name="%40 - Vurgu6 6 3 8" xfId="22871" xr:uid="{8BA93A3C-4E18-4C4D-BD3B-127032955F3B}"/>
    <cellStyle name="%40 - Vurgu6 6 3 8 2" xfId="47073" xr:uid="{A3EA4791-49BF-499F-93BB-0539EDB9EFCA}"/>
    <cellStyle name="%40 - Vurgu6 6 3 9" xfId="28892" xr:uid="{35E0AB92-7946-4DA3-9BE1-2D29B23A1E1D}"/>
    <cellStyle name="%40 - Vurgu6 6 4" xfId="4476" xr:uid="{AC6C9404-8A34-4771-90FE-C84D47BBF777}"/>
    <cellStyle name="%40 - Vurgu6 6 4 2" xfId="8422" xr:uid="{3FB09B69-3F92-45B3-8526-60AF250AD9F7}"/>
    <cellStyle name="%40 - Vurgu6 6 4 2 2" xfId="14576" xr:uid="{9BC3ABC5-C237-4507-A57F-0F84409E38A1}"/>
    <cellStyle name="%40 - Vurgu6 6 4 2 2 2" xfId="28008" xr:uid="{ABC9FEE6-666A-4735-B9E3-B9E2E9914382}"/>
    <cellStyle name="%40 - Vurgu6 6 4 2 2 2 2" xfId="52125" xr:uid="{916B2D86-A251-4461-AC2E-4EEFFA4E19C4}"/>
    <cellStyle name="%40 - Vurgu6 6 4 2 2 3" xfId="38809" xr:uid="{ABCE7DAB-D617-4985-B8F6-65D0EF0A1F97}"/>
    <cellStyle name="%40 - Vurgu6 6 4 2 3" xfId="18289" xr:uid="{B8E3A92C-BD80-4F3B-BD78-17BF9B554A97}"/>
    <cellStyle name="%40 - Vurgu6 6 4 2 3 2" xfId="42520" xr:uid="{321F39DA-81D0-4E34-8304-4D057DF12718}"/>
    <cellStyle name="%40 - Vurgu6 6 4 2 4" xfId="22028" xr:uid="{FC00527B-8CDA-4141-8523-A4350266C870}"/>
    <cellStyle name="%40 - Vurgu6 6 4 2 4 2" xfId="46251" xr:uid="{0B824323-B9F1-47ED-B515-B65958F86B0B}"/>
    <cellStyle name="%40 - Vurgu6 6 4 2 5" xfId="24048" xr:uid="{BFB1AC45-92CE-433E-9A33-5587426A8CCD}"/>
    <cellStyle name="%40 - Vurgu6 6 4 2 5 2" xfId="48250" xr:uid="{EB906A63-0A8A-4849-B4C2-C9E8CBCC1D07}"/>
    <cellStyle name="%40 - Vurgu6 6 4 2 6" xfId="33243" xr:uid="{A4FD5E6B-EFEF-46C0-A996-922FE4F92B63}"/>
    <cellStyle name="%40 - Vurgu6 6 4 3" xfId="7272" xr:uid="{21513103-D12F-4C74-AB69-E4418FF09907}"/>
    <cellStyle name="%40 - Vurgu6 6 4 3 2" xfId="13384" xr:uid="{C55A64C9-5DFD-4B2D-80EC-72C51CF5F87A}"/>
    <cellStyle name="%40 - Vurgu6 6 4 3 2 2" xfId="37617" xr:uid="{741B6ADE-3944-4427-879D-83873D96AF7B}"/>
    <cellStyle name="%40 - Vurgu6 6 4 3 3" xfId="17097" xr:uid="{447FC15A-DB93-4FA1-BAA5-BA55A7F7A0F2}"/>
    <cellStyle name="%40 - Vurgu6 6 4 3 3 2" xfId="41328" xr:uid="{3ECB74AE-8EF6-41B1-840B-937007CCA500}"/>
    <cellStyle name="%40 - Vurgu6 6 4 3 4" xfId="20836" xr:uid="{1E3E6EA1-E3AC-4234-B8C7-B0E5314CF850}"/>
    <cellStyle name="%40 - Vurgu6 6 4 3 4 2" xfId="45059" xr:uid="{B4C1DBFC-E406-4ECC-8553-41B31F5E6842}"/>
    <cellStyle name="%40 - Vurgu6 6 4 3 5" xfId="26814" xr:uid="{877D89AE-DE53-4BF3-A167-55033E962156}"/>
    <cellStyle name="%40 - Vurgu6 6 4 3 5 2" xfId="50933" xr:uid="{52AAE95F-A522-4F4B-BECA-AE9573256214}"/>
    <cellStyle name="%40 - Vurgu6 6 4 3 6" xfId="32195" xr:uid="{809960B0-3029-43D1-AC79-53DACFE0F268}"/>
    <cellStyle name="%40 - Vurgu6 6 4 4" xfId="11995" xr:uid="{50F327E0-2866-42DE-BB5D-F5BF78E7CD40}"/>
    <cellStyle name="%40 - Vurgu6 6 4 4 2" xfId="25411" xr:uid="{23E8FD16-D249-4AE8-B4CB-8B659A261E18}"/>
    <cellStyle name="%40 - Vurgu6 6 4 4 2 2" xfId="49545" xr:uid="{52CA017A-6D98-453A-B4C5-67A59C004FB6}"/>
    <cellStyle name="%40 - Vurgu6 6 4 4 3" xfId="36229" xr:uid="{1FDB927B-B5A4-4097-9C8D-EA11047663E9}"/>
    <cellStyle name="%40 - Vurgu6 6 4 5" xfId="15708" xr:uid="{14170EF9-1F15-4D88-830E-3615E7C3C29A}"/>
    <cellStyle name="%40 - Vurgu6 6 4 5 2" xfId="39940" xr:uid="{674B32A0-7C9B-4ED3-AAE6-D779B68B6AC0}"/>
    <cellStyle name="%40 - Vurgu6 6 4 6" xfId="19445" xr:uid="{9EFFF463-0F02-4ABB-BD02-183C51B851E5}"/>
    <cellStyle name="%40 - Vurgu6 6 4 6 2" xfId="43671" xr:uid="{2BBE0040-2C70-4386-A12B-EE9721317C7C}"/>
    <cellStyle name="%40 - Vurgu6 6 4 7" xfId="22998" xr:uid="{1CE8609E-384D-455E-A21B-BCDCF471CDC7}"/>
    <cellStyle name="%40 - Vurgu6 6 4 7 2" xfId="47200" xr:uid="{163BFEDB-31B2-4DCB-9B17-28982472011C}"/>
    <cellStyle name="%40 - Vurgu6 6 4 8" xfId="30063" xr:uid="{325BD029-6A22-4928-A6A4-DB6F9CC0F7A9}"/>
    <cellStyle name="%40 - Vurgu6 6 5" xfId="6096" xr:uid="{2FE630D3-B3D3-4AEE-A415-8F05368A4EA1}"/>
    <cellStyle name="%40 - Vurgu6 6 5 2" xfId="8554" xr:uid="{5B75A3DA-CE77-423B-8B5C-E0915441BD9D}"/>
    <cellStyle name="%40 - Vurgu6 6 5 2 2" xfId="14703" xr:uid="{3261BC0C-3B43-4CB6-BC1D-4E2E5A167E86}"/>
    <cellStyle name="%40 - Vurgu6 6 5 2 2 2" xfId="28135" xr:uid="{C2ED88F0-ADB8-451E-A3FD-1B9433CFAC24}"/>
    <cellStyle name="%40 - Vurgu6 6 5 2 2 2 2" xfId="52252" xr:uid="{CC5281A3-523A-4C77-B510-FE13372262D9}"/>
    <cellStyle name="%40 - Vurgu6 6 5 2 2 3" xfId="38936" xr:uid="{E17CFC99-3152-4F14-A60F-E9B52B69A358}"/>
    <cellStyle name="%40 - Vurgu6 6 5 2 3" xfId="18416" xr:uid="{2F9C5811-8569-44F4-965B-A10DEB777723}"/>
    <cellStyle name="%40 - Vurgu6 6 5 2 3 2" xfId="42647" xr:uid="{8FF1FCF7-3290-407F-B0CF-2749D51A12D2}"/>
    <cellStyle name="%40 - Vurgu6 6 5 2 4" xfId="22155" xr:uid="{CB062FC7-6B6D-485B-A4EA-3634E053BB93}"/>
    <cellStyle name="%40 - Vurgu6 6 5 2 4 2" xfId="46378" xr:uid="{1C24B1D6-1A21-4DA0-981B-1A1552B85FE5}"/>
    <cellStyle name="%40 - Vurgu6 6 5 2 5" xfId="24175" xr:uid="{263FD38C-98D9-4184-9461-B8F821DC0063}"/>
    <cellStyle name="%40 - Vurgu6 6 5 2 5 2" xfId="48377" xr:uid="{61FE00B3-9855-445F-AE96-0226772B1BF4}"/>
    <cellStyle name="%40 - Vurgu6 6 5 2 6" xfId="33370" xr:uid="{0519F987-C6DF-44D0-B6FE-4351CA89A7B7}"/>
    <cellStyle name="%40 - Vurgu6 6 5 3" xfId="7406" xr:uid="{C7519126-9B7D-4F08-BF2A-57D89C6EFF8A}"/>
    <cellStyle name="%40 - Vurgu6 6 5 3 2" xfId="13511" xr:uid="{71874ABA-3839-44FA-B6D9-2DC4F5784024}"/>
    <cellStyle name="%40 - Vurgu6 6 5 3 2 2" xfId="37744" xr:uid="{07726177-EBC8-485C-9D59-C54C572B1A1B}"/>
    <cellStyle name="%40 - Vurgu6 6 5 3 3" xfId="17224" xr:uid="{6886B798-FDAA-4226-9B13-C09665864E3F}"/>
    <cellStyle name="%40 - Vurgu6 6 5 3 3 2" xfId="41455" xr:uid="{7A119FD4-F8C6-4908-9F26-B0FD12C441CE}"/>
    <cellStyle name="%40 - Vurgu6 6 5 3 4" xfId="20963" xr:uid="{309A58FE-BF26-48D9-AAAA-04D4A9ADD7F9}"/>
    <cellStyle name="%40 - Vurgu6 6 5 3 4 2" xfId="45186" xr:uid="{4B4753DA-FA07-42FF-A1DD-850220B74823}"/>
    <cellStyle name="%40 - Vurgu6 6 5 3 5" xfId="26941" xr:uid="{3F765F15-4AD7-4059-90F4-BA9312AB879C}"/>
    <cellStyle name="%40 - Vurgu6 6 5 3 5 2" xfId="51060" xr:uid="{EAF2C4BC-025B-4FB9-AAB8-8F27439D5B5A}"/>
    <cellStyle name="%40 - Vurgu6 6 5 3 6" xfId="32322" xr:uid="{73088951-730A-44D0-B7E6-B54DE660089C}"/>
    <cellStyle name="%40 - Vurgu6 6 5 4" xfId="12122" xr:uid="{32C8E430-FF02-4774-9DC7-DE125C99D3DA}"/>
    <cellStyle name="%40 - Vurgu6 6 5 4 2" xfId="25538" xr:uid="{0F5CD095-C992-4E6F-8282-7E9856BEAC5F}"/>
    <cellStyle name="%40 - Vurgu6 6 5 4 2 2" xfId="49672" xr:uid="{72E09C35-1224-4DD5-91F7-37584E2F3976}"/>
    <cellStyle name="%40 - Vurgu6 6 5 4 3" xfId="36356" xr:uid="{DE5CA19D-DBAB-4A47-BD06-5D047D06276F}"/>
    <cellStyle name="%40 - Vurgu6 6 5 5" xfId="15835" xr:uid="{8E31929A-EE65-49CB-8E58-D56B48A634E5}"/>
    <cellStyle name="%40 - Vurgu6 6 5 5 2" xfId="40067" xr:uid="{90D890B7-ADCF-4E94-9487-55C2A33BC440}"/>
    <cellStyle name="%40 - Vurgu6 6 5 6" xfId="19572" xr:uid="{13E00B01-1E73-4E3D-8F86-68736EF71227}"/>
    <cellStyle name="%40 - Vurgu6 6 5 6 2" xfId="43798" xr:uid="{974A4202-ACBD-431C-901F-8E13C5FA7BCA}"/>
    <cellStyle name="%40 - Vurgu6 6 5 7" xfId="23125" xr:uid="{FEBE9FCA-4724-4BE1-A869-72ED151BCDC0}"/>
    <cellStyle name="%40 - Vurgu6 6 5 7 2" xfId="47327" xr:uid="{A6D104F5-7ADA-450D-88EC-C2A7BC793FDF}"/>
    <cellStyle name="%40 - Vurgu6 6 5 8" xfId="31102" xr:uid="{FAB5557B-B703-4057-A91F-9184E85B3B0E}"/>
    <cellStyle name="%40 - Vurgu6 6 6" xfId="7834" xr:uid="{549F5E38-6511-4255-BED5-03762252A880}"/>
    <cellStyle name="%40 - Vurgu6 6 6 2" xfId="10033" xr:uid="{E6D3A56E-076A-40DD-9C22-F80963A1DFD0}"/>
    <cellStyle name="%40 - Vurgu6 6 6 2 2" xfId="14025" xr:uid="{4B7861A8-CD1E-4C6C-B4D3-D461E3089A3D}"/>
    <cellStyle name="%40 - Vurgu6 6 6 2 2 2" xfId="38258" xr:uid="{A345BCE0-4129-4FFC-852C-F3BDEC408101}"/>
    <cellStyle name="%40 - Vurgu6 6 6 2 3" xfId="17738" xr:uid="{DF216AB4-D5F5-4C3D-8A17-991F87F6330C}"/>
    <cellStyle name="%40 - Vurgu6 6 6 2 3 2" xfId="41969" xr:uid="{A0DCC986-F814-4C9C-B3DD-4E0DA8751156}"/>
    <cellStyle name="%40 - Vurgu6 6 6 2 4" xfId="21477" xr:uid="{9431650F-7365-442F-A5B2-63C2D921E968}"/>
    <cellStyle name="%40 - Vurgu6 6 6 2 4 2" xfId="45700" xr:uid="{CDE21F0E-E111-4AA4-ADE5-434E2B6FBA6B}"/>
    <cellStyle name="%40 - Vurgu6 6 6 2 5" xfId="27457" xr:uid="{1F5A2071-9FB9-427F-82CC-AB86CF589F90}"/>
    <cellStyle name="%40 - Vurgu6 6 6 2 5 2" xfId="51574" xr:uid="{523A5A08-72B4-4C6E-800F-E33F214CCA0E}"/>
    <cellStyle name="%40 - Vurgu6 6 6 2 6" xfId="34627" xr:uid="{A0505967-F44C-43C7-B32A-535AF61E4D1A}"/>
    <cellStyle name="%40 - Vurgu6 6 6 3" xfId="9308" xr:uid="{93BADDB7-59C5-4BA4-8011-31278A7160BB}"/>
    <cellStyle name="%40 - Vurgu6 6 6 3 2" xfId="12843" xr:uid="{4C561AFC-80C3-44A6-BA83-28F647866F26}"/>
    <cellStyle name="%40 - Vurgu6 6 6 3 2 2" xfId="37076" xr:uid="{1A4A2774-23B5-41A0-B2E3-2950359D7959}"/>
    <cellStyle name="%40 - Vurgu6 6 6 3 3" xfId="16556" xr:uid="{05D605B5-3CD2-48A4-B4BD-D82105019B78}"/>
    <cellStyle name="%40 - Vurgu6 6 6 3 3 2" xfId="40787" xr:uid="{9B811600-ECF7-4194-ADE5-CD854F455ED5}"/>
    <cellStyle name="%40 - Vurgu6 6 6 3 4" xfId="20295" xr:uid="{0D829791-BAF0-4AF8-BEA8-F3C23AF170E3}"/>
    <cellStyle name="%40 - Vurgu6 6 6 3 4 2" xfId="44518" xr:uid="{470165B1-5DA5-4A79-BAF0-15F3F8D8FD29}"/>
    <cellStyle name="%40 - Vurgu6 6 6 3 5" xfId="26272" xr:uid="{8FC90017-085E-4357-A373-AAB51525045B}"/>
    <cellStyle name="%40 - Vurgu6 6 6 3 5 2" xfId="50392" xr:uid="{14934F80-E151-4431-9A56-6EEA4185A1B9}"/>
    <cellStyle name="%40 - Vurgu6 6 6 3 6" xfId="33942" xr:uid="{6502A82E-B2F0-4198-A52A-FE2E556B1D63}"/>
    <cellStyle name="%40 - Vurgu6 6 6 4" xfId="11440" xr:uid="{D609BE45-7370-45AB-98D5-18E865C7520F}"/>
    <cellStyle name="%40 - Vurgu6 6 6 4 2" xfId="24859" xr:uid="{B52BD609-45E6-494B-8F9B-023E150AEBBF}"/>
    <cellStyle name="%40 - Vurgu6 6 6 4 2 2" xfId="48993" xr:uid="{F6D0E0F6-66C4-460B-ABB1-D916F4B9BB0F}"/>
    <cellStyle name="%40 - Vurgu6 6 6 4 3" xfId="35674" xr:uid="{7151FF46-9406-45A8-B601-B993577AA7BC}"/>
    <cellStyle name="%40 - Vurgu6 6 6 5" xfId="15153" xr:uid="{41140414-2B12-4F25-8F8F-0B2B099FDDCE}"/>
    <cellStyle name="%40 - Vurgu6 6 6 5 2" xfId="39385" xr:uid="{DB236BDC-C97E-493B-A84D-DD0373F0E7C6}"/>
    <cellStyle name="%40 - Vurgu6 6 6 6" xfId="18889" xr:uid="{419DED1C-61E6-4B56-AEB4-004D3FAB8C9C}"/>
    <cellStyle name="%40 - Vurgu6 6 6 6 2" xfId="43115" xr:uid="{C6C4B6E1-ABAD-4EB9-8BCC-5B1FB98654E8}"/>
    <cellStyle name="%40 - Vurgu6 6 6 7" xfId="23496" xr:uid="{161B53EE-E661-4F77-A3AB-CE5A1C39F1C3}"/>
    <cellStyle name="%40 - Vurgu6 6 6 7 2" xfId="47698" xr:uid="{91D91A6F-67FF-4B96-95F1-A32619FC32FF}"/>
    <cellStyle name="%40 - Vurgu6 6 6 8" xfId="32692" xr:uid="{0B651EDF-3C47-47E6-83F6-D1E62F537CC9}"/>
    <cellStyle name="%40 - Vurgu6 6 7" xfId="7571" xr:uid="{90955C99-2D66-4D6D-AF52-FB055D91C742}"/>
    <cellStyle name="%40 - Vurgu6 6 7 2" xfId="12641" xr:uid="{AB3EA287-8DEA-43B4-91B8-4C46000520EA}"/>
    <cellStyle name="%40 - Vurgu6 6 7 2 2" xfId="26069" xr:uid="{8E2533E2-5613-4052-AC6E-8D91292F3CF0}"/>
    <cellStyle name="%40 - Vurgu6 6 7 2 2 2" xfId="50190" xr:uid="{DE4C971C-F20E-4298-AA53-21A1BFA5D8D3}"/>
    <cellStyle name="%40 - Vurgu6 6 7 2 3" xfId="36874" xr:uid="{AA9AA7D0-2021-4CB4-8B63-D0A615CF4FD6}"/>
    <cellStyle name="%40 - Vurgu6 6 7 3" xfId="16354" xr:uid="{6C059BFD-DC9F-4E9C-B009-18067DD1CCE5}"/>
    <cellStyle name="%40 - Vurgu6 6 7 3 2" xfId="40585" xr:uid="{FE23ACC4-5F79-4FF9-AA9C-3CA8084C68F4}"/>
    <cellStyle name="%40 - Vurgu6 6 7 4" xfId="20093" xr:uid="{7F363B0A-C908-4C17-AB01-F2BC152EB736}"/>
    <cellStyle name="%40 - Vurgu6 6 7 4 2" xfId="44316" xr:uid="{AC5BD71C-06F1-45B5-AA20-F2DB9902B501}"/>
    <cellStyle name="%40 - Vurgu6 6 7 5" xfId="23285" xr:uid="{279BC985-A1CA-426F-BE2C-89490D2B4F0F}"/>
    <cellStyle name="%40 - Vurgu6 6 7 5 2" xfId="47487" xr:uid="{3E2F2252-4A04-44EB-BF18-C012B4400C4F}"/>
    <cellStyle name="%40 - Vurgu6 6 7 6" xfId="32482" xr:uid="{27AF787F-AB9C-47C6-AF1D-F16EFCF55315}"/>
    <cellStyle name="%40 - Vurgu6 6 8" xfId="6636" xr:uid="{EAD9AD16-C57D-45B3-9F23-3BB6E0BC39C3}"/>
    <cellStyle name="%40 - Vurgu6 6 8 2" xfId="13818" xr:uid="{33EB0403-B041-475E-8737-DB5B1313855D}"/>
    <cellStyle name="%40 - Vurgu6 6 8 2 2" xfId="38051" xr:uid="{BAB4225F-A318-4520-95EA-FCC62F9C40E2}"/>
    <cellStyle name="%40 - Vurgu6 6 8 3" xfId="17531" xr:uid="{5BE2F33A-0642-4117-BBC7-785451CCB833}"/>
    <cellStyle name="%40 - Vurgu6 6 8 3 2" xfId="41762" xr:uid="{67734ABF-1EBD-4C9F-A7B8-FFA8271B7190}"/>
    <cellStyle name="%40 - Vurgu6 6 8 4" xfId="21270" xr:uid="{07C24BD8-B5F1-4021-B82E-16E66BEB8D90}"/>
    <cellStyle name="%40 - Vurgu6 6 8 4 2" xfId="45493" xr:uid="{B6CFE848-BB96-4BCB-8C45-C0B00B1E383A}"/>
    <cellStyle name="%40 - Vurgu6 6 8 5" xfId="27250" xr:uid="{7CC523DF-09CE-4F86-A3E3-F7931DF0844E}"/>
    <cellStyle name="%40 - Vurgu6 6 8 5 2" xfId="51367" xr:uid="{8F776EFB-B5B6-4BC8-9B19-95D2183BFDE5}"/>
    <cellStyle name="%40 - Vurgu6 6 8 6" xfId="31640" xr:uid="{F501E918-91C8-4B14-AB8B-C6284ED40AE3}"/>
    <cellStyle name="%40 - Vurgu6 6 9" xfId="8971" xr:uid="{8E69C727-3506-4821-920C-EE61DB82AD67}"/>
    <cellStyle name="%40 - Vurgu6 6 9 2" xfId="12363" xr:uid="{8B0D2EE7-3776-463C-98C6-07985CC0EAE2}"/>
    <cellStyle name="%40 - Vurgu6 6 9 2 2" xfId="36597" xr:uid="{99768834-E266-455A-85EA-8B772437948E}"/>
    <cellStyle name="%40 - Vurgu6 6 9 3" xfId="16076" xr:uid="{4F2DFFE9-FB8E-4D03-BBF7-DAE160856974}"/>
    <cellStyle name="%40 - Vurgu6 6 9 3 2" xfId="40308" xr:uid="{0BDD6950-BCF2-4E14-ABFA-C1EF293A7AA4}"/>
    <cellStyle name="%40 - Vurgu6 6 9 4" xfId="19814" xr:uid="{DACCCCB6-82EF-4945-A68A-5E372BE7D0C5}"/>
    <cellStyle name="%40 - Vurgu6 6 9 4 2" xfId="44039" xr:uid="{350949AE-71A7-447C-907B-2C8B6B00FAB1}"/>
    <cellStyle name="%40 - Vurgu6 6 9 5" xfId="25789" xr:uid="{A4C6E406-A4E3-4D0B-BA74-202305EE5535}"/>
    <cellStyle name="%40 - Vurgu6 6 9 5 2" xfId="49913" xr:uid="{28977D72-E35F-463C-93C5-90D3A0582690}"/>
    <cellStyle name="%40 - Vurgu6 6 9 6" xfId="33665" xr:uid="{A116C38D-474C-486D-89D0-1212CFBAC661}"/>
    <cellStyle name="%40 - Vurgu6 7" xfId="770" xr:uid="{00000000-0005-0000-0000-000049030000}"/>
    <cellStyle name="%40 - Vurgu6 7 10" xfId="22459" xr:uid="{A7EE3CBE-1A49-476C-AC7E-A6DA37B39B65}"/>
    <cellStyle name="%40 - Vurgu6 7 10 2" xfId="46661" xr:uid="{F49EEBC4-3377-448D-9895-A1341FF187CA}"/>
    <cellStyle name="%40 - Vurgu6 7 11" xfId="28893" xr:uid="{8893AC1B-E3D3-4F83-9ADA-F6D15A8D74D3}"/>
    <cellStyle name="%40 - Vurgu6 7 2" xfId="771" xr:uid="{00000000-0005-0000-0000-00004A030000}"/>
    <cellStyle name="%40 - Vurgu6 7 2 2" xfId="4480" xr:uid="{6FD2A65D-D1BC-48CE-948B-147AE2114BA3}"/>
    <cellStyle name="%40 - Vurgu6 7 2 2 2" xfId="10046" xr:uid="{3C3477DC-C01D-4D56-BDCE-ECD0A60555B3}"/>
    <cellStyle name="%40 - Vurgu6 7 2 2 2 2" xfId="34640" xr:uid="{2E9BC587-104E-4733-9943-6756F1770EFA}"/>
    <cellStyle name="%40 - Vurgu6 7 2 2 3" xfId="14041" xr:uid="{EB805E17-F4C1-4037-BE75-7B3460785812}"/>
    <cellStyle name="%40 - Vurgu6 7 2 2 3 2" xfId="38274" xr:uid="{8C589C28-4D87-48CE-B152-2FFA8AE15782}"/>
    <cellStyle name="%40 - Vurgu6 7 2 2 4" xfId="17754" xr:uid="{1635E97A-2AA5-4AE1-82E2-6D9D55E74EBA}"/>
    <cellStyle name="%40 - Vurgu6 7 2 2 4 2" xfId="41985" xr:uid="{8BFC4A97-425D-4426-A4F3-D210F57DCE6D}"/>
    <cellStyle name="%40 - Vurgu6 7 2 2 5" xfId="21493" xr:uid="{2CAE99A3-5244-442D-B3C7-4E80B8D53E87}"/>
    <cellStyle name="%40 - Vurgu6 7 2 2 5 2" xfId="45716" xr:uid="{758EC1AB-07CA-473C-AE0A-7CD2305DBE62}"/>
    <cellStyle name="%40 - Vurgu6 7 2 2 6" xfId="27473" xr:uid="{92F34E4F-09BE-4690-A9AF-23700325C2C0}"/>
    <cellStyle name="%40 - Vurgu6 7 2 2 6 2" xfId="51590" xr:uid="{C7CDEF6C-0735-4609-92F3-A3B8D2C62390}"/>
    <cellStyle name="%40 - Vurgu6 7 2 2 7" xfId="30067" xr:uid="{352CC5D8-79CE-44D3-BC65-900EF19C527A}"/>
    <cellStyle name="%40 - Vurgu6 7 2 3" xfId="6100" xr:uid="{BEA8F08C-4421-41A8-9D17-1D9822287E4A}"/>
    <cellStyle name="%40 - Vurgu6 7 2 3 2" xfId="9324" xr:uid="{8F2FC9F8-3797-42B6-9934-06157DE2F1EE}"/>
    <cellStyle name="%40 - Vurgu6 7 2 3 2 2" xfId="33956" xr:uid="{302B37B1-FB32-442F-9517-26AEE1EA9FC8}"/>
    <cellStyle name="%40 - Vurgu6 7 2 3 3" xfId="12860" xr:uid="{A1855703-3676-4F69-AEA6-3F57C33F94B5}"/>
    <cellStyle name="%40 - Vurgu6 7 2 3 3 2" xfId="37093" xr:uid="{6CE6A3E5-A19A-478F-95C3-1F92D835712F}"/>
    <cellStyle name="%40 - Vurgu6 7 2 3 4" xfId="16573" xr:uid="{3D68A81C-BA2B-4D56-ACB3-3E6C294C7957}"/>
    <cellStyle name="%40 - Vurgu6 7 2 3 4 2" xfId="40804" xr:uid="{54F3F75E-C3F7-4BF3-B5AD-C227F9C628D5}"/>
    <cellStyle name="%40 - Vurgu6 7 2 3 5" xfId="20312" xr:uid="{8A520639-2713-4CEB-8BAA-5D4128C66847}"/>
    <cellStyle name="%40 - Vurgu6 7 2 3 5 2" xfId="44535" xr:uid="{CE69EF7C-E16E-49AE-BD43-D01805EA33E0}"/>
    <cellStyle name="%40 - Vurgu6 7 2 3 6" xfId="26289" xr:uid="{5BBEFC0B-CE4A-4AC0-9E57-A12C1C6FC31A}"/>
    <cellStyle name="%40 - Vurgu6 7 2 3 6 2" xfId="50409" xr:uid="{0A11EA3A-A497-47A4-9195-DD143879F66D}"/>
    <cellStyle name="%40 - Vurgu6 7 2 3 7" xfId="31106" xr:uid="{C384D98C-A648-443B-9C1D-99ED4CD199BB}"/>
    <cellStyle name="%40 - Vurgu6 7 2 4" xfId="7854" xr:uid="{FD62608C-1B0D-45B7-A236-8EDF9AEEF18D}"/>
    <cellStyle name="%40 - Vurgu6 7 2 4 2" xfId="24875" xr:uid="{1E6EF1F4-F5B5-4E8A-ADD4-D3E1E1501915}"/>
    <cellStyle name="%40 - Vurgu6 7 2 4 2 2" xfId="49009" xr:uid="{33DC56E0-23F6-44D6-8CE9-4F79B6E33749}"/>
    <cellStyle name="%40 - Vurgu6 7 2 4 3" xfId="32708" xr:uid="{2FF6AC2F-F449-441C-9034-C3AB5DD4ADE7}"/>
    <cellStyle name="%40 - Vurgu6 7 2 5" xfId="11457" xr:uid="{CB783A90-216E-41FB-995A-19D75C8F896D}"/>
    <cellStyle name="%40 - Vurgu6 7 2 5 2" xfId="35691" xr:uid="{0E7D7A6D-8BD5-4293-BC1C-2E73F0C827C9}"/>
    <cellStyle name="%40 - Vurgu6 7 2 6" xfId="15170" xr:uid="{2DD3BCA1-76ED-46C6-AE09-CB61593152E6}"/>
    <cellStyle name="%40 - Vurgu6 7 2 6 2" xfId="39402" xr:uid="{3DFEB0EB-0A80-4766-BB61-25DB5516C8B3}"/>
    <cellStyle name="%40 - Vurgu6 7 2 7" xfId="18906" xr:uid="{04694B1D-71AE-49F3-B896-E997C1EF67EB}"/>
    <cellStyle name="%40 - Vurgu6 7 2 7 2" xfId="43132" xr:uid="{1605E57F-3F68-4D53-A4B5-E4E8B4B53626}"/>
    <cellStyle name="%40 - Vurgu6 7 2 8" xfId="23512" xr:uid="{3359FAAD-16B8-42F0-AC8E-6CAA79E8F7DF}"/>
    <cellStyle name="%40 - Vurgu6 7 2 8 2" xfId="47714" xr:uid="{86819998-5924-4B8F-90CD-3F0DF2CC9B45}"/>
    <cellStyle name="%40 - Vurgu6 7 2 9" xfId="28894" xr:uid="{46ED4DA4-749C-47C0-9710-EE22A21630B8}"/>
    <cellStyle name="%40 - Vurgu6 7 3" xfId="4479" xr:uid="{43719592-A310-4CD3-AABA-5A7C2729F0B2}"/>
    <cellStyle name="%40 - Vurgu6 7 3 2" xfId="7589" xr:uid="{CAD136D6-D11B-472E-B731-72C628913827}"/>
    <cellStyle name="%40 - Vurgu6 7 3 2 2" xfId="26087" xr:uid="{514C3F64-EE1C-4C75-8C1B-F416BD797F13}"/>
    <cellStyle name="%40 - Vurgu6 7 3 2 2 2" xfId="50208" xr:uid="{2F3A5FB1-4EF0-4E2D-856B-AAB222986D4E}"/>
    <cellStyle name="%40 - Vurgu6 7 3 2 3" xfId="32500" xr:uid="{987C3547-B5B5-43EE-86B4-0AB62A2AE793}"/>
    <cellStyle name="%40 - Vurgu6 7 3 3" xfId="12659" xr:uid="{D4169A26-BB30-4DA6-BCF7-10C58E22F1EB}"/>
    <cellStyle name="%40 - Vurgu6 7 3 3 2" xfId="36892" xr:uid="{13462C2D-0F1D-40B2-BD27-376C0B8BEEFB}"/>
    <cellStyle name="%40 - Vurgu6 7 3 4" xfId="16372" xr:uid="{3ACF1AF8-91A9-4A97-861D-30D8DC631EE3}"/>
    <cellStyle name="%40 - Vurgu6 7 3 4 2" xfId="40603" xr:uid="{C2505548-6A0A-427D-91C1-BB5575B599CE}"/>
    <cellStyle name="%40 - Vurgu6 7 3 5" xfId="20111" xr:uid="{23B65F2E-0093-40EB-B5B1-111D4D9AC415}"/>
    <cellStyle name="%40 - Vurgu6 7 3 5 2" xfId="44334" xr:uid="{E30A9AAE-081F-4DEF-A534-6B2D6DED5B5E}"/>
    <cellStyle name="%40 - Vurgu6 7 3 6" xfId="23303" xr:uid="{D35C99F6-A673-4295-ADC0-993AA2E86EB9}"/>
    <cellStyle name="%40 - Vurgu6 7 3 6 2" xfId="47505" xr:uid="{19992555-CF66-419B-BD00-FA2E81A6F3D6}"/>
    <cellStyle name="%40 - Vurgu6 7 3 7" xfId="30066" xr:uid="{0ACD2657-02A2-4B06-9D37-10F8E53B8C46}"/>
    <cellStyle name="%40 - Vurgu6 7 4" xfId="6099" xr:uid="{F3454113-6EC7-4376-B53F-98571CAAA54C}"/>
    <cellStyle name="%40 - Vurgu6 7 4 2" xfId="9915" xr:uid="{3CC694AB-69A2-48C6-A22D-4907426D7CE1}"/>
    <cellStyle name="%40 - Vurgu6 7 4 2 2" xfId="34515" xr:uid="{43060F0A-046B-4422-9E78-28B4F3E07E12}"/>
    <cellStyle name="%40 - Vurgu6 7 4 3" xfId="13836" xr:uid="{1C1B6FB7-E137-4911-8B17-686A088F2562}"/>
    <cellStyle name="%40 - Vurgu6 7 4 3 2" xfId="38069" xr:uid="{26FF1EFB-3769-48FE-ACBD-823C498027FE}"/>
    <cellStyle name="%40 - Vurgu6 7 4 4" xfId="17549" xr:uid="{13600FB9-1E44-4D56-B601-CDFAFFDE1E4E}"/>
    <cellStyle name="%40 - Vurgu6 7 4 4 2" xfId="41780" xr:uid="{76D67D04-1AE7-4385-8A29-40A178076DB3}"/>
    <cellStyle name="%40 - Vurgu6 7 4 5" xfId="21288" xr:uid="{061FC764-46D5-4B9A-BAF5-DCD3E8EFC001}"/>
    <cellStyle name="%40 - Vurgu6 7 4 5 2" xfId="45511" xr:uid="{5FB6FD6D-E452-41A6-8F85-4898862B0451}"/>
    <cellStyle name="%40 - Vurgu6 7 4 6" xfId="27268" xr:uid="{3C66ADF3-6C6E-47A2-B44B-2E03CF6B55C0}"/>
    <cellStyle name="%40 - Vurgu6 7 4 6 2" xfId="51385" xr:uid="{A529837A-2FBA-4E9E-ADDD-56D77F9B9764}"/>
    <cellStyle name="%40 - Vurgu6 7 4 7" xfId="31105" xr:uid="{2B7EC676-F5DB-4E2B-B80C-BFECC7C14CAE}"/>
    <cellStyle name="%40 - Vurgu6 7 5" xfId="6688" xr:uid="{A23E4CC2-3CF0-4ED1-AA69-C306CEF441A3}"/>
    <cellStyle name="%40 - Vurgu6 7 5 2" xfId="12471" xr:uid="{DB80238D-8586-459B-BEBE-F05467798E77}"/>
    <cellStyle name="%40 - Vurgu6 7 5 2 2" xfId="36705" xr:uid="{057ED0F1-98A6-4A95-A750-BCC1D2C3315A}"/>
    <cellStyle name="%40 - Vurgu6 7 5 3" xfId="16184" xr:uid="{5365A609-917F-4E44-BBA2-EF629DD2EFB1}"/>
    <cellStyle name="%40 - Vurgu6 7 5 3 2" xfId="40416" xr:uid="{D6329D86-45E5-4B1B-8DD5-ABF5672FBB92}"/>
    <cellStyle name="%40 - Vurgu6 7 5 4" xfId="19922" xr:uid="{8DBBBDF2-E5D2-430A-9EED-D5BA81459D3F}"/>
    <cellStyle name="%40 - Vurgu6 7 5 4 2" xfId="44147" xr:uid="{1F68D822-1FE3-4EDB-BB89-9F7F54482536}"/>
    <cellStyle name="%40 - Vurgu6 7 5 5" xfId="25897" xr:uid="{1F17C0B0-8CA9-480B-94C1-EFC49CE8FE23}"/>
    <cellStyle name="%40 - Vurgu6 7 5 5 2" xfId="50021" xr:uid="{9D4C3CC9-8D1E-4C06-906C-838DB387C634}"/>
    <cellStyle name="%40 - Vurgu6 7 5 6" xfId="31657" xr:uid="{CB150707-6DC1-4C4C-B11E-70576EEF21F5}"/>
    <cellStyle name="%40 - Vurgu6 7 6" xfId="10534" xr:uid="{B172E5A7-46F9-45FF-A263-E415CE8DC95D}"/>
    <cellStyle name="%40 - Vurgu6 7 6 2" xfId="24627" xr:uid="{2FCFC138-CA71-408C-B112-EAB38CE71F6C}"/>
    <cellStyle name="%40 - Vurgu6 7 6 2 2" xfId="48801" xr:uid="{DAFB334F-05A4-462D-B26F-83B47A4698CB}"/>
    <cellStyle name="%40 - Vurgu6 7 6 3" xfId="35095" xr:uid="{7FDD9C8C-6250-4ABA-90C1-30FB2B7A4925}"/>
    <cellStyle name="%40 - Vurgu6 7 7" xfId="11246" xr:uid="{E0AD1465-5A9E-4D26-B98D-48419FDC7596}"/>
    <cellStyle name="%40 - Vurgu6 7 7 2" xfId="35480" xr:uid="{33854D99-C040-4A21-A782-B88CD805420B}"/>
    <cellStyle name="%40 - Vurgu6 7 8" xfId="14959" xr:uid="{C2F46641-47EB-452D-9B53-0E287D3F293F}"/>
    <cellStyle name="%40 - Vurgu6 7 8 2" xfId="39191" xr:uid="{5A1D5029-ED92-4208-A0AA-7F91A7C4073C}"/>
    <cellStyle name="%40 - Vurgu6 7 9" xfId="18692" xr:uid="{F0A6D20E-86D5-409F-868A-296B21F5FE6E}"/>
    <cellStyle name="%40 - Vurgu6 7 9 2" xfId="42918" xr:uid="{77D10FD2-E509-4565-A587-D26BE316F023}"/>
    <cellStyle name="%40 - Vurgu6 8" xfId="772" xr:uid="{00000000-0005-0000-0000-00004B030000}"/>
    <cellStyle name="%40 - Vurgu6 8 10" xfId="22473" xr:uid="{088651DF-F6C6-4A1D-BC8C-F9000F2BDD2A}"/>
    <cellStyle name="%40 - Vurgu6 8 10 2" xfId="46675" xr:uid="{81CC7988-6669-4E18-ADEF-25DDA6801942}"/>
    <cellStyle name="%40 - Vurgu6 8 11" xfId="28895" xr:uid="{A9774779-368B-42BB-B9B0-3B2A0022344D}"/>
    <cellStyle name="%40 - Vurgu6 8 2" xfId="4481" xr:uid="{31CE21EB-0399-414E-85E3-31105174F7C4}"/>
    <cellStyle name="%40 - Vurgu6 8 2 2" xfId="7870" xr:uid="{FFE06C11-AD6E-4E09-805D-9790EE5BA398}"/>
    <cellStyle name="%40 - Vurgu6 8 2 2 2" xfId="14055" xr:uid="{947655FD-8627-4B42-A4DE-2531482CEB76}"/>
    <cellStyle name="%40 - Vurgu6 8 2 2 2 2" xfId="38288" xr:uid="{B64882AF-4521-4258-ABA1-E00315F9BECD}"/>
    <cellStyle name="%40 - Vurgu6 8 2 2 3" xfId="17768" xr:uid="{BC1A9B7A-1114-4BE4-BF9D-7A3ADDB8F53C}"/>
    <cellStyle name="%40 - Vurgu6 8 2 2 3 2" xfId="41999" xr:uid="{D9F322C7-DD3F-4763-8E4E-D53A00936E24}"/>
    <cellStyle name="%40 - Vurgu6 8 2 2 4" xfId="21507" xr:uid="{421C9260-5BEB-49A0-8255-072CCBFDA244}"/>
    <cellStyle name="%40 - Vurgu6 8 2 2 4 2" xfId="45730" xr:uid="{8306AE72-5EFC-4AF5-907C-BF6C8744E0AC}"/>
    <cellStyle name="%40 - Vurgu6 8 2 2 5" xfId="27487" xr:uid="{6745C7E9-A5D0-4814-BB40-55D37D9CDE1E}"/>
    <cellStyle name="%40 - Vurgu6 8 2 2 5 2" xfId="51604" xr:uid="{CBCE91FF-2E10-41A6-AF85-5D8B50ECF917}"/>
    <cellStyle name="%40 - Vurgu6 8 2 2 6" xfId="32722" xr:uid="{65CB335E-C76E-4693-86A0-341BD7A4A75E}"/>
    <cellStyle name="%40 - Vurgu6 8 2 3" xfId="9336" xr:uid="{E882431C-B3C1-47C5-9D96-954042C9A6A9}"/>
    <cellStyle name="%40 - Vurgu6 8 2 3 2" xfId="12874" xr:uid="{9EAF0BB6-2718-46EC-905F-602DE653989D}"/>
    <cellStyle name="%40 - Vurgu6 8 2 3 2 2" xfId="37107" xr:uid="{60D29F12-921F-4569-B92A-83EA996125EF}"/>
    <cellStyle name="%40 - Vurgu6 8 2 3 3" xfId="16587" xr:uid="{CD1789ED-145E-435E-B742-44DFB4461330}"/>
    <cellStyle name="%40 - Vurgu6 8 2 3 3 2" xfId="40818" xr:uid="{748CE210-ED05-4272-8164-213F0EB8211A}"/>
    <cellStyle name="%40 - Vurgu6 8 2 3 4" xfId="20326" xr:uid="{7B8418DA-8070-4BEC-A444-BB828CE3ED2A}"/>
    <cellStyle name="%40 - Vurgu6 8 2 3 4 2" xfId="44549" xr:uid="{AAE0615B-76F8-45EE-97C8-1B88E30E5BFA}"/>
    <cellStyle name="%40 - Vurgu6 8 2 3 5" xfId="26303" xr:uid="{C8AD80CD-48B2-4AFA-89E3-242783F95CC1}"/>
    <cellStyle name="%40 - Vurgu6 8 2 3 5 2" xfId="50423" xr:uid="{25AC6DE6-C5EB-4778-B582-F6AB41420AE6}"/>
    <cellStyle name="%40 - Vurgu6 8 2 3 6" xfId="33968" xr:uid="{DCE5FB00-31D3-4758-8E0C-25560F77310B}"/>
    <cellStyle name="%40 - Vurgu6 8 2 4" xfId="11471" xr:uid="{0FBBAD57-29ED-47CB-918D-DB3FF66A3648}"/>
    <cellStyle name="%40 - Vurgu6 8 2 4 2" xfId="24889" xr:uid="{433191E2-EBC5-460E-9A47-AC5839B5EEF7}"/>
    <cellStyle name="%40 - Vurgu6 8 2 4 2 2" xfId="49023" xr:uid="{F9FCEA74-EC90-41D5-B41B-7B6DD21A8154}"/>
    <cellStyle name="%40 - Vurgu6 8 2 4 3" xfId="35705" xr:uid="{EAF13926-D785-4BD9-B55B-8AFB231B0E36}"/>
    <cellStyle name="%40 - Vurgu6 8 2 5" xfId="15184" xr:uid="{B3D1B4E2-8969-4847-8922-1722195F3D72}"/>
    <cellStyle name="%40 - Vurgu6 8 2 5 2" xfId="39416" xr:uid="{E062481B-B8A5-472A-BA49-A127E8509791}"/>
    <cellStyle name="%40 - Vurgu6 8 2 6" xfId="18920" xr:uid="{2D3754BD-EF65-48F9-8EC4-5766213BE4E3}"/>
    <cellStyle name="%40 - Vurgu6 8 2 6 2" xfId="43146" xr:uid="{E5B4B9E9-8209-4E85-A978-3038847FB6A2}"/>
    <cellStyle name="%40 - Vurgu6 8 2 7" xfId="23526" xr:uid="{FBCAB37C-AF68-47C6-B83F-5D23030C9B57}"/>
    <cellStyle name="%40 - Vurgu6 8 2 7 2" xfId="47728" xr:uid="{E024BEED-59DB-4A72-A171-9A10BAF5FDCE}"/>
    <cellStyle name="%40 - Vurgu6 8 3" xfId="7607" xr:uid="{D3E5F7C5-09FF-4FE5-B087-6E5EBBDD143F}"/>
    <cellStyle name="%40 - Vurgu6 8 3 2" xfId="12677" xr:uid="{98B302CA-8A37-4789-98F8-ECCC212F5E93}"/>
    <cellStyle name="%40 - Vurgu6 8 3 2 2" xfId="26105" xr:uid="{9CF05DE7-0F3A-446B-B78F-9A40C5C7B036}"/>
    <cellStyle name="%40 - Vurgu6 8 3 2 2 2" xfId="50226" xr:uid="{25F45DB3-57C3-4EC8-AA79-05B283BA7D7A}"/>
    <cellStyle name="%40 - Vurgu6 8 3 2 3" xfId="36910" xr:uid="{F8D60938-2301-4380-84B9-B62275178F95}"/>
    <cellStyle name="%40 - Vurgu6 8 3 3" xfId="16390" xr:uid="{FBE66D16-A96F-447C-884B-D115845C1C3B}"/>
    <cellStyle name="%40 - Vurgu6 8 3 3 2" xfId="40621" xr:uid="{9CE2095E-06D3-438E-BD09-A6891DAAA547}"/>
    <cellStyle name="%40 - Vurgu6 8 3 4" xfId="20129" xr:uid="{D113C49D-CC46-49F1-BF82-45EA2F963C3D}"/>
    <cellStyle name="%40 - Vurgu6 8 3 4 2" xfId="44352" xr:uid="{FEC7F7AD-9775-425A-A4FB-4C8AABEDE895}"/>
    <cellStyle name="%40 - Vurgu6 8 3 5" xfId="23321" xr:uid="{C7EA7938-AA6C-45E8-854A-028765F55DCB}"/>
    <cellStyle name="%40 - Vurgu6 8 3 5 2" xfId="47523" xr:uid="{28E83521-F024-4898-815D-C5457C4E2085}"/>
    <cellStyle name="%40 - Vurgu6 8 3 6" xfId="32518" xr:uid="{A9D42483-760F-4E01-9C83-A46987D7F35D}"/>
    <cellStyle name="%40 - Vurgu6 8 4" xfId="6704" xr:uid="{22B5995D-F6C6-428D-84E0-B09F008A6E56}"/>
    <cellStyle name="%40 - Vurgu6 8 4 2" xfId="13854" xr:uid="{6039D1E5-B344-4EDD-A36D-047E7A281105}"/>
    <cellStyle name="%40 - Vurgu6 8 4 2 2" xfId="38087" xr:uid="{518CB62B-1F3E-4C1C-A588-0946514E5480}"/>
    <cellStyle name="%40 - Vurgu6 8 4 3" xfId="17567" xr:uid="{7526F6EB-6EB8-44FB-81A9-6C43E115AE0C}"/>
    <cellStyle name="%40 - Vurgu6 8 4 3 2" xfId="41798" xr:uid="{8D32B31C-3185-493D-9C59-AC4413D7E805}"/>
    <cellStyle name="%40 - Vurgu6 8 4 4" xfId="21306" xr:uid="{72D88DF7-8A42-4A6D-A0CF-1E3CB6E819F6}"/>
    <cellStyle name="%40 - Vurgu6 8 4 4 2" xfId="45529" xr:uid="{CF8BB5FA-54DF-4AC2-9552-B356D0C6CE9B}"/>
    <cellStyle name="%40 - Vurgu6 8 4 5" xfId="27286" xr:uid="{5B5DA1B5-7D9C-499A-8C64-B2F1128844BB}"/>
    <cellStyle name="%40 - Vurgu6 8 4 5 2" xfId="51403" xr:uid="{2EE2CD0B-987B-4DA2-886E-86AAB502DDFC}"/>
    <cellStyle name="%40 - Vurgu6 8 4 6" xfId="31671" xr:uid="{226F7E54-FC8C-4DD6-9C19-40AF7204D15E}"/>
    <cellStyle name="%40 - Vurgu6 8 5" xfId="9078" xr:uid="{12E14D64-26E1-41F5-8959-C63052E5D71C}"/>
    <cellStyle name="%40 - Vurgu6 8 5 2" xfId="12490" xr:uid="{C5EF0811-84B9-4C20-8F1D-ED134D380404}"/>
    <cellStyle name="%40 - Vurgu6 8 5 2 2" xfId="36724" xr:uid="{826C33D7-A05A-46B9-9AC0-A2C04181EB51}"/>
    <cellStyle name="%40 - Vurgu6 8 5 3" xfId="16203" xr:uid="{926BBDF5-6C60-4C66-A439-E4485EDA6225}"/>
    <cellStyle name="%40 - Vurgu6 8 5 3 2" xfId="40435" xr:uid="{6F15231D-50F6-463F-AA24-88F2E272509A}"/>
    <cellStyle name="%40 - Vurgu6 8 5 4" xfId="19941" xr:uid="{4791441D-7BA5-4ECD-B1D7-B895ECE88347}"/>
    <cellStyle name="%40 - Vurgu6 8 5 4 2" xfId="44166" xr:uid="{E97146C2-8CA2-4E4C-BF89-C68307F19F42}"/>
    <cellStyle name="%40 - Vurgu6 8 5 5" xfId="25916" xr:uid="{6F2CA4FC-7E2B-4698-9F71-D349EDBB9ABF}"/>
    <cellStyle name="%40 - Vurgu6 8 5 5 2" xfId="50040" xr:uid="{8276A30D-EA63-40A2-8206-D114B992494D}"/>
    <cellStyle name="%40 - Vurgu6 8 5 6" xfId="33771" xr:uid="{8F118F7F-D678-4195-968A-2BA4717597FC}"/>
    <cellStyle name="%40 - Vurgu6 8 6" xfId="10535" xr:uid="{F611B22A-F84F-4468-9A79-65BEE8A9C488}"/>
    <cellStyle name="%40 - Vurgu6 8 6 2" xfId="24645" xr:uid="{EE230C30-E8DC-4686-A88B-AFA7F6977752}"/>
    <cellStyle name="%40 - Vurgu6 8 6 2 2" xfId="48819" xr:uid="{244FCB01-EA47-4E75-B207-5BD4A9C6D49D}"/>
    <cellStyle name="%40 - Vurgu6 8 6 3" xfId="35096" xr:uid="{FBD3C3E6-1F8D-4F7D-A215-DAD82357E623}"/>
    <cellStyle name="%40 - Vurgu6 8 7" xfId="11264" xr:uid="{694991F7-DE9C-48FD-9192-F857BB8D861E}"/>
    <cellStyle name="%40 - Vurgu6 8 7 2" xfId="35498" xr:uid="{09B92849-5C3A-4201-A0E2-9D611BBB9291}"/>
    <cellStyle name="%40 - Vurgu6 8 8" xfId="14977" xr:uid="{A4C957C6-5497-4924-A86E-90ED9690603F}"/>
    <cellStyle name="%40 - Vurgu6 8 8 2" xfId="39209" xr:uid="{E1702CD1-9895-4652-99C4-945F96D7D0AE}"/>
    <cellStyle name="%40 - Vurgu6 8 9" xfId="18710" xr:uid="{2F2D5AC2-BD63-4223-8834-251A08A807D8}"/>
    <cellStyle name="%40 - Vurgu6 8 9 2" xfId="42936" xr:uid="{2B05B8D1-4FFA-484C-BDE6-9674F51CA9A9}"/>
    <cellStyle name="%40 - Vurgu6 9" xfId="773" xr:uid="{00000000-0005-0000-0000-00004C030000}"/>
    <cellStyle name="%40 - Vurgu6 9 10" xfId="28896" xr:uid="{A8A9D8FA-F82E-4AD8-A1E0-B4ABB4282D15}"/>
    <cellStyle name="%40 - Vurgu6 9 2" xfId="4482" xr:uid="{D7521F86-4D47-4A39-8404-E71B31DDEA4E}"/>
    <cellStyle name="%40 - Vurgu6 9 2 2" xfId="7892" xr:uid="{C8EC7903-DC1C-4E6D-A23C-3B10DD42AE1C}"/>
    <cellStyle name="%40 - Vurgu6 9 2 2 2" xfId="14069" xr:uid="{ABDE9288-CCFC-477F-8809-09A08D1CFAB0}"/>
    <cellStyle name="%40 - Vurgu6 9 2 2 2 2" xfId="38302" xr:uid="{3409F1EF-A58E-4B97-A6F2-3F3D799203D9}"/>
    <cellStyle name="%40 - Vurgu6 9 2 2 3" xfId="17782" xr:uid="{51A63C3D-CC3F-4A36-8D14-841B13906971}"/>
    <cellStyle name="%40 - Vurgu6 9 2 2 3 2" xfId="42013" xr:uid="{142AFD4F-B03A-4CF6-BDF7-513A927E1C07}"/>
    <cellStyle name="%40 - Vurgu6 9 2 2 4" xfId="21521" xr:uid="{CFAAE7E2-4230-42B1-83A4-95811656348B}"/>
    <cellStyle name="%40 - Vurgu6 9 2 2 4 2" xfId="45744" xr:uid="{405D6297-0620-43C9-A379-63A5AE486DBB}"/>
    <cellStyle name="%40 - Vurgu6 9 2 2 5" xfId="27501" xr:uid="{7C8D8781-D345-4EAD-A310-7D5B08820198}"/>
    <cellStyle name="%40 - Vurgu6 9 2 2 5 2" xfId="51618" xr:uid="{4A7C278B-2409-4F74-BF85-E8E2A56675A1}"/>
    <cellStyle name="%40 - Vurgu6 9 2 2 6" xfId="32736" xr:uid="{269C0F80-A5AD-4066-A4E1-ADF020F601DE}"/>
    <cellStyle name="%40 - Vurgu6 9 2 3" xfId="9353" xr:uid="{D1DA59C6-3322-4739-96F9-F92CDE3FC045}"/>
    <cellStyle name="%40 - Vurgu6 9 2 3 2" xfId="12887" xr:uid="{C658EA9D-6A75-49BB-8B0D-618054C5F17C}"/>
    <cellStyle name="%40 - Vurgu6 9 2 3 2 2" xfId="37120" xr:uid="{B66817E3-23F4-44DC-B2A9-4237D6933DF0}"/>
    <cellStyle name="%40 - Vurgu6 9 2 3 3" xfId="16600" xr:uid="{82BDDFE1-0556-489A-A8A2-5171674A4C4C}"/>
    <cellStyle name="%40 - Vurgu6 9 2 3 3 2" xfId="40831" xr:uid="{833CACF4-285F-4AE5-8C63-23F9319BD517}"/>
    <cellStyle name="%40 - Vurgu6 9 2 3 4" xfId="20339" xr:uid="{01A394B0-E467-4FD9-969B-699601C233CC}"/>
    <cellStyle name="%40 - Vurgu6 9 2 3 4 2" xfId="44562" xr:uid="{D1182ACB-5ACE-41A1-A8FB-C6BF672EFCDE}"/>
    <cellStyle name="%40 - Vurgu6 9 2 3 5" xfId="26317" xr:uid="{4C022518-1B44-4E77-A096-133AE3D103D8}"/>
    <cellStyle name="%40 - Vurgu6 9 2 3 5 2" xfId="50436" xr:uid="{579C9F20-11F4-42BB-AA28-6B464FB0DCA8}"/>
    <cellStyle name="%40 - Vurgu6 9 2 3 6" xfId="33980" xr:uid="{8E15853B-B13A-4444-92C9-1C57BCE736D3}"/>
    <cellStyle name="%40 - Vurgu6 9 2 4" xfId="11485" xr:uid="{64730156-2DCD-4114-9B4A-CFF211A4901E}"/>
    <cellStyle name="%40 - Vurgu6 9 2 4 2" xfId="24904" xr:uid="{3315C071-38A8-4AA7-BE1C-3D9D4A52DA40}"/>
    <cellStyle name="%40 - Vurgu6 9 2 4 2 2" xfId="49038" xr:uid="{3D8422CE-00DC-4B5F-8065-0E06038873FC}"/>
    <cellStyle name="%40 - Vurgu6 9 2 4 3" xfId="35719" xr:uid="{B520860F-DDB5-481E-A753-AC1EF653B31C}"/>
    <cellStyle name="%40 - Vurgu6 9 2 5" xfId="15198" xr:uid="{31D22129-A647-4F46-8851-F427F813482F}"/>
    <cellStyle name="%40 - Vurgu6 9 2 5 2" xfId="39430" xr:uid="{ADD606E4-301C-4F65-AC39-8BB24A37A156}"/>
    <cellStyle name="%40 - Vurgu6 9 2 6" xfId="18935" xr:uid="{E8A3C2FE-0551-4E82-82E6-AD42B5FA0E58}"/>
    <cellStyle name="%40 - Vurgu6 9 2 6 2" xfId="43161" xr:uid="{207E084A-3706-4EE2-8465-8368BE2763F8}"/>
    <cellStyle name="%40 - Vurgu6 9 2 7" xfId="23541" xr:uid="{FF16F2E8-20D5-40FB-A53A-101CEAB097EC}"/>
    <cellStyle name="%40 - Vurgu6 9 2 7 2" xfId="47743" xr:uid="{99287387-F54D-47D1-BD6D-047B420C4F44}"/>
    <cellStyle name="%40 - Vurgu6 9 2 8" xfId="30068" xr:uid="{EA6D7C05-A73E-42A7-A9FC-F0DD29A21FB6}"/>
    <cellStyle name="%40 - Vurgu6 9 3" xfId="6101" xr:uid="{0F04FEBC-7BF8-4B90-9ECD-F6BE8AE7D743}"/>
    <cellStyle name="%40 - Vurgu6 9 3 2" xfId="7627" xr:uid="{68F777DB-F447-40E0-90AC-52A79ED92A8B}"/>
    <cellStyle name="%40 - Vurgu6 9 3 2 2" xfId="26125" xr:uid="{B55494AB-3E89-49D1-B8DB-8AD854CF622E}"/>
    <cellStyle name="%40 - Vurgu6 9 3 2 2 2" xfId="50246" xr:uid="{34F1BCDF-CE8C-4491-A587-1606C7EFF42A}"/>
    <cellStyle name="%40 - Vurgu6 9 3 2 3" xfId="32538" xr:uid="{AAFBC783-253E-4E3D-BDBF-B6EE1EC8BC71}"/>
    <cellStyle name="%40 - Vurgu6 9 3 3" xfId="12697" xr:uid="{33AC3B97-1771-42A8-8A44-6E2F852052F9}"/>
    <cellStyle name="%40 - Vurgu6 9 3 3 2" xfId="36930" xr:uid="{B8CC4696-71B6-4EC2-ACF9-798103426B9D}"/>
    <cellStyle name="%40 - Vurgu6 9 3 4" xfId="16410" xr:uid="{46354C31-7E81-4D0C-A58C-4ED45A4913F7}"/>
    <cellStyle name="%40 - Vurgu6 9 3 4 2" xfId="40641" xr:uid="{41594C53-4CFA-411B-8EB4-56B693F731D9}"/>
    <cellStyle name="%40 - Vurgu6 9 3 5" xfId="20149" xr:uid="{11B9AB5B-4BBE-4319-ADC5-648C757285E6}"/>
    <cellStyle name="%40 - Vurgu6 9 3 5 2" xfId="44372" xr:uid="{8211000F-EE0B-4F3E-ADC1-F1D6C8F1E722}"/>
    <cellStyle name="%40 - Vurgu6 9 3 6" xfId="23341" xr:uid="{48807312-BC8E-47EE-AF87-2A19F0DC18A6}"/>
    <cellStyle name="%40 - Vurgu6 9 3 6 2" xfId="47543" xr:uid="{D7C49903-A3CE-4D5F-993E-E1BFBA0E0EA6}"/>
    <cellStyle name="%40 - Vurgu6 9 3 7" xfId="31107" xr:uid="{85639B77-5CD0-4740-A042-4B5310F7F87E}"/>
    <cellStyle name="%40 - Vurgu6 9 4" xfId="6725" xr:uid="{9061CF23-085C-4783-A6E3-490776717AB2}"/>
    <cellStyle name="%40 - Vurgu6 9 4 2" xfId="13874" xr:uid="{D1142FFD-F0D7-406F-BA5E-27A9EA37C247}"/>
    <cellStyle name="%40 - Vurgu6 9 4 2 2" xfId="38107" xr:uid="{6BA5F2B0-8450-49C7-94DE-B6329D37A427}"/>
    <cellStyle name="%40 - Vurgu6 9 4 3" xfId="17587" xr:uid="{116C3981-51B2-4CBD-BB7E-087E4A0A2CB1}"/>
    <cellStyle name="%40 - Vurgu6 9 4 3 2" xfId="41818" xr:uid="{B1D9346D-4CE4-4ADD-92F5-E7C9D0FCCD5A}"/>
    <cellStyle name="%40 - Vurgu6 9 4 4" xfId="21326" xr:uid="{7A4D00E6-F469-4AA8-AE89-897180724A71}"/>
    <cellStyle name="%40 - Vurgu6 9 4 4 2" xfId="45549" xr:uid="{C4121EEB-B782-486D-B550-3E3CFB08A2C8}"/>
    <cellStyle name="%40 - Vurgu6 9 4 5" xfId="27306" xr:uid="{44A143F9-366A-444A-AE33-85B351C9C452}"/>
    <cellStyle name="%40 - Vurgu6 9 4 5 2" xfId="51423" xr:uid="{76ECFB18-EBC8-45E5-A7DC-8D9164A424DE}"/>
    <cellStyle name="%40 - Vurgu6 9 4 6" xfId="31685" xr:uid="{9B0EA6A8-6BB9-4A9D-8DA7-7C622ECFA105}"/>
    <cellStyle name="%40 - Vurgu6 9 5" xfId="9138" xr:uid="{38791893-FF63-4417-A66A-173E13B72C17}"/>
    <cellStyle name="%40 - Vurgu6 9 5 2" xfId="12527" xr:uid="{BBA8031C-4710-47AC-BCF0-9D295E31E4FC}"/>
    <cellStyle name="%40 - Vurgu6 9 5 2 2" xfId="36760" xr:uid="{D3F277B9-4A6D-4109-8AC6-BEC0DA376E51}"/>
    <cellStyle name="%40 - Vurgu6 9 5 3" xfId="16240" xr:uid="{DB9BB4EE-3C1F-4EDD-B9D9-DFFE4D9CB949}"/>
    <cellStyle name="%40 - Vurgu6 9 5 3 2" xfId="40471" xr:uid="{D8F2E28C-B6F3-4164-9166-6B0D8071CC2C}"/>
    <cellStyle name="%40 - Vurgu6 9 5 4" xfId="19979" xr:uid="{8AD057F8-1A23-4F38-94F1-E0DF35C4D2AE}"/>
    <cellStyle name="%40 - Vurgu6 9 5 4 2" xfId="44202" xr:uid="{69D5D4E9-0021-4542-8889-E621345AAA6F}"/>
    <cellStyle name="%40 - Vurgu6 9 5 5" xfId="25955" xr:uid="{71D8F669-4DAF-4ABF-8493-8B5EB6DEFD19}"/>
    <cellStyle name="%40 - Vurgu6 9 5 5 2" xfId="50076" xr:uid="{939A5E88-904B-481A-AFBE-0E0063EF92E4}"/>
    <cellStyle name="%40 - Vurgu6 9 5 6" xfId="33803" xr:uid="{7D284B9F-5D24-4972-94DD-47B7FE451138}"/>
    <cellStyle name="%40 - Vurgu6 9 6" xfId="11284" xr:uid="{47F39B33-C36A-4A90-950B-3BB341F55AC9}"/>
    <cellStyle name="%40 - Vurgu6 9 6 2" xfId="24665" xr:uid="{14674588-6D59-45E5-BCC0-DAB92F8C0727}"/>
    <cellStyle name="%40 - Vurgu6 9 6 2 2" xfId="48839" xr:uid="{004E4A7A-4D3E-4437-9B35-24DF52E1211A}"/>
    <cellStyle name="%40 - Vurgu6 9 6 3" xfId="35518" xr:uid="{4251C0D1-A371-40E5-9B5F-7239DFCAC21F}"/>
    <cellStyle name="%40 - Vurgu6 9 7" xfId="14997" xr:uid="{F1371EBB-04BB-4BFC-BE15-F66302C66B19}"/>
    <cellStyle name="%40 - Vurgu6 9 7 2" xfId="39229" xr:uid="{5051D6EC-7CC8-4E86-B462-DE8A5D374FB8}"/>
    <cellStyle name="%40 - Vurgu6 9 8" xfId="18730" xr:uid="{E58C38F9-7C13-4289-A962-868E9CD0ECD0}"/>
    <cellStyle name="%40 - Vurgu6 9 8 2" xfId="42956" xr:uid="{E04FC7CE-987A-49F5-A995-AF3BEF40075A}"/>
    <cellStyle name="%40 - Vurgu6 9 9" xfId="22488" xr:uid="{9282E9CB-1409-4D58-BD08-7F26257ED6F2}"/>
    <cellStyle name="%40 - Vurgu6 9 9 2" xfId="46690" xr:uid="{07B774DE-9320-4CAA-B406-2F910763AB77}"/>
    <cellStyle name="%60 - Vurgu1" xfId="24704" builtinId="32" customBuiltin="1"/>
    <cellStyle name="%60 - Vurgu1 2" xfId="774" xr:uid="{00000000-0005-0000-0000-00004E030000}"/>
    <cellStyle name="%60 - Vurgu1 2 10" xfId="775" xr:uid="{00000000-0005-0000-0000-00004F030000}"/>
    <cellStyle name="%60 - Vurgu1 2 11" xfId="776" xr:uid="{00000000-0005-0000-0000-000050030000}"/>
    <cellStyle name="%60 - Vurgu1 2 12" xfId="777" xr:uid="{00000000-0005-0000-0000-000051030000}"/>
    <cellStyle name="%60 - Vurgu1 2 13" xfId="778" xr:uid="{00000000-0005-0000-0000-000052030000}"/>
    <cellStyle name="%60 - Vurgu1 2 14" xfId="779" xr:uid="{00000000-0005-0000-0000-000053030000}"/>
    <cellStyle name="%60 - Vurgu1 2 15" xfId="780" xr:uid="{00000000-0005-0000-0000-000054030000}"/>
    <cellStyle name="%60 - Vurgu1 2 15 2" xfId="10536" xr:uid="{FF94B17E-5A5B-4FB7-AA68-1C9C580597C3}"/>
    <cellStyle name="%60 - Vurgu1 2 16" xfId="781" xr:uid="{00000000-0005-0000-0000-000055030000}"/>
    <cellStyle name="%60 - Vurgu1 2 17" xfId="782" xr:uid="{00000000-0005-0000-0000-000056030000}"/>
    <cellStyle name="%60 - Vurgu1 2 18" xfId="783" xr:uid="{00000000-0005-0000-0000-000057030000}"/>
    <cellStyle name="%60 - Vurgu1 2 19" xfId="784" xr:uid="{00000000-0005-0000-0000-000058030000}"/>
    <cellStyle name="%60 - Vurgu1 2 2" xfId="785" xr:uid="{00000000-0005-0000-0000-000059030000}"/>
    <cellStyle name="%60 - Vurgu1 2 2 10" xfId="786" xr:uid="{00000000-0005-0000-0000-00005A030000}"/>
    <cellStyle name="%60 - Vurgu1 2 2 11" xfId="787" xr:uid="{00000000-0005-0000-0000-00005B030000}"/>
    <cellStyle name="%60 - Vurgu1 2 2 12" xfId="4484" xr:uid="{6D2A3005-5B14-456F-9C9E-4DAAA01DD87F}"/>
    <cellStyle name="%60 - Vurgu1 2 2 13" xfId="6652" xr:uid="{AAEBFA3E-C25E-4372-B7A1-51790CCFF817}"/>
    <cellStyle name="%60 - Vurgu1 2 2 2" xfId="788" xr:uid="{00000000-0005-0000-0000-00005C030000}"/>
    <cellStyle name="%60 - Vurgu1 2 2 3" xfId="789" xr:uid="{00000000-0005-0000-0000-00005D030000}"/>
    <cellStyle name="%60 - Vurgu1 2 2 4" xfId="790" xr:uid="{00000000-0005-0000-0000-00005E030000}"/>
    <cellStyle name="%60 - Vurgu1 2 2 5" xfId="791" xr:uid="{00000000-0005-0000-0000-00005F030000}"/>
    <cellStyle name="%60 - Vurgu1 2 2 6" xfId="792" xr:uid="{00000000-0005-0000-0000-000060030000}"/>
    <cellStyle name="%60 - Vurgu1 2 2 7" xfId="793" xr:uid="{00000000-0005-0000-0000-000061030000}"/>
    <cellStyle name="%60 - Vurgu1 2 2 8" xfId="794" xr:uid="{00000000-0005-0000-0000-000062030000}"/>
    <cellStyle name="%60 - Vurgu1 2 2 9" xfId="795" xr:uid="{00000000-0005-0000-0000-000063030000}"/>
    <cellStyle name="%60 - Vurgu1 2 20" xfId="3167" xr:uid="{00000000-0005-0000-0000-000064030000}"/>
    <cellStyle name="%60 - Vurgu1 2 20 2" xfId="4485" xr:uid="{F14121DF-A994-4855-88D6-7F1E2A0F81C4}"/>
    <cellStyle name="%60 - Vurgu1 2 3" xfId="796" xr:uid="{00000000-0005-0000-0000-000065030000}"/>
    <cellStyle name="%60 - Vurgu1 2 4" xfId="797" xr:uid="{00000000-0005-0000-0000-000066030000}"/>
    <cellStyle name="%60 - Vurgu1 2 5" xfId="798" xr:uid="{00000000-0005-0000-0000-000067030000}"/>
    <cellStyle name="%60 - Vurgu1 2 6" xfId="799" xr:uid="{00000000-0005-0000-0000-000068030000}"/>
    <cellStyle name="%60 - Vurgu1 2 7" xfId="800" xr:uid="{00000000-0005-0000-0000-000069030000}"/>
    <cellStyle name="%60 - Vurgu1 2 8" xfId="801" xr:uid="{00000000-0005-0000-0000-00006A030000}"/>
    <cellStyle name="%60 - Vurgu1 2 9" xfId="802" xr:uid="{00000000-0005-0000-0000-00006B030000}"/>
    <cellStyle name="%60 - Vurgu1 3" xfId="803" xr:uid="{00000000-0005-0000-0000-00006C030000}"/>
    <cellStyle name="%60 - Vurgu1 3 2" xfId="804" xr:uid="{00000000-0005-0000-0000-00006D030000}"/>
    <cellStyle name="%60 - Vurgu1 3 3" xfId="805" xr:uid="{00000000-0005-0000-0000-00006E030000}"/>
    <cellStyle name="%60 - Vurgu1 3 4" xfId="4486" xr:uid="{3204B95E-396C-47A5-B6A7-26EF6D770F38}"/>
    <cellStyle name="%60 - Vurgu1 4" xfId="806" xr:uid="{00000000-0005-0000-0000-00006F030000}"/>
    <cellStyle name="%60 - Vurgu1 4 2" xfId="4487" xr:uid="{CA90F599-4F7E-4168-860F-1FD8C50460AE}"/>
    <cellStyle name="%60 - Vurgu1 5" xfId="807" xr:uid="{00000000-0005-0000-0000-000070030000}"/>
    <cellStyle name="%60 - Vurgu1 6" xfId="4488" xr:uid="{8C426F7C-0B83-4965-A0C9-649BCB9E1343}"/>
    <cellStyle name="%60 - Vurgu1 7" xfId="4489" xr:uid="{DF3BDA91-7868-4570-BBA8-93621EEDE467}"/>
    <cellStyle name="%60 - Vurgu1 8" xfId="4483" xr:uid="{96C61196-BCA3-4CD5-B24D-5F1DB2ABDD95}"/>
    <cellStyle name="%60 - Vurgu1 9" xfId="5387" xr:uid="{4DA00CB8-91CF-40D6-A662-416CAD350FBD}"/>
    <cellStyle name="%60 - Vurgu1 9 2" xfId="30395" xr:uid="{0892FE1D-E29E-4EF3-AE94-2A0792DC79EB}"/>
    <cellStyle name="%60 - Vurgu2" xfId="24705" builtinId="36" customBuiltin="1"/>
    <cellStyle name="%60 - Vurgu2 2" xfId="808" xr:uid="{00000000-0005-0000-0000-000072030000}"/>
    <cellStyle name="%60 - Vurgu2 2 10" xfId="809" xr:uid="{00000000-0005-0000-0000-000073030000}"/>
    <cellStyle name="%60 - Vurgu2 2 11" xfId="810" xr:uid="{00000000-0005-0000-0000-000074030000}"/>
    <cellStyle name="%60 - Vurgu2 2 12" xfId="811" xr:uid="{00000000-0005-0000-0000-000075030000}"/>
    <cellStyle name="%60 - Vurgu2 2 13" xfId="812" xr:uid="{00000000-0005-0000-0000-000076030000}"/>
    <cellStyle name="%60 - Vurgu2 2 14" xfId="813" xr:uid="{00000000-0005-0000-0000-000077030000}"/>
    <cellStyle name="%60 - Vurgu2 2 15" xfId="814" xr:uid="{00000000-0005-0000-0000-000078030000}"/>
    <cellStyle name="%60 - Vurgu2 2 15 2" xfId="10537" xr:uid="{52CE5E42-E59A-475B-8B60-E7B90A305B1E}"/>
    <cellStyle name="%60 - Vurgu2 2 16" xfId="815" xr:uid="{00000000-0005-0000-0000-000079030000}"/>
    <cellStyle name="%60 - Vurgu2 2 17" xfId="816" xr:uid="{00000000-0005-0000-0000-00007A030000}"/>
    <cellStyle name="%60 - Vurgu2 2 18" xfId="817" xr:uid="{00000000-0005-0000-0000-00007B030000}"/>
    <cellStyle name="%60 - Vurgu2 2 19" xfId="818" xr:uid="{00000000-0005-0000-0000-00007C030000}"/>
    <cellStyle name="%60 - Vurgu2 2 2" xfId="819" xr:uid="{00000000-0005-0000-0000-00007D030000}"/>
    <cellStyle name="%60 - Vurgu2 2 2 10" xfId="820" xr:uid="{00000000-0005-0000-0000-00007E030000}"/>
    <cellStyle name="%60 - Vurgu2 2 2 11" xfId="821" xr:uid="{00000000-0005-0000-0000-00007F030000}"/>
    <cellStyle name="%60 - Vurgu2 2 2 12" xfId="4491" xr:uid="{01B14F71-3EFB-4928-BBF2-CDC5D9E53A10}"/>
    <cellStyle name="%60 - Vurgu2 2 2 13" xfId="6653" xr:uid="{668CC4A1-85A0-4186-B56F-1203CA54CD7C}"/>
    <cellStyle name="%60 - Vurgu2 2 2 2" xfId="822" xr:uid="{00000000-0005-0000-0000-000080030000}"/>
    <cellStyle name="%60 - Vurgu2 2 2 3" xfId="823" xr:uid="{00000000-0005-0000-0000-000081030000}"/>
    <cellStyle name="%60 - Vurgu2 2 2 4" xfId="824" xr:uid="{00000000-0005-0000-0000-000082030000}"/>
    <cellStyle name="%60 - Vurgu2 2 2 5" xfId="825" xr:uid="{00000000-0005-0000-0000-000083030000}"/>
    <cellStyle name="%60 - Vurgu2 2 2 6" xfId="826" xr:uid="{00000000-0005-0000-0000-000084030000}"/>
    <cellStyle name="%60 - Vurgu2 2 2 7" xfId="827" xr:uid="{00000000-0005-0000-0000-000085030000}"/>
    <cellStyle name="%60 - Vurgu2 2 2 8" xfId="828" xr:uid="{00000000-0005-0000-0000-000086030000}"/>
    <cellStyle name="%60 - Vurgu2 2 2 9" xfId="829" xr:uid="{00000000-0005-0000-0000-000087030000}"/>
    <cellStyle name="%60 - Vurgu2 2 20" xfId="3168" xr:uid="{00000000-0005-0000-0000-000088030000}"/>
    <cellStyle name="%60 - Vurgu2 2 20 2" xfId="4492" xr:uid="{F710051F-E7E3-478D-A9DD-AE5180C80C47}"/>
    <cellStyle name="%60 - Vurgu2 2 3" xfId="830" xr:uid="{00000000-0005-0000-0000-000089030000}"/>
    <cellStyle name="%60 - Vurgu2 2 4" xfId="831" xr:uid="{00000000-0005-0000-0000-00008A030000}"/>
    <cellStyle name="%60 - Vurgu2 2 5" xfId="832" xr:uid="{00000000-0005-0000-0000-00008B030000}"/>
    <cellStyle name="%60 - Vurgu2 2 6" xfId="833" xr:uid="{00000000-0005-0000-0000-00008C030000}"/>
    <cellStyle name="%60 - Vurgu2 2 7" xfId="834" xr:uid="{00000000-0005-0000-0000-00008D030000}"/>
    <cellStyle name="%60 - Vurgu2 2 8" xfId="835" xr:uid="{00000000-0005-0000-0000-00008E030000}"/>
    <cellStyle name="%60 - Vurgu2 2 9" xfId="836" xr:uid="{00000000-0005-0000-0000-00008F030000}"/>
    <cellStyle name="%60 - Vurgu2 3" xfId="837" xr:uid="{00000000-0005-0000-0000-000090030000}"/>
    <cellStyle name="%60 - Vurgu2 3 2" xfId="838" xr:uid="{00000000-0005-0000-0000-000091030000}"/>
    <cellStyle name="%60 - Vurgu2 3 3" xfId="839" xr:uid="{00000000-0005-0000-0000-000092030000}"/>
    <cellStyle name="%60 - Vurgu2 3 4" xfId="4493" xr:uid="{7A1A7642-7775-4129-850B-66792A24B015}"/>
    <cellStyle name="%60 - Vurgu2 4" xfId="840" xr:uid="{00000000-0005-0000-0000-000093030000}"/>
    <cellStyle name="%60 - Vurgu2 4 2" xfId="4494" xr:uid="{F9AECFA1-2B6A-4221-8286-F31E9109805A}"/>
    <cellStyle name="%60 - Vurgu2 5" xfId="841" xr:uid="{00000000-0005-0000-0000-000094030000}"/>
    <cellStyle name="%60 - Vurgu2 6" xfId="4495" xr:uid="{99FD7076-BC63-4833-813E-4B75F77DCE3C}"/>
    <cellStyle name="%60 - Vurgu2 7" xfId="4496" xr:uid="{91B132F8-EAEE-4576-951D-C564E785ABF5}"/>
    <cellStyle name="%60 - Vurgu2 8" xfId="4490" xr:uid="{6100F079-7DBC-4F41-935D-415B9529466E}"/>
    <cellStyle name="%60 - Vurgu2 9" xfId="5390" xr:uid="{7931A4B0-963F-4D06-A9DD-667B34126FC1}"/>
    <cellStyle name="%60 - Vurgu2 9 2" xfId="30398" xr:uid="{65BC5DB0-1926-472A-94BD-C7D4172254E7}"/>
    <cellStyle name="%60 - Vurgu3" xfId="24706" builtinId="40" customBuiltin="1"/>
    <cellStyle name="%60 - Vurgu3 2" xfId="842" xr:uid="{00000000-0005-0000-0000-000096030000}"/>
    <cellStyle name="%60 - Vurgu3 2 10" xfId="843" xr:uid="{00000000-0005-0000-0000-000097030000}"/>
    <cellStyle name="%60 - Vurgu3 2 11" xfId="844" xr:uid="{00000000-0005-0000-0000-000098030000}"/>
    <cellStyle name="%60 - Vurgu3 2 12" xfId="845" xr:uid="{00000000-0005-0000-0000-000099030000}"/>
    <cellStyle name="%60 - Vurgu3 2 13" xfId="846" xr:uid="{00000000-0005-0000-0000-00009A030000}"/>
    <cellStyle name="%60 - Vurgu3 2 14" xfId="847" xr:uid="{00000000-0005-0000-0000-00009B030000}"/>
    <cellStyle name="%60 - Vurgu3 2 14 2" xfId="10538" xr:uid="{E91D44AC-3830-4BC2-B815-A12204A810CC}"/>
    <cellStyle name="%60 - Vurgu3 2 15" xfId="848" xr:uid="{00000000-0005-0000-0000-00009C030000}"/>
    <cellStyle name="%60 - Vurgu3 2 16" xfId="849" xr:uid="{00000000-0005-0000-0000-00009D030000}"/>
    <cellStyle name="%60 - Vurgu3 2 17" xfId="850" xr:uid="{00000000-0005-0000-0000-00009E030000}"/>
    <cellStyle name="%60 - Vurgu3 2 18" xfId="851" xr:uid="{00000000-0005-0000-0000-00009F030000}"/>
    <cellStyle name="%60 - Vurgu3 2 19" xfId="3169" xr:uid="{00000000-0005-0000-0000-0000A0030000}"/>
    <cellStyle name="%60 - Vurgu3 2 19 2" xfId="4498" xr:uid="{A1C2B696-F44F-465C-9BEA-18DA43DD175F}"/>
    <cellStyle name="%60 - Vurgu3 2 2" xfId="852" xr:uid="{00000000-0005-0000-0000-0000A1030000}"/>
    <cellStyle name="%60 - Vurgu3 2 2 10" xfId="853" xr:uid="{00000000-0005-0000-0000-0000A2030000}"/>
    <cellStyle name="%60 - Vurgu3 2 2 11" xfId="4499" xr:uid="{118892F3-C589-4C9C-B13C-EBE7A487197C}"/>
    <cellStyle name="%60 - Vurgu3 2 2 12" xfId="6654" xr:uid="{032BC50F-1655-4731-A516-B8F629AE5CD6}"/>
    <cellStyle name="%60 - Vurgu3 2 2 2" xfId="854" xr:uid="{00000000-0005-0000-0000-0000A3030000}"/>
    <cellStyle name="%60 - Vurgu3 2 2 3" xfId="855" xr:uid="{00000000-0005-0000-0000-0000A4030000}"/>
    <cellStyle name="%60 - Vurgu3 2 2 4" xfId="856" xr:uid="{00000000-0005-0000-0000-0000A5030000}"/>
    <cellStyle name="%60 - Vurgu3 2 2 5" xfId="857" xr:uid="{00000000-0005-0000-0000-0000A6030000}"/>
    <cellStyle name="%60 - Vurgu3 2 2 6" xfId="858" xr:uid="{00000000-0005-0000-0000-0000A7030000}"/>
    <cellStyle name="%60 - Vurgu3 2 2 7" xfId="859" xr:uid="{00000000-0005-0000-0000-0000A8030000}"/>
    <cellStyle name="%60 - Vurgu3 2 2 8" xfId="860" xr:uid="{00000000-0005-0000-0000-0000A9030000}"/>
    <cellStyle name="%60 - Vurgu3 2 2 9" xfId="861" xr:uid="{00000000-0005-0000-0000-0000AA030000}"/>
    <cellStyle name="%60 - Vurgu3 2 3" xfId="862" xr:uid="{00000000-0005-0000-0000-0000AB030000}"/>
    <cellStyle name="%60 - Vurgu3 2 4" xfId="863" xr:uid="{00000000-0005-0000-0000-0000AC030000}"/>
    <cellStyle name="%60 - Vurgu3 2 5" xfId="864" xr:uid="{00000000-0005-0000-0000-0000AD030000}"/>
    <cellStyle name="%60 - Vurgu3 2 6" xfId="865" xr:uid="{00000000-0005-0000-0000-0000AE030000}"/>
    <cellStyle name="%60 - Vurgu3 2 7" xfId="866" xr:uid="{00000000-0005-0000-0000-0000AF030000}"/>
    <cellStyle name="%60 - Vurgu3 2 8" xfId="867" xr:uid="{00000000-0005-0000-0000-0000B0030000}"/>
    <cellStyle name="%60 - Vurgu3 2 9" xfId="868" xr:uid="{00000000-0005-0000-0000-0000B1030000}"/>
    <cellStyle name="%60 - Vurgu3 3" xfId="869" xr:uid="{00000000-0005-0000-0000-0000B2030000}"/>
    <cellStyle name="%60 - Vurgu3 3 2" xfId="870" xr:uid="{00000000-0005-0000-0000-0000B3030000}"/>
    <cellStyle name="%60 - Vurgu3 3 3" xfId="871" xr:uid="{00000000-0005-0000-0000-0000B4030000}"/>
    <cellStyle name="%60 - Vurgu3 3 4" xfId="4500" xr:uid="{D01AD0A3-3588-4FAD-9910-41D544B361EE}"/>
    <cellStyle name="%60 - Vurgu3 4" xfId="872" xr:uid="{00000000-0005-0000-0000-0000B5030000}"/>
    <cellStyle name="%60 - Vurgu3 4 2" xfId="4501" xr:uid="{8C5763E5-4784-44E6-A422-A600A16EE553}"/>
    <cellStyle name="%60 - Vurgu3 5" xfId="873" xr:uid="{00000000-0005-0000-0000-0000B6030000}"/>
    <cellStyle name="%60 - Vurgu3 6" xfId="4502" xr:uid="{951160AE-135D-49E7-BEAF-025F9340B88B}"/>
    <cellStyle name="%60 - Vurgu3 7" xfId="4503" xr:uid="{6297F0A4-41A8-496C-AFA5-C413123A50A8}"/>
    <cellStyle name="%60 - Vurgu3 8" xfId="4497" xr:uid="{5428CD62-70C5-4D6B-93DC-015D98E74677}"/>
    <cellStyle name="%60 - Vurgu3 9" xfId="5393" xr:uid="{7933D48C-74C9-4A43-92B2-B02B767C5429}"/>
    <cellStyle name="%60 - Vurgu3 9 2" xfId="30401" xr:uid="{2C13BFCF-8E24-4EA2-893C-490F013CC9FF}"/>
    <cellStyle name="%60 - Vurgu4" xfId="24707" builtinId="44" customBuiltin="1"/>
    <cellStyle name="%60 - Vurgu4 2" xfId="874" xr:uid="{00000000-0005-0000-0000-0000B8030000}"/>
    <cellStyle name="%60 - Vurgu4 2 10" xfId="875" xr:uid="{00000000-0005-0000-0000-0000B9030000}"/>
    <cellStyle name="%60 - Vurgu4 2 11" xfId="876" xr:uid="{00000000-0005-0000-0000-0000BA030000}"/>
    <cellStyle name="%60 - Vurgu4 2 12" xfId="877" xr:uid="{00000000-0005-0000-0000-0000BB030000}"/>
    <cellStyle name="%60 - Vurgu4 2 13" xfId="878" xr:uid="{00000000-0005-0000-0000-0000BC030000}"/>
    <cellStyle name="%60 - Vurgu4 2 14" xfId="879" xr:uid="{00000000-0005-0000-0000-0000BD030000}"/>
    <cellStyle name="%60 - Vurgu4 2 14 2" xfId="10539" xr:uid="{6DEFE7B8-1E52-4022-A981-4A01395D4E55}"/>
    <cellStyle name="%60 - Vurgu4 2 15" xfId="880" xr:uid="{00000000-0005-0000-0000-0000BE030000}"/>
    <cellStyle name="%60 - Vurgu4 2 16" xfId="881" xr:uid="{00000000-0005-0000-0000-0000BF030000}"/>
    <cellStyle name="%60 - Vurgu4 2 17" xfId="882" xr:uid="{00000000-0005-0000-0000-0000C0030000}"/>
    <cellStyle name="%60 - Vurgu4 2 18" xfId="883" xr:uid="{00000000-0005-0000-0000-0000C1030000}"/>
    <cellStyle name="%60 - Vurgu4 2 19" xfId="3170" xr:uid="{00000000-0005-0000-0000-0000C2030000}"/>
    <cellStyle name="%60 - Vurgu4 2 19 2" xfId="4505" xr:uid="{491DB451-A55F-4754-BD3B-C6E2CB233C66}"/>
    <cellStyle name="%60 - Vurgu4 2 2" xfId="884" xr:uid="{00000000-0005-0000-0000-0000C3030000}"/>
    <cellStyle name="%60 - Vurgu4 2 2 10" xfId="885" xr:uid="{00000000-0005-0000-0000-0000C4030000}"/>
    <cellStyle name="%60 - Vurgu4 2 2 11" xfId="4506" xr:uid="{DB7A8B46-3068-4B9B-9EC8-54E845D05486}"/>
    <cellStyle name="%60 - Vurgu4 2 2 12" xfId="6655" xr:uid="{E2E4D8F2-71FE-40B4-861B-E1C0BC8C4CF5}"/>
    <cellStyle name="%60 - Vurgu4 2 2 2" xfId="886" xr:uid="{00000000-0005-0000-0000-0000C5030000}"/>
    <cellStyle name="%60 - Vurgu4 2 2 3" xfId="887" xr:uid="{00000000-0005-0000-0000-0000C6030000}"/>
    <cellStyle name="%60 - Vurgu4 2 2 4" xfId="888" xr:uid="{00000000-0005-0000-0000-0000C7030000}"/>
    <cellStyle name="%60 - Vurgu4 2 2 5" xfId="889" xr:uid="{00000000-0005-0000-0000-0000C8030000}"/>
    <cellStyle name="%60 - Vurgu4 2 2 6" xfId="890" xr:uid="{00000000-0005-0000-0000-0000C9030000}"/>
    <cellStyle name="%60 - Vurgu4 2 2 7" xfId="891" xr:uid="{00000000-0005-0000-0000-0000CA030000}"/>
    <cellStyle name="%60 - Vurgu4 2 2 8" xfId="892" xr:uid="{00000000-0005-0000-0000-0000CB030000}"/>
    <cellStyle name="%60 - Vurgu4 2 2 9" xfId="893" xr:uid="{00000000-0005-0000-0000-0000CC030000}"/>
    <cellStyle name="%60 - Vurgu4 2 3" xfId="894" xr:uid="{00000000-0005-0000-0000-0000CD030000}"/>
    <cellStyle name="%60 - Vurgu4 2 4" xfId="895" xr:uid="{00000000-0005-0000-0000-0000CE030000}"/>
    <cellStyle name="%60 - Vurgu4 2 5" xfId="896" xr:uid="{00000000-0005-0000-0000-0000CF030000}"/>
    <cellStyle name="%60 - Vurgu4 2 6" xfId="897" xr:uid="{00000000-0005-0000-0000-0000D0030000}"/>
    <cellStyle name="%60 - Vurgu4 2 7" xfId="898" xr:uid="{00000000-0005-0000-0000-0000D1030000}"/>
    <cellStyle name="%60 - Vurgu4 2 8" xfId="899" xr:uid="{00000000-0005-0000-0000-0000D2030000}"/>
    <cellStyle name="%60 - Vurgu4 2 9" xfId="900" xr:uid="{00000000-0005-0000-0000-0000D3030000}"/>
    <cellStyle name="%60 - Vurgu4 3" xfId="901" xr:uid="{00000000-0005-0000-0000-0000D4030000}"/>
    <cellStyle name="%60 - Vurgu4 3 2" xfId="902" xr:uid="{00000000-0005-0000-0000-0000D5030000}"/>
    <cellStyle name="%60 - Vurgu4 3 3" xfId="903" xr:uid="{00000000-0005-0000-0000-0000D6030000}"/>
    <cellStyle name="%60 - Vurgu4 3 4" xfId="4507" xr:uid="{F69C8288-EBCA-4850-AA5B-FE5D075E2E7E}"/>
    <cellStyle name="%60 - Vurgu4 4" xfId="904" xr:uid="{00000000-0005-0000-0000-0000D7030000}"/>
    <cellStyle name="%60 - Vurgu4 4 2" xfId="4508" xr:uid="{90396F33-970F-4416-8190-439153319569}"/>
    <cellStyle name="%60 - Vurgu4 5" xfId="905" xr:uid="{00000000-0005-0000-0000-0000D8030000}"/>
    <cellStyle name="%60 - Vurgu4 6" xfId="4509" xr:uid="{6E071E93-BECB-4B93-9804-3D198184ACD0}"/>
    <cellStyle name="%60 - Vurgu4 7" xfId="4510" xr:uid="{B46B3711-D93E-42B5-9B72-57FEC4C4207A}"/>
    <cellStyle name="%60 - Vurgu4 8" xfId="4504" xr:uid="{6AB9CFA6-552A-41D3-A6FD-140FB137627B}"/>
    <cellStyle name="%60 - Vurgu4 9" xfId="5396" xr:uid="{B538B572-F977-4133-9711-0ABF0E825D72}"/>
    <cellStyle name="%60 - Vurgu4 9 2" xfId="30404" xr:uid="{B547400A-78E8-4071-9FDF-9AFF6F27C05C}"/>
    <cellStyle name="%60 - Vurgu5" xfId="24708" builtinId="48" customBuiltin="1"/>
    <cellStyle name="%60 - Vurgu5 2" xfId="906" xr:uid="{00000000-0005-0000-0000-0000DA030000}"/>
    <cellStyle name="%60 - Vurgu5 2 10" xfId="907" xr:uid="{00000000-0005-0000-0000-0000DB030000}"/>
    <cellStyle name="%60 - Vurgu5 2 11" xfId="908" xr:uid="{00000000-0005-0000-0000-0000DC030000}"/>
    <cellStyle name="%60 - Vurgu5 2 12" xfId="909" xr:uid="{00000000-0005-0000-0000-0000DD030000}"/>
    <cellStyle name="%60 - Vurgu5 2 13" xfId="910" xr:uid="{00000000-0005-0000-0000-0000DE030000}"/>
    <cellStyle name="%60 - Vurgu5 2 14" xfId="911" xr:uid="{00000000-0005-0000-0000-0000DF030000}"/>
    <cellStyle name="%60 - Vurgu5 2 15" xfId="912" xr:uid="{00000000-0005-0000-0000-0000E0030000}"/>
    <cellStyle name="%60 - Vurgu5 2 15 2" xfId="10540" xr:uid="{EA340D15-D398-48A3-BEBD-A9C53D59589B}"/>
    <cellStyle name="%60 - Vurgu5 2 16" xfId="913" xr:uid="{00000000-0005-0000-0000-0000E1030000}"/>
    <cellStyle name="%60 - Vurgu5 2 17" xfId="914" xr:uid="{00000000-0005-0000-0000-0000E2030000}"/>
    <cellStyle name="%60 - Vurgu5 2 18" xfId="915" xr:uid="{00000000-0005-0000-0000-0000E3030000}"/>
    <cellStyle name="%60 - Vurgu5 2 19" xfId="916" xr:uid="{00000000-0005-0000-0000-0000E4030000}"/>
    <cellStyle name="%60 - Vurgu5 2 2" xfId="917" xr:uid="{00000000-0005-0000-0000-0000E5030000}"/>
    <cellStyle name="%60 - Vurgu5 2 2 10" xfId="918" xr:uid="{00000000-0005-0000-0000-0000E6030000}"/>
    <cellStyle name="%60 - Vurgu5 2 2 11" xfId="919" xr:uid="{00000000-0005-0000-0000-0000E7030000}"/>
    <cellStyle name="%60 - Vurgu5 2 2 12" xfId="4512" xr:uid="{DE9FCF4C-49D8-46AF-AA54-CB31747E68EE}"/>
    <cellStyle name="%60 - Vurgu5 2 2 13" xfId="6656" xr:uid="{7A272AF0-148D-46F4-8F7D-C470285BBFED}"/>
    <cellStyle name="%60 - Vurgu5 2 2 2" xfId="920" xr:uid="{00000000-0005-0000-0000-0000E8030000}"/>
    <cellStyle name="%60 - Vurgu5 2 2 3" xfId="921" xr:uid="{00000000-0005-0000-0000-0000E9030000}"/>
    <cellStyle name="%60 - Vurgu5 2 2 4" xfId="922" xr:uid="{00000000-0005-0000-0000-0000EA030000}"/>
    <cellStyle name="%60 - Vurgu5 2 2 5" xfId="923" xr:uid="{00000000-0005-0000-0000-0000EB030000}"/>
    <cellStyle name="%60 - Vurgu5 2 2 6" xfId="924" xr:uid="{00000000-0005-0000-0000-0000EC030000}"/>
    <cellStyle name="%60 - Vurgu5 2 2 7" xfId="925" xr:uid="{00000000-0005-0000-0000-0000ED030000}"/>
    <cellStyle name="%60 - Vurgu5 2 2 8" xfId="926" xr:uid="{00000000-0005-0000-0000-0000EE030000}"/>
    <cellStyle name="%60 - Vurgu5 2 2 9" xfId="927" xr:uid="{00000000-0005-0000-0000-0000EF030000}"/>
    <cellStyle name="%60 - Vurgu5 2 20" xfId="3171" xr:uid="{00000000-0005-0000-0000-0000F0030000}"/>
    <cellStyle name="%60 - Vurgu5 2 20 2" xfId="4513" xr:uid="{41535977-24A5-48E2-960E-10D2626E49FB}"/>
    <cellStyle name="%60 - Vurgu5 2 3" xfId="928" xr:uid="{00000000-0005-0000-0000-0000F1030000}"/>
    <cellStyle name="%60 - Vurgu5 2 4" xfId="929" xr:uid="{00000000-0005-0000-0000-0000F2030000}"/>
    <cellStyle name="%60 - Vurgu5 2 5" xfId="930" xr:uid="{00000000-0005-0000-0000-0000F3030000}"/>
    <cellStyle name="%60 - Vurgu5 2 6" xfId="931" xr:uid="{00000000-0005-0000-0000-0000F4030000}"/>
    <cellStyle name="%60 - Vurgu5 2 7" xfId="932" xr:uid="{00000000-0005-0000-0000-0000F5030000}"/>
    <cellStyle name="%60 - Vurgu5 2 8" xfId="933" xr:uid="{00000000-0005-0000-0000-0000F6030000}"/>
    <cellStyle name="%60 - Vurgu5 2 9" xfId="934" xr:uid="{00000000-0005-0000-0000-0000F7030000}"/>
    <cellStyle name="%60 - Vurgu5 3" xfId="935" xr:uid="{00000000-0005-0000-0000-0000F8030000}"/>
    <cellStyle name="%60 - Vurgu5 3 2" xfId="936" xr:uid="{00000000-0005-0000-0000-0000F9030000}"/>
    <cellStyle name="%60 - Vurgu5 3 3" xfId="937" xr:uid="{00000000-0005-0000-0000-0000FA030000}"/>
    <cellStyle name="%60 - Vurgu5 3 4" xfId="4514" xr:uid="{2775A959-9CFC-48A5-A2C6-0DAB6BE08818}"/>
    <cellStyle name="%60 - Vurgu5 4" xfId="938" xr:uid="{00000000-0005-0000-0000-0000FB030000}"/>
    <cellStyle name="%60 - Vurgu5 4 2" xfId="4515" xr:uid="{71F36D10-2072-46FE-A73D-2E6641D3A905}"/>
    <cellStyle name="%60 - Vurgu5 5" xfId="939" xr:uid="{00000000-0005-0000-0000-0000FC030000}"/>
    <cellStyle name="%60 - Vurgu5 6" xfId="4516" xr:uid="{7651C68E-1DF5-4514-A976-D3C993865258}"/>
    <cellStyle name="%60 - Vurgu5 7" xfId="4517" xr:uid="{9273FC59-C40F-40F0-8FFB-4CF7CAC8D709}"/>
    <cellStyle name="%60 - Vurgu5 8" xfId="4511" xr:uid="{357DB395-12D6-499B-A95A-D1CCA4368EED}"/>
    <cellStyle name="%60 - Vurgu5 9" xfId="5399" xr:uid="{6C8D06D4-41F7-4A59-A907-F1BC5B8439E2}"/>
    <cellStyle name="%60 - Vurgu5 9 2" xfId="30407" xr:uid="{5228A052-F81F-44AA-A4C5-78A1CA56768F}"/>
    <cellStyle name="%60 - Vurgu6" xfId="24709" builtinId="52" customBuiltin="1"/>
    <cellStyle name="%60 - Vurgu6 2" xfId="940" xr:uid="{00000000-0005-0000-0000-0000FE030000}"/>
    <cellStyle name="%60 - Vurgu6 2 10" xfId="941" xr:uid="{00000000-0005-0000-0000-0000FF030000}"/>
    <cellStyle name="%60 - Vurgu6 2 11" xfId="942" xr:uid="{00000000-0005-0000-0000-000000040000}"/>
    <cellStyle name="%60 - Vurgu6 2 12" xfId="943" xr:uid="{00000000-0005-0000-0000-000001040000}"/>
    <cellStyle name="%60 - Vurgu6 2 13" xfId="944" xr:uid="{00000000-0005-0000-0000-000002040000}"/>
    <cellStyle name="%60 - Vurgu6 2 14" xfId="945" xr:uid="{00000000-0005-0000-0000-000003040000}"/>
    <cellStyle name="%60 - Vurgu6 2 14 2" xfId="10541" xr:uid="{C289A0EA-4352-41B2-9CA6-A7E765E88BAB}"/>
    <cellStyle name="%60 - Vurgu6 2 15" xfId="946" xr:uid="{00000000-0005-0000-0000-000004040000}"/>
    <cellStyle name="%60 - Vurgu6 2 16" xfId="947" xr:uid="{00000000-0005-0000-0000-000005040000}"/>
    <cellStyle name="%60 - Vurgu6 2 17" xfId="948" xr:uid="{00000000-0005-0000-0000-000006040000}"/>
    <cellStyle name="%60 - Vurgu6 2 18" xfId="949" xr:uid="{00000000-0005-0000-0000-000007040000}"/>
    <cellStyle name="%60 - Vurgu6 2 19" xfId="3172" xr:uid="{00000000-0005-0000-0000-000008040000}"/>
    <cellStyle name="%60 - Vurgu6 2 19 2" xfId="4519" xr:uid="{E267543A-55E1-44A0-A18C-263DECA361AD}"/>
    <cellStyle name="%60 - Vurgu6 2 2" xfId="950" xr:uid="{00000000-0005-0000-0000-000009040000}"/>
    <cellStyle name="%60 - Vurgu6 2 2 10" xfId="951" xr:uid="{00000000-0005-0000-0000-00000A040000}"/>
    <cellStyle name="%60 - Vurgu6 2 2 11" xfId="4520" xr:uid="{49849A46-4602-4C7C-AA53-A8D4635A0CD8}"/>
    <cellStyle name="%60 - Vurgu6 2 2 12" xfId="6657" xr:uid="{16915C1E-671F-4909-9626-DF685904F245}"/>
    <cellStyle name="%60 - Vurgu6 2 2 2" xfId="952" xr:uid="{00000000-0005-0000-0000-00000B040000}"/>
    <cellStyle name="%60 - Vurgu6 2 2 3" xfId="953" xr:uid="{00000000-0005-0000-0000-00000C040000}"/>
    <cellStyle name="%60 - Vurgu6 2 2 4" xfId="954" xr:uid="{00000000-0005-0000-0000-00000D040000}"/>
    <cellStyle name="%60 - Vurgu6 2 2 5" xfId="955" xr:uid="{00000000-0005-0000-0000-00000E040000}"/>
    <cellStyle name="%60 - Vurgu6 2 2 6" xfId="956" xr:uid="{00000000-0005-0000-0000-00000F040000}"/>
    <cellStyle name="%60 - Vurgu6 2 2 7" xfId="957" xr:uid="{00000000-0005-0000-0000-000010040000}"/>
    <cellStyle name="%60 - Vurgu6 2 2 8" xfId="958" xr:uid="{00000000-0005-0000-0000-000011040000}"/>
    <cellStyle name="%60 - Vurgu6 2 2 9" xfId="959" xr:uid="{00000000-0005-0000-0000-000012040000}"/>
    <cellStyle name="%60 - Vurgu6 2 3" xfId="960" xr:uid="{00000000-0005-0000-0000-000013040000}"/>
    <cellStyle name="%60 - Vurgu6 2 4" xfId="961" xr:uid="{00000000-0005-0000-0000-000014040000}"/>
    <cellStyle name="%60 - Vurgu6 2 5" xfId="962" xr:uid="{00000000-0005-0000-0000-000015040000}"/>
    <cellStyle name="%60 - Vurgu6 2 6" xfId="963" xr:uid="{00000000-0005-0000-0000-000016040000}"/>
    <cellStyle name="%60 - Vurgu6 2 7" xfId="964" xr:uid="{00000000-0005-0000-0000-000017040000}"/>
    <cellStyle name="%60 - Vurgu6 2 8" xfId="965" xr:uid="{00000000-0005-0000-0000-000018040000}"/>
    <cellStyle name="%60 - Vurgu6 2 9" xfId="966" xr:uid="{00000000-0005-0000-0000-000019040000}"/>
    <cellStyle name="%60 - Vurgu6 3" xfId="967" xr:uid="{00000000-0005-0000-0000-00001A040000}"/>
    <cellStyle name="%60 - Vurgu6 3 2" xfId="968" xr:uid="{00000000-0005-0000-0000-00001B040000}"/>
    <cellStyle name="%60 - Vurgu6 3 3" xfId="969" xr:uid="{00000000-0005-0000-0000-00001C040000}"/>
    <cellStyle name="%60 - Vurgu6 3 4" xfId="4521" xr:uid="{8EE2D6BC-5027-4FD2-B6CD-9368C8AA2135}"/>
    <cellStyle name="%60 - Vurgu6 4" xfId="970" xr:uid="{00000000-0005-0000-0000-00001D040000}"/>
    <cellStyle name="%60 - Vurgu6 4 2" xfId="4522" xr:uid="{5C856362-E342-442A-A412-91C2DCE6DF71}"/>
    <cellStyle name="%60 - Vurgu6 5" xfId="971" xr:uid="{00000000-0005-0000-0000-00001E040000}"/>
    <cellStyle name="%60 - Vurgu6 6" xfId="4523" xr:uid="{CED29F69-3F0C-4495-A206-76C41EF29559}"/>
    <cellStyle name="%60 - Vurgu6 7" xfId="4524" xr:uid="{3A22AE13-3105-4674-84CA-DF2244BEEB61}"/>
    <cellStyle name="%60 - Vurgu6 8" xfId="4518" xr:uid="{AFCCF1BC-5E3B-44EA-861D-7200DEE3F1DA}"/>
    <cellStyle name="%60 - Vurgu6 9" xfId="5402" xr:uid="{10F73046-EEA2-477C-A891-74AD4D838E39}"/>
    <cellStyle name="%60 - Vurgu6 9 2" xfId="30410" xr:uid="{C66D629D-5344-4E8C-95EC-61420052B2BD}"/>
    <cellStyle name="_TCM-Reg Charts 2010" xfId="8896" xr:uid="{27F156C7-CDD6-4800-9B3A-9876EE7C1733}"/>
    <cellStyle name="_vob hacim" xfId="972" xr:uid="{00000000-0005-0000-0000-00001F040000}"/>
    <cellStyle name="20 % - Accent1" xfId="973" xr:uid="{00000000-0005-0000-0000-000020040000}"/>
    <cellStyle name="20 % - Accent2" xfId="974" xr:uid="{00000000-0005-0000-0000-000021040000}"/>
    <cellStyle name="20 % - Accent3" xfId="975" xr:uid="{00000000-0005-0000-0000-000022040000}"/>
    <cellStyle name="20 % - Accent4" xfId="976" xr:uid="{00000000-0005-0000-0000-000023040000}"/>
    <cellStyle name="20 % - Accent5" xfId="977" xr:uid="{00000000-0005-0000-0000-000024040000}"/>
    <cellStyle name="20 % - Accent6" xfId="978" xr:uid="{00000000-0005-0000-0000-000025040000}"/>
    <cellStyle name="20% - Accent1 2" xfId="979" xr:uid="{00000000-0005-0000-0000-000027040000}"/>
    <cellStyle name="20% - Accent1 2 2" xfId="4525" xr:uid="{1863F0C0-5D98-4784-A23A-821D0735C6D4}"/>
    <cellStyle name="20% - Accent1 3" xfId="980" xr:uid="{00000000-0005-0000-0000-000028040000}"/>
    <cellStyle name="20% - Accent2 2" xfId="981" xr:uid="{00000000-0005-0000-0000-00002A040000}"/>
    <cellStyle name="20% - Accent2 2 2" xfId="4526" xr:uid="{1B517DEE-42D4-43D8-88E9-63893CE8C80F}"/>
    <cellStyle name="20% - Accent2 3" xfId="982" xr:uid="{00000000-0005-0000-0000-00002B040000}"/>
    <cellStyle name="20% - Accent3 2" xfId="983" xr:uid="{00000000-0005-0000-0000-00002D040000}"/>
    <cellStyle name="20% - Accent3 2 2" xfId="4527" xr:uid="{DFFA22B2-4C41-4E29-AA83-853FF9CE3040}"/>
    <cellStyle name="20% - Accent3 3" xfId="984" xr:uid="{00000000-0005-0000-0000-00002E040000}"/>
    <cellStyle name="20% - Accent4 2" xfId="985" xr:uid="{00000000-0005-0000-0000-000030040000}"/>
    <cellStyle name="20% - Accent4 2 2" xfId="4528" xr:uid="{742B2C6D-821F-47FD-9533-AE8D29144117}"/>
    <cellStyle name="20% - Accent4 3" xfId="986" xr:uid="{00000000-0005-0000-0000-000031040000}"/>
    <cellStyle name="20% - Accent5 2" xfId="987" xr:uid="{00000000-0005-0000-0000-000033040000}"/>
    <cellStyle name="20% - Accent5 3" xfId="988" xr:uid="{00000000-0005-0000-0000-000034040000}"/>
    <cellStyle name="20% - Accent6 2" xfId="989" xr:uid="{00000000-0005-0000-0000-000036040000}"/>
    <cellStyle name="20% - Accent6 2 2" xfId="4529" xr:uid="{679E9141-7D57-41DF-ADF7-BE97E4469BA2}"/>
    <cellStyle name="20% - Accent6 3" xfId="990" xr:uid="{00000000-0005-0000-0000-000037040000}"/>
    <cellStyle name="40 % - Accent1" xfId="991" xr:uid="{00000000-0005-0000-0000-000038040000}"/>
    <cellStyle name="40 % - Accent2" xfId="992" xr:uid="{00000000-0005-0000-0000-000039040000}"/>
    <cellStyle name="40 % - Accent3" xfId="993" xr:uid="{00000000-0005-0000-0000-00003A040000}"/>
    <cellStyle name="40 % - Accent4" xfId="994" xr:uid="{00000000-0005-0000-0000-00003B040000}"/>
    <cellStyle name="40 % - Accent5" xfId="995" xr:uid="{00000000-0005-0000-0000-00003C040000}"/>
    <cellStyle name="40 % - Accent6" xfId="996" xr:uid="{00000000-0005-0000-0000-00003D040000}"/>
    <cellStyle name="40% - Accent1 2" xfId="997" xr:uid="{00000000-0005-0000-0000-00003F040000}"/>
    <cellStyle name="40% - Accent1 2 2" xfId="4530" xr:uid="{4EDBB271-4A52-48EE-A0EC-846465589E6E}"/>
    <cellStyle name="40% - Accent1 3" xfId="998" xr:uid="{00000000-0005-0000-0000-000040040000}"/>
    <cellStyle name="40% - Accent2 2" xfId="999" xr:uid="{00000000-0005-0000-0000-000042040000}"/>
    <cellStyle name="40% - Accent2 3" xfId="1000" xr:uid="{00000000-0005-0000-0000-000043040000}"/>
    <cellStyle name="40% - Accent3 2" xfId="1001" xr:uid="{00000000-0005-0000-0000-000045040000}"/>
    <cellStyle name="40% - Accent3 2 2" xfId="4531" xr:uid="{315D8813-14E1-499F-AC4B-EE277C876840}"/>
    <cellStyle name="40% - Accent3 3" xfId="1002" xr:uid="{00000000-0005-0000-0000-000046040000}"/>
    <cellStyle name="40% - Accent4 2" xfId="1003" xr:uid="{00000000-0005-0000-0000-000048040000}"/>
    <cellStyle name="40% - Accent4 2 2" xfId="4532" xr:uid="{D457F4E3-69C4-44D6-8963-5D245BACF1D1}"/>
    <cellStyle name="40% - Accent4 3" xfId="1004" xr:uid="{00000000-0005-0000-0000-000049040000}"/>
    <cellStyle name="40% - Accent5 2" xfId="1005" xr:uid="{00000000-0005-0000-0000-00004B040000}"/>
    <cellStyle name="40% - Accent5 2 2" xfId="4533" xr:uid="{FEAE6947-9939-4949-B009-F4371CBDD2DA}"/>
    <cellStyle name="40% - Accent5 3" xfId="1006" xr:uid="{00000000-0005-0000-0000-00004C040000}"/>
    <cellStyle name="40% - Accent6 2" xfId="1007" xr:uid="{00000000-0005-0000-0000-00004E040000}"/>
    <cellStyle name="40% - Accent6 2 2" xfId="4534" xr:uid="{4C228A0D-04C8-405C-8543-6D94EA1A0D56}"/>
    <cellStyle name="40% - Accent6 3" xfId="1008" xr:uid="{00000000-0005-0000-0000-00004F040000}"/>
    <cellStyle name="60 % - Accent1" xfId="1009" xr:uid="{00000000-0005-0000-0000-000050040000}"/>
    <cellStyle name="60 % - Accent2" xfId="1010" xr:uid="{00000000-0005-0000-0000-000051040000}"/>
    <cellStyle name="60 % - Accent3" xfId="1011" xr:uid="{00000000-0005-0000-0000-000052040000}"/>
    <cellStyle name="60 % - Accent4" xfId="1012" xr:uid="{00000000-0005-0000-0000-000053040000}"/>
    <cellStyle name="60 % - Accent5" xfId="1013" xr:uid="{00000000-0005-0000-0000-000054040000}"/>
    <cellStyle name="60 % - Accent6" xfId="1014" xr:uid="{00000000-0005-0000-0000-000055040000}"/>
    <cellStyle name="60% - Accent1 2" xfId="1015" xr:uid="{00000000-0005-0000-0000-000057040000}"/>
    <cellStyle name="60% - Accent1 2 2" xfId="4535" xr:uid="{D70FF0D5-853D-470A-977A-A4B1A7321CCE}"/>
    <cellStyle name="60% - Accent1 3" xfId="1016" xr:uid="{00000000-0005-0000-0000-000058040000}"/>
    <cellStyle name="60% - Accent2 2" xfId="1017" xr:uid="{00000000-0005-0000-0000-00005A040000}"/>
    <cellStyle name="60% - Accent2 2 2" xfId="4536" xr:uid="{8811CA16-2F55-438D-B355-DB47DB7EE31C}"/>
    <cellStyle name="60% - Accent2 3" xfId="1018" xr:uid="{00000000-0005-0000-0000-00005B040000}"/>
    <cellStyle name="60% - Accent3 2" xfId="1019" xr:uid="{00000000-0005-0000-0000-00005D040000}"/>
    <cellStyle name="60% - Accent3 2 2" xfId="4537" xr:uid="{FFD801F6-D07B-4ED9-916A-F1E62FF41B02}"/>
    <cellStyle name="60% - Accent3 3" xfId="1020" xr:uid="{00000000-0005-0000-0000-00005E040000}"/>
    <cellStyle name="60% - Accent4 2" xfId="1021" xr:uid="{00000000-0005-0000-0000-000060040000}"/>
    <cellStyle name="60% - Accent4 2 2" xfId="4538" xr:uid="{37E95F01-4A7C-46B9-95BC-1C6076302DFD}"/>
    <cellStyle name="60% - Accent4 3" xfId="1022" xr:uid="{00000000-0005-0000-0000-000061040000}"/>
    <cellStyle name="60% - Accent5 2" xfId="1023" xr:uid="{00000000-0005-0000-0000-000063040000}"/>
    <cellStyle name="60% - Accent5 2 2" xfId="4539" xr:uid="{11287376-5950-436C-AF26-05F17C1098A9}"/>
    <cellStyle name="60% - Accent5 3" xfId="1024" xr:uid="{00000000-0005-0000-0000-000064040000}"/>
    <cellStyle name="60% - Accent6 2" xfId="1025" xr:uid="{00000000-0005-0000-0000-000066040000}"/>
    <cellStyle name="60% - Accent6 2 2" xfId="4540" xr:uid="{5A037945-38AC-4979-BC64-10906D429031}"/>
    <cellStyle name="60% - Accent6 3" xfId="1026" xr:uid="{00000000-0005-0000-0000-000067040000}"/>
    <cellStyle name="Accent1" xfId="22314" xr:uid="{00000000-0005-0000-0000-000068040000}"/>
    <cellStyle name="Accent1 - 20%" xfId="3243" xr:uid="{00000000-0005-0000-0000-000069040000}"/>
    <cellStyle name="Accent1 - 20% 2" xfId="3330" xr:uid="{00000000-0005-0000-0000-00006A040000}"/>
    <cellStyle name="Accent1 - 40%" xfId="3244" xr:uid="{00000000-0005-0000-0000-00006B040000}"/>
    <cellStyle name="Accent1 - 40% 2" xfId="3329" xr:uid="{00000000-0005-0000-0000-00006C040000}"/>
    <cellStyle name="Accent1 - 60%" xfId="3245" xr:uid="{00000000-0005-0000-0000-00006D040000}"/>
    <cellStyle name="Accent1 - 60% 2" xfId="3328" xr:uid="{00000000-0005-0000-0000-00006E040000}"/>
    <cellStyle name="Accent1 10" xfId="9936" xr:uid="{06799449-0C09-44A5-8D5A-F3FDE05AC9D3}"/>
    <cellStyle name="Accent1 11" xfId="24710" xr:uid="{C7E5CED1-D8C6-46CD-AF25-4E3C96AAD1E9}"/>
    <cellStyle name="Accent1 2" xfId="1027" xr:uid="{00000000-0005-0000-0000-00006F040000}"/>
    <cellStyle name="Accent1 2 2" xfId="1028" xr:uid="{00000000-0005-0000-0000-000070040000}"/>
    <cellStyle name="Accent1 2 2 2" xfId="3327" xr:uid="{00000000-0005-0000-0000-000071040000}"/>
    <cellStyle name="Accent1 2 3" xfId="1029" xr:uid="{00000000-0005-0000-0000-000072040000}"/>
    <cellStyle name="Accent1 2 3 2" xfId="9181" xr:uid="{9F97D0CF-4ABA-430B-A749-0B03F09043B1}"/>
    <cellStyle name="Accent1 2 4" xfId="4541" xr:uid="{B13C40F8-6C33-4790-BF0B-D35C41847892}"/>
    <cellStyle name="Accent1 2 4 2" xfId="8864" xr:uid="{0A71E575-FACB-4ED2-9176-90B4E0C25A00}"/>
    <cellStyle name="Accent1 3" xfId="1030" xr:uid="{00000000-0005-0000-0000-000073040000}"/>
    <cellStyle name="Accent1 3 2" xfId="3332" xr:uid="{00000000-0005-0000-0000-000074040000}"/>
    <cellStyle name="Accent1 3 2 2" xfId="10542" xr:uid="{AFC7B861-4B33-44DF-81E6-D21CA9D74DB7}"/>
    <cellStyle name="Accent1 4" xfId="3242" xr:uid="{00000000-0005-0000-0000-000075040000}"/>
    <cellStyle name="Accent1 5" xfId="3506" xr:uid="{00000000-0005-0000-0000-000076040000}"/>
    <cellStyle name="Accent1 6" xfId="3518" xr:uid="{00000000-0005-0000-0000-000077040000}"/>
    <cellStyle name="Accent1 6 2" xfId="9180" xr:uid="{2832D35C-FC48-4880-9330-23B332F7B3AB}"/>
    <cellStyle name="Accent1 7" xfId="3521" xr:uid="{00000000-0005-0000-0000-000078040000}"/>
    <cellStyle name="Accent1 8" xfId="9749" xr:uid="{060BDBFE-B2FF-437B-805C-EA7D59F2BDF1}"/>
    <cellStyle name="Accent1 9" xfId="9742" xr:uid="{E6F08F1C-6F72-4140-B3CD-CB608C9BA9E0}"/>
    <cellStyle name="Accent2" xfId="22315" xr:uid="{00000000-0005-0000-0000-000079040000}"/>
    <cellStyle name="Accent2 - 20%" xfId="3247" xr:uid="{00000000-0005-0000-0000-00007A040000}"/>
    <cellStyle name="Accent2 - 20% 2" xfId="3326" xr:uid="{00000000-0005-0000-0000-00007B040000}"/>
    <cellStyle name="Accent2 - 40%" xfId="3248" xr:uid="{00000000-0005-0000-0000-00007C040000}"/>
    <cellStyle name="Accent2 - 40% 2" xfId="3333" xr:uid="{00000000-0005-0000-0000-00007D040000}"/>
    <cellStyle name="Accent2 - 60%" xfId="3249" xr:uid="{00000000-0005-0000-0000-00007E040000}"/>
    <cellStyle name="Accent2 - 60% 2" xfId="3334" xr:uid="{00000000-0005-0000-0000-00007F040000}"/>
    <cellStyle name="Accent2 10" xfId="9937" xr:uid="{B6D50E42-BD57-45D9-A6ED-C404F4D8F2EE}"/>
    <cellStyle name="Accent2 11" xfId="24711" xr:uid="{F65BFF6B-4D5D-4B3E-A54A-8FE35080C3B8}"/>
    <cellStyle name="Accent2 2" xfId="1031" xr:uid="{00000000-0005-0000-0000-000080040000}"/>
    <cellStyle name="Accent2 2 2" xfId="1032" xr:uid="{00000000-0005-0000-0000-000081040000}"/>
    <cellStyle name="Accent2 2 2 2" xfId="3335" xr:uid="{00000000-0005-0000-0000-000082040000}"/>
    <cellStyle name="Accent2 2 3" xfId="1033" xr:uid="{00000000-0005-0000-0000-000083040000}"/>
    <cellStyle name="Accent2 2 3 2" xfId="9183" xr:uid="{3A0BA558-0928-4214-B4FA-7F0FDFFF82E7}"/>
    <cellStyle name="Accent2 2 4" xfId="4542" xr:uid="{3ADE73B1-5D0D-455D-ABA3-76530109DCF8}"/>
    <cellStyle name="Accent2 2 4 2" xfId="8869" xr:uid="{D78915FB-AA5A-492F-92A9-41747477766F}"/>
    <cellStyle name="Accent2 3" xfId="1034" xr:uid="{00000000-0005-0000-0000-000084040000}"/>
    <cellStyle name="Accent2 3 2" xfId="3336" xr:uid="{00000000-0005-0000-0000-000085040000}"/>
    <cellStyle name="Accent2 3 2 2" xfId="10543" xr:uid="{FAF19606-CF80-44C5-88C9-5131B92E2EA4}"/>
    <cellStyle name="Accent2 4" xfId="3246" xr:uid="{00000000-0005-0000-0000-000086040000}"/>
    <cellStyle name="Accent2 5" xfId="3507" xr:uid="{00000000-0005-0000-0000-000087040000}"/>
    <cellStyle name="Accent2 6" xfId="3517" xr:uid="{00000000-0005-0000-0000-000088040000}"/>
    <cellStyle name="Accent2 6 2" xfId="9182" xr:uid="{A47E63B2-E5F4-4B13-81C8-9412D9ECF954}"/>
    <cellStyle name="Accent2 7" xfId="3430" xr:uid="{00000000-0005-0000-0000-000089040000}"/>
    <cellStyle name="Accent2 8" xfId="9748" xr:uid="{D321F5AE-4654-4E6B-8EFC-A9B1F0031117}"/>
    <cellStyle name="Accent2 9" xfId="9759" xr:uid="{C05C5A93-07C5-45A5-9B40-5FDF9063EA11}"/>
    <cellStyle name="Accent3" xfId="22316" xr:uid="{00000000-0005-0000-0000-00008A040000}"/>
    <cellStyle name="Accent3 - 20%" xfId="3251" xr:uid="{00000000-0005-0000-0000-00008B040000}"/>
    <cellStyle name="Accent3 - 20% 2" xfId="3337" xr:uid="{00000000-0005-0000-0000-00008C040000}"/>
    <cellStyle name="Accent3 - 40%" xfId="3252" xr:uid="{00000000-0005-0000-0000-00008D040000}"/>
    <cellStyle name="Accent3 - 40% 2" xfId="3338" xr:uid="{00000000-0005-0000-0000-00008E040000}"/>
    <cellStyle name="Accent3 - 60%" xfId="3253" xr:uid="{00000000-0005-0000-0000-00008F040000}"/>
    <cellStyle name="Accent3 - 60% 2" xfId="3339" xr:uid="{00000000-0005-0000-0000-000090040000}"/>
    <cellStyle name="Accent3 10" xfId="9938" xr:uid="{0B824416-CFA8-4295-87E2-6CA340C80F65}"/>
    <cellStyle name="Accent3 11" xfId="24712" xr:uid="{A790F692-352F-411B-8083-D39E379CC700}"/>
    <cellStyle name="Accent3 2" xfId="1035" xr:uid="{00000000-0005-0000-0000-000091040000}"/>
    <cellStyle name="Accent3 2 2" xfId="1036" xr:uid="{00000000-0005-0000-0000-000092040000}"/>
    <cellStyle name="Accent3 2 2 2" xfId="3340" xr:uid="{00000000-0005-0000-0000-000093040000}"/>
    <cellStyle name="Accent3 2 3" xfId="1037" xr:uid="{00000000-0005-0000-0000-000094040000}"/>
    <cellStyle name="Accent3 2 3 2" xfId="9185" xr:uid="{11750C16-258E-4C41-835C-8BD61BFCBF48}"/>
    <cellStyle name="Accent3 2 4" xfId="4543" xr:uid="{55E7093C-0C71-40CC-9AAA-70AE06C99C67}"/>
    <cellStyle name="Accent3 2 4 2" xfId="8873" xr:uid="{64A21C5B-6AF3-49E2-88D8-26076A3C5CAE}"/>
    <cellStyle name="Accent3 3" xfId="1038" xr:uid="{00000000-0005-0000-0000-000095040000}"/>
    <cellStyle name="Accent3 3 2" xfId="3341" xr:uid="{00000000-0005-0000-0000-000096040000}"/>
    <cellStyle name="Accent3 3 2 2" xfId="10544" xr:uid="{5795693B-16F5-44DB-9DEC-E24FDB1C3472}"/>
    <cellStyle name="Accent3 4" xfId="3250" xr:uid="{00000000-0005-0000-0000-000097040000}"/>
    <cellStyle name="Accent3 5" xfId="3508" xr:uid="{00000000-0005-0000-0000-000098040000}"/>
    <cellStyle name="Accent3 6" xfId="3516" xr:uid="{00000000-0005-0000-0000-000099040000}"/>
    <cellStyle name="Accent3 6 2" xfId="9184" xr:uid="{5D7C6D29-5B73-4AE5-BDA0-BECD3B03341D}"/>
    <cellStyle name="Accent3 7" xfId="3505" xr:uid="{00000000-0005-0000-0000-00009A040000}"/>
    <cellStyle name="Accent3 8" xfId="9747" xr:uid="{C87E51AE-1461-4380-9DBA-55FE8281B72D}"/>
    <cellStyle name="Accent3 9" xfId="9762" xr:uid="{28E3EE05-CD94-46B3-A218-DF4F4BFAC59B}"/>
    <cellStyle name="Accent4" xfId="22317" xr:uid="{00000000-0005-0000-0000-00009B040000}"/>
    <cellStyle name="Accent4 - 20%" xfId="3255" xr:uid="{00000000-0005-0000-0000-00009C040000}"/>
    <cellStyle name="Accent4 - 20% 2" xfId="3342" xr:uid="{00000000-0005-0000-0000-00009D040000}"/>
    <cellStyle name="Accent4 - 40%" xfId="3256" xr:uid="{00000000-0005-0000-0000-00009E040000}"/>
    <cellStyle name="Accent4 - 40% 2" xfId="3343" xr:uid="{00000000-0005-0000-0000-00009F040000}"/>
    <cellStyle name="Accent4 - 60%" xfId="3257" xr:uid="{00000000-0005-0000-0000-0000A0040000}"/>
    <cellStyle name="Accent4 - 60% 2" xfId="3344" xr:uid="{00000000-0005-0000-0000-0000A1040000}"/>
    <cellStyle name="Accent4 10" xfId="9939" xr:uid="{81389CF5-D14E-496E-999A-BF8DC8A3F1F2}"/>
    <cellStyle name="Accent4 11" xfId="24713" xr:uid="{C17E56EB-3B15-45AD-9AB1-98A4B612D8EC}"/>
    <cellStyle name="Accent4 2" xfId="1039" xr:uid="{00000000-0005-0000-0000-0000A2040000}"/>
    <cellStyle name="Accent4 2 2" xfId="1040" xr:uid="{00000000-0005-0000-0000-0000A3040000}"/>
    <cellStyle name="Accent4 2 2 2" xfId="3345" xr:uid="{00000000-0005-0000-0000-0000A4040000}"/>
    <cellStyle name="Accent4 2 3" xfId="1041" xr:uid="{00000000-0005-0000-0000-0000A5040000}"/>
    <cellStyle name="Accent4 2 3 2" xfId="9187" xr:uid="{6D72C201-E0FB-4DD7-B782-F82EF67B3525}"/>
    <cellStyle name="Accent4 2 4" xfId="4544" xr:uid="{E5327194-3FA1-4EDC-BA97-8A8C3BE62D40}"/>
    <cellStyle name="Accent4 2 4 2" xfId="8865" xr:uid="{18413A2E-E338-44EA-8733-7D51DA1BD149}"/>
    <cellStyle name="Accent4 3" xfId="1042" xr:uid="{00000000-0005-0000-0000-0000A6040000}"/>
    <cellStyle name="Accent4 3 2" xfId="3346" xr:uid="{00000000-0005-0000-0000-0000A7040000}"/>
    <cellStyle name="Accent4 3 2 2" xfId="10545" xr:uid="{513F1627-029A-4DB7-AE8F-ED25E89D3679}"/>
    <cellStyle name="Accent4 4" xfId="3254" xr:uid="{00000000-0005-0000-0000-0000A8040000}"/>
    <cellStyle name="Accent4 5" xfId="3509" xr:uid="{00000000-0005-0000-0000-0000A9040000}"/>
    <cellStyle name="Accent4 6" xfId="3515" xr:uid="{00000000-0005-0000-0000-0000AA040000}"/>
    <cellStyle name="Accent4 6 2" xfId="9186" xr:uid="{86A08ED3-ABEE-48D9-86B7-0719DC683880}"/>
    <cellStyle name="Accent4 7" xfId="3222" xr:uid="{00000000-0005-0000-0000-0000AB040000}"/>
    <cellStyle name="Accent4 8" xfId="9746" xr:uid="{18016976-8D4B-482B-9BF6-6949D4E1884C}"/>
    <cellStyle name="Accent4 9" xfId="9739" xr:uid="{67033C37-5353-4295-BF96-18C2062F924E}"/>
    <cellStyle name="Accent5" xfId="22318" xr:uid="{00000000-0005-0000-0000-0000AC040000}"/>
    <cellStyle name="Accent5 - 20%" xfId="3259" xr:uid="{00000000-0005-0000-0000-0000AD040000}"/>
    <cellStyle name="Accent5 - 20% 2" xfId="3347" xr:uid="{00000000-0005-0000-0000-0000AE040000}"/>
    <cellStyle name="Accent5 - 40%" xfId="3260" xr:uid="{00000000-0005-0000-0000-0000AF040000}"/>
    <cellStyle name="Accent5 - 60%" xfId="3261" xr:uid="{00000000-0005-0000-0000-0000B0040000}"/>
    <cellStyle name="Accent5 - 60% 2" xfId="3348" xr:uid="{00000000-0005-0000-0000-0000B1040000}"/>
    <cellStyle name="Accent5 10" xfId="9940" xr:uid="{640182A6-BAF7-48E7-8072-B23AD45C247F}"/>
    <cellStyle name="Accent5 11" xfId="24714" xr:uid="{76F25E60-6D6E-4C3B-B149-5051BCA8BF6E}"/>
    <cellStyle name="Accent5 2" xfId="1043" xr:uid="{00000000-0005-0000-0000-0000B2040000}"/>
    <cellStyle name="Accent5 2 2" xfId="1044" xr:uid="{00000000-0005-0000-0000-0000B3040000}"/>
    <cellStyle name="Accent5 2 2 2" xfId="3349" xr:uid="{00000000-0005-0000-0000-0000B4040000}"/>
    <cellStyle name="Accent5 2 3" xfId="1045" xr:uid="{00000000-0005-0000-0000-0000B5040000}"/>
    <cellStyle name="Accent5 2 3 2" xfId="9189" xr:uid="{394FD7E4-E306-4205-A764-6C30595A3B16}"/>
    <cellStyle name="Accent5 2 4" xfId="8870" xr:uid="{205F2924-D7F0-4715-BC11-895A23317637}"/>
    <cellStyle name="Accent5 3" xfId="1046" xr:uid="{00000000-0005-0000-0000-0000B6040000}"/>
    <cellStyle name="Accent5 3 2" xfId="3350" xr:uid="{00000000-0005-0000-0000-0000B7040000}"/>
    <cellStyle name="Accent5 3 2 2" xfId="10546" xr:uid="{9122F6D0-24E1-4E63-8683-D2C9C89C6FFB}"/>
    <cellStyle name="Accent5 4" xfId="3258" xr:uid="{00000000-0005-0000-0000-0000B8040000}"/>
    <cellStyle name="Accent5 5" xfId="3510" xr:uid="{00000000-0005-0000-0000-0000B9040000}"/>
    <cellStyle name="Accent5 6" xfId="3514" xr:uid="{00000000-0005-0000-0000-0000BA040000}"/>
    <cellStyle name="Accent5 6 2" xfId="9188" xr:uid="{1F8E1D83-001B-4E62-92AC-B11FCC156669}"/>
    <cellStyle name="Accent5 7" xfId="3503" xr:uid="{00000000-0005-0000-0000-0000BB040000}"/>
    <cellStyle name="Accent5 8" xfId="9745" xr:uid="{F79CD404-F6F7-463A-9923-B41EF6640229}"/>
    <cellStyle name="Accent5 9" xfId="9743" xr:uid="{BD2665BB-8B07-40C9-BA70-B9C18E6ED958}"/>
    <cellStyle name="Accent6" xfId="22319" xr:uid="{00000000-0005-0000-0000-0000BC040000}"/>
    <cellStyle name="Accent6 - 20%" xfId="3263" xr:uid="{00000000-0005-0000-0000-0000BD040000}"/>
    <cellStyle name="Accent6 - 40%" xfId="3264" xr:uid="{00000000-0005-0000-0000-0000BE040000}"/>
    <cellStyle name="Accent6 - 40% 2" xfId="3351" xr:uid="{00000000-0005-0000-0000-0000BF040000}"/>
    <cellStyle name="Accent6 - 60%" xfId="3265" xr:uid="{00000000-0005-0000-0000-0000C0040000}"/>
    <cellStyle name="Accent6 - 60% 2" xfId="3352" xr:uid="{00000000-0005-0000-0000-0000C1040000}"/>
    <cellStyle name="Accent6 10" xfId="9941" xr:uid="{BFAB2A61-3BFA-4ECF-9BAF-BC376B0CC83E}"/>
    <cellStyle name="Accent6 11" xfId="24715" xr:uid="{72F0389C-18E4-457A-B613-E7575121DABD}"/>
    <cellStyle name="Accent6 2" xfId="1047" xr:uid="{00000000-0005-0000-0000-0000C2040000}"/>
    <cellStyle name="Accent6 2 2" xfId="1048" xr:uid="{00000000-0005-0000-0000-0000C3040000}"/>
    <cellStyle name="Accent6 2 2 2" xfId="3353" xr:uid="{00000000-0005-0000-0000-0000C4040000}"/>
    <cellStyle name="Accent6 2 3" xfId="1049" xr:uid="{00000000-0005-0000-0000-0000C5040000}"/>
    <cellStyle name="Accent6 2 3 2" xfId="9191" xr:uid="{4729C610-6C7D-407E-9A72-ADD77F160F6C}"/>
    <cellStyle name="Accent6 2 4" xfId="4545" xr:uid="{D68629D7-0493-4C05-813E-4A706A35B741}"/>
    <cellStyle name="Accent6 2 4 2" xfId="8856" xr:uid="{93192B7C-4EDA-4C63-88BC-90EAC7A7129B}"/>
    <cellStyle name="Accent6 3" xfId="1050" xr:uid="{00000000-0005-0000-0000-0000C6040000}"/>
    <cellStyle name="Accent6 3 2" xfId="3354" xr:uid="{00000000-0005-0000-0000-0000C7040000}"/>
    <cellStyle name="Accent6 3 2 2" xfId="10547" xr:uid="{A2187A2F-47E8-4F0C-A77D-22445B1E8CB9}"/>
    <cellStyle name="Accent6 4" xfId="3262" xr:uid="{00000000-0005-0000-0000-0000C8040000}"/>
    <cellStyle name="Accent6 5" xfId="3511" xr:uid="{00000000-0005-0000-0000-0000C9040000}"/>
    <cellStyle name="Accent6 6" xfId="3513" xr:uid="{00000000-0005-0000-0000-0000CA040000}"/>
    <cellStyle name="Accent6 6 2" xfId="9190" xr:uid="{8432B023-3ADA-42D8-9BF3-06B698F1F94A}"/>
    <cellStyle name="Accent6 7" xfId="3504" xr:uid="{00000000-0005-0000-0000-0000CB040000}"/>
    <cellStyle name="Accent6 8" xfId="9744" xr:uid="{D4F7C8D3-8C89-43C4-8A71-0507D7AE9A82}"/>
    <cellStyle name="Accent6 9" xfId="9738" xr:uid="{15913525-B59D-424B-A32E-B50A24C8CDF3}"/>
    <cellStyle name="Açıklama Metni" xfId="24720" builtinId="53" customBuiltin="1"/>
    <cellStyle name="Açıklama Metni 2" xfId="1051" xr:uid="{00000000-0005-0000-0000-0000CD040000}"/>
    <cellStyle name="Açıklama Metni 2 2" xfId="1052" xr:uid="{00000000-0005-0000-0000-0000CE040000}"/>
    <cellStyle name="Açıklama Metni 2 2 2" xfId="1053" xr:uid="{00000000-0005-0000-0000-0000CF040000}"/>
    <cellStyle name="Açıklama Metni 2 2 3" xfId="1054" xr:uid="{00000000-0005-0000-0000-0000D0040000}"/>
    <cellStyle name="Açıklama Metni 2 2 4" xfId="1055" xr:uid="{00000000-0005-0000-0000-0000D1040000}"/>
    <cellStyle name="Açıklama Metni 2 2 5" xfId="1056" xr:uid="{00000000-0005-0000-0000-0000D2040000}"/>
    <cellStyle name="Açıklama Metni 2 2 6" xfId="1057" xr:uid="{00000000-0005-0000-0000-0000D3040000}"/>
    <cellStyle name="Açıklama Metni 2 2 7" xfId="1058" xr:uid="{00000000-0005-0000-0000-0000D4040000}"/>
    <cellStyle name="Açıklama Metni 2 2 8" xfId="1059" xr:uid="{00000000-0005-0000-0000-0000D5040000}"/>
    <cellStyle name="Açıklama Metni 2 2 9" xfId="4546" xr:uid="{CA4D5F27-8E59-494B-BCAD-5113029E9A13}"/>
    <cellStyle name="Açıklama Metni 2 3" xfId="1060" xr:uid="{00000000-0005-0000-0000-0000D6040000}"/>
    <cellStyle name="Açıklama Metni 3" xfId="1061" xr:uid="{00000000-0005-0000-0000-0000D7040000}"/>
    <cellStyle name="Açıklama Metni 3 2" xfId="4547" xr:uid="{FCDC0233-5917-47E3-BEB5-CED1B37554F0}"/>
    <cellStyle name="Açıklama Metni 4" xfId="4548" xr:uid="{5AED395C-05A9-44D4-95E7-7B449893493C}"/>
    <cellStyle name="Açıklama Metni 5" xfId="4549" xr:uid="{EF7B404A-C25E-4579-8B96-A0931D7EF303}"/>
    <cellStyle name="Açıklama Metni 6" xfId="4550" xr:uid="{CC7EC2A1-3244-4009-BFDC-B9F967948254}"/>
    <cellStyle name="Ana Başlık" xfId="24732" builtinId="15" customBuiltin="1"/>
    <cellStyle name="Ana Başlık 2" xfId="1062" xr:uid="{00000000-0005-0000-0000-0000D9040000}"/>
    <cellStyle name="Ana Başlık 2 10" xfId="1063" xr:uid="{00000000-0005-0000-0000-0000DA040000}"/>
    <cellStyle name="Ana Başlık 2 10 2" xfId="1064" xr:uid="{00000000-0005-0000-0000-0000DB040000}"/>
    <cellStyle name="Ana Başlık 2 10 3" xfId="1065" xr:uid="{00000000-0005-0000-0000-0000DC040000}"/>
    <cellStyle name="Ana Başlık 2 10 3 2" xfId="4553" xr:uid="{402A21D9-C0DB-4563-B1BC-AA117C374947}"/>
    <cellStyle name="Ana Başlık 2 11" xfId="1066" xr:uid="{00000000-0005-0000-0000-0000DD040000}"/>
    <cellStyle name="Ana Başlık 2 11 2" xfId="1067" xr:uid="{00000000-0005-0000-0000-0000DE040000}"/>
    <cellStyle name="Ana Başlık 2 11 3" xfId="1068" xr:uid="{00000000-0005-0000-0000-0000DF040000}"/>
    <cellStyle name="Ana Başlık 2 11 3 2" xfId="4554" xr:uid="{DEE37553-1D8D-497C-8ACB-D1F6879A7FB6}"/>
    <cellStyle name="Ana Başlık 2 12" xfId="1069" xr:uid="{00000000-0005-0000-0000-0000E0040000}"/>
    <cellStyle name="Ana Başlık 2 12 2" xfId="1070" xr:uid="{00000000-0005-0000-0000-0000E1040000}"/>
    <cellStyle name="Ana Başlık 2 12 3" xfId="1071" xr:uid="{00000000-0005-0000-0000-0000E2040000}"/>
    <cellStyle name="Ana Başlık 2 12 3 2" xfId="4555" xr:uid="{F98D11A2-4CA6-466B-8B9C-D33611DB1E04}"/>
    <cellStyle name="Ana Başlık 2 13" xfId="1072" xr:uid="{00000000-0005-0000-0000-0000E3040000}"/>
    <cellStyle name="Ana Başlık 2 13 2" xfId="4556" xr:uid="{2A28285F-B409-4A01-835E-D49238DD07B0}"/>
    <cellStyle name="Ana Başlık 2 14" xfId="1073" xr:uid="{00000000-0005-0000-0000-0000E4040000}"/>
    <cellStyle name="Ana Başlık 2 14 2" xfId="4557" xr:uid="{9C751FA1-4A9F-42D1-8042-591305B55D6B}"/>
    <cellStyle name="Ana Başlık 2 14 3" xfId="10548" xr:uid="{7225B3FA-D641-4683-8986-CEE6D360AA34}"/>
    <cellStyle name="Ana Başlık 2 15" xfId="1074" xr:uid="{00000000-0005-0000-0000-0000E5040000}"/>
    <cellStyle name="Ana Başlık 2 15 2" xfId="4558" xr:uid="{FD388ADC-0B13-4234-AABA-C1EE31AD5C31}"/>
    <cellStyle name="Ana Başlık 2 16" xfId="1075" xr:uid="{00000000-0005-0000-0000-0000E6040000}"/>
    <cellStyle name="Ana Başlık 2 16 2" xfId="4559" xr:uid="{DF64878E-D184-4A83-B589-5C775DF88F1A}"/>
    <cellStyle name="Ana Başlık 2 17" xfId="1076" xr:uid="{00000000-0005-0000-0000-0000E7040000}"/>
    <cellStyle name="Ana Başlık 2 17 2" xfId="4560" xr:uid="{6A41F1BF-533B-4ED8-BDBF-1B18F5D11398}"/>
    <cellStyle name="Ana Başlık 2 18" xfId="3173" xr:uid="{00000000-0005-0000-0000-0000E8040000}"/>
    <cellStyle name="Ana Başlık 2 18 2" xfId="4562" xr:uid="{9FD14B01-2841-4E2B-8082-A5C6E3FC85FE}"/>
    <cellStyle name="Ana Başlık 2 18 3" xfId="4561" xr:uid="{A70A26EA-08A9-4BE9-B002-E95016BD7DE4}"/>
    <cellStyle name="Ana Başlık 2 19" xfId="4552" xr:uid="{92216206-2BFD-4B33-AD57-DACED435248B}"/>
    <cellStyle name="Ana Başlık 2 2" xfId="1077" xr:uid="{00000000-0005-0000-0000-0000E9040000}"/>
    <cellStyle name="Ana Başlık 2 2 10" xfId="4563" xr:uid="{2AD1C1D4-EA9A-4BA2-A62A-2F69FE75526C}"/>
    <cellStyle name="Ana Başlık 2 2 2" xfId="1078" xr:uid="{00000000-0005-0000-0000-0000EA040000}"/>
    <cellStyle name="Ana Başlık 2 2 2 2" xfId="1079" xr:uid="{00000000-0005-0000-0000-0000EB040000}"/>
    <cellStyle name="Ana Başlık 2 2 2 3" xfId="1080" xr:uid="{00000000-0005-0000-0000-0000EC040000}"/>
    <cellStyle name="Ana Başlık 2 2 2 3 2" xfId="4564" xr:uid="{F446575A-3187-48A1-BA4B-82EEB61E8246}"/>
    <cellStyle name="Ana Başlık 2 2 3" xfId="1081" xr:uid="{00000000-0005-0000-0000-0000ED040000}"/>
    <cellStyle name="Ana Başlık 2 2 3 2" xfId="1082" xr:uid="{00000000-0005-0000-0000-0000EE040000}"/>
    <cellStyle name="Ana Başlık 2 2 3 3" xfId="1083" xr:uid="{00000000-0005-0000-0000-0000EF040000}"/>
    <cellStyle name="Ana Başlık 2 2 3 3 2" xfId="4565" xr:uid="{CA3D7F61-8275-458D-894D-E08DB9D475FD}"/>
    <cellStyle name="Ana Başlık 2 2 4" xfId="1084" xr:uid="{00000000-0005-0000-0000-0000F0040000}"/>
    <cellStyle name="Ana Başlık 2 2 4 2" xfId="1085" xr:uid="{00000000-0005-0000-0000-0000F1040000}"/>
    <cellStyle name="Ana Başlık 2 2 4 3" xfId="1086" xr:uid="{00000000-0005-0000-0000-0000F2040000}"/>
    <cellStyle name="Ana Başlık 2 2 4 3 2" xfId="4566" xr:uid="{A651743A-48E9-4570-80A0-A24E406AAC35}"/>
    <cellStyle name="Ana Başlık 2 2 5" xfId="1087" xr:uid="{00000000-0005-0000-0000-0000F3040000}"/>
    <cellStyle name="Ana Başlık 2 2 5 2" xfId="1088" xr:uid="{00000000-0005-0000-0000-0000F4040000}"/>
    <cellStyle name="Ana Başlık 2 2 5 3" xfId="1089" xr:uid="{00000000-0005-0000-0000-0000F5040000}"/>
    <cellStyle name="Ana Başlık 2 2 5 3 2" xfId="4567" xr:uid="{0F26AB72-0EE5-4327-A60F-B4A4368AF39B}"/>
    <cellStyle name="Ana Başlık 2 2 6" xfId="1090" xr:uid="{00000000-0005-0000-0000-0000F6040000}"/>
    <cellStyle name="Ana Başlık 2 2 6 2" xfId="1091" xr:uid="{00000000-0005-0000-0000-0000F7040000}"/>
    <cellStyle name="Ana Başlık 2 2 6 3" xfId="1092" xr:uid="{00000000-0005-0000-0000-0000F8040000}"/>
    <cellStyle name="Ana Başlık 2 2 6 3 2" xfId="4568" xr:uid="{C6EC1A7E-9701-45E6-B745-06E69FA8BCED}"/>
    <cellStyle name="Ana Başlık 2 2 7" xfId="1093" xr:uid="{00000000-0005-0000-0000-0000F9040000}"/>
    <cellStyle name="Ana Başlık 2 2 7 2" xfId="1094" xr:uid="{00000000-0005-0000-0000-0000FA040000}"/>
    <cellStyle name="Ana Başlık 2 2 7 3" xfId="1095" xr:uid="{00000000-0005-0000-0000-0000FB040000}"/>
    <cellStyle name="Ana Başlık 2 2 7 3 2" xfId="4569" xr:uid="{A7F9F401-8132-4FB3-8DBC-0E98A89F31AF}"/>
    <cellStyle name="Ana Başlık 2 2 8" xfId="1096" xr:uid="{00000000-0005-0000-0000-0000FC040000}"/>
    <cellStyle name="Ana Başlık 2 2 9" xfId="1097" xr:uid="{00000000-0005-0000-0000-0000FD040000}"/>
    <cellStyle name="Ana Başlık 2 2 9 2" xfId="4570" xr:uid="{43E791BB-D024-4033-9EC2-7C2BB8D99ADB}"/>
    <cellStyle name="Ana Başlık 2 20" xfId="5404" xr:uid="{5D8949EF-1BFD-4661-A90B-26636ADDE3D8}"/>
    <cellStyle name="Ana Başlık 2 3" xfId="1098" xr:uid="{00000000-0005-0000-0000-0000FE040000}"/>
    <cellStyle name="Ana Başlık 2 3 2" xfId="1099" xr:uid="{00000000-0005-0000-0000-0000FF040000}"/>
    <cellStyle name="Ana Başlık 2 4" xfId="1100" xr:uid="{00000000-0005-0000-0000-000000050000}"/>
    <cellStyle name="Ana Başlık 2 5" xfId="1101" xr:uid="{00000000-0005-0000-0000-000001050000}"/>
    <cellStyle name="Ana Başlık 2 5 2" xfId="1102" xr:uid="{00000000-0005-0000-0000-000002050000}"/>
    <cellStyle name="Ana Başlık 2 5 3" xfId="1103" xr:uid="{00000000-0005-0000-0000-000003050000}"/>
    <cellStyle name="Ana Başlık 2 5 3 2" xfId="4571" xr:uid="{0EC02812-1C8C-41BB-A12C-04C9AF9F1688}"/>
    <cellStyle name="Ana Başlık 2 6" xfId="1104" xr:uid="{00000000-0005-0000-0000-000004050000}"/>
    <cellStyle name="Ana Başlık 2 7" xfId="1105" xr:uid="{00000000-0005-0000-0000-000005050000}"/>
    <cellStyle name="Ana Başlık 2 7 2" xfId="1106" xr:uid="{00000000-0005-0000-0000-000006050000}"/>
    <cellStyle name="Ana Başlık 2 7 3" xfId="1107" xr:uid="{00000000-0005-0000-0000-000007050000}"/>
    <cellStyle name="Ana Başlık 2 7 3 2" xfId="4572" xr:uid="{05F16106-B8E2-441F-B626-04CC456EF18D}"/>
    <cellStyle name="Ana Başlık 2 8" xfId="1108" xr:uid="{00000000-0005-0000-0000-000008050000}"/>
    <cellStyle name="Ana Başlık 2 8 2" xfId="1109" xr:uid="{00000000-0005-0000-0000-000009050000}"/>
    <cellStyle name="Ana Başlık 2 8 3" xfId="1110" xr:uid="{00000000-0005-0000-0000-00000A050000}"/>
    <cellStyle name="Ana Başlık 2 8 3 2" xfId="4573" xr:uid="{F8515BE8-BBA4-4CBD-BE00-B140E23EBAE9}"/>
    <cellStyle name="Ana Başlık 2 9" xfId="1111" xr:uid="{00000000-0005-0000-0000-00000B050000}"/>
    <cellStyle name="Ana Başlık 2 9 2" xfId="1112" xr:uid="{00000000-0005-0000-0000-00000C050000}"/>
    <cellStyle name="Ana Başlık 2 9 3" xfId="1113" xr:uid="{00000000-0005-0000-0000-00000D050000}"/>
    <cellStyle name="Ana Başlık 2 9 3 2" xfId="4574" xr:uid="{BEA14811-37CD-4DCD-A993-36F5AB04EA8C}"/>
    <cellStyle name="Ana Başlık 3" xfId="1114" xr:uid="{00000000-0005-0000-0000-00000E050000}"/>
    <cellStyle name="Ana Başlık 3 2" xfId="1115" xr:uid="{00000000-0005-0000-0000-00000F050000}"/>
    <cellStyle name="Ana Başlık 3 2 2" xfId="1116" xr:uid="{00000000-0005-0000-0000-000010050000}"/>
    <cellStyle name="Ana Başlık 3 3" xfId="1117" xr:uid="{00000000-0005-0000-0000-000011050000}"/>
    <cellStyle name="Ana Başlık 3 3 2" xfId="4576" xr:uid="{FB62D6B2-D0EF-4E92-A2DA-80C29492C48E}"/>
    <cellStyle name="Ana Başlık 3 4" xfId="4575" xr:uid="{3397871E-6567-4976-BA5C-253D6A648009}"/>
    <cellStyle name="Ana Başlık 4" xfId="1118" xr:uid="{00000000-0005-0000-0000-000012050000}"/>
    <cellStyle name="Ana Başlık 4 2" xfId="4577" xr:uid="{69EBF8D1-C94F-438C-986D-F4B1EEB1B494}"/>
    <cellStyle name="Ana Başlık 5" xfId="1119" xr:uid="{00000000-0005-0000-0000-000013050000}"/>
    <cellStyle name="Ana Başlık 5 2" xfId="4578" xr:uid="{A0564D55-BADC-4D45-8F46-8C6A133746AF}"/>
    <cellStyle name="Ana Başlık 6" xfId="4579" xr:uid="{379569DB-3D92-4333-AF5C-326EB2A31B63}"/>
    <cellStyle name="Ana Başlık 7" xfId="4580" xr:uid="{6DFA9C3C-73CF-4A14-9235-25F30D57862D}"/>
    <cellStyle name="Ana Başlık 8" xfId="4551" xr:uid="{6EA418D3-D6A8-4C54-9EAD-BEAED8918082}"/>
    <cellStyle name="Avertissement" xfId="1120" xr:uid="{00000000-0005-0000-0000-000014050000}"/>
    <cellStyle name="Bad" xfId="22311" xr:uid="{00000000-0005-0000-0000-000015050000}"/>
    <cellStyle name="Bad 2" xfId="1121" xr:uid="{00000000-0005-0000-0000-000016050000}"/>
    <cellStyle name="Bad 2 2" xfId="3355" xr:uid="{00000000-0005-0000-0000-000017050000}"/>
    <cellStyle name="Bad 2 3" xfId="4581" xr:uid="{715ED799-A80A-40AE-A205-C208E6E01064}"/>
    <cellStyle name="Bad 3" xfId="1122" xr:uid="{00000000-0005-0000-0000-000018050000}"/>
    <cellStyle name="Bad 3 2" xfId="9084" xr:uid="{D351F9F4-E242-4E9F-82A0-3150FA1DB34E}"/>
    <cellStyle name="Bad 3 2 2" xfId="10549" xr:uid="{A865F004-331D-46A7-A1F5-75A83F6FD7C5}"/>
    <cellStyle name="Bad 4" xfId="3266" xr:uid="{00000000-0005-0000-0000-000019050000}"/>
    <cellStyle name="Bad 4 2" xfId="24716" xr:uid="{D1449627-80BE-42DC-A9C3-3FCCF73A5E6D}"/>
    <cellStyle name="Bağlı Hücre" xfId="24727" builtinId="24" customBuiltin="1"/>
    <cellStyle name="Bağlı Hücre 2" xfId="1123" xr:uid="{00000000-0005-0000-0000-00001B050000}"/>
    <cellStyle name="Bağlı Hücre 2 10" xfId="1124" xr:uid="{00000000-0005-0000-0000-00001C050000}"/>
    <cellStyle name="Bağlı Hücre 2 11" xfId="1125" xr:uid="{00000000-0005-0000-0000-00001D050000}"/>
    <cellStyle name="Bağlı Hücre 2 12" xfId="1126" xr:uid="{00000000-0005-0000-0000-00001E050000}"/>
    <cellStyle name="Bağlı Hücre 2 13" xfId="1127" xr:uid="{00000000-0005-0000-0000-00001F050000}"/>
    <cellStyle name="Bağlı Hücre 2 14" xfId="1128" xr:uid="{00000000-0005-0000-0000-000020050000}"/>
    <cellStyle name="Bağlı Hücre 2 14 2" xfId="4583" xr:uid="{0D3A2DB7-85F3-41D9-9ECE-6ACF6BAEFB19}"/>
    <cellStyle name="Bağlı Hücre 2 15" xfId="1129" xr:uid="{00000000-0005-0000-0000-000021050000}"/>
    <cellStyle name="Bağlı Hücre 2 15 2" xfId="4584" xr:uid="{BF133846-9346-4556-8A7A-ED98A46A6A3E}"/>
    <cellStyle name="Bağlı Hücre 2 15 3" xfId="10550" xr:uid="{2FC32A1C-56F3-4F01-8C01-B413DF6F74D0}"/>
    <cellStyle name="Bağlı Hücre 2 16" xfId="1130" xr:uid="{00000000-0005-0000-0000-000022050000}"/>
    <cellStyle name="Bağlı Hücre 2 16 2" xfId="4585" xr:uid="{214A85F8-4A75-4C68-ABFD-C34CF0F55029}"/>
    <cellStyle name="Bağlı Hücre 2 17" xfId="1131" xr:uid="{00000000-0005-0000-0000-000023050000}"/>
    <cellStyle name="Bağlı Hücre 2 18" xfId="1132" xr:uid="{00000000-0005-0000-0000-000024050000}"/>
    <cellStyle name="Bağlı Hücre 2 18 2" xfId="4586" xr:uid="{7D5492D9-502B-4203-B3E9-8211FC4EF694}"/>
    <cellStyle name="Bağlı Hücre 2 19" xfId="1133" xr:uid="{00000000-0005-0000-0000-000025050000}"/>
    <cellStyle name="Bağlı Hücre 2 19 2" xfId="4587" xr:uid="{83D5F42B-1A99-4B27-87EA-C58CBEBC23A5}"/>
    <cellStyle name="Bağlı Hücre 2 2" xfId="1134" xr:uid="{00000000-0005-0000-0000-000026050000}"/>
    <cellStyle name="Bağlı Hücre 2 2 10" xfId="1135" xr:uid="{00000000-0005-0000-0000-000027050000}"/>
    <cellStyle name="Bağlı Hücre 2 2 11" xfId="1136" xr:uid="{00000000-0005-0000-0000-000028050000}"/>
    <cellStyle name="Bağlı Hücre 2 2 11 2" xfId="4589" xr:uid="{01D18206-70CC-4255-98DC-535B2F450F3F}"/>
    <cellStyle name="Bağlı Hücre 2 2 12" xfId="4588" xr:uid="{6B6D3965-F738-467C-868F-ECFCC08C2CBB}"/>
    <cellStyle name="Bağlı Hücre 2 2 13" xfId="6658" xr:uid="{4F6DF349-756C-4097-92CB-6B51D5A1F8AB}"/>
    <cellStyle name="Bağlı Hücre 2 2 2" xfId="1137" xr:uid="{00000000-0005-0000-0000-000029050000}"/>
    <cellStyle name="Bağlı Hücre 2 2 2 2" xfId="1138" xr:uid="{00000000-0005-0000-0000-00002A050000}"/>
    <cellStyle name="Bağlı Hücre 2 2 3" xfId="1139" xr:uid="{00000000-0005-0000-0000-00002B050000}"/>
    <cellStyle name="Bağlı Hücre 2 2 3 2" xfId="1140" xr:uid="{00000000-0005-0000-0000-00002C050000}"/>
    <cellStyle name="Bağlı Hücre 2 2 3 3" xfId="1141" xr:uid="{00000000-0005-0000-0000-00002D050000}"/>
    <cellStyle name="Bağlı Hücre 2 2 3 3 2" xfId="4590" xr:uid="{6AF2D678-E423-47DC-9B72-2707C0772F7B}"/>
    <cellStyle name="Bağlı Hücre 2 2 4" xfId="1142" xr:uid="{00000000-0005-0000-0000-00002E050000}"/>
    <cellStyle name="Bağlı Hücre 2 2 4 2" xfId="1143" xr:uid="{00000000-0005-0000-0000-00002F050000}"/>
    <cellStyle name="Bağlı Hücre 2 2 4 3" xfId="1144" xr:uid="{00000000-0005-0000-0000-000030050000}"/>
    <cellStyle name="Bağlı Hücre 2 2 4 3 2" xfId="4591" xr:uid="{5E70A5B2-1FC3-4FD6-9311-C00A5E14D098}"/>
    <cellStyle name="Bağlı Hücre 2 2 5" xfId="1145" xr:uid="{00000000-0005-0000-0000-000031050000}"/>
    <cellStyle name="Bağlı Hücre 2 2 5 2" xfId="1146" xr:uid="{00000000-0005-0000-0000-000032050000}"/>
    <cellStyle name="Bağlı Hücre 2 2 5 3" xfId="1147" xr:uid="{00000000-0005-0000-0000-000033050000}"/>
    <cellStyle name="Bağlı Hücre 2 2 5 3 2" xfId="4592" xr:uid="{F6393E33-A91D-4CFA-B16F-342E51986530}"/>
    <cellStyle name="Bağlı Hücre 2 2 6" xfId="1148" xr:uid="{00000000-0005-0000-0000-000034050000}"/>
    <cellStyle name="Bağlı Hücre 2 2 6 2" xfId="1149" xr:uid="{00000000-0005-0000-0000-000035050000}"/>
    <cellStyle name="Bağlı Hücre 2 2 6 3" xfId="1150" xr:uid="{00000000-0005-0000-0000-000036050000}"/>
    <cellStyle name="Bağlı Hücre 2 2 6 3 2" xfId="4593" xr:uid="{54B8F554-68C1-43B9-A31C-0DBED792D9A3}"/>
    <cellStyle name="Bağlı Hücre 2 2 7" xfId="1151" xr:uid="{00000000-0005-0000-0000-000037050000}"/>
    <cellStyle name="Bağlı Hücre 2 2 7 2" xfId="1152" xr:uid="{00000000-0005-0000-0000-000038050000}"/>
    <cellStyle name="Bağlı Hücre 2 2 7 3" xfId="1153" xr:uid="{00000000-0005-0000-0000-000039050000}"/>
    <cellStyle name="Bağlı Hücre 2 2 7 3 2" xfId="4594" xr:uid="{04361AC8-D280-43F9-BADB-52A44AAB58A6}"/>
    <cellStyle name="Bağlı Hücre 2 2 8" xfId="1154" xr:uid="{00000000-0005-0000-0000-00003A050000}"/>
    <cellStyle name="Bağlı Hücre 2 2 8 2" xfId="1155" xr:uid="{00000000-0005-0000-0000-00003B050000}"/>
    <cellStyle name="Bağlı Hücre 2 2 8 3" xfId="1156" xr:uid="{00000000-0005-0000-0000-00003C050000}"/>
    <cellStyle name="Bağlı Hücre 2 2 8 3 2" xfId="4595" xr:uid="{DB4B2CDE-6561-4650-90B8-3D2E639131DC}"/>
    <cellStyle name="Bağlı Hücre 2 2 9" xfId="1157" xr:uid="{00000000-0005-0000-0000-00003D050000}"/>
    <cellStyle name="Bağlı Hücre 2 2 9 2" xfId="4596" xr:uid="{0A72CF8A-4E12-47D6-AE06-F9E26678BC34}"/>
    <cellStyle name="Bağlı Hücre 2 20" xfId="3174" xr:uid="{00000000-0005-0000-0000-00003E050000}"/>
    <cellStyle name="Bağlı Hücre 2 20 2" xfId="4598" xr:uid="{875D237D-888A-4075-AC92-EBD638E56DB6}"/>
    <cellStyle name="Bağlı Hücre 2 20 3" xfId="4597" xr:uid="{444D9B91-6958-4EE7-BC02-C1A028588C3D}"/>
    <cellStyle name="Bağlı Hücre 2 3" xfId="1158" xr:uid="{00000000-0005-0000-0000-00003F050000}"/>
    <cellStyle name="Bağlı Hücre 2 4" xfId="1159" xr:uid="{00000000-0005-0000-0000-000040050000}"/>
    <cellStyle name="Bağlı Hücre 2 4 2" xfId="1160" xr:uid="{00000000-0005-0000-0000-000041050000}"/>
    <cellStyle name="Bağlı Hücre 2 5" xfId="1161" xr:uid="{00000000-0005-0000-0000-000042050000}"/>
    <cellStyle name="Bağlı Hücre 2 6" xfId="1162" xr:uid="{00000000-0005-0000-0000-000043050000}"/>
    <cellStyle name="Bağlı Hücre 2 6 2" xfId="1163" xr:uid="{00000000-0005-0000-0000-000044050000}"/>
    <cellStyle name="Bağlı Hücre 2 6 3" xfId="1164" xr:uid="{00000000-0005-0000-0000-000045050000}"/>
    <cellStyle name="Bağlı Hücre 2 6 3 2" xfId="4599" xr:uid="{05E3F7DF-CF14-49B5-8264-B7A84236AE83}"/>
    <cellStyle name="Bağlı Hücre 2 7" xfId="1165" xr:uid="{00000000-0005-0000-0000-000046050000}"/>
    <cellStyle name="Bağlı Hücre 2 8" xfId="1166" xr:uid="{00000000-0005-0000-0000-000047050000}"/>
    <cellStyle name="Bağlı Hücre 2 9" xfId="1167" xr:uid="{00000000-0005-0000-0000-000048050000}"/>
    <cellStyle name="Bağlı Hücre 3" xfId="1168" xr:uid="{00000000-0005-0000-0000-000049050000}"/>
    <cellStyle name="Bağlı Hücre 3 2" xfId="1169" xr:uid="{00000000-0005-0000-0000-00004A050000}"/>
    <cellStyle name="Bağlı Hücre 3 2 2" xfId="1170" xr:uid="{00000000-0005-0000-0000-00004B050000}"/>
    <cellStyle name="Bağlı Hücre 3 3" xfId="1171" xr:uid="{00000000-0005-0000-0000-00004C050000}"/>
    <cellStyle name="Bağlı Hücre 3 3 2" xfId="4601" xr:uid="{8EED8CC0-9F25-40BC-93C0-066C218EC511}"/>
    <cellStyle name="Bağlı Hücre 3 4" xfId="4600" xr:uid="{1F132766-0AA6-4ECA-AF51-174939FCD40E}"/>
    <cellStyle name="Bağlı Hücre 4" xfId="1172" xr:uid="{00000000-0005-0000-0000-00004D050000}"/>
    <cellStyle name="Bağlı Hücre 4 2" xfId="4602" xr:uid="{7C6200C3-C94A-441F-A8A8-178A70E7252E}"/>
    <cellStyle name="Bağlı Hücre 4 3" xfId="10551" xr:uid="{97634371-0D37-4CED-A410-E3D0406FB3D4}"/>
    <cellStyle name="Bağlı Hücre 5" xfId="1173" xr:uid="{00000000-0005-0000-0000-00004E050000}"/>
    <cellStyle name="Bağlı Hücre 5 2" xfId="4603" xr:uid="{1E3459C5-E842-47D9-863E-F8BFCD98832E}"/>
    <cellStyle name="Bağlı Hücre 6" xfId="4604" xr:uid="{7B4F0504-F6C4-4DB8-9B15-6B3754006A0C}"/>
    <cellStyle name="Bağlı Hücre 7" xfId="4605" xr:uid="{F388BE9F-9A57-4077-9123-8C54ACB918CF}"/>
    <cellStyle name="Bağlı Hücre 8" xfId="4582" xr:uid="{D8B8F774-C39A-41BE-8D37-D996D6388A62}"/>
    <cellStyle name="Başlık 1" xfId="24722" builtinId="16" customBuiltin="1"/>
    <cellStyle name="Başlık 1 2" xfId="1174" xr:uid="{00000000-0005-0000-0000-000050050000}"/>
    <cellStyle name="Başlık 1 2 10" xfId="1175" xr:uid="{00000000-0005-0000-0000-000051050000}"/>
    <cellStyle name="Başlık 1 2 11" xfId="1176" xr:uid="{00000000-0005-0000-0000-000052050000}"/>
    <cellStyle name="Başlık 1 2 12" xfId="1177" xr:uid="{00000000-0005-0000-0000-000053050000}"/>
    <cellStyle name="Başlık 1 2 13" xfId="1178" xr:uid="{00000000-0005-0000-0000-000054050000}"/>
    <cellStyle name="Başlık 1 2 14" xfId="1179" xr:uid="{00000000-0005-0000-0000-000055050000}"/>
    <cellStyle name="Başlık 1 2 14 2" xfId="4607" xr:uid="{9637A67A-E577-48A5-AD65-17B472E21DEC}"/>
    <cellStyle name="Başlık 1 2 15" xfId="1180" xr:uid="{00000000-0005-0000-0000-000056050000}"/>
    <cellStyle name="Başlık 1 2 15 2" xfId="4608" xr:uid="{478C3A40-96E3-42F0-9E53-FCFCB2C3D0D0}"/>
    <cellStyle name="Başlık 1 2 15 3" xfId="10552" xr:uid="{9DFA0218-D17C-4720-9F0B-AFE8D04C07E8}"/>
    <cellStyle name="Başlık 1 2 16" xfId="1181" xr:uid="{00000000-0005-0000-0000-000057050000}"/>
    <cellStyle name="Başlık 1 2 16 2" xfId="4609" xr:uid="{7E4B06CB-C105-4E94-9089-350A040F15D3}"/>
    <cellStyle name="Başlık 1 2 17" xfId="1182" xr:uid="{00000000-0005-0000-0000-000058050000}"/>
    <cellStyle name="Başlık 1 2 18" xfId="1183" xr:uid="{00000000-0005-0000-0000-000059050000}"/>
    <cellStyle name="Başlık 1 2 18 2" xfId="4610" xr:uid="{3EF9388D-D697-46D7-8695-201932098FC4}"/>
    <cellStyle name="Başlık 1 2 19" xfId="1184" xr:uid="{00000000-0005-0000-0000-00005A050000}"/>
    <cellStyle name="Başlık 1 2 19 2" xfId="4611" xr:uid="{F9330BA9-3BA5-4201-8464-B49CC3334646}"/>
    <cellStyle name="Başlık 1 2 2" xfId="1185" xr:uid="{00000000-0005-0000-0000-00005B050000}"/>
    <cellStyle name="Başlık 1 2 2 10" xfId="1186" xr:uid="{00000000-0005-0000-0000-00005C050000}"/>
    <cellStyle name="Başlık 1 2 2 11" xfId="1187" xr:uid="{00000000-0005-0000-0000-00005D050000}"/>
    <cellStyle name="Başlık 1 2 2 11 2" xfId="4613" xr:uid="{DB26ADC1-E29E-4EBA-BBC4-0B7AB8288208}"/>
    <cellStyle name="Başlık 1 2 2 12" xfId="4612" xr:uid="{C0E3857C-D119-4B60-B286-5EECA90FA24A}"/>
    <cellStyle name="Başlık 1 2 2 13" xfId="6659" xr:uid="{CAA75FB5-8393-4241-9F04-229D709CA4B0}"/>
    <cellStyle name="Başlık 1 2 2 2" xfId="1188" xr:uid="{00000000-0005-0000-0000-00005E050000}"/>
    <cellStyle name="Başlık 1 2 2 2 2" xfId="1189" xr:uid="{00000000-0005-0000-0000-00005F050000}"/>
    <cellStyle name="Başlık 1 2 2 3" xfId="1190" xr:uid="{00000000-0005-0000-0000-000060050000}"/>
    <cellStyle name="Başlık 1 2 2 3 2" xfId="1191" xr:uid="{00000000-0005-0000-0000-000061050000}"/>
    <cellStyle name="Başlık 1 2 2 3 3" xfId="1192" xr:uid="{00000000-0005-0000-0000-000062050000}"/>
    <cellStyle name="Başlık 1 2 2 3 3 2" xfId="4614" xr:uid="{3031CFD2-C1F6-485B-9C8A-F27DFFE27046}"/>
    <cellStyle name="Başlık 1 2 2 4" xfId="1193" xr:uid="{00000000-0005-0000-0000-000063050000}"/>
    <cellStyle name="Başlık 1 2 2 4 2" xfId="1194" xr:uid="{00000000-0005-0000-0000-000064050000}"/>
    <cellStyle name="Başlık 1 2 2 4 3" xfId="1195" xr:uid="{00000000-0005-0000-0000-000065050000}"/>
    <cellStyle name="Başlık 1 2 2 4 3 2" xfId="4615" xr:uid="{2BEA8295-2EA1-4C8D-BAD0-7ED54CDED162}"/>
    <cellStyle name="Başlık 1 2 2 5" xfId="1196" xr:uid="{00000000-0005-0000-0000-000066050000}"/>
    <cellStyle name="Başlık 1 2 2 5 2" xfId="1197" xr:uid="{00000000-0005-0000-0000-000067050000}"/>
    <cellStyle name="Başlık 1 2 2 5 3" xfId="1198" xr:uid="{00000000-0005-0000-0000-000068050000}"/>
    <cellStyle name="Başlık 1 2 2 5 3 2" xfId="4616" xr:uid="{98E7C792-5C4F-4DDE-ABAF-E33005933A3A}"/>
    <cellStyle name="Başlık 1 2 2 6" xfId="1199" xr:uid="{00000000-0005-0000-0000-000069050000}"/>
    <cellStyle name="Başlık 1 2 2 6 2" xfId="1200" xr:uid="{00000000-0005-0000-0000-00006A050000}"/>
    <cellStyle name="Başlık 1 2 2 6 3" xfId="1201" xr:uid="{00000000-0005-0000-0000-00006B050000}"/>
    <cellStyle name="Başlık 1 2 2 6 3 2" xfId="4617" xr:uid="{825CD815-914C-4020-BE30-94EAE7ECE341}"/>
    <cellStyle name="Başlık 1 2 2 7" xfId="1202" xr:uid="{00000000-0005-0000-0000-00006C050000}"/>
    <cellStyle name="Başlık 1 2 2 7 2" xfId="1203" xr:uid="{00000000-0005-0000-0000-00006D050000}"/>
    <cellStyle name="Başlık 1 2 2 7 3" xfId="1204" xr:uid="{00000000-0005-0000-0000-00006E050000}"/>
    <cellStyle name="Başlık 1 2 2 7 3 2" xfId="4618" xr:uid="{4958E896-F290-482E-87CF-143A6821CEDB}"/>
    <cellStyle name="Başlık 1 2 2 8" xfId="1205" xr:uid="{00000000-0005-0000-0000-00006F050000}"/>
    <cellStyle name="Başlık 1 2 2 8 2" xfId="1206" xr:uid="{00000000-0005-0000-0000-000070050000}"/>
    <cellStyle name="Başlık 1 2 2 8 3" xfId="1207" xr:uid="{00000000-0005-0000-0000-000071050000}"/>
    <cellStyle name="Başlık 1 2 2 8 3 2" xfId="4619" xr:uid="{423D14F5-5E0A-4846-927B-EB9E729C49B1}"/>
    <cellStyle name="Başlık 1 2 2 9" xfId="1208" xr:uid="{00000000-0005-0000-0000-000072050000}"/>
    <cellStyle name="Başlık 1 2 2 9 2" xfId="4620" xr:uid="{AAD177A7-BE89-4CEB-B587-4CE3E73D1D44}"/>
    <cellStyle name="Başlık 1 2 20" xfId="3175" xr:uid="{00000000-0005-0000-0000-000073050000}"/>
    <cellStyle name="Başlık 1 2 20 2" xfId="4622" xr:uid="{25D50D00-5E91-476B-B667-55298F746743}"/>
    <cellStyle name="Başlık 1 2 20 3" xfId="4621" xr:uid="{30A525FF-2A12-42A2-9DA1-321131D137A7}"/>
    <cellStyle name="Başlık 1 2 3" xfId="1209" xr:uid="{00000000-0005-0000-0000-000074050000}"/>
    <cellStyle name="Başlık 1 2 4" xfId="1210" xr:uid="{00000000-0005-0000-0000-000075050000}"/>
    <cellStyle name="Başlık 1 2 4 2" xfId="1211" xr:uid="{00000000-0005-0000-0000-000076050000}"/>
    <cellStyle name="Başlık 1 2 5" xfId="1212" xr:uid="{00000000-0005-0000-0000-000077050000}"/>
    <cellStyle name="Başlık 1 2 6" xfId="1213" xr:uid="{00000000-0005-0000-0000-000078050000}"/>
    <cellStyle name="Başlık 1 2 6 2" xfId="1214" xr:uid="{00000000-0005-0000-0000-000079050000}"/>
    <cellStyle name="Başlık 1 2 6 3" xfId="1215" xr:uid="{00000000-0005-0000-0000-00007A050000}"/>
    <cellStyle name="Başlık 1 2 6 3 2" xfId="4623" xr:uid="{BB95BF4A-E22E-4B64-AD15-6986B3D3F1D5}"/>
    <cellStyle name="Başlık 1 2 7" xfId="1216" xr:uid="{00000000-0005-0000-0000-00007B050000}"/>
    <cellStyle name="Başlık 1 2 8" xfId="1217" xr:uid="{00000000-0005-0000-0000-00007C050000}"/>
    <cellStyle name="Başlık 1 2 9" xfId="1218" xr:uid="{00000000-0005-0000-0000-00007D050000}"/>
    <cellStyle name="Başlık 1 3" xfId="1219" xr:uid="{00000000-0005-0000-0000-00007E050000}"/>
    <cellStyle name="Başlık 1 3 2" xfId="1220" xr:uid="{00000000-0005-0000-0000-00007F050000}"/>
    <cellStyle name="Başlık 1 3 2 2" xfId="1221" xr:uid="{00000000-0005-0000-0000-000080050000}"/>
    <cellStyle name="Başlık 1 3 3" xfId="1222" xr:uid="{00000000-0005-0000-0000-000081050000}"/>
    <cellStyle name="Başlık 1 3 3 2" xfId="4625" xr:uid="{C352410C-4698-42A4-9ADF-FCEB79F99D7B}"/>
    <cellStyle name="Başlık 1 3 4" xfId="4624" xr:uid="{0CF1116F-CBEC-4939-9714-B327A4BE44C2}"/>
    <cellStyle name="Başlık 1 4" xfId="1223" xr:uid="{00000000-0005-0000-0000-000082050000}"/>
    <cellStyle name="Başlık 1 4 2" xfId="4626" xr:uid="{D58EDFD3-46D7-47A0-913F-4F1F6BB1C97A}"/>
    <cellStyle name="Başlık 1 4 3" xfId="10553" xr:uid="{2B0BEACE-B1AB-4E38-8DD0-13CD457A8D86}"/>
    <cellStyle name="Başlık 1 5" xfId="1224" xr:uid="{00000000-0005-0000-0000-000083050000}"/>
    <cellStyle name="Başlık 1 5 2" xfId="4627" xr:uid="{FDE4D196-025A-4741-AE27-98787D5BEA34}"/>
    <cellStyle name="Başlık 1 6" xfId="4628" xr:uid="{12F9CC90-FC07-4D84-A475-521FBE2BACAE}"/>
    <cellStyle name="Başlık 1 7" xfId="4629" xr:uid="{A16165E6-BB70-4CD5-A590-3EBA0FFC0D27}"/>
    <cellStyle name="Başlık 1 8" xfId="4606" xr:uid="{DC59B3FA-5755-4DCC-8E1C-F4B3F1D90109}"/>
    <cellStyle name="Başlık 2" xfId="24723" builtinId="17" customBuiltin="1"/>
    <cellStyle name="Başlık 2 2" xfId="1225" xr:uid="{00000000-0005-0000-0000-000085050000}"/>
    <cellStyle name="Başlık 2 2 10" xfId="1226" xr:uid="{00000000-0005-0000-0000-000086050000}"/>
    <cellStyle name="Başlık 2 2 11" xfId="1227" xr:uid="{00000000-0005-0000-0000-000087050000}"/>
    <cellStyle name="Başlık 2 2 12" xfId="1228" xr:uid="{00000000-0005-0000-0000-000088050000}"/>
    <cellStyle name="Başlık 2 2 13" xfId="1229" xr:uid="{00000000-0005-0000-0000-000089050000}"/>
    <cellStyle name="Başlık 2 2 14" xfId="1230" xr:uid="{00000000-0005-0000-0000-00008A050000}"/>
    <cellStyle name="Başlık 2 2 14 2" xfId="4631" xr:uid="{19E4D71E-9EFC-49D7-85B4-9907A16342CB}"/>
    <cellStyle name="Başlık 2 2 15" xfId="1231" xr:uid="{00000000-0005-0000-0000-00008B050000}"/>
    <cellStyle name="Başlık 2 2 15 2" xfId="4632" xr:uid="{A09861A9-47BF-4061-9B1D-82A60E35F2ED}"/>
    <cellStyle name="Başlık 2 2 15 3" xfId="10554" xr:uid="{60275C25-B5A9-4CA7-A294-15C9D052D7EB}"/>
    <cellStyle name="Başlık 2 2 16" xfId="1232" xr:uid="{00000000-0005-0000-0000-00008C050000}"/>
    <cellStyle name="Başlık 2 2 16 2" xfId="4633" xr:uid="{3F839D66-10BF-4C6C-902C-34429B31B7D2}"/>
    <cellStyle name="Başlık 2 2 17" xfId="1233" xr:uid="{00000000-0005-0000-0000-00008D050000}"/>
    <cellStyle name="Başlık 2 2 18" xfId="1234" xr:uid="{00000000-0005-0000-0000-00008E050000}"/>
    <cellStyle name="Başlık 2 2 18 2" xfId="4634" xr:uid="{45B808C2-95CC-40D2-96C7-1D47B3C49B8B}"/>
    <cellStyle name="Başlık 2 2 19" xfId="1235" xr:uid="{00000000-0005-0000-0000-00008F050000}"/>
    <cellStyle name="Başlık 2 2 19 2" xfId="4635" xr:uid="{28F0FC40-C439-4C0D-B052-B9FAFAFD0E3D}"/>
    <cellStyle name="Başlık 2 2 2" xfId="1236" xr:uid="{00000000-0005-0000-0000-000090050000}"/>
    <cellStyle name="Başlık 2 2 2 10" xfId="1237" xr:uid="{00000000-0005-0000-0000-000091050000}"/>
    <cellStyle name="Başlık 2 2 2 11" xfId="1238" xr:uid="{00000000-0005-0000-0000-000092050000}"/>
    <cellStyle name="Başlık 2 2 2 11 2" xfId="4637" xr:uid="{3D8284EA-21F4-4B5A-9C63-BDB84EC73E9B}"/>
    <cellStyle name="Başlık 2 2 2 12" xfId="4636" xr:uid="{B64231BA-2DBB-419D-836A-58E3D733F74B}"/>
    <cellStyle name="Başlık 2 2 2 13" xfId="6660" xr:uid="{75CE367F-C8F5-4ED6-8FA7-9C6475F3FE92}"/>
    <cellStyle name="Başlık 2 2 2 2" xfId="1239" xr:uid="{00000000-0005-0000-0000-000093050000}"/>
    <cellStyle name="Başlık 2 2 2 2 2" xfId="1240" xr:uid="{00000000-0005-0000-0000-000094050000}"/>
    <cellStyle name="Başlık 2 2 2 3" xfId="1241" xr:uid="{00000000-0005-0000-0000-000095050000}"/>
    <cellStyle name="Başlık 2 2 2 3 2" xfId="1242" xr:uid="{00000000-0005-0000-0000-000096050000}"/>
    <cellStyle name="Başlık 2 2 2 3 3" xfId="1243" xr:uid="{00000000-0005-0000-0000-000097050000}"/>
    <cellStyle name="Başlık 2 2 2 3 3 2" xfId="4638" xr:uid="{1EFB7844-2F88-461C-A9C0-E1649EDC70B6}"/>
    <cellStyle name="Başlık 2 2 2 4" xfId="1244" xr:uid="{00000000-0005-0000-0000-000098050000}"/>
    <cellStyle name="Başlık 2 2 2 4 2" xfId="1245" xr:uid="{00000000-0005-0000-0000-000099050000}"/>
    <cellStyle name="Başlık 2 2 2 4 3" xfId="1246" xr:uid="{00000000-0005-0000-0000-00009A050000}"/>
    <cellStyle name="Başlık 2 2 2 4 3 2" xfId="4639" xr:uid="{C56318F7-D3E7-466E-B1DD-ED9BF44D365D}"/>
    <cellStyle name="Başlık 2 2 2 5" xfId="1247" xr:uid="{00000000-0005-0000-0000-00009B050000}"/>
    <cellStyle name="Başlık 2 2 2 5 2" xfId="1248" xr:uid="{00000000-0005-0000-0000-00009C050000}"/>
    <cellStyle name="Başlık 2 2 2 5 3" xfId="1249" xr:uid="{00000000-0005-0000-0000-00009D050000}"/>
    <cellStyle name="Başlık 2 2 2 5 3 2" xfId="4640" xr:uid="{C4A39A87-219E-4ACA-9462-8D4449BE4FE8}"/>
    <cellStyle name="Başlık 2 2 2 6" xfId="1250" xr:uid="{00000000-0005-0000-0000-00009E050000}"/>
    <cellStyle name="Başlık 2 2 2 6 2" xfId="1251" xr:uid="{00000000-0005-0000-0000-00009F050000}"/>
    <cellStyle name="Başlık 2 2 2 6 3" xfId="1252" xr:uid="{00000000-0005-0000-0000-0000A0050000}"/>
    <cellStyle name="Başlık 2 2 2 6 3 2" xfId="4641" xr:uid="{4DDFDF1B-5FBC-488E-9DD9-99A306E9B9AA}"/>
    <cellStyle name="Başlık 2 2 2 7" xfId="1253" xr:uid="{00000000-0005-0000-0000-0000A1050000}"/>
    <cellStyle name="Başlık 2 2 2 7 2" xfId="1254" xr:uid="{00000000-0005-0000-0000-0000A2050000}"/>
    <cellStyle name="Başlık 2 2 2 7 3" xfId="1255" xr:uid="{00000000-0005-0000-0000-0000A3050000}"/>
    <cellStyle name="Başlık 2 2 2 7 3 2" xfId="4642" xr:uid="{B2A1B02C-0CBF-4A95-92AC-A3641AE9F787}"/>
    <cellStyle name="Başlık 2 2 2 8" xfId="1256" xr:uid="{00000000-0005-0000-0000-0000A4050000}"/>
    <cellStyle name="Başlık 2 2 2 8 2" xfId="1257" xr:uid="{00000000-0005-0000-0000-0000A5050000}"/>
    <cellStyle name="Başlık 2 2 2 8 3" xfId="1258" xr:uid="{00000000-0005-0000-0000-0000A6050000}"/>
    <cellStyle name="Başlık 2 2 2 8 3 2" xfId="4643" xr:uid="{9DEAB8E2-70A6-42E2-97FD-AEF0F6432919}"/>
    <cellStyle name="Başlık 2 2 2 9" xfId="1259" xr:uid="{00000000-0005-0000-0000-0000A7050000}"/>
    <cellStyle name="Başlık 2 2 2 9 2" xfId="4644" xr:uid="{B0136DA7-C475-4598-9D92-3FA3957C0AD8}"/>
    <cellStyle name="Başlık 2 2 20" xfId="3176" xr:uid="{00000000-0005-0000-0000-0000A8050000}"/>
    <cellStyle name="Başlık 2 2 20 2" xfId="4646" xr:uid="{DE30D535-03F9-46D3-8011-06B95A8422EF}"/>
    <cellStyle name="Başlık 2 2 20 3" xfId="4645" xr:uid="{F7853049-36E4-413E-BB17-630A16D1BD44}"/>
    <cellStyle name="Başlık 2 2 3" xfId="1260" xr:uid="{00000000-0005-0000-0000-0000A9050000}"/>
    <cellStyle name="Başlık 2 2 4" xfId="1261" xr:uid="{00000000-0005-0000-0000-0000AA050000}"/>
    <cellStyle name="Başlık 2 2 4 2" xfId="1262" xr:uid="{00000000-0005-0000-0000-0000AB050000}"/>
    <cellStyle name="Başlık 2 2 5" xfId="1263" xr:uid="{00000000-0005-0000-0000-0000AC050000}"/>
    <cellStyle name="Başlık 2 2 6" xfId="1264" xr:uid="{00000000-0005-0000-0000-0000AD050000}"/>
    <cellStyle name="Başlık 2 2 6 2" xfId="1265" xr:uid="{00000000-0005-0000-0000-0000AE050000}"/>
    <cellStyle name="Başlık 2 2 6 3" xfId="1266" xr:uid="{00000000-0005-0000-0000-0000AF050000}"/>
    <cellStyle name="Başlık 2 2 6 3 2" xfId="4647" xr:uid="{DF5504E4-F12A-48E1-8DA7-3D099217DC72}"/>
    <cellStyle name="Başlık 2 2 7" xfId="1267" xr:uid="{00000000-0005-0000-0000-0000B0050000}"/>
    <cellStyle name="Başlık 2 2 8" xfId="1268" xr:uid="{00000000-0005-0000-0000-0000B1050000}"/>
    <cellStyle name="Başlık 2 2 9" xfId="1269" xr:uid="{00000000-0005-0000-0000-0000B2050000}"/>
    <cellStyle name="Başlık 2 3" xfId="1270" xr:uid="{00000000-0005-0000-0000-0000B3050000}"/>
    <cellStyle name="Başlık 2 3 2" xfId="1271" xr:uid="{00000000-0005-0000-0000-0000B4050000}"/>
    <cellStyle name="Başlık 2 3 2 2" xfId="1272" xr:uid="{00000000-0005-0000-0000-0000B5050000}"/>
    <cellStyle name="Başlık 2 3 3" xfId="1273" xr:uid="{00000000-0005-0000-0000-0000B6050000}"/>
    <cellStyle name="Başlık 2 3 3 2" xfId="4649" xr:uid="{57E9B340-3700-490F-83AD-DFC2E000869B}"/>
    <cellStyle name="Başlık 2 3 4" xfId="4648" xr:uid="{5BE2FFFC-4973-4374-871C-1D8EB95F8EF1}"/>
    <cellStyle name="Başlık 2 4" xfId="1274" xr:uid="{00000000-0005-0000-0000-0000B7050000}"/>
    <cellStyle name="Başlık 2 4 2" xfId="4650" xr:uid="{F514360E-65A3-4A28-A690-DA7DD022F358}"/>
    <cellStyle name="Başlık 2 4 3" xfId="10555" xr:uid="{DE23E84C-1B0C-4F8D-8D57-45EA61DB7F66}"/>
    <cellStyle name="Başlık 2 5" xfId="1275" xr:uid="{00000000-0005-0000-0000-0000B8050000}"/>
    <cellStyle name="Başlık 2 5 2" xfId="4651" xr:uid="{D2B7B5B4-BA37-4B2C-9FDA-BC8B43305C6B}"/>
    <cellStyle name="Başlık 2 6" xfId="4652" xr:uid="{35464256-9F78-48A1-8C72-E9C7A112A42E}"/>
    <cellStyle name="Başlık 2 7" xfId="4653" xr:uid="{848C6E85-880F-41D1-8B9B-C83F5C99C059}"/>
    <cellStyle name="Başlık 2 8" xfId="4630" xr:uid="{F75F0B74-CE8D-4CF3-AAC3-EEF25DE82B4D}"/>
    <cellStyle name="Başlık 3" xfId="24724" builtinId="18" customBuiltin="1"/>
    <cellStyle name="Başlık 3 2" xfId="1276" xr:uid="{00000000-0005-0000-0000-0000BA050000}"/>
    <cellStyle name="Başlık 3 2 10" xfId="1277" xr:uid="{00000000-0005-0000-0000-0000BB050000}"/>
    <cellStyle name="Başlık 3 2 11" xfId="1278" xr:uid="{00000000-0005-0000-0000-0000BC050000}"/>
    <cellStyle name="Başlık 3 2 12" xfId="1279" xr:uid="{00000000-0005-0000-0000-0000BD050000}"/>
    <cellStyle name="Başlık 3 2 13" xfId="1280" xr:uid="{00000000-0005-0000-0000-0000BE050000}"/>
    <cellStyle name="Başlık 3 2 14" xfId="1281" xr:uid="{00000000-0005-0000-0000-0000BF050000}"/>
    <cellStyle name="Başlık 3 2 14 2" xfId="4655" xr:uid="{D00EC144-D8D3-43F8-82CD-689BABB72325}"/>
    <cellStyle name="Başlık 3 2 15" xfId="1282" xr:uid="{00000000-0005-0000-0000-0000C0050000}"/>
    <cellStyle name="Başlık 3 2 15 2" xfId="4656" xr:uid="{59031ADC-7698-456E-AC5C-35517F8F8894}"/>
    <cellStyle name="Başlık 3 2 15 3" xfId="10556" xr:uid="{334F2439-D0BB-48BD-8FC0-F2CC2DBABF2E}"/>
    <cellStyle name="Başlık 3 2 16" xfId="1283" xr:uid="{00000000-0005-0000-0000-0000C1050000}"/>
    <cellStyle name="Başlık 3 2 16 2" xfId="4657" xr:uid="{FEE72C34-DF70-485C-AD94-4C9C20AF739D}"/>
    <cellStyle name="Başlık 3 2 17" xfId="1284" xr:uid="{00000000-0005-0000-0000-0000C2050000}"/>
    <cellStyle name="Başlık 3 2 18" xfId="1285" xr:uid="{00000000-0005-0000-0000-0000C3050000}"/>
    <cellStyle name="Başlık 3 2 18 2" xfId="4658" xr:uid="{7D52BFA6-764F-43CA-AF30-31003857E9B1}"/>
    <cellStyle name="Başlık 3 2 19" xfId="1286" xr:uid="{00000000-0005-0000-0000-0000C4050000}"/>
    <cellStyle name="Başlık 3 2 19 2" xfId="4659" xr:uid="{31C54702-442E-4AF5-98DA-FE2E16393449}"/>
    <cellStyle name="Başlık 3 2 2" xfId="1287" xr:uid="{00000000-0005-0000-0000-0000C5050000}"/>
    <cellStyle name="Başlık 3 2 2 10" xfId="1288" xr:uid="{00000000-0005-0000-0000-0000C6050000}"/>
    <cellStyle name="Başlık 3 2 2 11" xfId="1289" xr:uid="{00000000-0005-0000-0000-0000C7050000}"/>
    <cellStyle name="Başlık 3 2 2 11 2" xfId="4661" xr:uid="{09852066-749A-428C-81D2-91044D4EE9C1}"/>
    <cellStyle name="Başlık 3 2 2 12" xfId="4660" xr:uid="{4657DE66-54AF-4537-B51E-50DC504496F4}"/>
    <cellStyle name="Başlık 3 2 2 13" xfId="6661" xr:uid="{79FF191C-3DD0-4DDC-AAD8-570B1B6ADFB1}"/>
    <cellStyle name="Başlık 3 2 2 2" xfId="1290" xr:uid="{00000000-0005-0000-0000-0000C8050000}"/>
    <cellStyle name="Başlık 3 2 2 2 2" xfId="1291" xr:uid="{00000000-0005-0000-0000-0000C9050000}"/>
    <cellStyle name="Başlık 3 2 2 3" xfId="1292" xr:uid="{00000000-0005-0000-0000-0000CA050000}"/>
    <cellStyle name="Başlık 3 2 2 3 2" xfId="1293" xr:uid="{00000000-0005-0000-0000-0000CB050000}"/>
    <cellStyle name="Başlık 3 2 2 3 3" xfId="1294" xr:uid="{00000000-0005-0000-0000-0000CC050000}"/>
    <cellStyle name="Başlık 3 2 2 3 3 2" xfId="4662" xr:uid="{AA40C45A-074F-4BCA-9121-531CA474EF58}"/>
    <cellStyle name="Başlık 3 2 2 4" xfId="1295" xr:uid="{00000000-0005-0000-0000-0000CD050000}"/>
    <cellStyle name="Başlık 3 2 2 4 2" xfId="1296" xr:uid="{00000000-0005-0000-0000-0000CE050000}"/>
    <cellStyle name="Başlık 3 2 2 4 3" xfId="1297" xr:uid="{00000000-0005-0000-0000-0000CF050000}"/>
    <cellStyle name="Başlık 3 2 2 4 3 2" xfId="4663" xr:uid="{99063450-23AB-4C0C-ACAB-87C88F378B5F}"/>
    <cellStyle name="Başlık 3 2 2 5" xfId="1298" xr:uid="{00000000-0005-0000-0000-0000D0050000}"/>
    <cellStyle name="Başlık 3 2 2 5 2" xfId="1299" xr:uid="{00000000-0005-0000-0000-0000D1050000}"/>
    <cellStyle name="Başlık 3 2 2 5 3" xfId="1300" xr:uid="{00000000-0005-0000-0000-0000D2050000}"/>
    <cellStyle name="Başlık 3 2 2 5 3 2" xfId="4664" xr:uid="{017BDE8E-8D6A-4E00-AAE8-7FE2D774ED42}"/>
    <cellStyle name="Başlık 3 2 2 6" xfId="1301" xr:uid="{00000000-0005-0000-0000-0000D3050000}"/>
    <cellStyle name="Başlık 3 2 2 6 2" xfId="1302" xr:uid="{00000000-0005-0000-0000-0000D4050000}"/>
    <cellStyle name="Başlık 3 2 2 6 3" xfId="1303" xr:uid="{00000000-0005-0000-0000-0000D5050000}"/>
    <cellStyle name="Başlık 3 2 2 6 3 2" xfId="4665" xr:uid="{A4D2E240-4583-4F08-89EE-9B7FE5AFF557}"/>
    <cellStyle name="Başlık 3 2 2 7" xfId="1304" xr:uid="{00000000-0005-0000-0000-0000D6050000}"/>
    <cellStyle name="Başlık 3 2 2 7 2" xfId="1305" xr:uid="{00000000-0005-0000-0000-0000D7050000}"/>
    <cellStyle name="Başlık 3 2 2 7 3" xfId="1306" xr:uid="{00000000-0005-0000-0000-0000D8050000}"/>
    <cellStyle name="Başlık 3 2 2 7 3 2" xfId="4666" xr:uid="{6DFD28FA-97D0-44A2-8BA5-E9B6920A6C74}"/>
    <cellStyle name="Başlık 3 2 2 8" xfId="1307" xr:uid="{00000000-0005-0000-0000-0000D9050000}"/>
    <cellStyle name="Başlık 3 2 2 8 2" xfId="1308" xr:uid="{00000000-0005-0000-0000-0000DA050000}"/>
    <cellStyle name="Başlık 3 2 2 8 3" xfId="1309" xr:uid="{00000000-0005-0000-0000-0000DB050000}"/>
    <cellStyle name="Başlık 3 2 2 8 3 2" xfId="4667" xr:uid="{88E6A41E-2F13-48CC-AA98-80DA11C503BF}"/>
    <cellStyle name="Başlık 3 2 2 9" xfId="1310" xr:uid="{00000000-0005-0000-0000-0000DC050000}"/>
    <cellStyle name="Başlık 3 2 2 9 2" xfId="4668" xr:uid="{CD15C500-17CE-4A2F-A522-352324CE257B}"/>
    <cellStyle name="Başlık 3 2 20" xfId="3177" xr:uid="{00000000-0005-0000-0000-0000DD050000}"/>
    <cellStyle name="Başlık 3 2 20 2" xfId="4670" xr:uid="{D71D2812-F853-4C6F-BAFD-EE2140D25E49}"/>
    <cellStyle name="Başlık 3 2 20 3" xfId="4669" xr:uid="{DF1A3D2B-2BA9-47E7-8AAC-AECCA0976DDC}"/>
    <cellStyle name="Başlık 3 2 3" xfId="1311" xr:uid="{00000000-0005-0000-0000-0000DE050000}"/>
    <cellStyle name="Başlık 3 2 4" xfId="1312" xr:uid="{00000000-0005-0000-0000-0000DF050000}"/>
    <cellStyle name="Başlık 3 2 4 2" xfId="1313" xr:uid="{00000000-0005-0000-0000-0000E0050000}"/>
    <cellStyle name="Başlık 3 2 5" xfId="1314" xr:uid="{00000000-0005-0000-0000-0000E1050000}"/>
    <cellStyle name="Başlık 3 2 6" xfId="1315" xr:uid="{00000000-0005-0000-0000-0000E2050000}"/>
    <cellStyle name="Başlık 3 2 6 2" xfId="1316" xr:uid="{00000000-0005-0000-0000-0000E3050000}"/>
    <cellStyle name="Başlık 3 2 6 3" xfId="1317" xr:uid="{00000000-0005-0000-0000-0000E4050000}"/>
    <cellStyle name="Başlık 3 2 6 3 2" xfId="4671" xr:uid="{F3506C7D-F85C-4B22-BFDB-50A6F29FE2CB}"/>
    <cellStyle name="Başlık 3 2 7" xfId="1318" xr:uid="{00000000-0005-0000-0000-0000E5050000}"/>
    <cellStyle name="Başlık 3 2 8" xfId="1319" xr:uid="{00000000-0005-0000-0000-0000E6050000}"/>
    <cellStyle name="Başlık 3 2 9" xfId="1320" xr:uid="{00000000-0005-0000-0000-0000E7050000}"/>
    <cellStyle name="Başlık 3 3" xfId="1321" xr:uid="{00000000-0005-0000-0000-0000E8050000}"/>
    <cellStyle name="Başlık 3 3 2" xfId="1322" xr:uid="{00000000-0005-0000-0000-0000E9050000}"/>
    <cellStyle name="Başlık 3 3 2 2" xfId="1323" xr:uid="{00000000-0005-0000-0000-0000EA050000}"/>
    <cellStyle name="Başlık 3 3 3" xfId="1324" xr:uid="{00000000-0005-0000-0000-0000EB050000}"/>
    <cellStyle name="Başlık 3 3 3 2" xfId="4673" xr:uid="{330052CF-81AA-4ED6-8E63-199C61ECB3C0}"/>
    <cellStyle name="Başlık 3 3 4" xfId="4672" xr:uid="{291AE4A0-E099-432F-A8F9-5C4EA8477E9B}"/>
    <cellStyle name="Başlık 3 4" xfId="1325" xr:uid="{00000000-0005-0000-0000-0000EC050000}"/>
    <cellStyle name="Başlık 3 4 2" xfId="4674" xr:uid="{4C2A850D-32B3-42BF-BD96-878FF8835BCC}"/>
    <cellStyle name="Başlık 3 4 3" xfId="10557" xr:uid="{86EC67E2-FC3B-4962-837A-D75CB7C00D73}"/>
    <cellStyle name="Başlık 3 5" xfId="1326" xr:uid="{00000000-0005-0000-0000-0000ED050000}"/>
    <cellStyle name="Başlık 3 5 2" xfId="4675" xr:uid="{169D391B-CA19-4E64-8C93-6EDCEACEA588}"/>
    <cellStyle name="Başlık 3 6" xfId="4676" xr:uid="{B84A646C-B596-4AEB-A497-EC0E2E414739}"/>
    <cellStyle name="Başlık 3 7" xfId="4677" xr:uid="{F3EAAC69-8CC7-4C10-8167-96298EDCAEB7}"/>
    <cellStyle name="Başlık 3 8" xfId="4654" xr:uid="{8147348E-2D33-4AF7-A387-8E32FD6AD251}"/>
    <cellStyle name="Başlık 4" xfId="24725" builtinId="19" customBuiltin="1"/>
    <cellStyle name="Başlık 4 2" xfId="1327" xr:uid="{00000000-0005-0000-0000-0000EF050000}"/>
    <cellStyle name="Başlık 4 2 10" xfId="1328" xr:uid="{00000000-0005-0000-0000-0000F0050000}"/>
    <cellStyle name="Başlık 4 2 11" xfId="1329" xr:uid="{00000000-0005-0000-0000-0000F1050000}"/>
    <cellStyle name="Başlık 4 2 12" xfId="1330" xr:uid="{00000000-0005-0000-0000-0000F2050000}"/>
    <cellStyle name="Başlık 4 2 13" xfId="1331" xr:uid="{00000000-0005-0000-0000-0000F3050000}"/>
    <cellStyle name="Başlık 4 2 14" xfId="1332" xr:uid="{00000000-0005-0000-0000-0000F4050000}"/>
    <cellStyle name="Başlık 4 2 14 2" xfId="4679" xr:uid="{70F51B3A-6207-48B5-A514-D3D709DFFCE5}"/>
    <cellStyle name="Başlık 4 2 15" xfId="1333" xr:uid="{00000000-0005-0000-0000-0000F5050000}"/>
    <cellStyle name="Başlık 4 2 15 2" xfId="4680" xr:uid="{7102BD8B-3502-4B78-ABFB-9EAD4A257368}"/>
    <cellStyle name="Başlık 4 2 15 3" xfId="10558" xr:uid="{01B9A340-A1DD-4CEF-B9F0-AB488169772E}"/>
    <cellStyle name="Başlık 4 2 16" xfId="1334" xr:uid="{00000000-0005-0000-0000-0000F6050000}"/>
    <cellStyle name="Başlık 4 2 16 2" xfId="4681" xr:uid="{13BCAB2B-9F4B-4E9A-9579-F96492A2EC3E}"/>
    <cellStyle name="Başlık 4 2 17" xfId="1335" xr:uid="{00000000-0005-0000-0000-0000F7050000}"/>
    <cellStyle name="Başlık 4 2 18" xfId="1336" xr:uid="{00000000-0005-0000-0000-0000F8050000}"/>
    <cellStyle name="Başlık 4 2 18 2" xfId="4682" xr:uid="{229541CD-AC5A-4265-A05D-B801A06A173A}"/>
    <cellStyle name="Başlık 4 2 19" xfId="1337" xr:uid="{00000000-0005-0000-0000-0000F9050000}"/>
    <cellStyle name="Başlık 4 2 19 2" xfId="4683" xr:uid="{4D216F91-73E2-47C5-9C7E-16868991600B}"/>
    <cellStyle name="Başlık 4 2 2" xfId="1338" xr:uid="{00000000-0005-0000-0000-0000FA050000}"/>
    <cellStyle name="Başlık 4 2 2 10" xfId="1339" xr:uid="{00000000-0005-0000-0000-0000FB050000}"/>
    <cellStyle name="Başlık 4 2 2 11" xfId="1340" xr:uid="{00000000-0005-0000-0000-0000FC050000}"/>
    <cellStyle name="Başlık 4 2 2 11 2" xfId="4685" xr:uid="{8B719C5F-5179-4356-A5E7-67E782C781F6}"/>
    <cellStyle name="Başlık 4 2 2 12" xfId="4684" xr:uid="{47D3E62D-B95E-4CF9-8E33-367B81257F23}"/>
    <cellStyle name="Başlık 4 2 2 13" xfId="6662" xr:uid="{52C83897-614C-4E5C-871F-CFA0415F81F3}"/>
    <cellStyle name="Başlık 4 2 2 2" xfId="1341" xr:uid="{00000000-0005-0000-0000-0000FD050000}"/>
    <cellStyle name="Başlık 4 2 2 2 2" xfId="1342" xr:uid="{00000000-0005-0000-0000-0000FE050000}"/>
    <cellStyle name="Başlık 4 2 2 3" xfId="1343" xr:uid="{00000000-0005-0000-0000-0000FF050000}"/>
    <cellStyle name="Başlık 4 2 2 3 2" xfId="1344" xr:uid="{00000000-0005-0000-0000-000000060000}"/>
    <cellStyle name="Başlık 4 2 2 3 3" xfId="1345" xr:uid="{00000000-0005-0000-0000-000001060000}"/>
    <cellStyle name="Başlık 4 2 2 3 3 2" xfId="4686" xr:uid="{9047D577-21E7-4EBF-8AEA-29267974C770}"/>
    <cellStyle name="Başlık 4 2 2 4" xfId="1346" xr:uid="{00000000-0005-0000-0000-000002060000}"/>
    <cellStyle name="Başlık 4 2 2 4 2" xfId="1347" xr:uid="{00000000-0005-0000-0000-000003060000}"/>
    <cellStyle name="Başlık 4 2 2 4 3" xfId="1348" xr:uid="{00000000-0005-0000-0000-000004060000}"/>
    <cellStyle name="Başlık 4 2 2 4 3 2" xfId="4687" xr:uid="{B5C46F64-511C-466C-9593-F23518453C62}"/>
    <cellStyle name="Başlık 4 2 2 5" xfId="1349" xr:uid="{00000000-0005-0000-0000-000005060000}"/>
    <cellStyle name="Başlık 4 2 2 5 2" xfId="1350" xr:uid="{00000000-0005-0000-0000-000006060000}"/>
    <cellStyle name="Başlık 4 2 2 5 3" xfId="1351" xr:uid="{00000000-0005-0000-0000-000007060000}"/>
    <cellStyle name="Başlık 4 2 2 5 3 2" xfId="4688" xr:uid="{458D4F78-EB79-4C31-9B33-AAA42C22AF23}"/>
    <cellStyle name="Başlık 4 2 2 6" xfId="1352" xr:uid="{00000000-0005-0000-0000-000008060000}"/>
    <cellStyle name="Başlık 4 2 2 6 2" xfId="1353" xr:uid="{00000000-0005-0000-0000-000009060000}"/>
    <cellStyle name="Başlık 4 2 2 6 3" xfId="1354" xr:uid="{00000000-0005-0000-0000-00000A060000}"/>
    <cellStyle name="Başlık 4 2 2 6 3 2" xfId="4689" xr:uid="{A98F5FD1-872E-4FFA-87FA-0A471FB91EEE}"/>
    <cellStyle name="Başlık 4 2 2 7" xfId="1355" xr:uid="{00000000-0005-0000-0000-00000B060000}"/>
    <cellStyle name="Başlık 4 2 2 7 2" xfId="1356" xr:uid="{00000000-0005-0000-0000-00000C060000}"/>
    <cellStyle name="Başlık 4 2 2 7 3" xfId="1357" xr:uid="{00000000-0005-0000-0000-00000D060000}"/>
    <cellStyle name="Başlık 4 2 2 7 3 2" xfId="4690" xr:uid="{DCD03CD2-6FA3-4A4F-BC3A-8DF4B6A1BDC8}"/>
    <cellStyle name="Başlık 4 2 2 8" xfId="1358" xr:uid="{00000000-0005-0000-0000-00000E060000}"/>
    <cellStyle name="Başlık 4 2 2 8 2" xfId="1359" xr:uid="{00000000-0005-0000-0000-00000F060000}"/>
    <cellStyle name="Başlık 4 2 2 8 3" xfId="1360" xr:uid="{00000000-0005-0000-0000-000010060000}"/>
    <cellStyle name="Başlık 4 2 2 8 3 2" xfId="4691" xr:uid="{F8842645-3C2A-412D-9C3C-BC2A2DCB8E9A}"/>
    <cellStyle name="Başlık 4 2 2 9" xfId="1361" xr:uid="{00000000-0005-0000-0000-000011060000}"/>
    <cellStyle name="Başlık 4 2 2 9 2" xfId="4692" xr:uid="{333B3EB4-F25B-4C31-B9AD-6184C02AFB9E}"/>
    <cellStyle name="Başlık 4 2 20" xfId="3178" xr:uid="{00000000-0005-0000-0000-000012060000}"/>
    <cellStyle name="Başlık 4 2 20 2" xfId="4694" xr:uid="{0221E302-80EB-4A19-BD8D-2B834CABDBE0}"/>
    <cellStyle name="Başlık 4 2 20 3" xfId="4693" xr:uid="{E384B232-972F-45E9-BF68-3437A8A119DE}"/>
    <cellStyle name="Başlık 4 2 3" xfId="1362" xr:uid="{00000000-0005-0000-0000-000013060000}"/>
    <cellStyle name="Başlık 4 2 4" xfId="1363" xr:uid="{00000000-0005-0000-0000-000014060000}"/>
    <cellStyle name="Başlık 4 2 4 2" xfId="1364" xr:uid="{00000000-0005-0000-0000-000015060000}"/>
    <cellStyle name="Başlık 4 2 5" xfId="1365" xr:uid="{00000000-0005-0000-0000-000016060000}"/>
    <cellStyle name="Başlık 4 2 6" xfId="1366" xr:uid="{00000000-0005-0000-0000-000017060000}"/>
    <cellStyle name="Başlık 4 2 6 2" xfId="1367" xr:uid="{00000000-0005-0000-0000-000018060000}"/>
    <cellStyle name="Başlık 4 2 6 3" xfId="1368" xr:uid="{00000000-0005-0000-0000-000019060000}"/>
    <cellStyle name="Başlık 4 2 6 3 2" xfId="4695" xr:uid="{5B7CBEF6-62D2-4D50-A7AB-9943B66AE960}"/>
    <cellStyle name="Başlık 4 2 7" xfId="1369" xr:uid="{00000000-0005-0000-0000-00001A060000}"/>
    <cellStyle name="Başlık 4 2 8" xfId="1370" xr:uid="{00000000-0005-0000-0000-00001B060000}"/>
    <cellStyle name="Başlık 4 2 9" xfId="1371" xr:uid="{00000000-0005-0000-0000-00001C060000}"/>
    <cellStyle name="Başlık 4 3" xfId="1372" xr:uid="{00000000-0005-0000-0000-00001D060000}"/>
    <cellStyle name="Başlık 4 3 2" xfId="1373" xr:uid="{00000000-0005-0000-0000-00001E060000}"/>
    <cellStyle name="Başlık 4 3 2 2" xfId="1374" xr:uid="{00000000-0005-0000-0000-00001F060000}"/>
    <cellStyle name="Başlık 4 3 3" xfId="1375" xr:uid="{00000000-0005-0000-0000-000020060000}"/>
    <cellStyle name="Başlık 4 3 3 2" xfId="4697" xr:uid="{48A96EC3-6FC3-436A-912E-18AD11277C0D}"/>
    <cellStyle name="Başlık 4 3 4" xfId="4696" xr:uid="{EFA436B1-ACCA-4D53-8875-0470DD2F04B2}"/>
    <cellStyle name="Başlık 4 4" xfId="1376" xr:uid="{00000000-0005-0000-0000-000021060000}"/>
    <cellStyle name="Başlık 4 4 2" xfId="4698" xr:uid="{487956B9-E7B9-483A-8FBA-0019D5031911}"/>
    <cellStyle name="Başlık 4 4 3" xfId="10559" xr:uid="{CA91CA5A-7894-4C37-A414-A3A7705B4A2E}"/>
    <cellStyle name="Başlık 4 5" xfId="1377" xr:uid="{00000000-0005-0000-0000-000022060000}"/>
    <cellStyle name="Başlık 4 5 2" xfId="4699" xr:uid="{E135F066-5FA3-4950-B48E-BE19BFFADC01}"/>
    <cellStyle name="Başlık 4 6" xfId="4700" xr:uid="{6C395CD7-6DC2-4057-BD40-4731A0DD3D9A}"/>
    <cellStyle name="Başlık 4 7" xfId="4701" xr:uid="{FA4E2F55-3CB3-43E7-AED4-59B018226EB6}"/>
    <cellStyle name="Başlık 4 8" xfId="4678" xr:uid="{0B4C90EE-9FF3-4C5A-98D3-DCC8E835A0DE}"/>
    <cellStyle name="Binlik Ayracı [0] 2" xfId="1378" xr:uid="{00000000-0005-0000-0000-000023060000}"/>
    <cellStyle name="Binlik Ayracı [0] 2 2" xfId="1379" xr:uid="{00000000-0005-0000-0000-000024060000}"/>
    <cellStyle name="Binlik Ayracı [0] 2 2 2" xfId="8648" xr:uid="{C7CE3BE5-62B5-4601-B107-B927144D8678}"/>
    <cellStyle name="Binlik Ayracı [0] 2 2 2 2" xfId="9356" xr:uid="{ED1831C7-AA63-4CCF-A8AC-705ABD4D9525}"/>
    <cellStyle name="Binlik Ayracı [0] 2 2 2 2 2" xfId="26325" xr:uid="{1EDF4607-21BF-480A-8667-471DA5881B82}"/>
    <cellStyle name="Binlik Ayracı [0] 2 2 2 2 2 2" xfId="50444" xr:uid="{DF6BF13A-FB0B-47E9-BDCE-B7542AC8BC89}"/>
    <cellStyle name="Binlik Ayracı [0] 2 2 2 2 3" xfId="33982" xr:uid="{C43C0E71-C265-4B77-81DE-05BF3B6B4106}"/>
    <cellStyle name="Binlik Ayracı [0] 2 2 2 3" xfId="12895" xr:uid="{2F348F04-073A-4025-BABB-109372530F82}"/>
    <cellStyle name="Binlik Ayracı [0] 2 2 2 3 2" xfId="37128" xr:uid="{2514ABD5-E981-4CB1-8A7B-DD6A67B18FD4}"/>
    <cellStyle name="Binlik Ayracı [0] 2 2 2 4" xfId="16608" xr:uid="{6A820AE0-590D-4030-BA26-073F89A8B1E2}"/>
    <cellStyle name="Binlik Ayracı [0] 2 2 2 4 2" xfId="40839" xr:uid="{5259D70C-EDB2-42BA-A69E-8C714BBC1FF2}"/>
    <cellStyle name="Binlik Ayracı [0] 2 2 2 5" xfId="20347" xr:uid="{D9CDCB64-B447-4C1F-97CA-5927A18D8FF0}"/>
    <cellStyle name="Binlik Ayracı [0] 2 2 2 5 2" xfId="44570" xr:uid="{D5520D4D-93FB-47F7-9DA0-5EC44E3B5CCB}"/>
    <cellStyle name="Binlik Ayracı [0] 2 2 3" xfId="6742" xr:uid="{FBEDAD0A-20EB-46F2-983E-69A2787C550F}"/>
    <cellStyle name="Binlik Ayracı [0] 2 2 3 2" xfId="8855" xr:uid="{016BAC74-9275-415F-B302-28EBBDE9C2DD}"/>
    <cellStyle name="Binlik Ayracı [0] 2 2 3 3" xfId="31693" xr:uid="{F3F39756-93A3-411A-A11A-469ECE5932AF}"/>
    <cellStyle name="Binlik Ayracı [0] 2 2 4" xfId="11493" xr:uid="{3050AE09-7665-4559-958C-F1D903F742F2}"/>
    <cellStyle name="Binlik Ayracı [0] 2 2 4 2" xfId="35727" xr:uid="{B74930F9-E3FD-4D82-9B02-FE1BB6FE5907}"/>
    <cellStyle name="Binlik Ayracı [0] 2 2 5" xfId="15206" xr:uid="{69C5FD4D-533F-44B2-8F23-F84BE3412D33}"/>
    <cellStyle name="Binlik Ayracı [0] 2 2 5 2" xfId="39438" xr:uid="{C412B053-E9CE-4AA6-A620-60CA9D8E5C99}"/>
    <cellStyle name="Binlik Ayracı [0] 2 2 6" xfId="18943" xr:uid="{684B9786-DB88-4C1B-9B40-961E7CDF585D}"/>
    <cellStyle name="Binlik Ayracı [0] 2 2 6 2" xfId="43169" xr:uid="{1815A7F6-39C4-42F2-81CC-61F186891301}"/>
    <cellStyle name="Binlik Ayracı [0] 2 2 7" xfId="22496" xr:uid="{7014628B-CC5A-46A3-9343-EBB2D4DD7FBB}"/>
    <cellStyle name="Binlik Ayracı [0] 2 2 7 2" xfId="46698" xr:uid="{13B0366F-813A-4EDE-B350-8350672E5C42}"/>
    <cellStyle name="Binlik Ayracı [0] 2 3" xfId="1380" xr:uid="{00000000-0005-0000-0000-000025060000}"/>
    <cellStyle name="Binlik Ayracı [0] 2 3 2" xfId="1381" xr:uid="{00000000-0005-0000-0000-000026060000}"/>
    <cellStyle name="Binlik Ayracı [0] 2 3 2 2" xfId="8649" xr:uid="{5A7DA3D2-E62A-4B42-B1F5-AE9E9C6164FF}"/>
    <cellStyle name="Binlik Ayracı [0] 2 3 2 2 2" xfId="26150" xr:uid="{CBF15F99-22FB-42C6-A42A-CD966A3CE9B5}"/>
    <cellStyle name="Binlik Ayracı [0] 2 3 2 2 3" xfId="33458" xr:uid="{6F5989A2-836C-4887-93C4-3EEE2CF32E17}"/>
    <cellStyle name="Binlik Ayracı [0] 2 3 2 3" xfId="24263" xr:uid="{3F79CE58-B226-4C18-99A0-43481B712619}"/>
    <cellStyle name="Binlik Ayracı [0] 2 3 2 3 2" xfId="48465" xr:uid="{E061B630-64A3-46D0-BFF6-EB0E67EF440A}"/>
    <cellStyle name="Binlik Ayracı [0] 2 3 3" xfId="4702" xr:uid="{926A346E-4C4C-4FDC-8C8E-2DF8F2B6949A}"/>
    <cellStyle name="Binlik Ayracı [0] 2 3 3 2" xfId="8955" xr:uid="{ECBBC536-02BC-47E6-A289-2348AF5FACA9}"/>
    <cellStyle name="Binlik Ayracı [0] 2 3 3 2 2" xfId="33649" xr:uid="{6F123696-AFA1-4393-B6DE-2D9E1D2D5FD3}"/>
    <cellStyle name="Binlik Ayracı [0] 2 3 3 3" xfId="12347" xr:uid="{A6488E91-E32D-437A-B868-100A64443711}"/>
    <cellStyle name="Binlik Ayracı [0] 2 3 3 3 2" xfId="36581" xr:uid="{338AC737-8E31-410C-907B-0CDAD843C88A}"/>
    <cellStyle name="Binlik Ayracı [0] 2 3 3 4" xfId="16060" xr:uid="{95EBA288-3AFB-4810-807A-FE6D480BFEDA}"/>
    <cellStyle name="Binlik Ayracı [0] 2 3 3 4 2" xfId="40292" xr:uid="{1365047D-3D6F-479E-BBA9-C11F8A7275DE}"/>
    <cellStyle name="Binlik Ayracı [0] 2 3 3 5" xfId="19798" xr:uid="{227CB3FF-BFA6-412B-B1A8-97B3704C7EFC}"/>
    <cellStyle name="Binlik Ayracı [0] 2 3 3 5 2" xfId="44023" xr:uid="{7A38D06C-F6A9-4BAE-AE10-60C94CDB2542}"/>
    <cellStyle name="Binlik Ayracı [0] 2 3 3 6" xfId="25773" xr:uid="{56D1BADB-D47D-4803-A5DD-9791474B67A5}"/>
    <cellStyle name="Binlik Ayracı [0] 2 3 3 6 2" xfId="49897" xr:uid="{FEDD7172-02E4-4C97-868F-9B1661A1EA81}"/>
    <cellStyle name="Binlik Ayracı [0] 2 3 3 7" xfId="30069" xr:uid="{CF2A9EE2-9646-47D1-A8B0-86AD21C327E8}"/>
    <cellStyle name="Binlik Ayracı [0] 2 3 4" xfId="6102" xr:uid="{159CBB89-5D57-4597-87CC-C2D81301A2F3}"/>
    <cellStyle name="Binlik Ayracı [0] 2 3 4 2" xfId="31108" xr:uid="{F358A0A5-0F97-4925-9C7A-EB98C9C96C11}"/>
    <cellStyle name="Binlik Ayracı [0] 2 3 5" xfId="10560" xr:uid="{3F79B03D-1928-4325-B31A-8CA799259871}"/>
    <cellStyle name="Binlik Ayracı [0] 2 3 5 2" xfId="35097" xr:uid="{10ED4112-4F9C-4A63-8D24-E6E96C41D418}"/>
    <cellStyle name="Binlik Ayracı [0] 2 3 6" xfId="28898" xr:uid="{9E14CF5A-626F-49A1-96FD-552C61FDF78B}"/>
    <cellStyle name="Binlik Ayracı [0] 2 4" xfId="1382" xr:uid="{00000000-0005-0000-0000-000027060000}"/>
    <cellStyle name="Binlik Ayracı [0] 2 4 2" xfId="4703" xr:uid="{0D7B6F8D-F2D8-4C6C-9AC7-FFFD784AE397}"/>
    <cellStyle name="Binlik Ayracı [0] 2 4 2 2" xfId="30070" xr:uid="{CFC58391-DDAD-475F-A3CE-632798C154AE}"/>
    <cellStyle name="Binlik Ayracı [0] 2 4 3" xfId="6103" xr:uid="{A7CFD86B-8434-46EE-BB62-DCA5C8248C87}"/>
    <cellStyle name="Binlik Ayracı [0] 2 4 3 2" xfId="31109" xr:uid="{A83E5E99-9FC4-4AFB-8996-D481D34B2228}"/>
    <cellStyle name="Binlik Ayracı [0] 2 4 4" xfId="10561" xr:uid="{30E68C7A-18C8-4A35-B3A3-DDFDA53E6B7F}"/>
    <cellStyle name="Binlik Ayracı [0] 2 4 4 2" xfId="35098" xr:uid="{AB0ED7DB-1864-440D-920A-AE994560CEA7}"/>
    <cellStyle name="Binlik Ayracı [0] 2 4 5" xfId="28899" xr:uid="{39A7F7A4-6106-41AC-972B-E8073F34D465}"/>
    <cellStyle name="Binlik Ayracı [0] 2 5" xfId="11102" xr:uid="{56E48D09-5304-4EF6-8018-F5B45ED17EAC}"/>
    <cellStyle name="Binlik Ayracı [0] 2 5 2" xfId="35336" xr:uid="{8CB60D9C-D1D0-4622-A7D4-9FD51A4A9717}"/>
    <cellStyle name="Binlik Ayracı [0] 2 6" xfId="14815" xr:uid="{365C3F84-DCC8-4DF8-BC88-FD68AA7662AD}"/>
    <cellStyle name="Binlik Ayracı [0] 2 6 2" xfId="39047" xr:uid="{5BCC07B2-10A6-4D3E-AD7C-C97EA10E9C63}"/>
    <cellStyle name="Binlik Ayracı [0] 2 7" xfId="18548" xr:uid="{53355C08-EB0D-44F5-985D-293D15D94A69}"/>
    <cellStyle name="Binlik Ayracı [0] 2 7 2" xfId="42774" xr:uid="{8A897C86-8F4D-43F1-88D9-2E6F493FAA3A}"/>
    <cellStyle name="Binlik Ayracı [0] 2 8" xfId="28897" xr:uid="{ADFD3FED-ABD6-41D9-A2CE-A042AD4DB4A8}"/>
    <cellStyle name="Binlik Ayracı [0] 3" xfId="1383" xr:uid="{00000000-0005-0000-0000-000028060000}"/>
    <cellStyle name="Binlik Ayracı [0] 3 10" xfId="22321" xr:uid="{97867952-A77F-47F9-86E5-A1F49EFA5F2C}"/>
    <cellStyle name="Binlik Ayracı [0] 3 10 2" xfId="46523" xr:uid="{1B27E8C3-5252-4F4C-82FC-7F2FAC59A0F8}"/>
    <cellStyle name="Binlik Ayracı [0] 3 11" xfId="28900" xr:uid="{F957A852-3B5F-4123-9E7A-4FDDCD4F5401}"/>
    <cellStyle name="Binlik Ayracı [0] 3 2" xfId="1384" xr:uid="{00000000-0005-0000-0000-000029060000}"/>
    <cellStyle name="Binlik Ayracı [0] 3 3" xfId="4704" xr:uid="{A2FA56FE-EA4F-467F-90BA-ECC53C063CA5}"/>
    <cellStyle name="Binlik Ayracı [0] 3 3 2" xfId="9192" xr:uid="{DA81DBEE-F5FC-4D59-8E04-2F0A64390C0C}"/>
    <cellStyle name="Binlik Ayracı [0] 3 3 2 2" xfId="33844" xr:uid="{2CC7FFEB-3EA7-48B8-B6D9-D64A49C62E8A}"/>
    <cellStyle name="Binlik Ayracı [0] 3 3 3" xfId="12722" xr:uid="{BC0991CD-85F9-4571-BDF3-DB7347B549C6}"/>
    <cellStyle name="Binlik Ayracı [0] 3 3 3 2" xfId="36955" xr:uid="{DC1D84FD-1227-4E61-BF57-CF1268904FD0}"/>
    <cellStyle name="Binlik Ayracı [0] 3 3 4" xfId="16435" xr:uid="{66F63C4E-2AAB-4C2A-9449-CBC6D2B7F469}"/>
    <cellStyle name="Binlik Ayracı [0] 3 3 4 2" xfId="40666" xr:uid="{FBC5193A-7DDC-4F5A-8223-DA768D05C531}"/>
    <cellStyle name="Binlik Ayracı [0] 3 3 5" xfId="20174" xr:uid="{32A22807-6F89-40F8-91AB-BB8E8B68E5D7}"/>
    <cellStyle name="Binlik Ayracı [0] 3 3 5 2" xfId="44397" xr:uid="{2A322DA2-0D1D-4382-9B74-5512A356CCB7}"/>
    <cellStyle name="Binlik Ayracı [0] 3 3 6" xfId="26151" xr:uid="{D08D4245-4941-4274-A3D6-BD144A8DA947}"/>
    <cellStyle name="Binlik Ayracı [0] 3 3 6 2" xfId="50271" xr:uid="{E9BEE3FD-B788-49DE-B0E6-9E78C673E30A}"/>
    <cellStyle name="Binlik Ayracı [0] 3 3 7" xfId="30071" xr:uid="{E460D6A8-D0F3-4CBF-9E88-23A0F0BD1D1E}"/>
    <cellStyle name="Binlik Ayracı [0] 3 4" xfId="6104" xr:uid="{951A1EB5-872A-4EDF-9844-837032979292}"/>
    <cellStyle name="Binlik Ayracı [0] 3 4 2" xfId="8852" xr:uid="{AC29CB6A-CCF2-4A94-84DD-5340261FE180}"/>
    <cellStyle name="Binlik Ayracı [0] 3 4 3" xfId="31110" xr:uid="{8640DECF-29F5-4C72-AB34-7984B4414DE7}"/>
    <cellStyle name="Binlik Ayracı [0] 3 5" xfId="6503" xr:uid="{BB418406-7A2F-466C-998D-2C58598720C0}"/>
    <cellStyle name="Binlik Ayracı [0] 3 5 2" xfId="31508" xr:uid="{A36AAC8A-0C57-4A7E-84D4-702B06F10A6D}"/>
    <cellStyle name="Binlik Ayracı [0] 3 6" xfId="10562" xr:uid="{35BE0FD6-A195-47D5-ACD7-FDC248883D01}"/>
    <cellStyle name="Binlik Ayracı [0] 3 6 2" xfId="35099" xr:uid="{A7B598FE-A172-49FE-A9C0-48A3C5011FFA}"/>
    <cellStyle name="Binlik Ayracı [0] 3 7" xfId="11311" xr:uid="{30100FCC-30FB-40F6-818E-515CDD29B05F}"/>
    <cellStyle name="Binlik Ayracı [0] 3 7 2" xfId="35545" xr:uid="{9E4D9BB0-06DA-41A9-8549-1234A23C6F9E}"/>
    <cellStyle name="Binlik Ayracı [0] 3 8" xfId="15024" xr:uid="{7F0D0F4C-AA52-4B4E-AF10-0CA723273890}"/>
    <cellStyle name="Binlik Ayracı [0] 3 8 2" xfId="39256" xr:uid="{87C3DADA-6C05-44C5-897A-D74FB97A6DB9}"/>
    <cellStyle name="Binlik Ayracı [0] 3 9" xfId="18757" xr:uid="{B49E8C01-ABAE-4810-B6D3-AF05342B15E9}"/>
    <cellStyle name="Binlik Ayracı [0] 3 9 2" xfId="42983" xr:uid="{F69F08AF-0EDD-43C6-99F8-1C5C9C5F9E05}"/>
    <cellStyle name="Binlik Ayracı [0] 4" xfId="1385" xr:uid="{00000000-0005-0000-0000-00002A060000}"/>
    <cellStyle name="Binlik Ayracı [0] 4 2" xfId="1386" xr:uid="{00000000-0005-0000-0000-00002B060000}"/>
    <cellStyle name="Binlik Ayracı [0] 4 2 2" xfId="4705" xr:uid="{32C220D5-6FAC-460D-86D5-830A24B38D83}"/>
    <cellStyle name="Binlik Ayracı [0] 4 2 2 2" xfId="30072" xr:uid="{C1A647C8-BC2C-4E5C-A3E9-C0022C908AC7}"/>
    <cellStyle name="Binlik Ayracı [0] 4 2 3" xfId="6105" xr:uid="{3FBACEA2-E2A7-4C39-9C3C-623D3450E263}"/>
    <cellStyle name="Binlik Ayracı [0] 4 2 3 2" xfId="31111" xr:uid="{EA693581-040B-4C79-953E-58C6EBE74F0B}"/>
    <cellStyle name="Binlik Ayracı [0] 4 2 4" xfId="10563" xr:uid="{CFD72F65-8E0E-4152-93D2-2BFFB0539E07}"/>
    <cellStyle name="Binlik Ayracı [0] 4 2 4 2" xfId="35100" xr:uid="{88D8C466-4EF7-447E-9770-A53D0CA5719B}"/>
    <cellStyle name="Binlik Ayracı [0] 4 2 5" xfId="28901" xr:uid="{C31A7A36-FDCF-49D8-AC11-3FC538A2C0F7}"/>
    <cellStyle name="Binlik Ayracı [0] 4 3" xfId="8650" xr:uid="{03F15383-E4AC-43C2-85A6-F77078E2F890}"/>
    <cellStyle name="Binlik Ayracı [0] 4 3 2" xfId="33459" xr:uid="{DBCCCF02-4D7A-4DD8-A9CE-695A370B3C38}"/>
    <cellStyle name="Binlik Ayracı [0] 4 4" xfId="24264" xr:uid="{0B0618F9-79E8-4995-8C58-EA1B4AD6819C}"/>
    <cellStyle name="Binlik Ayracı [0] 4 4 2" xfId="48466" xr:uid="{6AB5A13E-2BDF-4E53-AFE0-616CAF4EC7FC}"/>
    <cellStyle name="Binlik Ayracı [0] 5" xfId="3626" xr:uid="{05B5C8F4-0EC4-4FED-9F5D-FDBEFC77789D}"/>
    <cellStyle name="Binlik Ayracı 2" xfId="1387" xr:uid="{00000000-0005-0000-0000-00002C060000}"/>
    <cellStyle name="Binlik Ayracı 3" xfId="1388" xr:uid="{00000000-0005-0000-0000-00002D060000}"/>
    <cellStyle name="Binlik Ayracı 4" xfId="1389" xr:uid="{00000000-0005-0000-0000-00002E060000}"/>
    <cellStyle name="Calcul" xfId="1390" xr:uid="{00000000-0005-0000-0000-00002F060000}"/>
    <cellStyle name="Calculation" xfId="22312" xr:uid="{00000000-0005-0000-0000-000030060000}"/>
    <cellStyle name="Calculation 2" xfId="1391" xr:uid="{00000000-0005-0000-0000-000031060000}"/>
    <cellStyle name="Calculation 2 2" xfId="3356" xr:uid="{00000000-0005-0000-0000-000032060000}"/>
    <cellStyle name="Calculation 2 3" xfId="4706" xr:uid="{D50E0F43-3068-4E3E-933A-A9BD399572CE}"/>
    <cellStyle name="Calculation 3" xfId="1392" xr:uid="{00000000-0005-0000-0000-000033060000}"/>
    <cellStyle name="Calculation 3 2" xfId="9085" xr:uid="{0239E162-30F9-411A-99A2-1C6957FE30A5}"/>
    <cellStyle name="Calculation 3 2 2" xfId="10564" xr:uid="{F56CD3C5-67CA-4087-922D-7A3EF6BE5EDA}"/>
    <cellStyle name="Calculation 4" xfId="3267" xr:uid="{00000000-0005-0000-0000-000034060000}"/>
    <cellStyle name="Calculation 4 2" xfId="24717" xr:uid="{A1C3F5CB-9FFE-42D8-A1EE-C6363FEF5EE7}"/>
    <cellStyle name="Cellule liée" xfId="1393" xr:uid="{00000000-0005-0000-0000-000035060000}"/>
    <cellStyle name="Check Cell" xfId="22313" xr:uid="{00000000-0005-0000-0000-000036060000}"/>
    <cellStyle name="Check Cell 2" xfId="1394" xr:uid="{00000000-0005-0000-0000-000037060000}"/>
    <cellStyle name="Check Cell 2 2" xfId="3357" xr:uid="{00000000-0005-0000-0000-000038060000}"/>
    <cellStyle name="Check Cell 3" xfId="1395" xr:uid="{00000000-0005-0000-0000-000039060000}"/>
    <cellStyle name="Check Cell 3 2" xfId="9086" xr:uid="{8F6DEA56-8B69-4908-AA52-DAEC7BFFE3FF}"/>
    <cellStyle name="Check Cell 3 2 2" xfId="10565" xr:uid="{727CC9C5-92BE-441F-A1E9-6F522BA17134}"/>
    <cellStyle name="Check Cell 4" xfId="3268" xr:uid="{00000000-0005-0000-0000-00003A060000}"/>
    <cellStyle name="Check Cell 4 2" xfId="24718" xr:uid="{A26E461D-AF6A-496D-B8EF-1105C279739B}"/>
    <cellStyle name="Comma 2" xfId="1396" xr:uid="{00000000-0005-0000-0000-00003C060000}"/>
    <cellStyle name="Comma 2 10" xfId="1397" xr:uid="{00000000-0005-0000-0000-00003D060000}"/>
    <cellStyle name="Comma 2 10 2" xfId="1398" xr:uid="{00000000-0005-0000-0000-00003E060000}"/>
    <cellStyle name="Comma 2 11" xfId="1399" xr:uid="{00000000-0005-0000-0000-00003F060000}"/>
    <cellStyle name="Comma 2 11 2" xfId="1400" xr:uid="{00000000-0005-0000-0000-000040060000}"/>
    <cellStyle name="Comma 2 12" xfId="1401" xr:uid="{00000000-0005-0000-0000-000041060000}"/>
    <cellStyle name="Comma 2 12 2" xfId="1402" xr:uid="{00000000-0005-0000-0000-000042060000}"/>
    <cellStyle name="Comma 2 13" xfId="1403" xr:uid="{00000000-0005-0000-0000-000043060000}"/>
    <cellStyle name="Comma 2 13 2" xfId="1404" xr:uid="{00000000-0005-0000-0000-000044060000}"/>
    <cellStyle name="Comma 2 13 2 2" xfId="4709" xr:uid="{A7D63E69-56A4-4756-A9F0-DBE3F9226719}"/>
    <cellStyle name="Comma 2 13 2 2 2" xfId="30075" xr:uid="{7481D812-35DE-4707-93D0-D9F5C4354D29}"/>
    <cellStyle name="Comma 2 13 2 3" xfId="28904" xr:uid="{2842BAA6-4A12-4EFB-9101-16654BC48A20}"/>
    <cellStyle name="Comma 2 13 3" xfId="1405" xr:uid="{00000000-0005-0000-0000-000045060000}"/>
    <cellStyle name="Comma 2 13 3 2" xfId="4710" xr:uid="{78B39450-5A42-41DB-8538-FE575365B50E}"/>
    <cellStyle name="Comma 2 13 4" xfId="4708" xr:uid="{AB1B0E36-CA94-42FB-8B8D-B6D0DF36BAFF}"/>
    <cellStyle name="Comma 2 13 4 2" xfId="30074" xr:uid="{A232F8B2-A080-40F6-ADA6-9EA7CCE280E0}"/>
    <cellStyle name="Comma 2 13 5" xfId="28903" xr:uid="{607CE207-A976-474F-AE6E-7B00A487F9BC}"/>
    <cellStyle name="Comma 2 14" xfId="1406" xr:uid="{00000000-0005-0000-0000-000046060000}"/>
    <cellStyle name="Comma 2 14 2" xfId="4711" xr:uid="{11E4A12A-4D7C-4CC9-A758-8CF795DAA5DC}"/>
    <cellStyle name="Comma 2 14 2 2" xfId="30076" xr:uid="{A1CF6A3B-672D-483C-9170-35B3E738E287}"/>
    <cellStyle name="Comma 2 14 3" xfId="28905" xr:uid="{60070E0C-9441-46C3-AF0C-3C1D9AA1877D}"/>
    <cellStyle name="Comma 2 15" xfId="1407" xr:uid="{00000000-0005-0000-0000-000047060000}"/>
    <cellStyle name="Comma 2 15 2" xfId="4712" xr:uid="{8632B7CB-A291-4865-9182-F73071D04774}"/>
    <cellStyle name="Comma 2 16" xfId="3223" xr:uid="{00000000-0005-0000-0000-000048060000}"/>
    <cellStyle name="Comma 2 16 2" xfId="4713" xr:uid="{B2B6F31A-DD43-45A5-BE2F-65AF3F47A334}"/>
    <cellStyle name="Comma 2 16 2 2" xfId="30077" xr:uid="{F9B7A34F-24C9-43ED-89CE-83DDFD91FEAB}"/>
    <cellStyle name="Comma 2 17" xfId="4707" xr:uid="{ABCD23D2-1802-4875-A001-56A95E79B34C}"/>
    <cellStyle name="Comma 2 17 2" xfId="30073" xr:uid="{82865F39-5275-4FF0-ABDD-1C8AC5AFE7FB}"/>
    <cellStyle name="Comma 2 18" xfId="6504" xr:uid="{788D4CAC-9A7A-42A4-95FE-60C866F1C8D4}"/>
    <cellStyle name="Comma 2 18 2" xfId="31509" xr:uid="{68519E3E-3178-4CB3-A0B6-F7DC63FCB086}"/>
    <cellStyle name="Comma 2 19" xfId="22322" xr:uid="{B6F391AA-BB8F-40DA-9C22-1DD25DCE3532}"/>
    <cellStyle name="Comma 2 19 2" xfId="46524" xr:uid="{0C01C9A7-C0F3-419B-9201-6A215F14B800}"/>
    <cellStyle name="Comma 2 2" xfId="1408" xr:uid="{00000000-0005-0000-0000-000049060000}"/>
    <cellStyle name="Comma 2 2 10" xfId="1409" xr:uid="{00000000-0005-0000-0000-00004A060000}"/>
    <cellStyle name="Comma 2 2 10 2" xfId="1410" xr:uid="{00000000-0005-0000-0000-00004B060000}"/>
    <cellStyle name="Comma 2 2 11" xfId="1411" xr:uid="{00000000-0005-0000-0000-00004C060000}"/>
    <cellStyle name="Comma 2 2 11 2" xfId="4714" xr:uid="{A223BAA3-F7F4-4143-9F62-36E9977374EB}"/>
    <cellStyle name="Comma 2 2 12" xfId="3319" xr:uid="{00000000-0005-0000-0000-00004D060000}"/>
    <cellStyle name="Comma 2 2 12 2" xfId="29229" xr:uid="{5204379F-48E5-4974-86D9-57285C15AB42}"/>
    <cellStyle name="Comma 2 2 13" xfId="3627" xr:uid="{98F34B84-1A90-439A-BF82-483CA787F4DD}"/>
    <cellStyle name="Comma 2 2 2" xfId="1412" xr:uid="{00000000-0005-0000-0000-00004E060000}"/>
    <cellStyle name="Comma 2 2 2 2" xfId="3476" xr:uid="{00000000-0005-0000-0000-00004F060000}"/>
    <cellStyle name="Comma 2 2 2 2 2" xfId="9806" xr:uid="{AA08F482-365F-4755-9282-E1D9B4CB1602}"/>
    <cellStyle name="Comma 2 2 2 2 2 2" xfId="34409" xr:uid="{9AD0E281-08BD-4857-8A54-E1A04D1E9A7C}"/>
    <cellStyle name="Comma 2 2 2 2 3" xfId="13653" xr:uid="{2FA35120-3E3E-4FC3-B88F-D47B3C823662}"/>
    <cellStyle name="Comma 2 2 2 2 3 2" xfId="37886" xr:uid="{38D328A7-B113-4202-B3A8-05533F47608E}"/>
    <cellStyle name="Comma 2 2 2 2 4" xfId="17366" xr:uid="{8CFE10EA-BEEC-47D8-B93C-6525FDA98214}"/>
    <cellStyle name="Comma 2 2 2 2 4 2" xfId="41597" xr:uid="{82252824-20AD-4F94-B47D-9EB11AE7F620}"/>
    <cellStyle name="Comma 2 2 2 2 5" xfId="21105" xr:uid="{FB602BAD-8576-4B56-8B20-5CA01B9398CA}"/>
    <cellStyle name="Comma 2 2 2 2 5 2" xfId="45328" xr:uid="{CB60A63E-C419-48FB-8B18-BAF5343D1CAD}"/>
    <cellStyle name="Comma 2 2 2 2 6" xfId="27083" xr:uid="{2808896C-5995-43D6-ADB3-A56F006DD913}"/>
    <cellStyle name="Comma 2 2 2 2 6 2" xfId="51202" xr:uid="{2E7E14E8-019D-433C-904E-A646AED7548C}"/>
    <cellStyle name="Comma 2 2 2 2 7" xfId="29277" xr:uid="{C7A58A3C-0E51-4D2A-943A-BDCB7B8D3466}"/>
    <cellStyle name="Comma 2 2 2 3" xfId="3439" xr:uid="{00000000-0005-0000-0000-000050060000}"/>
    <cellStyle name="Comma 2 2 2 3 2" xfId="9772" xr:uid="{5493E684-2C37-40DC-9816-9CA28BB7EF85}"/>
    <cellStyle name="Comma 2 2 2 3 2 2" xfId="34378" xr:uid="{675CC4A6-088C-4020-8994-E790993312F3}"/>
    <cellStyle name="Comma 2 2 2 3 3" xfId="13620" xr:uid="{FC34713C-595A-4C1D-8288-3D8F3F9B7C49}"/>
    <cellStyle name="Comma 2 2 2 3 3 2" xfId="37853" xr:uid="{EBC3448C-C9EB-4095-97C2-3E2A627D3CFF}"/>
    <cellStyle name="Comma 2 2 2 3 4" xfId="17333" xr:uid="{8CC8AEA0-EE44-4D0D-B583-1E3B88819CFC}"/>
    <cellStyle name="Comma 2 2 2 3 4 2" xfId="41564" xr:uid="{8C5C48D4-5CA5-42AB-B4E0-82EC0655B000}"/>
    <cellStyle name="Comma 2 2 2 3 5" xfId="21072" xr:uid="{1645B31A-C8B0-479D-B0AF-B008EC7D41B0}"/>
    <cellStyle name="Comma 2 2 2 3 5 2" xfId="45295" xr:uid="{C1E3554C-5088-426E-85B9-87F58B96FD8D}"/>
    <cellStyle name="Comma 2 2 2 3 6" xfId="27050" xr:uid="{7B6CC605-BC86-4FDD-8A7B-26D4AA8AFECE}"/>
    <cellStyle name="Comma 2 2 2 3 6 2" xfId="51169" xr:uid="{E9E2C21F-CC8B-4CEF-A263-99F51F672AFB}"/>
    <cellStyle name="Comma 2 2 2 3 7" xfId="29245" xr:uid="{9CA167D2-6CD2-44E9-92ED-CF43D381459E}"/>
    <cellStyle name="Comma 2 2 2 4" xfId="3628" xr:uid="{5B1A698D-7793-410D-91EB-BECBC0104402}"/>
    <cellStyle name="Comma 2 2 2 4 2" xfId="25922" xr:uid="{92E1E879-7D85-48B7-AE6A-3AE6A58FD9A7}"/>
    <cellStyle name="Comma 2 2 2 4 2 2" xfId="50046" xr:uid="{B0278D4C-0712-4BBB-95DF-A1EC764E9D06}"/>
    <cellStyle name="Comma 2 2 2 5" xfId="9088" xr:uid="{F0D115C9-797A-4B37-9D66-23CB00883B77}"/>
    <cellStyle name="Comma 2 2 2 5 2" xfId="33776" xr:uid="{BF61DCF6-82FA-4B4D-BDFE-8B093C7F86BA}"/>
    <cellStyle name="Comma 2 2 2 6" xfId="12496" xr:uid="{F67A8748-0FB0-427B-9EE7-4C24F7FAB215}"/>
    <cellStyle name="Comma 2 2 2 6 2" xfId="36730" xr:uid="{5645675B-CAA2-4566-8840-0186F3D667A0}"/>
    <cellStyle name="Comma 2 2 2 7" xfId="16209" xr:uid="{C5E15AF6-55FC-4AA1-B5A9-132C37179D69}"/>
    <cellStyle name="Comma 2 2 2 7 2" xfId="40441" xr:uid="{FF50F95B-DDB9-4337-8E99-C18E78FE3DD8}"/>
    <cellStyle name="Comma 2 2 2 8" xfId="19947" xr:uid="{D0547D03-08CA-4284-89A4-0B99DF0988C1}"/>
    <cellStyle name="Comma 2 2 2 8 2" xfId="44172" xr:uid="{04B09DF3-9971-4D2B-A722-76389514F5F0}"/>
    <cellStyle name="Comma 2 2 2 9" xfId="24377" xr:uid="{D30EB309-4C6A-4E25-ABAA-ACD4FB2B7D9C}"/>
    <cellStyle name="Comma 2 2 2 9 2" xfId="48578" xr:uid="{DDAA94E8-5919-4BCC-B81C-93756EC5FAB1}"/>
    <cellStyle name="Comma 2 2 3" xfId="1413" xr:uid="{00000000-0005-0000-0000-000051060000}"/>
    <cellStyle name="Comma 2 2 3 2" xfId="3460" xr:uid="{00000000-0005-0000-0000-000052060000}"/>
    <cellStyle name="Comma 2 2 3 2 2" xfId="9790" xr:uid="{9A99CA68-9B49-4816-A0C1-B7DAB64F8D09}"/>
    <cellStyle name="Comma 2 2 3 2 2 2" xfId="34393" xr:uid="{86319305-41C9-41B3-B773-26088ED44509}"/>
    <cellStyle name="Comma 2 2 3 2 3" xfId="13637" xr:uid="{EE4F061A-FF53-4786-B67D-F04086FE59B8}"/>
    <cellStyle name="Comma 2 2 3 2 3 2" xfId="37870" xr:uid="{913D31C0-7007-47FB-B2F6-8AE56820D1D3}"/>
    <cellStyle name="Comma 2 2 3 2 4" xfId="17350" xr:uid="{A63FB41E-F946-4EBE-966C-5D326FA6E6A6}"/>
    <cellStyle name="Comma 2 2 3 2 4 2" xfId="41581" xr:uid="{70DEB98A-EA9D-41B2-936F-EB2704F1DE52}"/>
    <cellStyle name="Comma 2 2 3 2 5" xfId="21089" xr:uid="{C36AC3B1-0287-435F-BAA4-DCA5BB085825}"/>
    <cellStyle name="Comma 2 2 3 2 5 2" xfId="45312" xr:uid="{6781B439-F2D6-48D4-A235-0A2AB144291F}"/>
    <cellStyle name="Comma 2 2 3 2 6" xfId="27067" xr:uid="{8B03BC0C-4D18-4EB2-ACC3-CE6DD4E28EDB}"/>
    <cellStyle name="Comma 2 2 3 2 6 2" xfId="51186" xr:uid="{94FBC9C8-E13B-4D0D-993F-B81B49DF7609}"/>
    <cellStyle name="Comma 2 2 3 2 7" xfId="29261" xr:uid="{4CB50E2B-32E0-40BD-84E2-2760B4042A0A}"/>
    <cellStyle name="Comma 2 2 3 3" xfId="9194" xr:uid="{35A9C329-975D-40E9-A6DB-3E64665D3D5C}"/>
    <cellStyle name="Comma 2 2 4" xfId="1414" xr:uid="{00000000-0005-0000-0000-000053060000}"/>
    <cellStyle name="Comma 2 2 4 2" xfId="3495" xr:uid="{00000000-0005-0000-0000-000054060000}"/>
    <cellStyle name="Comma 2 2 4 3" xfId="4715" xr:uid="{9418E80B-63FE-4B80-9590-91C407344E15}"/>
    <cellStyle name="Comma 2 2 4 3 2" xfId="30078" xr:uid="{96520F66-5329-410D-91FA-98CA2B01F589}"/>
    <cellStyle name="Comma 2 2 4 4" xfId="9750" xr:uid="{B7E1C068-2293-4D00-B3D4-EF6D1B8BD8D5}"/>
    <cellStyle name="Comma 2 2 4 4 2" xfId="34364" xr:uid="{73624634-5962-4267-B27C-86A870FA0223}"/>
    <cellStyle name="Comma 2 2 4 5" xfId="13606" xr:uid="{E2B2D3BF-8993-41CA-8B84-A8C6C97C1565}"/>
    <cellStyle name="Comma 2 2 4 5 2" xfId="37839" xr:uid="{7DD673E8-65CF-46D6-AA72-DE76491719C9}"/>
    <cellStyle name="Comma 2 2 4 6" xfId="17319" xr:uid="{5DF37CBC-331D-497A-BE66-A951EC9C8C00}"/>
    <cellStyle name="Comma 2 2 4 6 2" xfId="41550" xr:uid="{D09795C3-D994-494A-A6F0-2691650C71AE}"/>
    <cellStyle name="Comma 2 2 4 7" xfId="21058" xr:uid="{C8B89648-A057-42AA-9562-81A1DC756708}"/>
    <cellStyle name="Comma 2 2 4 7 2" xfId="45281" xr:uid="{55E3FDA7-81AB-4559-9FCE-424F3E7813DB}"/>
    <cellStyle name="Comma 2 2 4 8" xfId="27036" xr:uid="{1DA6DD40-2E25-4BE9-A1E9-55CB0BE812C2}"/>
    <cellStyle name="Comma 2 2 4 8 2" xfId="51155" xr:uid="{ECAD52A4-5453-4F3E-A1A4-842717821B55}"/>
    <cellStyle name="Comma 2 2 4 9" xfId="28906" xr:uid="{429BFD30-54B6-490A-9724-3031999FD9E2}"/>
    <cellStyle name="Comma 2 2 5" xfId="1415" xr:uid="{00000000-0005-0000-0000-000055060000}"/>
    <cellStyle name="Comma 2 2 5 2" xfId="1416" xr:uid="{00000000-0005-0000-0000-000056060000}"/>
    <cellStyle name="Comma 2 2 5 3" xfId="8931" xr:uid="{6F2347E0-B7F2-4FD9-9698-A6435FDCF17A}"/>
    <cellStyle name="Comma 2 2 6" xfId="1417" xr:uid="{00000000-0005-0000-0000-000057060000}"/>
    <cellStyle name="Comma 2 2 6 2" xfId="1418" xr:uid="{00000000-0005-0000-0000-000058060000}"/>
    <cellStyle name="Comma 2 2 7" xfId="1419" xr:uid="{00000000-0005-0000-0000-000059060000}"/>
    <cellStyle name="Comma 2 2 7 2" xfId="1420" xr:uid="{00000000-0005-0000-0000-00005A060000}"/>
    <cellStyle name="Comma 2 2 8" xfId="1421" xr:uid="{00000000-0005-0000-0000-00005B060000}"/>
    <cellStyle name="Comma 2 2 8 2" xfId="1422" xr:uid="{00000000-0005-0000-0000-00005C060000}"/>
    <cellStyle name="Comma 2 2 9" xfId="1423" xr:uid="{00000000-0005-0000-0000-00005D060000}"/>
    <cellStyle name="Comma 2 2 9 2" xfId="1424" xr:uid="{00000000-0005-0000-0000-00005E060000}"/>
    <cellStyle name="Comma 2 20" xfId="28902" xr:uid="{C7EE3D21-DBE3-4273-BAC3-7DB576C02802}"/>
    <cellStyle name="Comma 2 21" xfId="52384" xr:uid="{DD761F0D-7D1F-400C-B11C-026F3E5CE107}"/>
    <cellStyle name="Comma 2 3" xfId="1425" xr:uid="{00000000-0005-0000-0000-00005F060000}"/>
    <cellStyle name="Comma 2 3 2" xfId="3441" xr:uid="{00000000-0005-0000-0000-000060060000}"/>
    <cellStyle name="Comma 2 3 2 2" xfId="3478" xr:uid="{00000000-0005-0000-0000-000061060000}"/>
    <cellStyle name="Comma 2 3 2 2 2" xfId="9808" xr:uid="{DF6F5A3F-8388-4634-99BD-4FA88B248DC3}"/>
    <cellStyle name="Comma 2 3 2 2 2 2" xfId="34411" xr:uid="{FA9D185F-0957-4770-B2D1-3A876C635974}"/>
    <cellStyle name="Comma 2 3 2 2 3" xfId="13655" xr:uid="{74E684E9-F2C0-4B02-984B-BC66D13B59DB}"/>
    <cellStyle name="Comma 2 3 2 2 3 2" xfId="37888" xr:uid="{085DFB6B-572F-48AC-85E4-A8A41AECEBAC}"/>
    <cellStyle name="Comma 2 3 2 2 4" xfId="17368" xr:uid="{08A182F5-0896-4B10-9D69-067A33191133}"/>
    <cellStyle name="Comma 2 3 2 2 4 2" xfId="41599" xr:uid="{236B58B0-8CCE-4ADC-B808-7946DB1683C6}"/>
    <cellStyle name="Comma 2 3 2 2 5" xfId="21107" xr:uid="{62A7D902-0525-402C-AA9D-D1BC7BE27FBD}"/>
    <cellStyle name="Comma 2 3 2 2 5 2" xfId="45330" xr:uid="{4FF79942-575F-44E5-811A-E07319429596}"/>
    <cellStyle name="Comma 2 3 2 2 6" xfId="27085" xr:uid="{13C0FF98-835C-488C-B3AA-8F1477FDFCDC}"/>
    <cellStyle name="Comma 2 3 2 2 6 2" xfId="51204" xr:uid="{8CC1DB2E-C9E3-4D07-9957-AC428684A77A}"/>
    <cellStyle name="Comma 2 3 2 2 7" xfId="29279" xr:uid="{D436A892-9FBB-4ED6-BF6E-0802586D6609}"/>
    <cellStyle name="Comma 2 3 2 3" xfId="9774" xr:uid="{E538F67C-6C28-4BE2-AEE5-A30F8E6BC3FD}"/>
    <cellStyle name="Comma 2 3 2 3 2" xfId="13622" xr:uid="{4485234C-21AD-4AF8-9B23-B7F97BF98004}"/>
    <cellStyle name="Comma 2 3 2 3 2 2" xfId="37855" xr:uid="{1D78EE95-A8A9-4F89-AD46-EAC082A0DEED}"/>
    <cellStyle name="Comma 2 3 2 3 3" xfId="17335" xr:uid="{3A5FC665-19A8-4F24-853D-AEAEC6CB97BC}"/>
    <cellStyle name="Comma 2 3 2 3 3 2" xfId="41566" xr:uid="{77E3A733-BC42-456D-AE05-E9AEE068F2E1}"/>
    <cellStyle name="Comma 2 3 2 3 4" xfId="21074" xr:uid="{50EC8D8E-5BD0-4D66-8020-35A3021250A1}"/>
    <cellStyle name="Comma 2 3 2 3 4 2" xfId="45297" xr:uid="{23A438BD-57C0-41F0-92B3-6FB406338BD3}"/>
    <cellStyle name="Comma 2 3 2 3 5" xfId="27052" xr:uid="{18DFA882-A28B-4BAA-A320-69BA57AFDC4C}"/>
    <cellStyle name="Comma 2 3 2 3 5 2" xfId="51171" xr:uid="{6E0269FB-6486-42C1-9BDD-F23CE08267C2}"/>
    <cellStyle name="Comma 2 3 2 3 6" xfId="34380" xr:uid="{4EE94641-7765-4037-9A19-B0AF31975AFE}"/>
    <cellStyle name="Comma 2 3 2 4" xfId="9265" xr:uid="{BDFABDEE-C6E7-4FE5-B60E-1F4EBCBC53E7}"/>
    <cellStyle name="Comma 2 3 2 5" xfId="24378" xr:uid="{FD46F72C-E0C8-427A-8205-E726ED60F7CE}"/>
    <cellStyle name="Comma 2 3 2 5 2" xfId="48579" xr:uid="{F9CA68C9-7F0B-482C-A0F8-2CA668949D6C}"/>
    <cellStyle name="Comma 2 3 2 6" xfId="29247" xr:uid="{6600E834-4893-4F92-B907-4D381B73D278}"/>
    <cellStyle name="Comma 2 3 3" xfId="3462" xr:uid="{00000000-0005-0000-0000-000062060000}"/>
    <cellStyle name="Comma 2 3 3 2" xfId="9792" xr:uid="{D4899281-8892-49A2-86ED-116DF23B06AC}"/>
    <cellStyle name="Comma 2 3 3 2 2" xfId="34395" xr:uid="{542AEF98-7C8F-46DE-BE99-F979F7C87354}"/>
    <cellStyle name="Comma 2 3 3 3" xfId="13639" xr:uid="{BE47C80B-72CC-4287-AC39-25A5CAB614A9}"/>
    <cellStyle name="Comma 2 3 3 3 2" xfId="37872" xr:uid="{E0619E1E-C81F-4C31-B6A7-AEC306337985}"/>
    <cellStyle name="Comma 2 3 3 4" xfId="17352" xr:uid="{908835B1-6FCA-431A-BE44-6E404157A971}"/>
    <cellStyle name="Comma 2 3 3 4 2" xfId="41583" xr:uid="{E0451353-F289-4B46-9E7C-B33441860179}"/>
    <cellStyle name="Comma 2 3 3 5" xfId="21091" xr:uid="{DB28D88D-4498-4347-8C38-A266E1C83D36}"/>
    <cellStyle name="Comma 2 3 3 5 2" xfId="45314" xr:uid="{D1D2F743-6A36-482A-B0F9-D281BB3E8EB5}"/>
    <cellStyle name="Comma 2 3 3 6" xfId="27069" xr:uid="{8AC25103-85E6-46C0-9482-A36AAC628ADB}"/>
    <cellStyle name="Comma 2 3 3 6 2" xfId="51188" xr:uid="{EECF0BA1-50D9-4AD9-8124-000D5F8B2703}"/>
    <cellStyle name="Comma 2 3 3 7" xfId="29263" xr:uid="{82623A80-E723-45BD-AE75-805207AF0BA9}"/>
    <cellStyle name="Comma 2 3 4" xfId="3497" xr:uid="{00000000-0005-0000-0000-000063060000}"/>
    <cellStyle name="Comma 2 3 4 2" xfId="9752" xr:uid="{CD5ED632-9A5E-4318-9F31-984ECE7D5B38}"/>
    <cellStyle name="Comma 2 3 4 2 2" xfId="34366" xr:uid="{9B18925A-71D1-4445-9D67-6A54CF47DFC6}"/>
    <cellStyle name="Comma 2 3 4 3" xfId="13608" xr:uid="{C5DF3AE2-9153-4F16-92CD-AF42FA8552D7}"/>
    <cellStyle name="Comma 2 3 4 3 2" xfId="37841" xr:uid="{583FA7E3-FD08-45AB-8D40-88727B268EFB}"/>
    <cellStyle name="Comma 2 3 4 4" xfId="17321" xr:uid="{840FE892-DF31-419D-A09B-C8AAAF725B70}"/>
    <cellStyle name="Comma 2 3 4 4 2" xfId="41552" xr:uid="{3589C0D5-2C39-416B-8DB3-B0BD9869793E}"/>
    <cellStyle name="Comma 2 3 4 5" xfId="21060" xr:uid="{14D65850-9F20-464B-B7A4-6000DDF8D494}"/>
    <cellStyle name="Comma 2 3 4 5 2" xfId="45283" xr:uid="{B2270527-BE71-4876-9BCF-F04652F152F0}"/>
    <cellStyle name="Comma 2 3 4 6" xfId="27038" xr:uid="{89A53329-8104-4CB2-BDD8-DEB4F6C78483}"/>
    <cellStyle name="Comma 2 3 4 6 2" xfId="51157" xr:uid="{F3FAD436-C443-4E60-96C7-2B57FB96C0DF}"/>
    <cellStyle name="Comma 2 3 4 7" xfId="29294" xr:uid="{3C34FE2C-8274-4538-8C60-547EF57EAB89}"/>
    <cellStyle name="Comma 2 3 5" xfId="3321" xr:uid="{00000000-0005-0000-0000-000064060000}"/>
    <cellStyle name="Comma 2 3 5 2" xfId="9089" xr:uid="{3319E6AE-8C62-4BAC-AB0C-F0796A1E21D5}"/>
    <cellStyle name="Comma 2 3 5 2 2" xfId="33777" xr:uid="{1EDCD852-44F7-4C5B-84FF-3BFCD6C48041}"/>
    <cellStyle name="Comma 2 3 5 3" xfId="12497" xr:uid="{0F6B70DF-2101-4D98-A79A-EDBDE189BCBC}"/>
    <cellStyle name="Comma 2 3 5 3 2" xfId="36731" xr:uid="{137160B5-4CFA-40BB-9280-AC1F3FFEE026}"/>
    <cellStyle name="Comma 2 3 5 4" xfId="16210" xr:uid="{04B3AE98-D19E-48F9-B824-1EE1A0BFAFD3}"/>
    <cellStyle name="Comma 2 3 5 4 2" xfId="40442" xr:uid="{174C52DF-0F87-4BE8-AA8F-B8C5AAC8AD6F}"/>
    <cellStyle name="Comma 2 3 5 5" xfId="19948" xr:uid="{00E65C57-59B1-446E-B07B-A17A32942B1D}"/>
    <cellStyle name="Comma 2 3 5 5 2" xfId="44173" xr:uid="{95CF26AE-4E26-4EB0-959D-39F464C55019}"/>
    <cellStyle name="Comma 2 3 5 6" xfId="25923" xr:uid="{875CAB99-B71C-4EF1-B363-EBEF0556358C}"/>
    <cellStyle name="Comma 2 3 5 6 2" xfId="50047" xr:uid="{D172ED2D-26C6-4DFE-9598-6730B2009F78}"/>
    <cellStyle name="Comma 2 3 5 7" xfId="29231" xr:uid="{014C8FF3-6033-4A62-8243-BCE7D8FF4C90}"/>
    <cellStyle name="Comma 2 3 6" xfId="3629" xr:uid="{66300E5F-29B2-4D51-A59A-9AB5D34CCB93}"/>
    <cellStyle name="Comma 2 4" xfId="1426" xr:uid="{00000000-0005-0000-0000-000065060000}"/>
    <cellStyle name="Comma 2 4 10" xfId="4716" xr:uid="{CCF1AAA8-3BA9-4A4B-A325-D34C378A034A}"/>
    <cellStyle name="Comma 2 4 11" xfId="6708" xr:uid="{A645E675-6C33-422F-A4EC-C391D7FA1BDE}"/>
    <cellStyle name="Comma 2 4 12" xfId="28907" xr:uid="{4ACBCDFF-AB1F-4778-9C5E-AC82E1FF578D}"/>
    <cellStyle name="Comma 2 4 2" xfId="1427" xr:uid="{00000000-0005-0000-0000-000066060000}"/>
    <cellStyle name="Comma 2 4 2 2" xfId="1428" xr:uid="{00000000-0005-0000-0000-000067060000}"/>
    <cellStyle name="Comma 2 4 2 2 2" xfId="4718" xr:uid="{EA0B12F2-7254-4768-9A64-9E7FF0C899FB}"/>
    <cellStyle name="Comma 2 4 2 2 2 2" xfId="30080" xr:uid="{5EA804B5-3C6E-4F32-A402-AB9648B662AE}"/>
    <cellStyle name="Comma 2 4 2 2 3" xfId="26305" xr:uid="{F505F475-4146-4B9C-B91E-044422A8B661}"/>
    <cellStyle name="Comma 2 4 2 2 4" xfId="28909" xr:uid="{8E94CF54-7741-4A35-A2BD-938F74D0FD79}"/>
    <cellStyle name="Comma 2 4 2 3" xfId="4717" xr:uid="{5B87DF5C-284B-493D-96B3-61874B03171D}"/>
    <cellStyle name="Comma 2 4 2 3 2" xfId="30079" xr:uid="{1FC9AD4E-7021-4C11-84D5-2D0DA4B688C8}"/>
    <cellStyle name="Comma 2 4 2 4" xfId="9337" xr:uid="{DAC46C94-A101-4939-AC6B-37A4141622BE}"/>
    <cellStyle name="Comma 2 4 2 5" xfId="24379" xr:uid="{BEC1D330-01FD-4D15-92DB-D78C6DFD1D47}"/>
    <cellStyle name="Comma 2 4 2 6" xfId="28908" xr:uid="{76805D0D-7C97-444F-8FDB-C7CCDD09CFEA}"/>
    <cellStyle name="Comma 2 4 3" xfId="1429" xr:uid="{00000000-0005-0000-0000-000068060000}"/>
    <cellStyle name="Comma 2 4 3 2" xfId="1430" xr:uid="{00000000-0005-0000-0000-000069060000}"/>
    <cellStyle name="Comma 2 4 3 2 2" xfId="4720" xr:uid="{0C98EBE7-158D-4C49-BF06-1D89B8E2225B}"/>
    <cellStyle name="Comma 2 4 3 2 2 2" xfId="30082" xr:uid="{773F43BE-628A-4EF9-B164-3D17264AB875}"/>
    <cellStyle name="Comma 2 4 3 2 3" xfId="28911" xr:uid="{D0141A04-0512-4341-876F-26F146400FD1}"/>
    <cellStyle name="Comma 2 4 3 3" xfId="4719" xr:uid="{AC4ECF12-9518-480B-A112-D5B4B0750D72}"/>
    <cellStyle name="Comma 2 4 3 3 2" xfId="30081" xr:uid="{034AF1C5-43DC-4734-B609-75A84901FED8}"/>
    <cellStyle name="Comma 2 4 3 4" xfId="9090" xr:uid="{3730D98E-0E32-4ED5-A36A-73F009BDA092}"/>
    <cellStyle name="Comma 2 4 3 5" xfId="28910" xr:uid="{9DDDD95B-D2FF-4AA1-9C62-25D2BD62B3FA}"/>
    <cellStyle name="Comma 2 4 4" xfId="1431" xr:uid="{00000000-0005-0000-0000-00006A060000}"/>
    <cellStyle name="Comma 2 4 4 2" xfId="1432" xr:uid="{00000000-0005-0000-0000-00006B060000}"/>
    <cellStyle name="Comma 2 4 4 2 2" xfId="4722" xr:uid="{27160C7B-5C29-47F0-B8E6-6596C93D59FD}"/>
    <cellStyle name="Comma 2 4 4 2 2 2" xfId="30084" xr:uid="{310C5852-BD30-4926-94A8-529E195A4455}"/>
    <cellStyle name="Comma 2 4 4 2 3" xfId="28913" xr:uid="{29DEEC30-5AE6-46DB-8452-260AEE73719E}"/>
    <cellStyle name="Comma 2 4 4 3" xfId="4721" xr:uid="{5F1B18AA-C28C-4F13-8174-5782E1579844}"/>
    <cellStyle name="Comma 2 4 4 3 2" xfId="30083" xr:uid="{DD835A8D-B7D5-4231-A2AA-3585F7E5CE25}"/>
    <cellStyle name="Comma 2 4 4 4" xfId="28912" xr:uid="{9E0B7E20-8FE3-4C7A-A22F-5283F0E5899C}"/>
    <cellStyle name="Comma 2 4 5" xfId="1433" xr:uid="{00000000-0005-0000-0000-00006C060000}"/>
    <cellStyle name="Comma 2 4 5 2" xfId="1434" xr:uid="{00000000-0005-0000-0000-00006D060000}"/>
    <cellStyle name="Comma 2 4 5 2 2" xfId="4724" xr:uid="{43FF1212-C847-4E3A-8FD0-F87CB9DA90FD}"/>
    <cellStyle name="Comma 2 4 5 2 2 2" xfId="30086" xr:uid="{09897A20-115E-448E-974E-9E4BFD6FC9EC}"/>
    <cellStyle name="Comma 2 4 5 2 3" xfId="28915" xr:uid="{9D095076-CE1D-4ACC-9F98-CD4F18C5F0FF}"/>
    <cellStyle name="Comma 2 4 5 3" xfId="4723" xr:uid="{47D55E2B-FEAF-44F7-BE6F-362509DEF95C}"/>
    <cellStyle name="Comma 2 4 5 3 2" xfId="30085" xr:uid="{68D49436-5F2E-45CC-899C-3D2DC3FBEBC1}"/>
    <cellStyle name="Comma 2 4 5 4" xfId="28914" xr:uid="{A9AA63C8-7871-441B-80C8-EF5272CF6DA3}"/>
    <cellStyle name="Comma 2 4 6" xfId="1435" xr:uid="{00000000-0005-0000-0000-00006E060000}"/>
    <cellStyle name="Comma 2 4 6 2" xfId="1436" xr:uid="{00000000-0005-0000-0000-00006F060000}"/>
    <cellStyle name="Comma 2 4 6 2 2" xfId="4726" xr:uid="{DF363F09-CA89-4E0D-B17C-212701F7394A}"/>
    <cellStyle name="Comma 2 4 6 2 2 2" xfId="30088" xr:uid="{F435526F-1163-47E0-94B7-DFFD15FCE3F3}"/>
    <cellStyle name="Comma 2 4 6 2 3" xfId="28917" xr:uid="{16111D6C-CF95-4E4C-AC86-D06A412FAE42}"/>
    <cellStyle name="Comma 2 4 6 3" xfId="4725" xr:uid="{1D2607A2-A53B-4E39-BCBE-F059DEB9CA8B}"/>
    <cellStyle name="Comma 2 4 6 3 2" xfId="30087" xr:uid="{AF1CE69D-7A11-4F2A-83A8-461106FD1F74}"/>
    <cellStyle name="Comma 2 4 6 4" xfId="28916" xr:uid="{FDD46CE1-4062-4479-A82C-3A4635B844E9}"/>
    <cellStyle name="Comma 2 4 7" xfId="1437" xr:uid="{00000000-0005-0000-0000-000070060000}"/>
    <cellStyle name="Comma 2 4 7 2" xfId="1438" xr:uid="{00000000-0005-0000-0000-000071060000}"/>
    <cellStyle name="Comma 2 4 7 2 2" xfId="4728" xr:uid="{70610038-E29D-40DD-AC2E-3131AA98CD28}"/>
    <cellStyle name="Comma 2 4 7 2 2 2" xfId="30090" xr:uid="{160ADA05-312B-4561-BCF6-A96A4C7AA312}"/>
    <cellStyle name="Comma 2 4 7 2 3" xfId="28919" xr:uid="{4AA3AADE-EBB8-47F0-B6C8-A3C231DEDFE7}"/>
    <cellStyle name="Comma 2 4 7 3" xfId="4727" xr:uid="{C24AB23A-78CF-415F-B2A0-654A8D3CB6FB}"/>
    <cellStyle name="Comma 2 4 7 3 2" xfId="30089" xr:uid="{00BB25EB-C3B3-4FA4-9A0D-DDDBA0ED5ADD}"/>
    <cellStyle name="Comma 2 4 7 4" xfId="28918" xr:uid="{B5ED3142-6428-4633-9BE5-51507FB6DA2E}"/>
    <cellStyle name="Comma 2 4 8" xfId="1439" xr:uid="{00000000-0005-0000-0000-000072060000}"/>
    <cellStyle name="Comma 2 4 8 2" xfId="4729" xr:uid="{CA362011-C885-46B1-A431-81F23D96A1A3}"/>
    <cellStyle name="Comma 2 4 8 2 2" xfId="30091" xr:uid="{E6DA42AC-2431-49C3-9457-27052C34AA78}"/>
    <cellStyle name="Comma 2 4 8 3" xfId="28920" xr:uid="{66CE1371-A648-4BE6-BC36-EEA7E36BE734}"/>
    <cellStyle name="Comma 2 4 9" xfId="3358" xr:uid="{00000000-0005-0000-0000-000073060000}"/>
    <cellStyle name="Comma 2 4 9 2" xfId="4730" xr:uid="{30B4B732-F4A8-47F7-BF0F-E0E656E87DAB}"/>
    <cellStyle name="Comma 2 5" xfId="1440" xr:uid="{00000000-0005-0000-0000-000074060000}"/>
    <cellStyle name="Comma 2 5 2" xfId="3447" xr:uid="{00000000-0005-0000-0000-000075060000}"/>
    <cellStyle name="Comma 2 5 2 2" xfId="3483" xr:uid="{00000000-0005-0000-0000-000076060000}"/>
    <cellStyle name="Comma 2 5 2 2 2" xfId="9813" xr:uid="{CFF3F3F4-D62D-43B0-8F0A-B376AB0DE983}"/>
    <cellStyle name="Comma 2 5 2 2 2 2" xfId="34416" xr:uid="{E408B814-0C1E-47C9-9671-E62AC18CE331}"/>
    <cellStyle name="Comma 2 5 2 2 3" xfId="13660" xr:uid="{4C88A8CA-CA36-40FD-8F9F-10624B2ABFF0}"/>
    <cellStyle name="Comma 2 5 2 2 3 2" xfId="37893" xr:uid="{897CF465-AE7B-4FDC-94D4-CDF8D956DE4F}"/>
    <cellStyle name="Comma 2 5 2 2 4" xfId="17373" xr:uid="{40384AA5-9942-46FC-8B5C-20BA8DAFECE8}"/>
    <cellStyle name="Comma 2 5 2 2 4 2" xfId="41604" xr:uid="{725C2CD0-8185-437B-AEA5-588E456FC8A1}"/>
    <cellStyle name="Comma 2 5 2 2 5" xfId="21112" xr:uid="{76617153-DA4C-4EAF-AF58-250EC606626E}"/>
    <cellStyle name="Comma 2 5 2 2 5 2" xfId="45335" xr:uid="{ACE1D183-9120-450F-9FC8-146719B9B74F}"/>
    <cellStyle name="Comma 2 5 2 2 6" xfId="27090" xr:uid="{73B00909-D28B-4F0A-B14E-0546F9C44481}"/>
    <cellStyle name="Comma 2 5 2 2 6 2" xfId="51209" xr:uid="{610A1DD0-B094-458F-B932-9BBF6DD8A97D}"/>
    <cellStyle name="Comma 2 5 2 2 7" xfId="29284" xr:uid="{9FDD7079-F340-4A97-B4EE-6509533B206B}"/>
    <cellStyle name="Comma 2 5 2 3" xfId="9780" xr:uid="{65B6C5E3-B24B-4A16-B056-6E298400CC52}"/>
    <cellStyle name="Comma 2 5 2 3 2" xfId="13627" xr:uid="{D44F71CB-CFCD-4B57-B478-BD0A05D31A3C}"/>
    <cellStyle name="Comma 2 5 2 3 2 2" xfId="37860" xr:uid="{36E247D5-F893-41E7-9928-191BBB67DBD0}"/>
    <cellStyle name="Comma 2 5 2 3 3" xfId="17340" xr:uid="{F084FB6A-AA44-47A0-BDFD-63BB1F93D4AC}"/>
    <cellStyle name="Comma 2 5 2 3 3 2" xfId="41571" xr:uid="{3B68A9B0-2D50-4E4D-AA71-DDC2451618F3}"/>
    <cellStyle name="Comma 2 5 2 3 4" xfId="21079" xr:uid="{C15C3D6A-B6F9-41E0-8CF5-F4B2AB6F487A}"/>
    <cellStyle name="Comma 2 5 2 3 4 2" xfId="45302" xr:uid="{873AEB1A-0CED-45A7-BA97-2D152490C294}"/>
    <cellStyle name="Comma 2 5 2 3 5" xfId="27057" xr:uid="{0DBFB1B7-5927-4A8F-BDF6-E8FC4D004F17}"/>
    <cellStyle name="Comma 2 5 2 3 5 2" xfId="51176" xr:uid="{41A47445-03D1-4FA2-BC17-BC55D8ED1C0A}"/>
    <cellStyle name="Comma 2 5 2 3 6" xfId="34385" xr:uid="{D3793B7B-829C-4A3C-8C19-F11A6D98CBD8}"/>
    <cellStyle name="Comma 2 5 2 4" xfId="9193" xr:uid="{BCACD149-1A0A-49AD-A387-B8B6759248B9}"/>
    <cellStyle name="Comma 2 5 2 5" xfId="24380" xr:uid="{5414BEB9-E5AB-4FF8-8575-9E9A1A5A0AE5}"/>
    <cellStyle name="Comma 2 5 2 5 2" xfId="48580" xr:uid="{CDE1B935-4B15-449D-9C54-66DA12D40A1A}"/>
    <cellStyle name="Comma 2 5 2 6" xfId="29252" xr:uid="{BF744212-948D-4E7B-9B78-2A4E3E10EAF0}"/>
    <cellStyle name="Comma 2 5 3" xfId="3467" xr:uid="{00000000-0005-0000-0000-000077060000}"/>
    <cellStyle name="Comma 2 5 3 2" xfId="9797" xr:uid="{35392CDD-6A18-4126-9429-DFAC89485386}"/>
    <cellStyle name="Comma 2 5 3 2 2" xfId="34400" xr:uid="{43813F31-0659-4619-966B-24483F1849DC}"/>
    <cellStyle name="Comma 2 5 3 3" xfId="13644" xr:uid="{18E23B5B-05B0-404B-AEE5-36A43EB5BADC}"/>
    <cellStyle name="Comma 2 5 3 3 2" xfId="37877" xr:uid="{3016DE0E-513F-4C31-8C50-9EB6979D616E}"/>
    <cellStyle name="Comma 2 5 3 4" xfId="17357" xr:uid="{3D82BD1C-1965-44AE-9FF5-D83425E04028}"/>
    <cellStyle name="Comma 2 5 3 4 2" xfId="41588" xr:uid="{F7A672CA-5E80-4061-8D57-C850F5FDC4DF}"/>
    <cellStyle name="Comma 2 5 3 5" xfId="21096" xr:uid="{AB4207F5-1C07-4704-BE33-8254CB04E831}"/>
    <cellStyle name="Comma 2 5 3 5 2" xfId="45319" xr:uid="{D42B4C0F-3FF3-4AA6-91D6-6B4B0A376DED}"/>
    <cellStyle name="Comma 2 5 3 6" xfId="27074" xr:uid="{CB62016B-612E-4215-8006-D27C748119C5}"/>
    <cellStyle name="Comma 2 5 3 6 2" xfId="51193" xr:uid="{0A8D316D-9DE9-4E7E-A038-15ABA93ACBFF}"/>
    <cellStyle name="Comma 2 5 3 7" xfId="29268" xr:uid="{794F8E7C-EE08-40E8-A9AD-F7EB406E5B80}"/>
    <cellStyle name="Comma 2 5 4" xfId="3420" xr:uid="{00000000-0005-0000-0000-000078060000}"/>
    <cellStyle name="Comma 2 5 4 2" xfId="9757" xr:uid="{2C235101-066B-43CD-9658-3107C209BD59}"/>
    <cellStyle name="Comma 2 5 4 2 2" xfId="34371" xr:uid="{4A3835BE-66DC-452A-8BC6-A69D187B25CE}"/>
    <cellStyle name="Comma 2 5 4 3" xfId="13613" xr:uid="{CB0C7E09-79D7-4447-A13D-70C7BD26203C}"/>
    <cellStyle name="Comma 2 5 4 3 2" xfId="37846" xr:uid="{A348ED22-9664-4BDF-8C2A-D953D395E28C}"/>
    <cellStyle name="Comma 2 5 4 4" xfId="17326" xr:uid="{BA2D911C-6AC6-4900-90DD-899466CE4C3C}"/>
    <cellStyle name="Comma 2 5 4 4 2" xfId="41557" xr:uid="{595065C1-BF51-4830-A8EE-205C7D4B7817}"/>
    <cellStyle name="Comma 2 5 4 5" xfId="21065" xr:uid="{C6803F22-EB28-4D53-8FEA-34D8213A33D8}"/>
    <cellStyle name="Comma 2 5 4 5 2" xfId="45288" xr:uid="{06C495B3-C666-414C-A142-1FED322DADA2}"/>
    <cellStyle name="Comma 2 5 4 6" xfId="27043" xr:uid="{9F12292B-A99A-41E8-9E54-372235F5D27A}"/>
    <cellStyle name="Comma 2 5 4 6 2" xfId="51162" xr:uid="{1F0A2E3A-3DAC-45AE-8CC7-D0EB81AE011D}"/>
    <cellStyle name="Comma 2 5 4 7" xfId="29236" xr:uid="{14016A75-8AFB-4FE1-949B-137E9C62981A}"/>
    <cellStyle name="Comma 2 5 5" xfId="7655" xr:uid="{230700F9-982F-44C9-AFDC-B47B3F119D4D}"/>
    <cellStyle name="Comma 2 5 5 2" xfId="9091" xr:uid="{CCB1A60A-4A77-487B-A1E1-314ABAB5E41D}"/>
    <cellStyle name="Comma 2 5 5 2 2" xfId="33778" xr:uid="{63D2AE83-D299-4EB5-9A76-A04C447127B3}"/>
    <cellStyle name="Comma 2 5 5 3" xfId="12498" xr:uid="{3E47E54C-2653-4761-A836-359D244AAF32}"/>
    <cellStyle name="Comma 2 5 5 3 2" xfId="36732" xr:uid="{94C80641-8CD0-4279-AAA2-64C3725E2CC7}"/>
    <cellStyle name="Comma 2 5 5 4" xfId="16211" xr:uid="{4E4EE033-51E8-4127-943D-9F009B6BC6A6}"/>
    <cellStyle name="Comma 2 5 5 4 2" xfId="40443" xr:uid="{0E77348A-2E47-4266-87F7-1032721B6B9A}"/>
    <cellStyle name="Comma 2 5 5 5" xfId="19949" xr:uid="{BE3B4DB5-9D17-4AF8-8673-396BBB0C0E6D}"/>
    <cellStyle name="Comma 2 5 5 5 2" xfId="44174" xr:uid="{167DABF4-5AA8-434B-B51F-F6239E86BCCA}"/>
    <cellStyle name="Comma 2 5 5 6" xfId="25924" xr:uid="{84D453A2-0DA6-4F16-B784-55F14FA0BE13}"/>
    <cellStyle name="Comma 2 5 5 6 2" xfId="50048" xr:uid="{6DA38B33-0C54-4FDD-91DD-9CA81BD21F1F}"/>
    <cellStyle name="Comma 2 5 5 7" xfId="32565" xr:uid="{2BD5F9F4-7CB5-4CED-AB4D-A6657CF8B87D}"/>
    <cellStyle name="Comma 2 5 6" xfId="18758" xr:uid="{AAB74268-A16F-4DD4-BC7F-9910B3AEE38C}"/>
    <cellStyle name="Comma 2 5 6 2" xfId="24719" xr:uid="{662C2939-E65A-4D1C-96C6-5694F434EEE6}"/>
    <cellStyle name="Comma 2 5 6 2 2" xfId="48866" xr:uid="{2D85A30C-24B8-431F-BF36-09B29E47CFC7}"/>
    <cellStyle name="Comma 2 5 6 3" xfId="42984" xr:uid="{1790D01A-B7A8-4AEC-B701-559E4BF9D4F1}"/>
    <cellStyle name="Comma 2 5 7" xfId="23368" xr:uid="{EDF21644-8007-4999-81FB-E3A756DCDF5D}"/>
    <cellStyle name="Comma 2 5 7 2" xfId="47570" xr:uid="{8FB94C79-8A33-4078-AFD2-4567518B058F}"/>
    <cellStyle name="Comma 2 6" xfId="1441" xr:uid="{00000000-0005-0000-0000-000079060000}"/>
    <cellStyle name="Comma 2 6 10" xfId="24355" xr:uid="{455B550B-650A-42DE-B5C2-067170037580}"/>
    <cellStyle name="Comma 2 6 10 2" xfId="48557" xr:uid="{496A64A5-7346-4592-9C9F-820271F716A4}"/>
    <cellStyle name="Comma 2 6 2" xfId="3450" xr:uid="{00000000-0005-0000-0000-00007A060000}"/>
    <cellStyle name="Comma 2 6 2 2" xfId="3485" xr:uid="{00000000-0005-0000-0000-00007B060000}"/>
    <cellStyle name="Comma 2 6 2 2 2" xfId="9815" xr:uid="{44F691CB-4F85-4D2C-B326-67A87233D779}"/>
    <cellStyle name="Comma 2 6 2 2 2 2" xfId="34418" xr:uid="{EA4E9714-77F8-40B3-B650-B983DB2F2F09}"/>
    <cellStyle name="Comma 2 6 2 2 3" xfId="13662" xr:uid="{B6A996AB-08CD-4EEE-89DD-812DD4C872B8}"/>
    <cellStyle name="Comma 2 6 2 2 3 2" xfId="37895" xr:uid="{8DA17D74-9AF8-45FB-ACB4-49E3D7000F97}"/>
    <cellStyle name="Comma 2 6 2 2 4" xfId="17375" xr:uid="{E6E956C1-3926-476A-A006-60EC799DF081}"/>
    <cellStyle name="Comma 2 6 2 2 4 2" xfId="41606" xr:uid="{5471F88C-AD57-45A4-A7F4-C40ECB96AC42}"/>
    <cellStyle name="Comma 2 6 2 2 5" xfId="21114" xr:uid="{F05D75FE-DF08-430C-91E4-66AEC1870D80}"/>
    <cellStyle name="Comma 2 6 2 2 5 2" xfId="45337" xr:uid="{C3565D7F-5670-4114-9BCB-DE3719F2EFB8}"/>
    <cellStyle name="Comma 2 6 2 2 6" xfId="27092" xr:uid="{82A83872-5F05-4E21-AD22-7FF3BC370B68}"/>
    <cellStyle name="Comma 2 6 2 2 6 2" xfId="51211" xr:uid="{6515C499-1DC1-4D06-9A11-7E1854F14C65}"/>
    <cellStyle name="Comma 2 6 2 2 7" xfId="29286" xr:uid="{9289DE4B-749A-48B1-AAEF-A5819844DCAB}"/>
    <cellStyle name="Comma 2 6 2 3" xfId="9782" xr:uid="{C492C75E-ABD8-4113-8B81-CEDD30C74EA8}"/>
    <cellStyle name="Comma 2 6 2 3 2" xfId="27059" xr:uid="{8316574E-EC23-4F60-A814-B8AAB51F8510}"/>
    <cellStyle name="Comma 2 6 2 3 2 2" xfId="51178" xr:uid="{A942323B-9C4D-493B-8F20-9F5515A7C8D6}"/>
    <cellStyle name="Comma 2 6 2 3 3" xfId="34387" xr:uid="{A23C0CA2-785F-4E76-8709-97AB68796DD6}"/>
    <cellStyle name="Comma 2 6 2 4" xfId="13629" xr:uid="{3610E5A4-CAF9-462F-9696-D26D48DE9328}"/>
    <cellStyle name="Comma 2 6 2 4 2" xfId="37862" xr:uid="{FFC5955E-1C9C-4C89-8200-28AFA0DD1C9C}"/>
    <cellStyle name="Comma 2 6 2 5" xfId="17342" xr:uid="{A7A76499-09BF-42BB-AEC0-9FA67089B8B0}"/>
    <cellStyle name="Comma 2 6 2 5 2" xfId="41573" xr:uid="{CF79AC9A-A262-4A16-92DA-60260D16119E}"/>
    <cellStyle name="Comma 2 6 2 6" xfId="21081" xr:uid="{853A43DF-7472-4867-A145-4857D3FF3257}"/>
    <cellStyle name="Comma 2 6 2 6 2" xfId="45304" xr:uid="{30B0C8CC-A8BA-4AFE-92F8-64801554B658}"/>
    <cellStyle name="Comma 2 6 2 7" xfId="24381" xr:uid="{E91865F3-3FE6-4AC8-813E-CBFB3BD0DA4E}"/>
    <cellStyle name="Comma 2 6 2 7 2" xfId="48581" xr:uid="{1537E007-4D93-480D-BA75-6947662D65E5}"/>
    <cellStyle name="Comma 2 6 2 8" xfId="29254" xr:uid="{3253CD7C-DDAD-4A08-BC9C-6B293A5B2E0B}"/>
    <cellStyle name="Comma 2 6 3" xfId="3469" xr:uid="{00000000-0005-0000-0000-00007C060000}"/>
    <cellStyle name="Comma 2 6 3 2" xfId="9799" xr:uid="{F3A4E0A1-429F-440C-BFC0-95B9EBB6117D}"/>
    <cellStyle name="Comma 2 6 3 2 2" xfId="34402" xr:uid="{0591B51A-E810-4790-969E-9D0FEE103EA2}"/>
    <cellStyle name="Comma 2 6 3 3" xfId="13646" xr:uid="{F85B5013-0CB5-4804-AABE-0EDFCD2428C5}"/>
    <cellStyle name="Comma 2 6 3 3 2" xfId="37879" xr:uid="{20DF56F7-6B79-4E0B-8B2D-5B38CEE8D7F5}"/>
    <cellStyle name="Comma 2 6 3 4" xfId="17359" xr:uid="{4B1D8B0A-21F7-41E3-B3EA-3EA6DDB65201}"/>
    <cellStyle name="Comma 2 6 3 4 2" xfId="41590" xr:uid="{E8BC14A3-770E-4316-AF9F-2EA8097B5FCB}"/>
    <cellStyle name="Comma 2 6 3 5" xfId="21098" xr:uid="{C2873782-ADDB-4814-ABFD-4A25004EEDE8}"/>
    <cellStyle name="Comma 2 6 3 5 2" xfId="45321" xr:uid="{8E6D3103-33D6-4C29-91CE-C61A56F4FEAA}"/>
    <cellStyle name="Comma 2 6 3 6" xfId="27076" xr:uid="{37D5AF7E-8BB1-42C1-BC67-DD00C73E2B83}"/>
    <cellStyle name="Comma 2 6 3 6 2" xfId="51195" xr:uid="{A0BAB2D2-4A06-4F24-9A2B-534BD33E327D}"/>
    <cellStyle name="Comma 2 6 3 7" xfId="29270" xr:uid="{A0713060-6F0B-4C8C-89AC-2EB314A53C6A}"/>
    <cellStyle name="Comma 2 6 4" xfId="3422" xr:uid="{00000000-0005-0000-0000-00007D060000}"/>
    <cellStyle name="Comma 2 6 4 2" xfId="9760" xr:uid="{0AB4C087-80FD-4A9C-A93F-FFEF518B46E0}"/>
    <cellStyle name="Comma 2 6 4 2 2" xfId="34373" xr:uid="{6D99C3FD-243E-4B36-8308-2452C40ACE24}"/>
    <cellStyle name="Comma 2 6 4 3" xfId="13615" xr:uid="{55CE94E6-B851-4037-BE13-02BC9A8A0CBC}"/>
    <cellStyle name="Comma 2 6 4 3 2" xfId="37848" xr:uid="{62C725BD-9AAA-4395-96DC-FD8A2CE0697C}"/>
    <cellStyle name="Comma 2 6 4 4" xfId="17328" xr:uid="{004290D7-0371-408D-8D0F-B676398A738F}"/>
    <cellStyle name="Comma 2 6 4 4 2" xfId="41559" xr:uid="{66E78B3D-DCF8-4E44-AC8A-4D7B8726094C}"/>
    <cellStyle name="Comma 2 6 4 5" xfId="21067" xr:uid="{E49B30BE-EA22-48EB-A11D-206877ED571B}"/>
    <cellStyle name="Comma 2 6 4 5 2" xfId="45290" xr:uid="{14313597-1365-478C-ADE9-96256682E5D9}"/>
    <cellStyle name="Comma 2 6 4 6" xfId="27045" xr:uid="{89A81427-91F6-458A-8C8F-42234D879D2B}"/>
    <cellStyle name="Comma 2 6 4 6 2" xfId="51164" xr:uid="{1A2F3BBF-1F7D-4368-AC58-69FF6E6B7D85}"/>
    <cellStyle name="Comma 2 6 4 7" xfId="29238" xr:uid="{D4DC6645-9014-476D-B241-CF1EAEECA260}"/>
    <cellStyle name="Comma 2 6 5" xfId="8773" xr:uid="{49505229-C58C-4367-9C17-639FA8A6A9F1}"/>
    <cellStyle name="Comma 2 6 5 2" xfId="25925" xr:uid="{7BA02EE2-9038-49D6-A103-F0AE49C12D1D}"/>
    <cellStyle name="Comma 2 6 5 2 2" xfId="50049" xr:uid="{F311A477-C680-40CF-9ACD-F059A1526157}"/>
    <cellStyle name="Comma 2 6 5 3" xfId="33550" xr:uid="{0DB3FAF9-8302-4110-8A36-A3D840347F53}"/>
    <cellStyle name="Comma 2 6 6" xfId="9092" xr:uid="{1802316F-52D6-46C0-A98C-7D8C0BAEB43F}"/>
    <cellStyle name="Comma 2 6 6 2" xfId="33779" xr:uid="{45FB2D66-6141-4106-8C71-8F878117A800}"/>
    <cellStyle name="Comma 2 6 7" xfId="12499" xr:uid="{3210B30E-8884-40FC-A966-CFE1C3755FE3}"/>
    <cellStyle name="Comma 2 6 7 2" xfId="36733" xr:uid="{A1CC9285-1752-42AE-8CB8-6812A94FE384}"/>
    <cellStyle name="Comma 2 6 8" xfId="16212" xr:uid="{8ED7D717-0944-4202-BBCA-EB39548FD6B1}"/>
    <cellStyle name="Comma 2 6 8 2" xfId="40444" xr:uid="{D42E2A0F-61BC-435A-BAD4-AF7D21F2C916}"/>
    <cellStyle name="Comma 2 6 9" xfId="19950" xr:uid="{862EA647-D776-46AC-91A2-A9E47EDE5D63}"/>
    <cellStyle name="Comma 2 6 9 2" xfId="44175" xr:uid="{653BC440-6C21-4AE3-BC60-E94CDD8479CC}"/>
    <cellStyle name="Comma 2 7" xfId="1442" xr:uid="{00000000-0005-0000-0000-00007E060000}"/>
    <cellStyle name="Comma 2 7 2" xfId="1443" xr:uid="{00000000-0005-0000-0000-00007F060000}"/>
    <cellStyle name="Comma 2 7 2 2" xfId="9817" xr:uid="{CBA786FE-EE58-483E-80E7-DB9C03C23DAE}"/>
    <cellStyle name="Comma 2 7 2 2 2" xfId="34420" xr:uid="{350936A3-DDC9-4083-925E-CC181272210B}"/>
    <cellStyle name="Comma 2 7 2 3" xfId="13664" xr:uid="{C83ED382-D8D6-4DFD-AC67-339854878D0B}"/>
    <cellStyle name="Comma 2 7 2 3 2" xfId="37897" xr:uid="{DD96252C-E072-466B-A4B6-0F56D319AF48}"/>
    <cellStyle name="Comma 2 7 2 4" xfId="17377" xr:uid="{21524E2B-F8B3-4AAE-A584-7DDC3ECE61FB}"/>
    <cellStyle name="Comma 2 7 2 4 2" xfId="41608" xr:uid="{32C3124E-509C-413E-A795-D1B0BAE61372}"/>
    <cellStyle name="Comma 2 7 2 5" xfId="21116" xr:uid="{34FF8BA4-CB0E-42BB-A474-ACD4C1B8103B}"/>
    <cellStyle name="Comma 2 7 2 5 2" xfId="45339" xr:uid="{882A5275-70F6-4C26-837D-52D509E752A1}"/>
    <cellStyle name="Comma 2 7 2 6" xfId="27094" xr:uid="{3A22ED84-8B36-423F-945E-8AFAA2E9F0D6}"/>
    <cellStyle name="Comma 2 7 2 6 2" xfId="51213" xr:uid="{960450FB-078C-42DF-ACB0-2DC587F9EAA3}"/>
    <cellStyle name="Comma 2 7 3" xfId="3489" xr:uid="{00000000-0005-0000-0000-000080060000}"/>
    <cellStyle name="Comma 2 7 3 2" xfId="29288" xr:uid="{385005C3-1601-439A-A12C-83226876992E}"/>
    <cellStyle name="Comma 2 7 4" xfId="9093" xr:uid="{0723B92C-AC9B-4BDF-840A-A7AD4BCA64AD}"/>
    <cellStyle name="Comma 2 8" xfId="1444" xr:uid="{00000000-0005-0000-0000-000081060000}"/>
    <cellStyle name="Comma 2 8 2" xfId="1445" xr:uid="{00000000-0005-0000-0000-000082060000}"/>
    <cellStyle name="Comma 2 8 3" xfId="9087" xr:uid="{364EAC02-F5ED-4294-A73E-ABBDD2BAB325}"/>
    <cellStyle name="Comma 2 9" xfId="1446" xr:uid="{00000000-0005-0000-0000-000083060000}"/>
    <cellStyle name="Comma 2 9 2" xfId="1447" xr:uid="{00000000-0005-0000-0000-000084060000}"/>
    <cellStyle name="Comma 2 9 3" xfId="8875" xr:uid="{BB6423BF-D299-455C-8E17-83802382A80C}"/>
    <cellStyle name="Comma 28" xfId="3630" xr:uid="{9964CCF6-8CF3-40DF-92E9-B9C37EB32D32}"/>
    <cellStyle name="Comma 28 2" xfId="5407" xr:uid="{9A858B58-0463-4BC0-8F44-7204A678B470}"/>
    <cellStyle name="Comma 28 2 2" xfId="30414" xr:uid="{75C7C06B-7209-471C-925E-D21F9ED0D2D6}"/>
    <cellStyle name="Comma 28 3" xfId="29375" xr:uid="{0C14B676-E2A0-4FA1-A09C-5FBB2C70CEDA}"/>
    <cellStyle name="Comma 3" xfId="1448" xr:uid="{00000000-0005-0000-0000-000085060000}"/>
    <cellStyle name="Comma 3 10" xfId="1449" xr:uid="{00000000-0005-0000-0000-000086060000}"/>
    <cellStyle name="Comma 3 10 2" xfId="4732" xr:uid="{74D89CE4-91CE-4B96-9171-FA34DFD0A43B}"/>
    <cellStyle name="Comma 3 11" xfId="3234" xr:uid="{00000000-0005-0000-0000-000087060000}"/>
    <cellStyle name="Comma 3 11 2" xfId="4733" xr:uid="{A955F8C7-2260-4C5E-95EC-A48B1DC78D8B}"/>
    <cellStyle name="Comma 3 11 3" xfId="29226" xr:uid="{B4819DC5-0F51-4A57-A015-FDCB83148927}"/>
    <cellStyle name="Comma 3 12" xfId="4731" xr:uid="{CBA5B057-0BD0-4219-B638-3FDC81F80615}"/>
    <cellStyle name="Comma 3 13" xfId="8879" xr:uid="{B03E0E6D-914A-4E2F-95A7-673533A47A3F}"/>
    <cellStyle name="Comma 3 14" xfId="24382" xr:uid="{86BF0E98-84EB-4574-BC5D-46E97DD7FC36}"/>
    <cellStyle name="Comma 3 14 2" xfId="48582" xr:uid="{5B2738EC-C8A8-4A85-B88B-63922F8D11E2}"/>
    <cellStyle name="Comma 3 2" xfId="1450" xr:uid="{00000000-0005-0000-0000-000088060000}"/>
    <cellStyle name="Comma 3 2 10" xfId="25735" xr:uid="{81478018-7F93-44A1-9686-D3DD3192B0F6}"/>
    <cellStyle name="Comma 3 2 2" xfId="1451" xr:uid="{00000000-0005-0000-0000-000089060000}"/>
    <cellStyle name="Comma 3 2 2 2" xfId="1452" xr:uid="{00000000-0005-0000-0000-00008A060000}"/>
    <cellStyle name="Comma 3 2 2 3" xfId="3631" xr:uid="{92B1E98E-0D8A-4C3D-BBFE-E1A5CA753E0B}"/>
    <cellStyle name="Comma 3 2 3" xfId="1453" xr:uid="{00000000-0005-0000-0000-00008B060000}"/>
    <cellStyle name="Comma 3 2 3 2" xfId="1454" xr:uid="{00000000-0005-0000-0000-00008C060000}"/>
    <cellStyle name="Comma 3 2 4" xfId="1455" xr:uid="{00000000-0005-0000-0000-00008D060000}"/>
    <cellStyle name="Comma 3 2 4 2" xfId="1456" xr:uid="{00000000-0005-0000-0000-00008E060000}"/>
    <cellStyle name="Comma 3 2 5" xfId="1457" xr:uid="{00000000-0005-0000-0000-00008F060000}"/>
    <cellStyle name="Comma 3 2 5 2" xfId="1458" xr:uid="{00000000-0005-0000-0000-000090060000}"/>
    <cellStyle name="Comma 3 2 6" xfId="1459" xr:uid="{00000000-0005-0000-0000-000091060000}"/>
    <cellStyle name="Comma 3 2 6 2" xfId="1460" xr:uid="{00000000-0005-0000-0000-000092060000}"/>
    <cellStyle name="Comma 3 2 7" xfId="1461" xr:uid="{00000000-0005-0000-0000-000093060000}"/>
    <cellStyle name="Comma 3 2 7 2" xfId="1462" xr:uid="{00000000-0005-0000-0000-000094060000}"/>
    <cellStyle name="Comma 3 2 8" xfId="1463" xr:uid="{00000000-0005-0000-0000-000095060000}"/>
    <cellStyle name="Comma 3 2 8 2" xfId="4734" xr:uid="{2CFE1D54-ABBE-459C-A27C-69E2FEC13F33}"/>
    <cellStyle name="Comma 3 2 9" xfId="3493" xr:uid="{00000000-0005-0000-0000-000096060000}"/>
    <cellStyle name="Comma 3 3" xfId="1464" xr:uid="{00000000-0005-0000-0000-000097060000}"/>
    <cellStyle name="Comma 3 3 2" xfId="1465" xr:uid="{00000000-0005-0000-0000-000098060000}"/>
    <cellStyle name="Comma 3 4" xfId="1466" xr:uid="{00000000-0005-0000-0000-000099060000}"/>
    <cellStyle name="Comma 3 4 2" xfId="1467" xr:uid="{00000000-0005-0000-0000-00009A060000}"/>
    <cellStyle name="Comma 3 5" xfId="1468" xr:uid="{00000000-0005-0000-0000-00009B060000}"/>
    <cellStyle name="Comma 3 5 2" xfId="1469" xr:uid="{00000000-0005-0000-0000-00009C060000}"/>
    <cellStyle name="Comma 3 6" xfId="1470" xr:uid="{00000000-0005-0000-0000-00009D060000}"/>
    <cellStyle name="Comma 3 6 2" xfId="1471" xr:uid="{00000000-0005-0000-0000-00009E060000}"/>
    <cellStyle name="Comma 3 7" xfId="1472" xr:uid="{00000000-0005-0000-0000-00009F060000}"/>
    <cellStyle name="Comma 3 7 2" xfId="1473" xr:uid="{00000000-0005-0000-0000-0000A0060000}"/>
    <cellStyle name="Comma 3 8" xfId="1474" xr:uid="{00000000-0005-0000-0000-0000A1060000}"/>
    <cellStyle name="Comma 3 8 2" xfId="1475" xr:uid="{00000000-0005-0000-0000-0000A2060000}"/>
    <cellStyle name="Comma 3 9" xfId="1476" xr:uid="{00000000-0005-0000-0000-0000A3060000}"/>
    <cellStyle name="Comma 3 9 2" xfId="4735" xr:uid="{DAD588D3-80D8-42D4-919F-07413FF8BCF3}"/>
    <cellStyle name="Comma 4" xfId="3233" xr:uid="{00000000-0005-0000-0000-0000A4060000}"/>
    <cellStyle name="Comma 4 2" xfId="3496" xr:uid="{00000000-0005-0000-0000-0000A5060000}"/>
    <cellStyle name="Comma 4 2 2" xfId="3632" xr:uid="{991C4B6F-E2D0-4B6D-88DB-13F90D2D50A0}"/>
    <cellStyle name="Comma 4 2 3" xfId="25734" xr:uid="{34ED680B-DF7E-4339-9DE5-8236B1651B22}"/>
    <cellStyle name="Comma 4 2 4" xfId="29293" xr:uid="{7F046B09-41E2-4B6E-AD32-295773F33E38}"/>
    <cellStyle name="Comma 4 3" xfId="8878" xr:uid="{562C668B-E2EE-4F5D-A820-54108749567A}"/>
    <cellStyle name="Comma 4 4" xfId="24383" xr:uid="{101B5B82-A31A-4DDC-935F-22D4D79F6BD0}"/>
    <cellStyle name="Comma 4 4 2" xfId="48583" xr:uid="{8C303B31-6E9A-423A-AD34-5512EA02212A}"/>
    <cellStyle name="Comma 4 5" xfId="29225" xr:uid="{C04DC180-6BD8-4140-BE19-4495B4297D4E}"/>
    <cellStyle name="Commentaire" xfId="1477" xr:uid="{00000000-0005-0000-0000-0000A7060000}"/>
    <cellStyle name="Çıkış" xfId="24731" builtinId="21" customBuiltin="1"/>
    <cellStyle name="Çıkış 2" xfId="1478" xr:uid="{00000000-0005-0000-0000-0000A9060000}"/>
    <cellStyle name="Çıkış 2 10" xfId="1479" xr:uid="{00000000-0005-0000-0000-0000AA060000}"/>
    <cellStyle name="Çıkış 2 11" xfId="1480" xr:uid="{00000000-0005-0000-0000-0000AB060000}"/>
    <cellStyle name="Çıkış 2 12" xfId="1481" xr:uid="{00000000-0005-0000-0000-0000AC060000}"/>
    <cellStyle name="Çıkış 2 13" xfId="1482" xr:uid="{00000000-0005-0000-0000-0000AD060000}"/>
    <cellStyle name="Çıkış 2 14" xfId="1483" xr:uid="{00000000-0005-0000-0000-0000AE060000}"/>
    <cellStyle name="Çıkış 2 15" xfId="1484" xr:uid="{00000000-0005-0000-0000-0000AF060000}"/>
    <cellStyle name="Çıkış 2 15 2" xfId="10566" xr:uid="{DB6DA3F2-BAC0-4952-B0A3-73594602A261}"/>
    <cellStyle name="Çıkış 2 16" xfId="1485" xr:uid="{00000000-0005-0000-0000-0000B0060000}"/>
    <cellStyle name="Çıkış 2 17" xfId="1486" xr:uid="{00000000-0005-0000-0000-0000B1060000}"/>
    <cellStyle name="Çıkış 2 18" xfId="1487" xr:uid="{00000000-0005-0000-0000-0000B2060000}"/>
    <cellStyle name="Çıkış 2 19" xfId="1488" xr:uid="{00000000-0005-0000-0000-0000B3060000}"/>
    <cellStyle name="Çıkış 2 2" xfId="1489" xr:uid="{00000000-0005-0000-0000-0000B4060000}"/>
    <cellStyle name="Çıkış 2 2 10" xfId="1490" xr:uid="{00000000-0005-0000-0000-0000B5060000}"/>
    <cellStyle name="Çıkış 2 2 11" xfId="1491" xr:uid="{00000000-0005-0000-0000-0000B6060000}"/>
    <cellStyle name="Çıkış 2 2 12" xfId="4737" xr:uid="{46B607E4-981B-4F93-84C2-24D16890DFE6}"/>
    <cellStyle name="Çıkış 2 2 13" xfId="6663" xr:uid="{DFFFE5FD-3680-4D2A-99D0-96D0C0EDE06E}"/>
    <cellStyle name="Çıkış 2 2 2" xfId="1492" xr:uid="{00000000-0005-0000-0000-0000B7060000}"/>
    <cellStyle name="Çıkış 2 2 3" xfId="1493" xr:uid="{00000000-0005-0000-0000-0000B8060000}"/>
    <cellStyle name="Çıkış 2 2 4" xfId="1494" xr:uid="{00000000-0005-0000-0000-0000B9060000}"/>
    <cellStyle name="Çıkış 2 2 5" xfId="1495" xr:uid="{00000000-0005-0000-0000-0000BA060000}"/>
    <cellStyle name="Çıkış 2 2 6" xfId="1496" xr:uid="{00000000-0005-0000-0000-0000BB060000}"/>
    <cellStyle name="Çıkış 2 2 7" xfId="1497" xr:uid="{00000000-0005-0000-0000-0000BC060000}"/>
    <cellStyle name="Çıkış 2 2 8" xfId="1498" xr:uid="{00000000-0005-0000-0000-0000BD060000}"/>
    <cellStyle name="Çıkış 2 2 9" xfId="1499" xr:uid="{00000000-0005-0000-0000-0000BE060000}"/>
    <cellStyle name="Çıkış 2 20" xfId="3179" xr:uid="{00000000-0005-0000-0000-0000BF060000}"/>
    <cellStyle name="Çıkış 2 20 2" xfId="4738" xr:uid="{67498B4F-D31D-4881-8E89-30E0F100E1B7}"/>
    <cellStyle name="Çıkış 2 3" xfId="1500" xr:uid="{00000000-0005-0000-0000-0000C0060000}"/>
    <cellStyle name="Çıkış 2 4" xfId="1501" xr:uid="{00000000-0005-0000-0000-0000C1060000}"/>
    <cellStyle name="Çıkış 2 5" xfId="1502" xr:uid="{00000000-0005-0000-0000-0000C2060000}"/>
    <cellStyle name="Çıkış 2 6" xfId="1503" xr:uid="{00000000-0005-0000-0000-0000C3060000}"/>
    <cellStyle name="Çıkış 2 7" xfId="1504" xr:uid="{00000000-0005-0000-0000-0000C4060000}"/>
    <cellStyle name="Çıkış 2 8" xfId="1505" xr:uid="{00000000-0005-0000-0000-0000C5060000}"/>
    <cellStyle name="Çıkış 2 9" xfId="1506" xr:uid="{00000000-0005-0000-0000-0000C6060000}"/>
    <cellStyle name="Çıkış 3" xfId="1507" xr:uid="{00000000-0005-0000-0000-0000C7060000}"/>
    <cellStyle name="Çıkış 3 2" xfId="1508" xr:uid="{00000000-0005-0000-0000-0000C8060000}"/>
    <cellStyle name="Çıkış 3 3" xfId="1509" xr:uid="{00000000-0005-0000-0000-0000C9060000}"/>
    <cellStyle name="Çıkış 3 4" xfId="4739" xr:uid="{607B6AF4-1254-47D7-AE91-67EAE259A741}"/>
    <cellStyle name="Çıkış 4" xfId="1510" xr:uid="{00000000-0005-0000-0000-0000CA060000}"/>
    <cellStyle name="Çıkış 4 2" xfId="4740" xr:uid="{5E314C0C-7A03-4D6C-AC10-CF81B0FC42CF}"/>
    <cellStyle name="Çıkış 5" xfId="1511" xr:uid="{00000000-0005-0000-0000-0000CB060000}"/>
    <cellStyle name="Çıkış 6" xfId="4741" xr:uid="{1D862948-8182-4811-9018-C0B3F9B71FE2}"/>
    <cellStyle name="Çıkış 7" xfId="4742" xr:uid="{142B186A-D5B8-4F97-ABC7-89F085D0CC07}"/>
    <cellStyle name="Çıkış 8" xfId="4736" xr:uid="{C929114D-03D2-46C2-AA56-7DB9C50C4800}"/>
    <cellStyle name="Emphasis 1" xfId="3269" xr:uid="{00000000-0005-0000-0000-0000CC060000}"/>
    <cellStyle name="Emphasis 1 2" xfId="3359" xr:uid="{00000000-0005-0000-0000-0000CD060000}"/>
    <cellStyle name="Emphasis 2" xfId="3270" xr:uid="{00000000-0005-0000-0000-0000CE060000}"/>
    <cellStyle name="Emphasis 2 2" xfId="3360" xr:uid="{00000000-0005-0000-0000-0000CF060000}"/>
    <cellStyle name="Emphasis 3" xfId="3271" xr:uid="{00000000-0005-0000-0000-0000D0060000}"/>
    <cellStyle name="Entrée" xfId="1512" xr:uid="{00000000-0005-0000-0000-0000D1060000}"/>
    <cellStyle name="Euro" xfId="1513" xr:uid="{00000000-0005-0000-0000-0000D2060000}"/>
    <cellStyle name="Euro 2" xfId="3224" xr:uid="{00000000-0005-0000-0000-0000D3060000}"/>
    <cellStyle name="Euro 3" xfId="3219" xr:uid="{00000000-0005-0000-0000-0000D4060000}"/>
    <cellStyle name="Euro 3 2" xfId="9195" xr:uid="{C03B46AB-BD2D-4E12-98DF-D9F73807A216}"/>
    <cellStyle name="Euro 4" xfId="8867" xr:uid="{85DD487B-BBBB-4748-BAC0-5ACCE2CCE6C1}"/>
    <cellStyle name="Explanatory Text 2" xfId="1514" xr:uid="{00000000-0005-0000-0000-0000D6060000}"/>
    <cellStyle name="Explanatory Text 3" xfId="1515" xr:uid="{00000000-0005-0000-0000-0000D7060000}"/>
    <cellStyle name="f‰H_x0010_‹Ëf‰h,ÿt$_x0018_è¸Wÿÿé&gt;Ëÿÿ÷Ç_x0001_" xfId="3331" xr:uid="{00000000-0005-0000-0000-0000D8060000}"/>
    <cellStyle name="fo]_x000d__x000a_UserName=Murat Zelef_x000d__x000a_UserCompany=Bumerang_x000d__x000a__x000d__x000a_[File Paths]_x000d__x000a_WorkingDirectory=C:\EQUIS\DLWIN_x000d__x000a_DownLoader=C" xfId="1516" xr:uid="{00000000-0005-0000-0000-0000D9060000}"/>
    <cellStyle name="fo]_x000d__x000a_UserName=Murat Zelef_x000d__x000a_UserCompany=Bumerang_x000d__x000a__x000d__x000a_[File Paths]_x000d__x000a_WorkingDirectory=C:\EQUIS\DLWIN_x000d__x000a_DownLoader=C 2" xfId="1517" xr:uid="{00000000-0005-0000-0000-0000DA060000}"/>
    <cellStyle name="fo]_x000d__x000a_UserName=Murat Zelef_x000d__x000a_UserCompany=Bumerang_x000d__x000a__x000d__x000a_[File Paths]_x000d__x000a_WorkingDirectory=C:\EQUIS\DLWIN_x000d__x000a_DownLoader=C 2 2" xfId="4744" xr:uid="{D8D14A02-6466-4B6C-91F5-D1B18D93675E}"/>
    <cellStyle name="fo]_x000d__x000a_UserName=Murat Zelef_x000d__x000a_UserCompany=Bumerang_x000d__x000a__x000d__x000a_[File Paths]_x000d__x000a_WorkingDirectory=C:\EQUIS\DLWIN_x000d__x000a_DownLoader=C 2 3" xfId="4743" xr:uid="{43978A52-C5DD-457B-A359-79498DD130DA}"/>
    <cellStyle name="fo]_x000d__x000a_UserName=Murat Zelef_x000d__x000a_UserCompany=Bumerang_x000d__x000a__x000d__x000a_[File Paths]_x000d__x000a_WorkingDirectory=C:\EQUIS\DLWIN_x000d__x000a_DownLoader=C 3" xfId="1518" xr:uid="{00000000-0005-0000-0000-0000DB060000}"/>
    <cellStyle name="fo]_x000d__x000a_UserName=Murat Zelef_x000d__x000a_UserCompany=Bumerang_x000d__x000a__x000d__x000a_[File Paths]_x000d__x000a_WorkingDirectory=C:\EQUIS\DLWIN_x000d__x000a_DownLoader=C 3 2" xfId="1519" xr:uid="{00000000-0005-0000-0000-0000DC060000}"/>
    <cellStyle name="fo]_x000d__x000a_UserName=Murat Zelef_x000d__x000a_UserCompany=Bumerang_x000d__x000a__x000d__x000a_[File Paths]_x000d__x000a_WorkingDirectory=C:\EQUIS\DLWIN_x000d__x000a_DownLoader=C 3 3" xfId="1520" xr:uid="{00000000-0005-0000-0000-0000DD060000}"/>
    <cellStyle name="fo]_x000d__x000a_UserName=Murat Zelef_x000d__x000a_UserCompany=Bumerang_x000d__x000a__x000d__x000a_[File Paths]_x000d__x000a_WorkingDirectory=C:\EQUIS\DLWIN_x000d__x000a_DownLoader=C 3 3 2" xfId="8897" xr:uid="{5CD9F11C-B00A-4C23-9556-7710492C6EBB}"/>
    <cellStyle name="fo]_x000d__x000a_UserName=Murat Zelef_x000d__x000a_UserCompany=Bumerang_x000d__x000a__x000d__x000a_[File Paths]_x000d__x000a_WorkingDirectory=C:\EQUIS\DLWIN_x000d__x000a_DownLoader=C 4" xfId="7656" xr:uid="{8A445EBC-0FA7-49C9-AC25-2ABC881594EC}"/>
    <cellStyle name="Giriş" xfId="24726" builtinId="20" customBuiltin="1"/>
    <cellStyle name="Giriş 2" xfId="1521" xr:uid="{00000000-0005-0000-0000-0000DF060000}"/>
    <cellStyle name="Giriş 2 10" xfId="1522" xr:uid="{00000000-0005-0000-0000-0000E0060000}"/>
    <cellStyle name="Giriş 2 11" xfId="1523" xr:uid="{00000000-0005-0000-0000-0000E1060000}"/>
    <cellStyle name="Giriş 2 12" xfId="1524" xr:uid="{00000000-0005-0000-0000-0000E2060000}"/>
    <cellStyle name="Giriş 2 13" xfId="1525" xr:uid="{00000000-0005-0000-0000-0000E3060000}"/>
    <cellStyle name="Giriş 2 14" xfId="1526" xr:uid="{00000000-0005-0000-0000-0000E4060000}"/>
    <cellStyle name="Giriş 2 15" xfId="1527" xr:uid="{00000000-0005-0000-0000-0000E5060000}"/>
    <cellStyle name="Giriş 2 15 2" xfId="10567" xr:uid="{A22D3D0E-746A-4DD9-AA95-B54003635DEA}"/>
    <cellStyle name="Giriş 2 16" xfId="1528" xr:uid="{00000000-0005-0000-0000-0000E6060000}"/>
    <cellStyle name="Giriş 2 17" xfId="1529" xr:uid="{00000000-0005-0000-0000-0000E7060000}"/>
    <cellStyle name="Giriş 2 18" xfId="1530" xr:uid="{00000000-0005-0000-0000-0000E8060000}"/>
    <cellStyle name="Giriş 2 19" xfId="1531" xr:uid="{00000000-0005-0000-0000-0000E9060000}"/>
    <cellStyle name="Giriş 2 2" xfId="1532" xr:uid="{00000000-0005-0000-0000-0000EA060000}"/>
    <cellStyle name="Giriş 2 2 10" xfId="1533" xr:uid="{00000000-0005-0000-0000-0000EB060000}"/>
    <cellStyle name="Giriş 2 2 11" xfId="1534" xr:uid="{00000000-0005-0000-0000-0000EC060000}"/>
    <cellStyle name="Giriş 2 2 12" xfId="4746" xr:uid="{289FE02C-BE3A-4C1E-A622-EB15E3CF02C6}"/>
    <cellStyle name="Giriş 2 2 13" xfId="6664" xr:uid="{540C1574-D738-4456-A28F-86E20CD87CBE}"/>
    <cellStyle name="Giriş 2 2 2" xfId="1535" xr:uid="{00000000-0005-0000-0000-0000ED060000}"/>
    <cellStyle name="Giriş 2 2 3" xfId="1536" xr:uid="{00000000-0005-0000-0000-0000EE060000}"/>
    <cellStyle name="Giriş 2 2 4" xfId="1537" xr:uid="{00000000-0005-0000-0000-0000EF060000}"/>
    <cellStyle name="Giriş 2 2 5" xfId="1538" xr:uid="{00000000-0005-0000-0000-0000F0060000}"/>
    <cellStyle name="Giriş 2 2 6" xfId="1539" xr:uid="{00000000-0005-0000-0000-0000F1060000}"/>
    <cellStyle name="Giriş 2 2 7" xfId="1540" xr:uid="{00000000-0005-0000-0000-0000F2060000}"/>
    <cellStyle name="Giriş 2 2 8" xfId="1541" xr:uid="{00000000-0005-0000-0000-0000F3060000}"/>
    <cellStyle name="Giriş 2 2 9" xfId="1542" xr:uid="{00000000-0005-0000-0000-0000F4060000}"/>
    <cellStyle name="Giriş 2 20" xfId="3180" xr:uid="{00000000-0005-0000-0000-0000F5060000}"/>
    <cellStyle name="Giriş 2 20 2" xfId="4747" xr:uid="{6B2E5A7A-81D0-4D78-AADA-A993F6C3B3CD}"/>
    <cellStyle name="Giriş 2 3" xfId="1543" xr:uid="{00000000-0005-0000-0000-0000F6060000}"/>
    <cellStyle name="Giriş 2 4" xfId="1544" xr:uid="{00000000-0005-0000-0000-0000F7060000}"/>
    <cellStyle name="Giriş 2 5" xfId="1545" xr:uid="{00000000-0005-0000-0000-0000F8060000}"/>
    <cellStyle name="Giriş 2 6" xfId="1546" xr:uid="{00000000-0005-0000-0000-0000F9060000}"/>
    <cellStyle name="Giriş 2 7" xfId="1547" xr:uid="{00000000-0005-0000-0000-0000FA060000}"/>
    <cellStyle name="Giriş 2 8" xfId="1548" xr:uid="{00000000-0005-0000-0000-0000FB060000}"/>
    <cellStyle name="Giriş 2 9" xfId="1549" xr:uid="{00000000-0005-0000-0000-0000FC060000}"/>
    <cellStyle name="Giriş 3" xfId="1550" xr:uid="{00000000-0005-0000-0000-0000FD060000}"/>
    <cellStyle name="Giriş 3 2" xfId="1551" xr:uid="{00000000-0005-0000-0000-0000FE060000}"/>
    <cellStyle name="Giriş 3 3" xfId="1552" xr:uid="{00000000-0005-0000-0000-0000FF060000}"/>
    <cellStyle name="Giriş 3 4" xfId="4748" xr:uid="{26CAFFF1-7F84-458E-9B78-D278938517B6}"/>
    <cellStyle name="Giriş 4" xfId="1553" xr:uid="{00000000-0005-0000-0000-000000070000}"/>
    <cellStyle name="Giriş 4 2" xfId="4749" xr:uid="{BA595788-3A88-4B11-B948-0FBFE2BDF702}"/>
    <cellStyle name="Giriş 5" xfId="1554" xr:uid="{00000000-0005-0000-0000-000001070000}"/>
    <cellStyle name="Giriş 6" xfId="4750" xr:uid="{1E35F7A6-5308-42E9-B366-282D8B8CBBBE}"/>
    <cellStyle name="Giriş 7" xfId="4751" xr:uid="{03A958A3-C278-417E-91F1-DD97569DF4E5}"/>
    <cellStyle name="Giriş 8" xfId="4745" xr:uid="{CE25F95F-F753-4A0F-95BB-FFF52BFCDDEE}"/>
    <cellStyle name="Good" xfId="22310" xr:uid="{00000000-0005-0000-0000-000002070000}"/>
    <cellStyle name="Good 2" xfId="1555" xr:uid="{00000000-0005-0000-0000-000003070000}"/>
    <cellStyle name="Good 2 2" xfId="3361" xr:uid="{00000000-0005-0000-0000-000004070000}"/>
    <cellStyle name="Good 2 3" xfId="4752" xr:uid="{DE4B970D-DCED-493C-BDB7-7FE45F18E06F}"/>
    <cellStyle name="Good 3" xfId="1556" xr:uid="{00000000-0005-0000-0000-000005070000}"/>
    <cellStyle name="Good 3 2" xfId="9094" xr:uid="{F3F69FF7-65DC-48B3-BDCE-D8F44ADE7EA1}"/>
    <cellStyle name="Good 3 2 2" xfId="10568" xr:uid="{9F0EDD71-78F6-46CD-90CD-A41BB61677C7}"/>
    <cellStyle name="Good 4" xfId="3272" xr:uid="{00000000-0005-0000-0000-000006070000}"/>
    <cellStyle name="Good 4 2" xfId="24721" xr:uid="{0BBBB094-DFC6-4804-A079-CB0DE9D648FB}"/>
    <cellStyle name="GUZIN" xfId="3633" xr:uid="{9A06D142-BAB8-4A57-94B3-79B2E2D1C84C}"/>
    <cellStyle name="Heading 1 2" xfId="1557" xr:uid="{00000000-0005-0000-0000-000008070000}"/>
    <cellStyle name="Heading 1 2 2" xfId="3362" xr:uid="{00000000-0005-0000-0000-000009070000}"/>
    <cellStyle name="Heading 1 2 3" xfId="3226" xr:uid="{00000000-0005-0000-0000-00000A070000}"/>
    <cellStyle name="Heading 1 2 4" xfId="4753" xr:uid="{9970B799-0476-496D-A420-E1CD461E3146}"/>
    <cellStyle name="Heading 2 2" xfId="1558" xr:uid="{00000000-0005-0000-0000-00000C070000}"/>
    <cellStyle name="Heading 2 2 2" xfId="3363" xr:uid="{00000000-0005-0000-0000-00000D070000}"/>
    <cellStyle name="Heading 2 2 3" xfId="3227" xr:uid="{00000000-0005-0000-0000-00000E070000}"/>
    <cellStyle name="Heading 2 2 4" xfId="4754" xr:uid="{CF8FC641-4837-4DDA-9831-B11B369DAFAD}"/>
    <cellStyle name="Heading 3 2" xfId="1559" xr:uid="{00000000-0005-0000-0000-000010070000}"/>
    <cellStyle name="Heading 3 2 2" xfId="3364" xr:uid="{00000000-0005-0000-0000-000011070000}"/>
    <cellStyle name="Heading 3 2 3" xfId="3228" xr:uid="{00000000-0005-0000-0000-000012070000}"/>
    <cellStyle name="Heading 3 2 4" xfId="4755" xr:uid="{E5F4473E-DC95-4BF9-85F1-B800B4C4D4B0}"/>
    <cellStyle name="Heading 4 2" xfId="1560" xr:uid="{00000000-0005-0000-0000-000014070000}"/>
    <cellStyle name="Heading 4 2 2" xfId="3365" xr:uid="{00000000-0005-0000-0000-000015070000}"/>
    <cellStyle name="Heading 4 2 3" xfId="3229" xr:uid="{00000000-0005-0000-0000-000016070000}"/>
    <cellStyle name="Heading 4 2 4" xfId="4756" xr:uid="{369C14FF-AE68-4A04-A721-606D665E098A}"/>
    <cellStyle name="Hesaplama" xfId="52360" builtinId="22" customBuiltin="1"/>
    <cellStyle name="Hesaplama 2" xfId="1561" xr:uid="{00000000-0005-0000-0000-000018070000}"/>
    <cellStyle name="Hesaplama 2 10" xfId="1562" xr:uid="{00000000-0005-0000-0000-000019070000}"/>
    <cellStyle name="Hesaplama 2 11" xfId="1563" xr:uid="{00000000-0005-0000-0000-00001A070000}"/>
    <cellStyle name="Hesaplama 2 12" xfId="1564" xr:uid="{00000000-0005-0000-0000-00001B070000}"/>
    <cellStyle name="Hesaplama 2 13" xfId="1565" xr:uid="{00000000-0005-0000-0000-00001C070000}"/>
    <cellStyle name="Hesaplama 2 14" xfId="1566" xr:uid="{00000000-0005-0000-0000-00001D070000}"/>
    <cellStyle name="Hesaplama 2 15" xfId="1567" xr:uid="{00000000-0005-0000-0000-00001E070000}"/>
    <cellStyle name="Hesaplama 2 15 2" xfId="10569" xr:uid="{0156117C-8F12-427D-B8EA-8023CC2A2E0A}"/>
    <cellStyle name="Hesaplama 2 16" xfId="1568" xr:uid="{00000000-0005-0000-0000-00001F070000}"/>
    <cellStyle name="Hesaplama 2 17" xfId="1569" xr:uid="{00000000-0005-0000-0000-000020070000}"/>
    <cellStyle name="Hesaplama 2 18" xfId="1570" xr:uid="{00000000-0005-0000-0000-000021070000}"/>
    <cellStyle name="Hesaplama 2 19" xfId="1571" xr:uid="{00000000-0005-0000-0000-000022070000}"/>
    <cellStyle name="Hesaplama 2 2" xfId="1572" xr:uid="{00000000-0005-0000-0000-000023070000}"/>
    <cellStyle name="Hesaplama 2 2 10" xfId="1573" xr:uid="{00000000-0005-0000-0000-000024070000}"/>
    <cellStyle name="Hesaplama 2 2 11" xfId="1574" xr:uid="{00000000-0005-0000-0000-000025070000}"/>
    <cellStyle name="Hesaplama 2 2 12" xfId="4758" xr:uid="{978303C6-55D4-4B8A-8925-3D3EC08CF6B4}"/>
    <cellStyle name="Hesaplama 2 2 13" xfId="6665" xr:uid="{1D9E2730-C3C6-4025-A058-4062F6025D17}"/>
    <cellStyle name="Hesaplama 2 2 2" xfId="1575" xr:uid="{00000000-0005-0000-0000-000026070000}"/>
    <cellStyle name="Hesaplama 2 2 3" xfId="1576" xr:uid="{00000000-0005-0000-0000-000027070000}"/>
    <cellStyle name="Hesaplama 2 2 4" xfId="1577" xr:uid="{00000000-0005-0000-0000-000028070000}"/>
    <cellStyle name="Hesaplama 2 2 5" xfId="1578" xr:uid="{00000000-0005-0000-0000-000029070000}"/>
    <cellStyle name="Hesaplama 2 2 6" xfId="1579" xr:uid="{00000000-0005-0000-0000-00002A070000}"/>
    <cellStyle name="Hesaplama 2 2 7" xfId="1580" xr:uid="{00000000-0005-0000-0000-00002B070000}"/>
    <cellStyle name="Hesaplama 2 2 8" xfId="1581" xr:uid="{00000000-0005-0000-0000-00002C070000}"/>
    <cellStyle name="Hesaplama 2 2 9" xfId="1582" xr:uid="{00000000-0005-0000-0000-00002D070000}"/>
    <cellStyle name="Hesaplama 2 20" xfId="3181" xr:uid="{00000000-0005-0000-0000-00002E070000}"/>
    <cellStyle name="Hesaplama 2 20 2" xfId="4759" xr:uid="{54B1D78B-43B0-43D3-86D7-688FAEFBD6A5}"/>
    <cellStyle name="Hesaplama 2 3" xfId="1583" xr:uid="{00000000-0005-0000-0000-00002F070000}"/>
    <cellStyle name="Hesaplama 2 4" xfId="1584" xr:uid="{00000000-0005-0000-0000-000030070000}"/>
    <cellStyle name="Hesaplama 2 5" xfId="1585" xr:uid="{00000000-0005-0000-0000-000031070000}"/>
    <cellStyle name="Hesaplama 2 6" xfId="1586" xr:uid="{00000000-0005-0000-0000-000032070000}"/>
    <cellStyle name="Hesaplama 2 7" xfId="1587" xr:uid="{00000000-0005-0000-0000-000033070000}"/>
    <cellStyle name="Hesaplama 2 8" xfId="1588" xr:uid="{00000000-0005-0000-0000-000034070000}"/>
    <cellStyle name="Hesaplama 2 9" xfId="1589" xr:uid="{00000000-0005-0000-0000-000035070000}"/>
    <cellStyle name="Hesaplama 3" xfId="1590" xr:uid="{00000000-0005-0000-0000-000036070000}"/>
    <cellStyle name="Hesaplama 3 2" xfId="1591" xr:uid="{00000000-0005-0000-0000-000037070000}"/>
    <cellStyle name="Hesaplama 3 3" xfId="1592" xr:uid="{00000000-0005-0000-0000-000038070000}"/>
    <cellStyle name="Hesaplama 3 4" xfId="4760" xr:uid="{F0BE505F-B5B0-4DD8-BA80-0DA745CD7975}"/>
    <cellStyle name="Hesaplama 4" xfId="1593" xr:uid="{00000000-0005-0000-0000-000039070000}"/>
    <cellStyle name="Hesaplama 4 2" xfId="4761" xr:uid="{33B233FA-36FE-4A7B-9B0C-F421A9C8950D}"/>
    <cellStyle name="Hesaplama 5" xfId="1594" xr:uid="{00000000-0005-0000-0000-00003A070000}"/>
    <cellStyle name="Hesaplama 6" xfId="4762" xr:uid="{8001D74E-357C-43B0-9003-B3967C15366A}"/>
    <cellStyle name="Hesaplama 7" xfId="4763" xr:uid="{5C427BE0-A05A-4455-A006-8A006A89B651}"/>
    <cellStyle name="Hesaplama 8" xfId="4757" xr:uid="{2A53D3A0-CC45-455E-B129-F98427A2CD4A}"/>
    <cellStyle name="Hyperlink 2" xfId="1595" xr:uid="{00000000-0005-0000-0000-00003B070000}"/>
    <cellStyle name="Hyperlink 2 2" xfId="3235" xr:uid="{00000000-0005-0000-0000-00003C070000}"/>
    <cellStyle name="Hyperlink 2 2 2" xfId="4764" xr:uid="{9B871B0A-563C-4D4C-BB9A-472FF8844A4B}"/>
    <cellStyle name="Input 2" xfId="1596" xr:uid="{00000000-0005-0000-0000-00003E070000}"/>
    <cellStyle name="Input 2 2" xfId="3366" xr:uid="{00000000-0005-0000-0000-00003F070000}"/>
    <cellStyle name="Input 2 3" xfId="4765" xr:uid="{07B4DF86-8FD0-4C54-9536-8DAA6A6FF271}"/>
    <cellStyle name="Input 3" xfId="1597" xr:uid="{00000000-0005-0000-0000-000040070000}"/>
    <cellStyle name="Insatisfaisant" xfId="1598" xr:uid="{00000000-0005-0000-0000-000041070000}"/>
    <cellStyle name="İşaretli Hücre" xfId="52361" builtinId="23" customBuiltin="1"/>
    <cellStyle name="İşaretli Hücre 2" xfId="1599" xr:uid="{00000000-0005-0000-0000-000043070000}"/>
    <cellStyle name="İşaretli Hücre 2 2" xfId="1600" xr:uid="{00000000-0005-0000-0000-000044070000}"/>
    <cellStyle name="İşaretli Hücre 2 2 2" xfId="1601" xr:uid="{00000000-0005-0000-0000-000045070000}"/>
    <cellStyle name="İşaretli Hücre 2 2 3" xfId="1602" xr:uid="{00000000-0005-0000-0000-000046070000}"/>
    <cellStyle name="İşaretli Hücre 2 2 4" xfId="1603" xr:uid="{00000000-0005-0000-0000-000047070000}"/>
    <cellStyle name="İşaretli Hücre 2 2 5" xfId="1604" xr:uid="{00000000-0005-0000-0000-000048070000}"/>
    <cellStyle name="İşaretli Hücre 2 2 6" xfId="1605" xr:uid="{00000000-0005-0000-0000-000049070000}"/>
    <cellStyle name="İşaretli Hücre 2 2 7" xfId="1606" xr:uid="{00000000-0005-0000-0000-00004A070000}"/>
    <cellStyle name="İşaretli Hücre 2 2 8" xfId="1607" xr:uid="{00000000-0005-0000-0000-00004B070000}"/>
    <cellStyle name="İşaretli Hücre 2 2 9" xfId="4766" xr:uid="{D171CBDA-DD59-443D-BDF3-324C755DD662}"/>
    <cellStyle name="İşaretli Hücre 2 3" xfId="1608" xr:uid="{00000000-0005-0000-0000-00004C070000}"/>
    <cellStyle name="İşaretli Hücre 3" xfId="1609" xr:uid="{00000000-0005-0000-0000-00004D070000}"/>
    <cellStyle name="İşaretli Hücre 3 2" xfId="4767" xr:uid="{0865358D-38FD-43E6-A9FD-EA160EEFD12B}"/>
    <cellStyle name="İşaretli Hücre 4" xfId="4768" xr:uid="{62B79CAD-D31B-45D6-8049-28D5E4332965}"/>
    <cellStyle name="İşaretli Hücre 5" xfId="4769" xr:uid="{B29507B0-A375-4763-8CE5-B494123BF314}"/>
    <cellStyle name="İşaretli Hücre 6" xfId="4770" xr:uid="{BFFFCA60-80E3-41AA-987D-1FC9A1B3FD7C}"/>
    <cellStyle name="İyi" xfId="52358" builtinId="26" customBuiltin="1"/>
    <cellStyle name="İyi 2" xfId="1610" xr:uid="{00000000-0005-0000-0000-00004F070000}"/>
    <cellStyle name="İyi 2 10" xfId="1611" xr:uid="{00000000-0005-0000-0000-000050070000}"/>
    <cellStyle name="İyi 2 11" xfId="1612" xr:uid="{00000000-0005-0000-0000-000051070000}"/>
    <cellStyle name="İyi 2 12" xfId="1613" xr:uid="{00000000-0005-0000-0000-000052070000}"/>
    <cellStyle name="İyi 2 13" xfId="1614" xr:uid="{00000000-0005-0000-0000-000053070000}"/>
    <cellStyle name="İyi 2 14" xfId="1615" xr:uid="{00000000-0005-0000-0000-000054070000}"/>
    <cellStyle name="İyi 2 15" xfId="1616" xr:uid="{00000000-0005-0000-0000-000055070000}"/>
    <cellStyle name="İyi 2 15 2" xfId="10570" xr:uid="{C5D40ACE-1015-456E-A2B5-3F90D4331098}"/>
    <cellStyle name="İyi 2 16" xfId="1617" xr:uid="{00000000-0005-0000-0000-000056070000}"/>
    <cellStyle name="İyi 2 17" xfId="1618" xr:uid="{00000000-0005-0000-0000-000057070000}"/>
    <cellStyle name="İyi 2 18" xfId="1619" xr:uid="{00000000-0005-0000-0000-000058070000}"/>
    <cellStyle name="İyi 2 19" xfId="1620" xr:uid="{00000000-0005-0000-0000-000059070000}"/>
    <cellStyle name="İyi 2 2" xfId="1621" xr:uid="{00000000-0005-0000-0000-00005A070000}"/>
    <cellStyle name="İyi 2 2 10" xfId="1622" xr:uid="{00000000-0005-0000-0000-00005B070000}"/>
    <cellStyle name="İyi 2 2 11" xfId="1623" xr:uid="{00000000-0005-0000-0000-00005C070000}"/>
    <cellStyle name="İyi 2 2 12" xfId="4772" xr:uid="{CDD86115-65C3-47E7-89E5-C03D876BDBA2}"/>
    <cellStyle name="İyi 2 2 13" xfId="6666" xr:uid="{DD9DFDB6-59E8-4953-BC50-457159DE993D}"/>
    <cellStyle name="İyi 2 2 2" xfId="1624" xr:uid="{00000000-0005-0000-0000-00005D070000}"/>
    <cellStyle name="İyi 2 2 3" xfId="1625" xr:uid="{00000000-0005-0000-0000-00005E070000}"/>
    <cellStyle name="İyi 2 2 4" xfId="1626" xr:uid="{00000000-0005-0000-0000-00005F070000}"/>
    <cellStyle name="İyi 2 2 5" xfId="1627" xr:uid="{00000000-0005-0000-0000-000060070000}"/>
    <cellStyle name="İyi 2 2 6" xfId="1628" xr:uid="{00000000-0005-0000-0000-000061070000}"/>
    <cellStyle name="İyi 2 2 7" xfId="1629" xr:uid="{00000000-0005-0000-0000-000062070000}"/>
    <cellStyle name="İyi 2 2 8" xfId="1630" xr:uid="{00000000-0005-0000-0000-000063070000}"/>
    <cellStyle name="İyi 2 2 9" xfId="1631" xr:uid="{00000000-0005-0000-0000-000064070000}"/>
    <cellStyle name="İyi 2 20" xfId="3182" xr:uid="{00000000-0005-0000-0000-000065070000}"/>
    <cellStyle name="İyi 2 20 2" xfId="4773" xr:uid="{5C9CCF02-B402-45DD-9DE3-11C501FE44C1}"/>
    <cellStyle name="İyi 2 3" xfId="1632" xr:uid="{00000000-0005-0000-0000-000066070000}"/>
    <cellStyle name="İyi 2 4" xfId="1633" xr:uid="{00000000-0005-0000-0000-000067070000}"/>
    <cellStyle name="İyi 2 5" xfId="1634" xr:uid="{00000000-0005-0000-0000-000068070000}"/>
    <cellStyle name="İyi 2 6" xfId="1635" xr:uid="{00000000-0005-0000-0000-000069070000}"/>
    <cellStyle name="İyi 2 7" xfId="1636" xr:uid="{00000000-0005-0000-0000-00006A070000}"/>
    <cellStyle name="İyi 2 8" xfId="1637" xr:uid="{00000000-0005-0000-0000-00006B070000}"/>
    <cellStyle name="İyi 2 9" xfId="1638" xr:uid="{00000000-0005-0000-0000-00006C070000}"/>
    <cellStyle name="İyi 3" xfId="1639" xr:uid="{00000000-0005-0000-0000-00006D070000}"/>
    <cellStyle name="İyi 3 2" xfId="1640" xr:uid="{00000000-0005-0000-0000-00006E070000}"/>
    <cellStyle name="İyi 3 3" xfId="1641" xr:uid="{00000000-0005-0000-0000-00006F070000}"/>
    <cellStyle name="İyi 3 4" xfId="4774" xr:uid="{2A3ACC07-B995-4D44-970D-B7EEFF30E001}"/>
    <cellStyle name="İyi 4" xfId="1642" xr:uid="{00000000-0005-0000-0000-000070070000}"/>
    <cellStyle name="İyi 4 2" xfId="4775" xr:uid="{2541DC2B-0D55-471B-86BC-18162CC32834}"/>
    <cellStyle name="İyi 5" xfId="1643" xr:uid="{00000000-0005-0000-0000-000071070000}"/>
    <cellStyle name="İyi 6" xfId="4776" xr:uid="{387E9ADA-3A91-428B-9A9B-E23AE09C883C}"/>
    <cellStyle name="İyi 7" xfId="4777" xr:uid="{7D3B952E-5FF7-41AD-A1EE-52E6C318246F}"/>
    <cellStyle name="İyi 8" xfId="4771" xr:uid="{8563E131-0CC7-4594-8519-A61E2A461035}"/>
    <cellStyle name="Köprü 2" xfId="1644" xr:uid="{00000000-0005-0000-0000-000072070000}"/>
    <cellStyle name="Köprü 2 2" xfId="1645" xr:uid="{00000000-0005-0000-0000-000073070000}"/>
    <cellStyle name="Köprü 2 3" xfId="1646" xr:uid="{00000000-0005-0000-0000-000074070000}"/>
    <cellStyle name="Köprü 2 3 2" xfId="1647" xr:uid="{00000000-0005-0000-0000-000075070000}"/>
    <cellStyle name="Köprü 2 3 3" xfId="9096" xr:uid="{DE238CA0-EC2D-482D-9518-EB86DDC0110C}"/>
    <cellStyle name="Köprü 2 4" xfId="1648" xr:uid="{00000000-0005-0000-0000-000076070000}"/>
    <cellStyle name="Köprü 2 5" xfId="4778" xr:uid="{F437F546-8BBB-4F89-BA0B-4ECC5D73B36E}"/>
    <cellStyle name="Köprü 2 5 2" xfId="7657" xr:uid="{96530B45-0DBC-4FCD-8B3D-D42E11F7D5EB}"/>
    <cellStyle name="Köprü 2 6" xfId="11087" xr:uid="{0AC54955-E95B-418B-B0DD-372BB027F563}"/>
    <cellStyle name="Köprü 3" xfId="1649" xr:uid="{00000000-0005-0000-0000-000077070000}"/>
    <cellStyle name="Köprü 3 2" xfId="6985" xr:uid="{55E77B9E-4A24-412C-AECF-EE51F2EFE761}"/>
    <cellStyle name="Köprü 3 3" xfId="7903" xr:uid="{A9ACB7CD-B1B0-4549-AC50-C42EC069AF6B}"/>
    <cellStyle name="Köprü 3 4" xfId="8858" xr:uid="{BDFB3CFC-2EE6-4990-9F90-EC03E7998254}"/>
    <cellStyle name="Köprü 4" xfId="1650" xr:uid="{00000000-0005-0000-0000-000078070000}"/>
    <cellStyle name="Köprü 4 2" xfId="8307" xr:uid="{12E924EF-8D1A-44EC-B212-F2438D94BEB0}"/>
    <cellStyle name="Köprü 4 3" xfId="8951" xr:uid="{0A7FEDAE-3F8D-45CD-AAF5-BC37DB286D39}"/>
    <cellStyle name="Köprü 5" xfId="9095" xr:uid="{F7A8E9C7-D566-40A9-8890-518D4E418F28}"/>
    <cellStyle name="Köprü 5 2" xfId="10571" xr:uid="{0F2A5893-0D4F-4539-A375-35AD340CA7D3}"/>
    <cellStyle name="Köprü 6" xfId="8848" xr:uid="{A570CF46-9A7D-4E28-98D4-32D9C5FB67BB}"/>
    <cellStyle name="Kötü" xfId="52359" builtinId="27" customBuiltin="1"/>
    <cellStyle name="Kötü 2" xfId="1651" xr:uid="{00000000-0005-0000-0000-00007A070000}"/>
    <cellStyle name="Kötü 2 10" xfId="1652" xr:uid="{00000000-0005-0000-0000-00007B070000}"/>
    <cellStyle name="Kötü 2 11" xfId="1653" xr:uid="{00000000-0005-0000-0000-00007C070000}"/>
    <cellStyle name="Kötü 2 12" xfId="1654" xr:uid="{00000000-0005-0000-0000-00007D070000}"/>
    <cellStyle name="Kötü 2 13" xfId="1655" xr:uid="{00000000-0005-0000-0000-00007E070000}"/>
    <cellStyle name="Kötü 2 14" xfId="1656" xr:uid="{00000000-0005-0000-0000-00007F070000}"/>
    <cellStyle name="Kötü 2 15" xfId="1657" xr:uid="{00000000-0005-0000-0000-000080070000}"/>
    <cellStyle name="Kötü 2 15 2" xfId="10572" xr:uid="{5271840E-73D7-4A9B-9AC3-93BB4F6B9B9A}"/>
    <cellStyle name="Kötü 2 16" xfId="1658" xr:uid="{00000000-0005-0000-0000-000081070000}"/>
    <cellStyle name="Kötü 2 17" xfId="1659" xr:uid="{00000000-0005-0000-0000-000082070000}"/>
    <cellStyle name="Kötü 2 18" xfId="1660" xr:uid="{00000000-0005-0000-0000-000083070000}"/>
    <cellStyle name="Kötü 2 19" xfId="1661" xr:uid="{00000000-0005-0000-0000-000084070000}"/>
    <cellStyle name="Kötü 2 2" xfId="1662" xr:uid="{00000000-0005-0000-0000-000085070000}"/>
    <cellStyle name="Kötü 2 2 10" xfId="1663" xr:uid="{00000000-0005-0000-0000-000086070000}"/>
    <cellStyle name="Kötü 2 2 11" xfId="1664" xr:uid="{00000000-0005-0000-0000-000087070000}"/>
    <cellStyle name="Kötü 2 2 12" xfId="4780" xr:uid="{0396126A-DF07-4509-8346-E55F7E6A1D1F}"/>
    <cellStyle name="Kötü 2 2 13" xfId="6667" xr:uid="{E7DC6D4A-E737-4A99-80E2-ADDC9DCAFAD6}"/>
    <cellStyle name="Kötü 2 2 2" xfId="1665" xr:uid="{00000000-0005-0000-0000-000088070000}"/>
    <cellStyle name="Kötü 2 2 3" xfId="1666" xr:uid="{00000000-0005-0000-0000-000089070000}"/>
    <cellStyle name="Kötü 2 2 4" xfId="1667" xr:uid="{00000000-0005-0000-0000-00008A070000}"/>
    <cellStyle name="Kötü 2 2 5" xfId="1668" xr:uid="{00000000-0005-0000-0000-00008B070000}"/>
    <cellStyle name="Kötü 2 2 6" xfId="1669" xr:uid="{00000000-0005-0000-0000-00008C070000}"/>
    <cellStyle name="Kötü 2 2 7" xfId="1670" xr:uid="{00000000-0005-0000-0000-00008D070000}"/>
    <cellStyle name="Kötü 2 2 8" xfId="1671" xr:uid="{00000000-0005-0000-0000-00008E070000}"/>
    <cellStyle name="Kötü 2 2 9" xfId="1672" xr:uid="{00000000-0005-0000-0000-00008F070000}"/>
    <cellStyle name="Kötü 2 20" xfId="3183" xr:uid="{00000000-0005-0000-0000-000090070000}"/>
    <cellStyle name="Kötü 2 20 2" xfId="4781" xr:uid="{97436E0A-CFE0-402D-ADD1-E7B46588D329}"/>
    <cellStyle name="Kötü 2 3" xfId="1673" xr:uid="{00000000-0005-0000-0000-000091070000}"/>
    <cellStyle name="Kötü 2 4" xfId="1674" xr:uid="{00000000-0005-0000-0000-000092070000}"/>
    <cellStyle name="Kötü 2 5" xfId="1675" xr:uid="{00000000-0005-0000-0000-000093070000}"/>
    <cellStyle name="Kötü 2 6" xfId="1676" xr:uid="{00000000-0005-0000-0000-000094070000}"/>
    <cellStyle name="Kötü 2 7" xfId="1677" xr:uid="{00000000-0005-0000-0000-000095070000}"/>
    <cellStyle name="Kötü 2 8" xfId="1678" xr:uid="{00000000-0005-0000-0000-000096070000}"/>
    <cellStyle name="Kötü 2 9" xfId="1679" xr:uid="{00000000-0005-0000-0000-000097070000}"/>
    <cellStyle name="Kötü 3" xfId="1680" xr:uid="{00000000-0005-0000-0000-000098070000}"/>
    <cellStyle name="Kötü 3 2" xfId="1681" xr:uid="{00000000-0005-0000-0000-000099070000}"/>
    <cellStyle name="Kötü 3 3" xfId="1682" xr:uid="{00000000-0005-0000-0000-00009A070000}"/>
    <cellStyle name="Kötü 3 4" xfId="4782" xr:uid="{A7CFEDD6-23DC-496D-BF63-3EA3B9F0AB44}"/>
    <cellStyle name="Kötü 4" xfId="1683" xr:uid="{00000000-0005-0000-0000-00009B070000}"/>
    <cellStyle name="Kötü 4 2" xfId="4783" xr:uid="{320037CB-249F-42CB-8198-8AE5A5E8875B}"/>
    <cellStyle name="Kötü 5" xfId="1684" xr:uid="{00000000-0005-0000-0000-00009C070000}"/>
    <cellStyle name="Kötü 6" xfId="4784" xr:uid="{5E6120D0-4A64-4A4C-9D2F-89938539A99E}"/>
    <cellStyle name="Kötü 7" xfId="4785" xr:uid="{94413A12-D443-4A46-8121-204B887B1874}"/>
    <cellStyle name="Kötü 8" xfId="4779" xr:uid="{0A9B1842-A56C-4FBF-90CD-D826F4D31CBC}"/>
    <cellStyle name="Lien hypertexte" xfId="8898" xr:uid="{F561217B-0E21-41C6-9DBE-8C6731E554ED}"/>
    <cellStyle name="Lien hypertexte visité" xfId="8899" xr:uid="{222C261C-FB9C-42D5-AA0A-17C625A062A5}"/>
    <cellStyle name="Linked Cell 2" xfId="1685" xr:uid="{00000000-0005-0000-0000-00009E070000}"/>
    <cellStyle name="Linked Cell 2 2" xfId="3367" xr:uid="{00000000-0005-0000-0000-00009F070000}"/>
    <cellStyle name="Linked Cell 2 3" xfId="4786" xr:uid="{80EC2E3B-5A30-4870-B46D-5E718FB043DE}"/>
    <cellStyle name="Linked Cell 3" xfId="1686" xr:uid="{00000000-0005-0000-0000-0000A0070000}"/>
    <cellStyle name="Neutral" xfId="3524" xr:uid="{00000000-0005-0000-0000-0000A1070000}"/>
    <cellStyle name="Neutral 2" xfId="1687" xr:uid="{00000000-0005-0000-0000-0000A2070000}"/>
    <cellStyle name="Neutral 2 2" xfId="3368" xr:uid="{00000000-0005-0000-0000-0000A3070000}"/>
    <cellStyle name="Neutral 2 3" xfId="4787" xr:uid="{70F718CB-9DBA-4F78-9AF4-DD5D673F81E3}"/>
    <cellStyle name="Neutral 3" xfId="1688" xr:uid="{00000000-0005-0000-0000-0000A4070000}"/>
    <cellStyle name="Neutral 3 2" xfId="9097" xr:uid="{D6EA8E46-5897-4DAE-B5B3-90538B3C8D3E}"/>
    <cellStyle name="Neutral 3 2 2" xfId="10573" xr:uid="{728F66FC-88C6-45D3-B01A-CDCD9CEC26E8}"/>
    <cellStyle name="Neutral 4" xfId="3273" xr:uid="{00000000-0005-0000-0000-0000A5070000}"/>
    <cellStyle name="Neutral 4 2" xfId="24728" xr:uid="{8B2B7164-CE52-4755-881D-320F2317F31E}"/>
    <cellStyle name="Neutre" xfId="1689" xr:uid="{00000000-0005-0000-0000-0000A6070000}"/>
    <cellStyle name="Normal" xfId="0" builtinId="0"/>
    <cellStyle name="Normal - Style1" xfId="1690" xr:uid="{00000000-0005-0000-0000-0000A8070000}"/>
    <cellStyle name="Normal - Style1 2" xfId="1691" xr:uid="{00000000-0005-0000-0000-0000A9070000}"/>
    <cellStyle name="Normal - Style1 3" xfId="3562" xr:uid="{00000000-0005-0000-0000-0000AA070000}"/>
    <cellStyle name="Normal - Style1 3 2" xfId="8935" xr:uid="{75BAE85B-3C36-4EFA-9FAE-501B6233C386}"/>
    <cellStyle name="Normal - Style1 4" xfId="8900" xr:uid="{D52AE67C-F3E6-4FCE-BECA-343A52D3BF52}"/>
    <cellStyle name="Normal 10" xfId="1692" xr:uid="{00000000-0005-0000-0000-0000AB070000}"/>
    <cellStyle name="Normal 10 2" xfId="1693" xr:uid="{00000000-0005-0000-0000-0000AC070000}"/>
    <cellStyle name="Normal 10 2 10" xfId="3634" xr:uid="{3595B275-3F3C-413D-86B0-82CB390F5342}"/>
    <cellStyle name="Normal 10 2 11" xfId="28251" xr:uid="{D6ABFC53-78A5-4039-B213-286DB3F27BF5}"/>
    <cellStyle name="Normal 10 2 2" xfId="1694" xr:uid="{00000000-0005-0000-0000-0000AD070000}"/>
    <cellStyle name="Normal 10 2 2 2" xfId="9769" xr:uid="{15300CAF-EF7D-4193-ACCA-D07B46011B10}"/>
    <cellStyle name="Normal 10 2 3" xfId="1695" xr:uid="{00000000-0005-0000-0000-0000AE070000}"/>
    <cellStyle name="Normal 10 2 4" xfId="1696" xr:uid="{00000000-0005-0000-0000-0000AF070000}"/>
    <cellStyle name="Normal 10 2 5" xfId="1697" xr:uid="{00000000-0005-0000-0000-0000B0070000}"/>
    <cellStyle name="Normal 10 2 6" xfId="1698" xr:uid="{00000000-0005-0000-0000-0000B1070000}"/>
    <cellStyle name="Normal 10 2 7" xfId="1699" xr:uid="{00000000-0005-0000-0000-0000B2070000}"/>
    <cellStyle name="Normal 10 2 8" xfId="1700" xr:uid="{00000000-0005-0000-0000-0000B3070000}"/>
    <cellStyle name="Normal 10 2 8 2" xfId="10574" xr:uid="{E4EBE2FB-3B65-452C-84DA-420EA1011503}"/>
    <cellStyle name="Normal 10 2 9" xfId="3435" xr:uid="{00000000-0005-0000-0000-0000B4070000}"/>
    <cellStyle name="Normal 10 3" xfId="1701" xr:uid="{00000000-0005-0000-0000-0000B5070000}"/>
    <cellStyle name="Normal 10 3 2" xfId="8940" xr:uid="{AA7ABC3D-F97A-45B8-8775-945363F072C7}"/>
    <cellStyle name="Normal 10 3 3" xfId="8823" xr:uid="{39EC29AE-FB30-4FFB-8D34-75E847BEA89E}"/>
    <cellStyle name="Normal 10 4" xfId="3239" xr:uid="{00000000-0005-0000-0000-0000B6070000}"/>
    <cellStyle name="Normal 10 5" xfId="8901" xr:uid="{11385FEE-4983-4B3D-9449-EE5793FF872F}"/>
    <cellStyle name="Normal 100" xfId="1702" xr:uid="{00000000-0005-0000-0000-0000B7070000}"/>
    <cellStyle name="Normal 100 10" xfId="8976" xr:uid="{17B5B354-09E2-4ED1-B078-149F82A7C6DC}"/>
    <cellStyle name="Normal 100 10 2" xfId="12368" xr:uid="{01213685-4C7A-41AA-9C18-E7FCB63F7AA4}"/>
    <cellStyle name="Normal 100 10 2 2" xfId="36602" xr:uid="{1ECD3282-089B-4CF4-9F58-84B411712BBB}"/>
    <cellStyle name="Normal 100 10 3" xfId="16081" xr:uid="{1F240C61-0006-44BD-80B5-142747EFAED0}"/>
    <cellStyle name="Normal 100 10 3 2" xfId="40313" xr:uid="{A9B3A884-257D-4BBF-B586-C72C5BBC031D}"/>
    <cellStyle name="Normal 100 10 4" xfId="19819" xr:uid="{B7074F6A-8DF0-4AD8-A567-301D500759A3}"/>
    <cellStyle name="Normal 100 10 4 2" xfId="44044" xr:uid="{2BFC51C9-7473-44AE-AF65-A1A06BA14CC3}"/>
    <cellStyle name="Normal 100 10 5" xfId="25794" xr:uid="{1C2D333E-9D55-4209-9E4D-C282C25F2A78}"/>
    <cellStyle name="Normal 100 10 5 2" xfId="49918" xr:uid="{B537C1D0-A880-4EDC-AD37-C6116B19007F}"/>
    <cellStyle name="Normal 100 10 6" xfId="33670" xr:uid="{4774DFD4-2EA9-4155-9D24-091B65708283}"/>
    <cellStyle name="Normal 100 11" xfId="10575" xr:uid="{FDB9CDC2-FAC6-44BB-A8ED-8238225C7F86}"/>
    <cellStyle name="Normal 100 11 2" xfId="24505" xr:uid="{E3825DA4-EABE-4C31-85CF-1155BCBB6CEC}"/>
    <cellStyle name="Normal 100 11 2 2" xfId="48679" xr:uid="{7DEA87E8-2442-47DA-84A4-A5303D155C00}"/>
    <cellStyle name="Normal 100 11 3" xfId="35101" xr:uid="{5B649BD1-9A43-48EF-900C-AFFDE3FB8BC7}"/>
    <cellStyle name="Normal 100 12" xfId="11124" xr:uid="{2FC867F4-CEE5-417B-900C-ED2A655BD001}"/>
    <cellStyle name="Normal 100 12 2" xfId="35358" xr:uid="{F2E35DB6-7273-441B-95CC-288F6DA7DCB0}"/>
    <cellStyle name="Normal 100 13" xfId="14837" xr:uid="{2E136EF8-A925-4647-A86B-FE6968A0B050}"/>
    <cellStyle name="Normal 100 13 2" xfId="39069" xr:uid="{401E6A0F-3F27-406C-81CD-2179143AA611}"/>
    <cellStyle name="Normal 100 14" xfId="18570" xr:uid="{86E0AC6C-3C45-48C7-B308-B875F14F3BF9}"/>
    <cellStyle name="Normal 100 14 2" xfId="42796" xr:uid="{836C2394-1329-43A8-AC35-C0506D9137E1}"/>
    <cellStyle name="Normal 100 2" xfId="1703" xr:uid="{00000000-0005-0000-0000-0000B8070000}"/>
    <cellStyle name="Normal 100 2 2" xfId="7923" xr:uid="{C7A273CB-A764-4B6A-8FC3-ADA45E7A7CDF}"/>
    <cellStyle name="Normal 100 2 2 2" xfId="14094" xr:uid="{899A03E0-9DC7-4381-89C7-252E1E67EF31}"/>
    <cellStyle name="Normal 100 2 2 2 2" xfId="27526" xr:uid="{CAFD13A6-249B-44F3-A41E-BC6C03FBFCFE}"/>
    <cellStyle name="Normal 100 2 2 2 2 2" xfId="51643" xr:uid="{4546145E-443B-4217-8816-58AD15479B14}"/>
    <cellStyle name="Normal 100 2 2 2 3" xfId="38327" xr:uid="{048FEA32-E95D-4CE1-B551-8691A182036A}"/>
    <cellStyle name="Normal 100 2 2 3" xfId="17807" xr:uid="{39AFE1FB-2E35-4002-B8D7-FAAC1C648042}"/>
    <cellStyle name="Normal 100 2 2 3 2" xfId="42038" xr:uid="{A1A14E6B-6DAA-491D-903C-BA1855FA1917}"/>
    <cellStyle name="Normal 100 2 2 4" xfId="21546" xr:uid="{D5ED786B-C259-4B5E-AA5A-7D6A5D9C65C5}"/>
    <cellStyle name="Normal 100 2 2 4 2" xfId="45769" xr:uid="{0A6F09EB-6933-4CDE-BA27-EBC03BFE9DBE}"/>
    <cellStyle name="Normal 100 2 2 5" xfId="23566" xr:uid="{7F370B4B-B70F-4AF5-8793-95F0680C9D8B}"/>
    <cellStyle name="Normal 100 2 2 5 2" xfId="47768" xr:uid="{DD0ADC16-A0B0-4D80-9746-0179D119AF3E}"/>
    <cellStyle name="Normal 100 2 2 6" xfId="32761" xr:uid="{B76A223C-C9FB-4C96-B476-A55260A9A568}"/>
    <cellStyle name="Normal 100 2 3" xfId="6776" xr:uid="{F6341BF7-9ACE-4FD2-916F-1FDE99C48B65}"/>
    <cellStyle name="Normal 100 2 3 2" xfId="12914" xr:uid="{6C7AED30-C28B-4572-818D-48E11B85E72B}"/>
    <cellStyle name="Normal 100 2 3 2 2" xfId="37147" xr:uid="{51ABDA21-B79B-46B5-8FE4-164E1693930D}"/>
    <cellStyle name="Normal 100 2 3 3" xfId="16627" xr:uid="{F958E36C-ECC4-4ED3-837B-A8FE08418566}"/>
    <cellStyle name="Normal 100 2 3 3 2" xfId="40858" xr:uid="{9B05464D-13E5-480E-9A78-DD24BD33200B}"/>
    <cellStyle name="Normal 100 2 3 4" xfId="20366" xr:uid="{14A60015-ACB7-44B9-9A2E-64CA571326A5}"/>
    <cellStyle name="Normal 100 2 3 4 2" xfId="44589" xr:uid="{724DF5E5-A2F2-4591-BAD3-F27FB81DA9A8}"/>
    <cellStyle name="Normal 100 2 3 5" xfId="26344" xr:uid="{2313BA5F-B79C-4790-A6BE-2E955F8B1812}"/>
    <cellStyle name="Normal 100 2 3 5 2" xfId="50463" xr:uid="{A5CC6B78-830C-49BF-BE2E-A702460B8EC7}"/>
    <cellStyle name="Normal 100 2 3 6" xfId="31713" xr:uid="{00305179-7B07-4A05-9CB7-B0647B09BFD4}"/>
    <cellStyle name="Normal 100 2 4" xfId="11513" xr:uid="{484D6D11-DBD7-4201-BE22-600E7E912634}"/>
    <cellStyle name="Normal 100 2 4 2" xfId="24929" xr:uid="{201660B4-9B45-4213-844F-02B370ED5A3C}"/>
    <cellStyle name="Normal 100 2 4 2 2" xfId="49063" xr:uid="{8E0ECA6E-6552-4EBE-B000-E2B4421C83C7}"/>
    <cellStyle name="Normal 100 2 4 3" xfId="35747" xr:uid="{21FE152F-4A5E-4F7E-88E3-9CB2B0A482E9}"/>
    <cellStyle name="Normal 100 2 5" xfId="15226" xr:uid="{E11F2B12-D2E2-4B54-A6CB-AB9681AE70AD}"/>
    <cellStyle name="Normal 100 2 5 2" xfId="39458" xr:uid="{31522A4C-7863-4F43-826B-7EF5642BBCA8}"/>
    <cellStyle name="Normal 100 2 6" xfId="18963" xr:uid="{305C2CCF-8598-4279-852D-34150CC2B7F8}"/>
    <cellStyle name="Normal 100 2 6 2" xfId="43189" xr:uid="{1F23F1FE-23DF-4043-9D41-71A17812351D}"/>
    <cellStyle name="Normal 100 2 7" xfId="22516" xr:uid="{4CB0225F-7B81-45B4-9A1E-821FB8DE2C90}"/>
    <cellStyle name="Normal 100 2 7 2" xfId="46718" xr:uid="{E5D6E3C4-AE4B-459D-B56D-03DE28702710}"/>
    <cellStyle name="Normal 100 3" xfId="1704" xr:uid="{00000000-0005-0000-0000-0000B9070000}"/>
    <cellStyle name="Normal 100 3 2" xfId="8057" xr:uid="{6DC80335-2AEA-41D7-916E-80809021503D}"/>
    <cellStyle name="Normal 100 3 2 2" xfId="14218" xr:uid="{7A938593-6CB4-4B43-9005-BF198B4FA39D}"/>
    <cellStyle name="Normal 100 3 2 2 2" xfId="27650" xr:uid="{8066FADF-4372-4DA1-851B-F8125E3E60B6}"/>
    <cellStyle name="Normal 100 3 2 2 2 2" xfId="51767" xr:uid="{926C0F88-C92A-4000-97A3-DFF98DEEC7A9}"/>
    <cellStyle name="Normal 100 3 2 2 3" xfId="38451" xr:uid="{C7C9B781-7325-4778-9483-866C2AF95D67}"/>
    <cellStyle name="Normal 100 3 2 3" xfId="17931" xr:uid="{15FE6100-9C11-4BD2-A07C-78A9006A41EA}"/>
    <cellStyle name="Normal 100 3 2 3 2" xfId="42162" xr:uid="{AD0618CF-A0BD-47FC-A65E-CDD12555B790}"/>
    <cellStyle name="Normal 100 3 2 4" xfId="21670" xr:uid="{20BDC824-8716-44AB-A9A7-DFB1CA2FE6E5}"/>
    <cellStyle name="Normal 100 3 2 4 2" xfId="45893" xr:uid="{CE58E676-31FA-464B-9B09-57268DD70809}"/>
    <cellStyle name="Normal 100 3 2 5" xfId="23690" xr:uid="{40BF69D3-6ACB-4C9E-A7A1-3B6170AB0DAF}"/>
    <cellStyle name="Normal 100 3 2 5 2" xfId="47892" xr:uid="{69DD8514-BB44-4855-A6D3-B1992B166A66}"/>
    <cellStyle name="Normal 100 3 2 6" xfId="32885" xr:uid="{C8CFE814-A9DF-47CC-91EA-20D847B1EF97}"/>
    <cellStyle name="Normal 100 3 3" xfId="6904" xr:uid="{B8D77A70-835E-45AB-84AC-C59810B6BE89}"/>
    <cellStyle name="Normal 100 3 3 2" xfId="13026" xr:uid="{5801ED29-096F-4C28-AA44-40EC2CE27BC4}"/>
    <cellStyle name="Normal 100 3 3 2 2" xfId="37259" xr:uid="{80BBD018-9FAD-42A1-9D5E-CF4013FAB668}"/>
    <cellStyle name="Normal 100 3 3 3" xfId="16739" xr:uid="{4F9DD232-CD0E-45DE-8441-B0CB34EFEC6E}"/>
    <cellStyle name="Normal 100 3 3 3 2" xfId="40970" xr:uid="{28C9F2DF-03C8-4AD2-AECC-8AC57F5EB042}"/>
    <cellStyle name="Normal 100 3 3 4" xfId="20478" xr:uid="{4A0E9D16-7A86-4457-87F2-AFDB9DE2A1E9}"/>
    <cellStyle name="Normal 100 3 3 4 2" xfId="44701" xr:uid="{874BC34A-52B5-42B7-8B81-AC288E22B9B2}"/>
    <cellStyle name="Normal 100 3 3 5" xfId="26456" xr:uid="{5815C23F-CA1E-462A-BDBD-FED137627CAD}"/>
    <cellStyle name="Normal 100 3 3 5 2" xfId="50575" xr:uid="{8FFC9304-680A-4356-962C-35562B7D83BA}"/>
    <cellStyle name="Normal 100 3 3 6" xfId="31837" xr:uid="{688DA8F6-58A0-4F2B-9349-D8CC0F5A0F51}"/>
    <cellStyle name="Normal 100 3 4" xfId="11637" xr:uid="{5178FAD5-3B74-488A-8B2D-DCB9D663FCEE}"/>
    <cellStyle name="Normal 100 3 4 2" xfId="25053" xr:uid="{DF18203B-E857-41C4-8B69-F04BD2FB5DB0}"/>
    <cellStyle name="Normal 100 3 4 2 2" xfId="49187" xr:uid="{0BE1730C-ABAE-4ABE-9432-8D07BCFB1131}"/>
    <cellStyle name="Normal 100 3 4 3" xfId="35871" xr:uid="{491D5181-35A4-4E1D-BD1A-42DC3D38B209}"/>
    <cellStyle name="Normal 100 3 5" xfId="15350" xr:uid="{9DB258BC-C7FC-4FA1-9938-5E231A4F3053}"/>
    <cellStyle name="Normal 100 3 5 2" xfId="39582" xr:uid="{1B39BD7F-EC60-44AD-8D78-7FA3F0C4069C}"/>
    <cellStyle name="Normal 100 3 6" xfId="19087" xr:uid="{43B7C234-00BC-4919-A8AC-B8F2ACD4B9C3}"/>
    <cellStyle name="Normal 100 3 6 2" xfId="43313" xr:uid="{8630AAA5-B81B-4AD2-A171-D45D0741217C}"/>
    <cellStyle name="Normal 100 3 7" xfId="22640" xr:uid="{A00BAE1D-2201-4630-B3AF-7A7051F3F152}"/>
    <cellStyle name="Normal 100 3 7 2" xfId="46842" xr:uid="{2A5147E5-1BAE-4630-B683-A93FB74C8209}"/>
    <cellStyle name="Normal 100 4" xfId="1705" xr:uid="{00000000-0005-0000-0000-0000BA070000}"/>
    <cellStyle name="Normal 100 4 10" xfId="22768" xr:uid="{06ED53D3-6B8C-4F69-AFEC-A36B6E6E6A6E}"/>
    <cellStyle name="Normal 100 4 10 2" xfId="46970" xr:uid="{8C77AD44-6D51-400E-A83F-AE9372807160}"/>
    <cellStyle name="Normal 100 4 11" xfId="28921" xr:uid="{9A98772D-DC94-4D46-9579-47AC139D718F}"/>
    <cellStyle name="Normal 100 4 2" xfId="1706" xr:uid="{00000000-0005-0000-0000-0000BB070000}"/>
    <cellStyle name="Normal 100 4 2 2" xfId="4789" xr:uid="{105AE6AD-AC92-4B59-83B5-DA8933925D82}"/>
    <cellStyle name="Normal 100 4 2 2 2" xfId="27778" xr:uid="{987ACAF1-7FAE-4969-BB35-065A32416970}"/>
    <cellStyle name="Normal 100 4 2 2 2 2" xfId="51895" xr:uid="{E75E69D5-72A8-4D84-B768-1365B81926AB}"/>
    <cellStyle name="Normal 100 4 2 2 3" xfId="30093" xr:uid="{D9EFB463-A1E4-478D-9D4E-93957A6B0EAF}"/>
    <cellStyle name="Normal 100 4 2 3" xfId="6107" xr:uid="{9A867B98-9570-49E7-980F-A59089475FFC}"/>
    <cellStyle name="Normal 100 4 2 3 2" xfId="31113" xr:uid="{DC74A39B-78ED-46B5-82A5-51A784419154}"/>
    <cellStyle name="Normal 100 4 2 4" xfId="8189" xr:uid="{CA7795EF-5669-49C2-B36B-3CAC3B21CA58}"/>
    <cellStyle name="Normal 100 4 2 4 2" xfId="33013" xr:uid="{FE32D675-57E6-4AFE-9E57-8E4E3A98AEC6}"/>
    <cellStyle name="Normal 100 4 2 5" xfId="14346" xr:uid="{E8CDC1FD-DDD0-4807-843F-E04FF8431B59}"/>
    <cellStyle name="Normal 100 4 2 5 2" xfId="38579" xr:uid="{EE596DA2-7795-493B-9AB4-E5FE0C666B22}"/>
    <cellStyle name="Normal 100 4 2 6" xfId="18059" xr:uid="{FAD7B406-8815-4D3E-91FF-B65A28D6BB7F}"/>
    <cellStyle name="Normal 100 4 2 6 2" xfId="42290" xr:uid="{68FEF793-CA85-4313-9D5D-534AD3C21397}"/>
    <cellStyle name="Normal 100 4 2 7" xfId="21798" xr:uid="{43E168FE-DA7D-4309-B297-8FF95EB44948}"/>
    <cellStyle name="Normal 100 4 2 7 2" xfId="46021" xr:uid="{930BBCE5-3905-4AE7-9568-62DFA6CEBBD1}"/>
    <cellStyle name="Normal 100 4 2 8" xfId="23818" xr:uid="{506F8711-0781-4D51-AD25-4227420468CD}"/>
    <cellStyle name="Normal 100 4 2 8 2" xfId="48020" xr:uid="{8867A0CD-C4DB-4F0C-894C-115CAD68FDE5}"/>
    <cellStyle name="Normal 100 4 2 9" xfId="28922" xr:uid="{5EE6F388-C242-467C-9E16-8A591DB91398}"/>
    <cellStyle name="Normal 100 4 3" xfId="4788" xr:uid="{584B7210-CE2D-4FC2-AC57-317A520A21D4}"/>
    <cellStyle name="Normal 100 4 3 2" xfId="9432" xr:uid="{D30E3EA4-B4D1-4131-AC44-DD81126C0169}"/>
    <cellStyle name="Normal 100 4 3 2 2" xfId="34057" xr:uid="{28D43364-6A55-458B-B5B7-97D47827A13F}"/>
    <cellStyle name="Normal 100 4 3 3" xfId="13154" xr:uid="{96295618-CE09-484A-84E7-5A6812099C50}"/>
    <cellStyle name="Normal 100 4 3 3 2" xfId="37387" xr:uid="{695D14B7-998D-4065-B4A0-B8BD18D7E7B7}"/>
    <cellStyle name="Normal 100 4 3 4" xfId="16867" xr:uid="{33244F3E-8D1C-4285-A18C-92DE97A8327A}"/>
    <cellStyle name="Normal 100 4 3 4 2" xfId="41098" xr:uid="{E62365BF-E147-42FA-B211-0E52D59EE5B5}"/>
    <cellStyle name="Normal 100 4 3 5" xfId="20606" xr:uid="{AA8FD92D-E4C1-4624-83D9-C6256C9FEBE9}"/>
    <cellStyle name="Normal 100 4 3 5 2" xfId="44829" xr:uid="{5388ACF7-D0CF-41FA-A341-3E8A1C82BE63}"/>
    <cellStyle name="Normal 100 4 3 6" xfId="26584" xr:uid="{A68D1E17-7EAB-4A10-AF10-FCC224733F8F}"/>
    <cellStyle name="Normal 100 4 3 6 2" xfId="50703" xr:uid="{8651CE2F-BBFA-416A-9208-A2DAFE601F09}"/>
    <cellStyle name="Normal 100 4 3 7" xfId="30092" xr:uid="{24E7FBF6-8FA9-43AC-AABC-580418C6AEB2}"/>
    <cellStyle name="Normal 100 4 4" xfId="6106" xr:uid="{3DE3F30E-ECE4-4486-88F1-02D7A4EB5EBA}"/>
    <cellStyle name="Normal 100 4 4 2" xfId="25181" xr:uid="{270CCEB9-D912-4213-8235-904C74868798}"/>
    <cellStyle name="Normal 100 4 4 2 2" xfId="49315" xr:uid="{EB3E24BD-3085-4771-AEFA-22A142F98285}"/>
    <cellStyle name="Normal 100 4 4 3" xfId="31112" xr:uid="{F7D7085B-E26F-4F95-903D-E234525E01CD}"/>
    <cellStyle name="Normal 100 4 5" xfId="7041" xr:uid="{E113D18B-1F82-48F9-ADF2-397C9F07DAA0}"/>
    <cellStyle name="Normal 100 4 5 2" xfId="31965" xr:uid="{9459330C-0AA5-46E3-94A1-1CF97D23BDC0}"/>
    <cellStyle name="Normal 100 4 6" xfId="10576" xr:uid="{4080CCDB-335F-4663-B1D4-2FA1A3121CA4}"/>
    <cellStyle name="Normal 100 4 6 2" xfId="35102" xr:uid="{29E626C7-1251-440D-BDA2-6E4DC5A85B1C}"/>
    <cellStyle name="Normal 100 4 7" xfId="11765" xr:uid="{189F53DE-40CD-4941-891D-4A8FE64A3054}"/>
    <cellStyle name="Normal 100 4 7 2" xfId="35999" xr:uid="{9BF9E2D6-3941-4417-9032-1527680BE1E0}"/>
    <cellStyle name="Normal 100 4 8" xfId="15478" xr:uid="{0DAA55EA-F3EE-440C-AC60-667AEBED4379}"/>
    <cellStyle name="Normal 100 4 8 2" xfId="39710" xr:uid="{13CEF7EF-7D11-4886-8EA8-C8C7A377498F}"/>
    <cellStyle name="Normal 100 4 9" xfId="19215" xr:uid="{0C8B48FC-C4DB-4341-BEC3-B98DB0C639F1}"/>
    <cellStyle name="Normal 100 4 9 2" xfId="43441" xr:uid="{00AC2829-64B5-4C52-8CAE-63F417C41A04}"/>
    <cellStyle name="Normal 100 5" xfId="1707" xr:uid="{00000000-0005-0000-0000-0000BC070000}"/>
    <cellStyle name="Normal 100 5 2" xfId="8319" xr:uid="{DD7A5727-2E08-4467-96C3-B47346691B67}"/>
    <cellStyle name="Normal 100 5 2 2" xfId="14473" xr:uid="{39E31361-894A-4CAF-BA16-7D781A0D0528}"/>
    <cellStyle name="Normal 100 5 2 2 2" xfId="27905" xr:uid="{69F354BD-92B1-40F3-B592-BDAF1A6E5B36}"/>
    <cellStyle name="Normal 100 5 2 2 2 2" xfId="52022" xr:uid="{85D19466-FB36-4723-AFBB-53D48544D8F4}"/>
    <cellStyle name="Normal 100 5 2 2 3" xfId="38706" xr:uid="{EBDCD92F-B0D2-4495-A691-3B50CDE5364F}"/>
    <cellStyle name="Normal 100 5 2 3" xfId="18186" xr:uid="{1FB24B3D-F59F-441E-8725-FE0F841ABDA8}"/>
    <cellStyle name="Normal 100 5 2 3 2" xfId="42417" xr:uid="{479E5BC2-1272-49AA-8422-02A4764EE24C}"/>
    <cellStyle name="Normal 100 5 2 4" xfId="21925" xr:uid="{C85585D4-F156-49EC-920B-8698B270FF0B}"/>
    <cellStyle name="Normal 100 5 2 4 2" xfId="46148" xr:uid="{A5AB4D0F-19F5-4C05-8E8F-47DF3F57A80B}"/>
    <cellStyle name="Normal 100 5 2 5" xfId="23945" xr:uid="{36BDC610-FEBB-4A8E-8351-E7356CA22588}"/>
    <cellStyle name="Normal 100 5 2 5 2" xfId="48147" xr:uid="{80A4ABAE-877C-4A9B-8D61-393602AA329C}"/>
    <cellStyle name="Normal 100 5 2 6" xfId="33140" xr:uid="{16D2B280-3171-4F34-BF29-7AB4CF7223E0}"/>
    <cellStyle name="Normal 100 5 3" xfId="7169" xr:uid="{2636B9CF-5808-4DAC-A30C-17DD80D8F4AD}"/>
    <cellStyle name="Normal 100 5 3 2" xfId="13281" xr:uid="{52304156-5E66-47DD-ACEF-25637F862189}"/>
    <cellStyle name="Normal 100 5 3 2 2" xfId="37514" xr:uid="{55D846AA-303A-4816-BF44-46F4A063A0BC}"/>
    <cellStyle name="Normal 100 5 3 3" xfId="16994" xr:uid="{B42B527A-B7BA-4952-AA52-A76742EAD332}"/>
    <cellStyle name="Normal 100 5 3 3 2" xfId="41225" xr:uid="{220D7911-8102-401E-B46A-5B26D2094AAF}"/>
    <cellStyle name="Normal 100 5 3 4" xfId="20733" xr:uid="{F3476FEB-C319-4439-8097-F5ECB6706CB7}"/>
    <cellStyle name="Normal 100 5 3 4 2" xfId="44956" xr:uid="{91136E13-3735-483A-A407-7C5FD8C8D50F}"/>
    <cellStyle name="Normal 100 5 3 5" xfId="26711" xr:uid="{3BC85D5B-6009-4A95-9F06-90D834C9EA59}"/>
    <cellStyle name="Normal 100 5 3 5 2" xfId="50830" xr:uid="{711D4412-D635-4109-B49E-99227FCBF03C}"/>
    <cellStyle name="Normal 100 5 3 6" xfId="32092" xr:uid="{45B70C74-B9F1-4B0E-926F-8442D47ED86F}"/>
    <cellStyle name="Normal 100 5 4" xfId="10577" xr:uid="{765A3BFE-C2E8-4448-9CB2-79E337AEE0B7}"/>
    <cellStyle name="Normal 100 5 4 2" xfId="25308" xr:uid="{F01C389E-9AC4-4C9B-B276-D7F9A0B7A8D5}"/>
    <cellStyle name="Normal 100 5 4 2 2" xfId="49442" xr:uid="{3383A79C-B32B-4560-887A-8CF169652B6F}"/>
    <cellStyle name="Normal 100 5 5" xfId="11892" xr:uid="{A234A4D4-C690-4F7E-9EA6-C0CE33736886}"/>
    <cellStyle name="Normal 100 5 5 2" xfId="36126" xr:uid="{1197B384-9C9F-4AF7-836C-06A50A684699}"/>
    <cellStyle name="Normal 100 5 6" xfId="15605" xr:uid="{B1BF8780-D605-4D95-AAE2-77886E73B4F6}"/>
    <cellStyle name="Normal 100 5 6 2" xfId="39837" xr:uid="{9CE74981-7083-4A8B-B2C5-16C21AA4D6A6}"/>
    <cellStyle name="Normal 100 5 7" xfId="19342" xr:uid="{BC7BE057-B470-4A5E-958B-FAE7CE3DD666}"/>
    <cellStyle name="Normal 100 5 7 2" xfId="43568" xr:uid="{EA831D5C-7BA9-4323-8405-739200DA12D2}"/>
    <cellStyle name="Normal 100 5 8" xfId="22895" xr:uid="{43FA4D2F-0158-4C5E-B782-DF5A3A57B5F1}"/>
    <cellStyle name="Normal 100 5 8 2" xfId="47097" xr:uid="{7CEF9804-CAA0-4095-B7DB-0FE3F5848CFB}"/>
    <cellStyle name="Normal 100 6" xfId="7303" xr:uid="{AA83FC5A-5BFA-4189-B1F0-8A0AE1298B07}"/>
    <cellStyle name="Normal 100 6 2" xfId="8451" xr:uid="{2EBFCE95-5268-4841-80BA-9A9D1061C726}"/>
    <cellStyle name="Normal 100 6 2 2" xfId="14600" xr:uid="{28E632F2-CBFF-4CBA-BF2D-9C9E600E30F6}"/>
    <cellStyle name="Normal 100 6 2 2 2" xfId="28032" xr:uid="{60250014-BE69-4FA4-A1A7-11A65472CB2D}"/>
    <cellStyle name="Normal 100 6 2 2 2 2" xfId="52149" xr:uid="{C1F861A0-D1F7-4FD4-AE4F-69BCD00DE303}"/>
    <cellStyle name="Normal 100 6 2 2 3" xfId="38833" xr:uid="{D6A4EF0F-C225-4436-BD79-2CBD94BD8372}"/>
    <cellStyle name="Normal 100 6 2 3" xfId="18313" xr:uid="{210351E2-3458-4F23-86A0-DB4C7A780C35}"/>
    <cellStyle name="Normal 100 6 2 3 2" xfId="42544" xr:uid="{69FD75B0-978C-481D-9732-BFE31110B7E1}"/>
    <cellStyle name="Normal 100 6 2 4" xfId="22052" xr:uid="{FD804964-7B57-4C3D-B6DE-D5A5A583C1C3}"/>
    <cellStyle name="Normal 100 6 2 4 2" xfId="46275" xr:uid="{D2B789E6-3AEF-4205-BB64-8A6214B662BF}"/>
    <cellStyle name="Normal 100 6 2 5" xfId="24072" xr:uid="{2F6AEAED-7EEB-4ED9-829D-AA667AD4FE42}"/>
    <cellStyle name="Normal 100 6 2 5 2" xfId="48274" xr:uid="{83E7B30B-0B86-43EB-943A-FE44181A1561}"/>
    <cellStyle name="Normal 100 6 2 6" xfId="33267" xr:uid="{BF53B05E-5465-4135-A4D3-BD110EDC477D}"/>
    <cellStyle name="Normal 100 6 3" xfId="9594" xr:uid="{16F30399-CD3E-410E-B413-C8C88A031B48}"/>
    <cellStyle name="Normal 100 6 3 2" xfId="13408" xr:uid="{B5856B98-B4FB-42E8-BDD1-4AFB5CF3CB7E}"/>
    <cellStyle name="Normal 100 6 3 2 2" xfId="37641" xr:uid="{3378966E-ACB9-4CB7-AA6C-3B3A87347AB6}"/>
    <cellStyle name="Normal 100 6 3 3" xfId="17121" xr:uid="{DD799A77-AACF-47BD-A403-B70FF865AD18}"/>
    <cellStyle name="Normal 100 6 3 3 2" xfId="41352" xr:uid="{F09D696D-BB46-49FB-AA7F-FDB9D89D255E}"/>
    <cellStyle name="Normal 100 6 3 4" xfId="20860" xr:uid="{02B4FBF7-4CD0-45AE-84D3-EEFD93CB0DFA}"/>
    <cellStyle name="Normal 100 6 3 4 2" xfId="45083" xr:uid="{C0C87CFF-7878-4973-A328-85A6F1C1F1EF}"/>
    <cellStyle name="Normal 100 6 3 5" xfId="26838" xr:uid="{F5B522A9-14AD-47AD-A2CD-6903183E9EFD}"/>
    <cellStyle name="Normal 100 6 3 5 2" xfId="50957" xr:uid="{24131F67-08D6-44F2-96E4-2811580A3BC8}"/>
    <cellStyle name="Normal 100 6 3 6" xfId="34219" xr:uid="{00A2E145-AAFD-4206-9E85-814E5CFC465E}"/>
    <cellStyle name="Normal 100 6 4" xfId="12019" xr:uid="{340DB100-7309-4601-95B5-E69C30E6833A}"/>
    <cellStyle name="Normal 100 6 4 2" xfId="25435" xr:uid="{69E2EC3E-4F98-41DB-9321-99AB6DC6D3FB}"/>
    <cellStyle name="Normal 100 6 4 2 2" xfId="49569" xr:uid="{69C9FCB4-E6B7-4B44-95D6-F5C799F06B6F}"/>
    <cellStyle name="Normal 100 6 4 3" xfId="36253" xr:uid="{BDA2C19F-7D80-4E5F-A03E-84EA6B03A0EB}"/>
    <cellStyle name="Normal 100 6 5" xfId="15732" xr:uid="{700A6196-968B-400F-A4D9-A6ECACA49B7F}"/>
    <cellStyle name="Normal 100 6 5 2" xfId="39964" xr:uid="{3A608FC7-1DBA-4A90-B414-2FB138D757E8}"/>
    <cellStyle name="Normal 100 6 6" xfId="19469" xr:uid="{E60CFB4B-4C4F-4454-B174-52511CB13FDE}"/>
    <cellStyle name="Normal 100 6 6 2" xfId="43695" xr:uid="{BA6C430B-3C8B-41D2-8E98-D66651155FA7}"/>
    <cellStyle name="Normal 100 6 7" xfId="23022" xr:uid="{604DFCD4-FA7D-4A15-86F0-BE85F74C4F1C}"/>
    <cellStyle name="Normal 100 6 7 2" xfId="47224" xr:uid="{03B1E789-9DDA-4A99-A2F1-AB9405331E4C}"/>
    <cellStyle name="Normal 100 6 8" xfId="32219" xr:uid="{8654B606-26FC-474F-86C2-BCFCFEEBE567}"/>
    <cellStyle name="Normal 100 7" xfId="7700" xr:uid="{E56FC3FF-F577-43D6-8D35-D159A37273A9}"/>
    <cellStyle name="Normal 100 8" xfId="7467" xr:uid="{1CA588BC-58BD-4B83-B045-33D5A30BE771}"/>
    <cellStyle name="Normal 100 8 2" xfId="12577" xr:uid="{D7C2294F-52F7-4D56-92B2-AC5DAABC859A}"/>
    <cellStyle name="Normal 100 8 2 2" xfId="26005" xr:uid="{AE2273DB-14EE-4E87-ABD2-F3D1BB8845B6}"/>
    <cellStyle name="Normal 100 8 2 2 2" xfId="50126" xr:uid="{F1E53946-73D1-4853-ABC6-F1897C4A0534}"/>
    <cellStyle name="Normal 100 8 2 3" xfId="36810" xr:uid="{0F0B5BC4-B542-4AA6-9F88-97B3D94489B7}"/>
    <cellStyle name="Normal 100 8 3" xfId="16290" xr:uid="{B4AADD98-D1CB-490F-8F3D-7E3A8237B8DD}"/>
    <cellStyle name="Normal 100 8 3 2" xfId="40521" xr:uid="{58E14C39-B6CC-400B-BB3F-1D81BFF9C141}"/>
    <cellStyle name="Normal 100 8 4" xfId="20029" xr:uid="{C8355F76-057C-43C7-AACF-7B8D9068A319}"/>
    <cellStyle name="Normal 100 8 4 2" xfId="44252" xr:uid="{CFDA5D5B-A182-4625-8369-46DAD1844861}"/>
    <cellStyle name="Normal 100 8 5" xfId="23181" xr:uid="{9C286E88-3207-4449-9A3C-A638BFC269B0}"/>
    <cellStyle name="Normal 100 8 5 2" xfId="47383" xr:uid="{DD27C2B7-F743-4CA1-AD73-0BC043FAA954}"/>
    <cellStyle name="Normal 100 8 6" xfId="32378" xr:uid="{6AEFFD55-D6B7-4A4B-9AAD-4970C1F47756}"/>
    <cellStyle name="Normal 100 9" xfId="8651" xr:uid="{6CB11B6D-2BA6-4613-8F87-FB66458C5D52}"/>
    <cellStyle name="Normal 100 9 2" xfId="9842" xr:uid="{6605F4CA-F06B-454B-A483-D2F8C6F35DFA}"/>
    <cellStyle name="Normal 100 9 2 2" xfId="27146" xr:uid="{C569921D-F304-418A-87DC-3CE1D8A3C4A4}"/>
    <cellStyle name="Normal 100 9 2 2 2" xfId="51263" xr:uid="{73D21366-BF0B-4039-B646-24C4E23514A1}"/>
    <cellStyle name="Normal 100 9 2 3" xfId="34442" xr:uid="{D7D2B170-0881-4705-B9A5-D721C10DF01E}"/>
    <cellStyle name="Normal 100 9 3" xfId="13714" xr:uid="{4984534F-FF8F-4752-9035-B11B14C3226D}"/>
    <cellStyle name="Normal 100 9 3 2" xfId="37947" xr:uid="{ECFDC89A-243C-4CAE-8F4E-8AE04D100553}"/>
    <cellStyle name="Normal 100 9 4" xfId="17427" xr:uid="{5E6B27EB-60DA-43C9-8098-7F7F79EE2184}"/>
    <cellStyle name="Normal 100 9 4 2" xfId="41658" xr:uid="{9F614F68-F9E1-41B3-94D8-6CB76D370058}"/>
    <cellStyle name="Normal 100 9 5" xfId="21166" xr:uid="{4F32E5D3-9B36-4BFA-841A-E6D26D056A14}"/>
    <cellStyle name="Normal 100 9 5 2" xfId="45389" xr:uid="{999D9DE7-4010-471F-9843-C036DD61E130}"/>
    <cellStyle name="Normal 101" xfId="1708" xr:uid="{00000000-0005-0000-0000-0000BD070000}"/>
    <cellStyle name="Normal 101 10" xfId="6528" xr:uid="{D3F6B858-FB36-49E1-B80A-4A863CE20028}"/>
    <cellStyle name="Normal 101 10 2" xfId="12378" xr:uid="{5873B721-91C5-4523-9E4D-AD5F6313E91A}"/>
    <cellStyle name="Normal 101 10 2 2" xfId="36612" xr:uid="{7932505F-2C40-43BA-B905-AF209777BC2D}"/>
    <cellStyle name="Normal 101 10 3" xfId="16091" xr:uid="{936BB650-145D-4F2C-9F84-4802BB253A21}"/>
    <cellStyle name="Normal 101 10 3 2" xfId="40323" xr:uid="{60586F3E-7236-4526-BA5E-CB60AEA781C1}"/>
    <cellStyle name="Normal 101 10 4" xfId="19829" xr:uid="{8B433852-3FE1-4198-A775-7857C5C2C316}"/>
    <cellStyle name="Normal 101 10 4 2" xfId="44054" xr:uid="{58252653-17FA-443F-AC2C-1470DEBAABF4}"/>
    <cellStyle name="Normal 101 10 5" xfId="25804" xr:uid="{56B88059-AA27-40B4-8C7A-CCC9FA69BBCE}"/>
    <cellStyle name="Normal 101 10 5 2" xfId="49928" xr:uid="{5A5862BB-8379-47F8-B3FE-59BF7216D9D6}"/>
    <cellStyle name="Normal 101 10 6" xfId="31532" xr:uid="{736C1F05-9DCC-4AA9-B157-02B1CDE39348}"/>
    <cellStyle name="Normal 101 11" xfId="10578" xr:uid="{CAAF918F-2B47-408D-9905-8D2358C8B619}"/>
    <cellStyle name="Normal 101 11 2" xfId="24515" xr:uid="{1B0D0CF8-3BDC-4F87-B099-117E0D711443}"/>
    <cellStyle name="Normal 101 11 2 2" xfId="48689" xr:uid="{926FF081-98CD-4138-B41D-A2BD492C4539}"/>
    <cellStyle name="Normal 101 11 3" xfId="35103" xr:uid="{8F0B1068-79CE-421F-80DC-680F29D364C8}"/>
    <cellStyle name="Normal 101 12" xfId="11134" xr:uid="{D73A7BA8-F6A3-4F18-8866-F1766C81CE4B}"/>
    <cellStyle name="Normal 101 12 2" xfId="35368" xr:uid="{556AA587-1763-4950-8156-88429F059A06}"/>
    <cellStyle name="Normal 101 13" xfId="14847" xr:uid="{8884AFE0-F4D7-40F7-BCFC-24D06A28718F}"/>
    <cellStyle name="Normal 101 13 2" xfId="39079" xr:uid="{DA746BCA-0E84-48C4-899D-7CEBE55FBC7C}"/>
    <cellStyle name="Normal 101 14" xfId="18580" xr:uid="{9F1890C0-E47F-4EFA-991B-EF24211E257F}"/>
    <cellStyle name="Normal 101 14 2" xfId="42806" xr:uid="{094CC4E8-DB73-4AA5-92EA-F9894BF43669}"/>
    <cellStyle name="Normal 101 15" xfId="22333" xr:uid="{8F6A1768-5EDF-43E2-A8C7-C50D26A34115}"/>
    <cellStyle name="Normal 101 15 2" xfId="46535" xr:uid="{18F309AF-1942-40DE-8EBD-CECE28942E3B}"/>
    <cellStyle name="Normal 101 16" xfId="28923" xr:uid="{3D883393-A8A5-4C97-BA3B-6BA9F0040D8C}"/>
    <cellStyle name="Normal 101 2" xfId="1709" xr:uid="{00000000-0005-0000-0000-0000BE070000}"/>
    <cellStyle name="Normal 101 2 2" xfId="7933" xr:uid="{F58A9E1F-112E-41BD-BC60-38270A851F12}"/>
    <cellStyle name="Normal 101 2 2 2" xfId="14104" xr:uid="{0C43F415-0D44-434C-A011-AC159703AE8C}"/>
    <cellStyle name="Normal 101 2 2 2 2" xfId="27536" xr:uid="{F1DF0453-2B37-465F-87A7-8980F7F8DA21}"/>
    <cellStyle name="Normal 101 2 2 2 2 2" xfId="51653" xr:uid="{3247C71A-30C4-4C3B-B591-A097F52EA48C}"/>
    <cellStyle name="Normal 101 2 2 2 3" xfId="38337" xr:uid="{6A29BC28-3485-4E9E-ABBC-018000D8248E}"/>
    <cellStyle name="Normal 101 2 2 3" xfId="17817" xr:uid="{858126A1-4BD7-4D9C-9DEB-1A66E535535B}"/>
    <cellStyle name="Normal 101 2 2 3 2" xfId="42048" xr:uid="{BA4F84A4-84BF-4B1A-A627-4F8F17716549}"/>
    <cellStyle name="Normal 101 2 2 4" xfId="21556" xr:uid="{04F1D424-2A3D-4377-B20F-5F18A287228F}"/>
    <cellStyle name="Normal 101 2 2 4 2" xfId="45779" xr:uid="{BFA36D08-C4DA-4C0B-AD66-A96F5E13F684}"/>
    <cellStyle name="Normal 101 2 2 5" xfId="23576" xr:uid="{79421E04-B05F-4C0D-AD40-381AC74A7D37}"/>
    <cellStyle name="Normal 101 2 2 5 2" xfId="47778" xr:uid="{AB0A9B52-473E-470F-B0E5-D547C852BD5F}"/>
    <cellStyle name="Normal 101 2 2 6" xfId="32771" xr:uid="{C375E53A-0521-4F28-AC09-2502044036F2}"/>
    <cellStyle name="Normal 101 2 3" xfId="6786" xr:uid="{CF5B3D0C-C436-484E-B550-56FB4956CA98}"/>
    <cellStyle name="Normal 101 2 3 2" xfId="12924" xr:uid="{7800B24D-7DD2-4F53-9CEA-3B0243195D77}"/>
    <cellStyle name="Normal 101 2 3 2 2" xfId="37157" xr:uid="{533EC4E8-F500-4864-BA77-39B8C821E538}"/>
    <cellStyle name="Normal 101 2 3 3" xfId="16637" xr:uid="{48B8837F-68D8-4AB4-BB05-8ECBC6B0CEA7}"/>
    <cellStyle name="Normal 101 2 3 3 2" xfId="40868" xr:uid="{23FBBAC1-D6CE-4957-8234-B3794A00A1F5}"/>
    <cellStyle name="Normal 101 2 3 4" xfId="20376" xr:uid="{A47EAD51-E7E2-4C71-B7A3-1DBB2EA27579}"/>
    <cellStyle name="Normal 101 2 3 4 2" xfId="44599" xr:uid="{778AE1F2-3260-4320-9930-B6E26DD852AE}"/>
    <cellStyle name="Normal 101 2 3 5" xfId="26354" xr:uid="{848D7288-D663-4703-950F-5817A0BFD3BC}"/>
    <cellStyle name="Normal 101 2 3 5 2" xfId="50473" xr:uid="{B7141159-0552-480D-9E0D-BDB2A947D30A}"/>
    <cellStyle name="Normal 101 2 3 6" xfId="31723" xr:uid="{F60AF8C5-4E62-401E-AF86-FF1000616B8C}"/>
    <cellStyle name="Normal 101 2 4" xfId="11523" xr:uid="{6B369C53-EFB4-4F3F-B575-2FF4CBF2E151}"/>
    <cellStyle name="Normal 101 2 4 2" xfId="24939" xr:uid="{E18E58A9-891E-47B6-9B4F-7A244377E70E}"/>
    <cellStyle name="Normal 101 2 4 2 2" xfId="49073" xr:uid="{6BA50BA7-5AD1-435F-A554-51191026055E}"/>
    <cellStyle name="Normal 101 2 4 3" xfId="35757" xr:uid="{1A9681C7-5B91-4622-AC66-FE8F2BBE93EF}"/>
    <cellStyle name="Normal 101 2 5" xfId="15236" xr:uid="{39FD4226-ADCC-4256-BCD6-B64FED8A5A04}"/>
    <cellStyle name="Normal 101 2 5 2" xfId="39468" xr:uid="{2F619873-8AB1-46E3-B879-3EF972250C59}"/>
    <cellStyle name="Normal 101 2 6" xfId="18973" xr:uid="{B8B8E497-4D5A-46D8-B907-0345EA5F3F28}"/>
    <cellStyle name="Normal 101 2 6 2" xfId="43199" xr:uid="{DB4F3310-C645-491B-8C89-28257A8584E7}"/>
    <cellStyle name="Normal 101 2 7" xfId="22526" xr:uid="{9570AA3E-60B7-4C1D-8DFD-333F5AA2788D}"/>
    <cellStyle name="Normal 101 2 7 2" xfId="46728" xr:uid="{6152B7DC-B67B-4315-99CD-1DBD909931A3}"/>
    <cellStyle name="Normal 101 3" xfId="1710" xr:uid="{00000000-0005-0000-0000-0000BF070000}"/>
    <cellStyle name="Normal 101 3 10" xfId="28924" xr:uid="{A6E616B6-22DB-4E6B-B9C0-D29E916E1C27}"/>
    <cellStyle name="Normal 101 3 2" xfId="4791" xr:uid="{EA598E36-1D17-4189-8686-27F0A8605402}"/>
    <cellStyle name="Normal 101 3 2 2" xfId="8067" xr:uid="{3141A2EA-05EB-4001-98D6-7E5B17C72ABA}"/>
    <cellStyle name="Normal 101 3 2 2 2" xfId="27660" xr:uid="{7749DA6B-3687-479C-A404-1112EF0D4EC3}"/>
    <cellStyle name="Normal 101 3 2 2 2 2" xfId="51777" xr:uid="{FEABBE1C-E013-42B4-BA07-AA2DD7880096}"/>
    <cellStyle name="Normal 101 3 2 2 3" xfId="32895" xr:uid="{51CC5B6D-D7EE-4C1C-8581-9BE86DF2EBB6}"/>
    <cellStyle name="Normal 101 3 2 3" xfId="14228" xr:uid="{38F904F3-0E41-4635-B49B-6B694EA9330B}"/>
    <cellStyle name="Normal 101 3 2 3 2" xfId="38461" xr:uid="{5A4A2706-71D6-4B87-926A-F30C55525C31}"/>
    <cellStyle name="Normal 101 3 2 4" xfId="17941" xr:uid="{ABD4D97F-0053-4F5E-8EA9-EDCC38710638}"/>
    <cellStyle name="Normal 101 3 2 4 2" xfId="42172" xr:uid="{DB3C316D-E9EC-47F0-BD48-8DBEB208F583}"/>
    <cellStyle name="Normal 101 3 2 5" xfId="21680" xr:uid="{CFD52618-DE6E-4DC0-91AE-C67FE26F9C8C}"/>
    <cellStyle name="Normal 101 3 2 5 2" xfId="45903" xr:uid="{35A9EDB3-C989-4F3C-843F-C5042268A23B}"/>
    <cellStyle name="Normal 101 3 2 6" xfId="23700" xr:uid="{DDFD7466-7CF0-4147-A331-AB4F772D4E21}"/>
    <cellStyle name="Normal 101 3 2 6 2" xfId="47902" xr:uid="{A3024EC2-B1F4-420D-87E0-4C0CF7775E93}"/>
    <cellStyle name="Normal 101 3 2 7" xfId="30095" xr:uid="{140CBE66-8973-4AC8-879F-DB78ED37824E}"/>
    <cellStyle name="Normal 101 3 3" xfId="6109" xr:uid="{51FF5083-2832-4D31-9DE9-257A96536C12}"/>
    <cellStyle name="Normal 101 3 3 2" xfId="9389" xr:uid="{71E54383-330B-4AA1-9126-67721162ED0D}"/>
    <cellStyle name="Normal 101 3 3 2 2" xfId="34015" xr:uid="{3AD9BD0C-DB5D-4261-9DD8-740E296D7BDA}"/>
    <cellStyle name="Normal 101 3 3 3" xfId="13036" xr:uid="{10696116-8B84-490C-9377-46573631A1C0}"/>
    <cellStyle name="Normal 101 3 3 3 2" xfId="37269" xr:uid="{335B8568-1AFA-412B-B2CE-8E07638597E2}"/>
    <cellStyle name="Normal 101 3 3 4" xfId="16749" xr:uid="{47F25B38-FF1A-4DD4-82AD-B4F455E80540}"/>
    <cellStyle name="Normal 101 3 3 4 2" xfId="40980" xr:uid="{037CC81A-A25B-4F67-9B75-75E1DB32165A}"/>
    <cellStyle name="Normal 101 3 3 5" xfId="20488" xr:uid="{377DD546-F056-4ED3-8C67-07868679715B}"/>
    <cellStyle name="Normal 101 3 3 5 2" xfId="44711" xr:uid="{B851CD8A-EFD0-49AD-8265-EC390286AB13}"/>
    <cellStyle name="Normal 101 3 3 6" xfId="26466" xr:uid="{5BFF348F-B2CC-4E7D-9F0B-C5363ED2B828}"/>
    <cellStyle name="Normal 101 3 3 6 2" xfId="50585" xr:uid="{1E1CEEA1-8474-444A-8764-A38BC5F48238}"/>
    <cellStyle name="Normal 101 3 3 7" xfId="31115" xr:uid="{C5801A6C-AC70-4EB3-8A4C-B944DD9775CD}"/>
    <cellStyle name="Normal 101 3 4" xfId="6914" xr:uid="{BACF886E-B8C0-4911-ADB6-50C853FB1CD0}"/>
    <cellStyle name="Normal 101 3 4 2" xfId="25063" xr:uid="{F1DA93C9-1625-4C75-9063-4D1A497B5191}"/>
    <cellStyle name="Normal 101 3 4 2 2" xfId="49197" xr:uid="{675703D0-6811-4517-80BB-4898E7B8A592}"/>
    <cellStyle name="Normal 101 3 4 3" xfId="31847" xr:uid="{DEA0EE56-5EC3-4E35-AD00-DD0391339523}"/>
    <cellStyle name="Normal 101 3 5" xfId="10579" xr:uid="{5E9C12F3-A648-4054-8CA3-496B33BEF2E3}"/>
    <cellStyle name="Normal 101 3 6" xfId="11647" xr:uid="{5E40A400-0D09-4808-9CD1-9E64F3637C06}"/>
    <cellStyle name="Normal 101 3 6 2" xfId="35881" xr:uid="{2253A8E9-B7FA-4836-ABFC-3A38BBF29F54}"/>
    <cellStyle name="Normal 101 3 7" xfId="15360" xr:uid="{553DF262-C770-4B85-83E3-2BC693517D03}"/>
    <cellStyle name="Normal 101 3 7 2" xfId="39592" xr:uid="{D288AD78-DCCE-4CE5-B395-53833AFDCDDB}"/>
    <cellStyle name="Normal 101 3 8" xfId="19097" xr:uid="{5B827289-D42F-4E80-B93A-838BE7F29D3B}"/>
    <cellStyle name="Normal 101 3 8 2" xfId="43323" xr:uid="{E9AFFE3E-A118-4DC0-A248-0E0F7F8E3A31}"/>
    <cellStyle name="Normal 101 3 9" xfId="22650" xr:uid="{F7780DCF-5819-4DD0-9F31-EB77D9A92B17}"/>
    <cellStyle name="Normal 101 3 9 2" xfId="46852" xr:uid="{7DE96112-A270-4251-BDEE-EFE72F43FC43}"/>
    <cellStyle name="Normal 101 4" xfId="3184" xr:uid="{00000000-0005-0000-0000-0000C0070000}"/>
    <cellStyle name="Normal 101 4 2" xfId="8198" xr:uid="{DE2D28F3-9965-47D2-8D3E-89BBD56DB677}"/>
    <cellStyle name="Normal 101 4 2 2" xfId="14355" xr:uid="{A9F3B825-5592-4965-A5E8-DF7E739F673F}"/>
    <cellStyle name="Normal 101 4 2 2 2" xfId="27787" xr:uid="{F35DE7A9-E129-43BE-8496-56AEF588BBB2}"/>
    <cellStyle name="Normal 101 4 2 2 2 2" xfId="51904" xr:uid="{44F96280-6BC4-43C9-9EC1-A0DDDF575807}"/>
    <cellStyle name="Normal 101 4 2 2 3" xfId="38588" xr:uid="{25596ACF-0C90-4AA4-8C73-5409B9CC9554}"/>
    <cellStyle name="Normal 101 4 2 3" xfId="18068" xr:uid="{DE109BE6-C172-40BE-A3BA-9B8ED0230550}"/>
    <cellStyle name="Normal 101 4 2 3 2" xfId="42299" xr:uid="{48EFF2CC-833A-468F-B736-241E42EF9B6B}"/>
    <cellStyle name="Normal 101 4 2 4" xfId="21807" xr:uid="{9CB79BEF-1FC3-403D-9963-36619061A461}"/>
    <cellStyle name="Normal 101 4 2 4 2" xfId="46030" xr:uid="{E15825C7-4A5D-47CF-9B7A-C17D3E2127B8}"/>
    <cellStyle name="Normal 101 4 2 5" xfId="23827" xr:uid="{82A70754-1306-485F-953C-2432C813580B}"/>
    <cellStyle name="Normal 101 4 2 5 2" xfId="48029" xr:uid="{719EC8FA-E52A-4540-9BBF-86C0DCA71829}"/>
    <cellStyle name="Normal 101 4 2 6" xfId="33022" xr:uid="{78DBD534-5192-48DF-B74C-989FD0D74469}"/>
    <cellStyle name="Normal 101 4 3" xfId="7050" xr:uid="{82315266-1BFB-4A94-AFB2-5457E6572832}"/>
    <cellStyle name="Normal 101 4 3 2" xfId="13163" xr:uid="{AC3F48B4-499F-42AD-A3AB-6762E4A81D3B}"/>
    <cellStyle name="Normal 101 4 3 2 2" xfId="37396" xr:uid="{26E9BF27-67C1-4224-B268-566DB825F114}"/>
    <cellStyle name="Normal 101 4 3 3" xfId="16876" xr:uid="{F1BF37F6-6786-4257-8E8F-DCDCC1455632}"/>
    <cellStyle name="Normal 101 4 3 3 2" xfId="41107" xr:uid="{288E1EE2-CBBD-47D8-A18D-987A9C1975B3}"/>
    <cellStyle name="Normal 101 4 3 4" xfId="20615" xr:uid="{1F5BD571-41E7-4FAF-8355-789AD2BB2295}"/>
    <cellStyle name="Normal 101 4 3 4 2" xfId="44838" xr:uid="{C8A3CA37-3F3D-4320-86BE-C6EEB59FA800}"/>
    <cellStyle name="Normal 101 4 3 5" xfId="26593" xr:uid="{57AFFBBA-46EA-44D9-AFAB-2BC41A4175D5}"/>
    <cellStyle name="Normal 101 4 3 5 2" xfId="50712" xr:uid="{DF6AF078-20ED-4471-B126-616EF27B1915}"/>
    <cellStyle name="Normal 101 4 3 6" xfId="31974" xr:uid="{4ED11FDF-8B4E-4A32-BE4A-9E512D2CC762}"/>
    <cellStyle name="Normal 101 4 4" xfId="11774" xr:uid="{DF919277-1024-450D-8C3E-466EF9B5C5A6}"/>
    <cellStyle name="Normal 101 4 4 2" xfId="25190" xr:uid="{62DB635C-DED4-4E9E-8904-36822C1C56DD}"/>
    <cellStyle name="Normal 101 4 4 2 2" xfId="49324" xr:uid="{3487FDFF-E3CB-4C02-8AA9-83D7FEC1A5FF}"/>
    <cellStyle name="Normal 101 4 4 3" xfId="36008" xr:uid="{F9266F06-6715-45F5-80EE-3771B7558326}"/>
    <cellStyle name="Normal 101 4 5" xfId="15487" xr:uid="{76369CD8-4F70-4786-809E-58E88A890E4A}"/>
    <cellStyle name="Normal 101 4 5 2" xfId="39719" xr:uid="{1EDA6535-3F3D-4769-98DB-8F91D7E0EAC1}"/>
    <cellStyle name="Normal 101 4 6" xfId="19224" xr:uid="{BAD61DB1-309B-4CC2-BB89-8376592E3722}"/>
    <cellStyle name="Normal 101 4 6 2" xfId="43450" xr:uid="{E1542230-5CA4-4914-97F6-046A1BDE81F7}"/>
    <cellStyle name="Normal 101 4 7" xfId="22777" xr:uid="{5101FC9F-E8E3-489B-9621-46CD14FF844B}"/>
    <cellStyle name="Normal 101 4 7 2" xfId="46979" xr:uid="{256C463B-AA30-482C-BDAA-E1E907CDBB0D}"/>
    <cellStyle name="Normal 101 5" xfId="4790" xr:uid="{98E3E49C-DC10-4AB6-958F-5D495249FBBF}"/>
    <cellStyle name="Normal 101 5 2" xfId="8328" xr:uid="{5A62B73D-C7AF-4C72-8FDA-EAF5E1181BAF}"/>
    <cellStyle name="Normal 101 5 2 2" xfId="14482" xr:uid="{D6A16F0E-6602-4E82-BB03-6907E14783A2}"/>
    <cellStyle name="Normal 101 5 2 2 2" xfId="27914" xr:uid="{73E55017-FBA2-4D6F-AFFC-E07CE2E73FE3}"/>
    <cellStyle name="Normal 101 5 2 2 2 2" xfId="52031" xr:uid="{8E8E5D7F-E473-40B6-BB52-F7E7DDE07F7F}"/>
    <cellStyle name="Normal 101 5 2 2 3" xfId="38715" xr:uid="{0B8345C2-B877-47BF-BD53-94F6C6B02E2F}"/>
    <cellStyle name="Normal 101 5 2 3" xfId="18195" xr:uid="{40B3FD18-0B09-4E53-8D03-082F77395F2A}"/>
    <cellStyle name="Normal 101 5 2 3 2" xfId="42426" xr:uid="{8F1907C2-3DCD-42E7-9038-9473930595CF}"/>
    <cellStyle name="Normal 101 5 2 4" xfId="21934" xr:uid="{772358C1-AA03-4EA3-A460-EE10BDD3FF13}"/>
    <cellStyle name="Normal 101 5 2 4 2" xfId="46157" xr:uid="{A0E3F1C5-A384-4369-A4A2-DBF95E761CF2}"/>
    <cellStyle name="Normal 101 5 2 5" xfId="23954" xr:uid="{DA46CBF4-863C-4A6B-8F8C-C0FF852A873D}"/>
    <cellStyle name="Normal 101 5 2 5 2" xfId="48156" xr:uid="{3965CE10-878A-4EFA-AD61-8AED8320292C}"/>
    <cellStyle name="Normal 101 5 2 6" xfId="33149" xr:uid="{76D86F14-AB26-4832-92CC-4264AB59638D}"/>
    <cellStyle name="Normal 101 5 3" xfId="7178" xr:uid="{A768DF84-3E49-46A9-94F0-EC6E3A7B9238}"/>
    <cellStyle name="Normal 101 5 3 2" xfId="13290" xr:uid="{662C6DFD-5BAC-42B6-B45B-565F495AD8A3}"/>
    <cellStyle name="Normal 101 5 3 2 2" xfId="37523" xr:uid="{6FF2D784-88FD-4D38-AFD4-2540F05DA4C7}"/>
    <cellStyle name="Normal 101 5 3 3" xfId="17003" xr:uid="{C125B590-76B5-4D3E-B90C-D5BB49821BC7}"/>
    <cellStyle name="Normal 101 5 3 3 2" xfId="41234" xr:uid="{AD6CCEA8-592A-40BF-AAC1-D84F7EB457A7}"/>
    <cellStyle name="Normal 101 5 3 4" xfId="20742" xr:uid="{118C4A16-B452-4F8F-8745-D70F9EBD74AE}"/>
    <cellStyle name="Normal 101 5 3 4 2" xfId="44965" xr:uid="{49C266AF-5B8B-49CE-9F6B-CEFE6B6B2E31}"/>
    <cellStyle name="Normal 101 5 3 5" xfId="26720" xr:uid="{15C42A21-8634-405E-82C9-7C9A5C07C3F3}"/>
    <cellStyle name="Normal 101 5 3 5 2" xfId="50839" xr:uid="{D87DFE14-954E-4DE2-8B1B-38AC6830C33E}"/>
    <cellStyle name="Normal 101 5 3 6" xfId="32101" xr:uid="{BFE13522-D044-4421-A667-E948CBF58E5C}"/>
    <cellStyle name="Normal 101 5 4" xfId="11901" xr:uid="{F03D3C15-4D38-40C1-AEF6-3BD5A8EF016D}"/>
    <cellStyle name="Normal 101 5 4 2" xfId="25317" xr:uid="{73301A1E-885E-45A0-8866-792C72E45DF1}"/>
    <cellStyle name="Normal 101 5 4 2 2" xfId="49451" xr:uid="{9A4D579A-9455-4CC8-872C-7093A445D756}"/>
    <cellStyle name="Normal 101 5 4 3" xfId="36135" xr:uid="{D9481E11-17FB-4AFE-A787-DE637E92F125}"/>
    <cellStyle name="Normal 101 5 5" xfId="15614" xr:uid="{92C3AA15-BA59-4631-BF62-EA5142A64F1F}"/>
    <cellStyle name="Normal 101 5 5 2" xfId="39846" xr:uid="{E4368CE2-CF2C-47D8-989A-6C5A8C3B7E84}"/>
    <cellStyle name="Normal 101 5 6" xfId="19351" xr:uid="{0B183371-DFF3-4943-8170-DFB70A0C52A9}"/>
    <cellStyle name="Normal 101 5 6 2" xfId="43577" xr:uid="{09C6657F-7BAD-4193-9AB4-6C77D33E8656}"/>
    <cellStyle name="Normal 101 5 7" xfId="22904" xr:uid="{0481D3E1-5276-46BB-89D7-6DCBE5665381}"/>
    <cellStyle name="Normal 101 5 7 2" xfId="47106" xr:uid="{98D602F9-68EE-4C15-AF07-9FB95B5ED895}"/>
    <cellStyle name="Normal 101 5 8" xfId="30094" xr:uid="{5FAF2C21-4F4F-465C-9DFB-B6D46ADDF18C}"/>
    <cellStyle name="Normal 101 6" xfId="6108" xr:uid="{FF73B967-C781-4BD8-9243-382C850FD251}"/>
    <cellStyle name="Normal 101 6 2" xfId="8460" xr:uid="{66CD0A00-0622-487E-863D-9CA59CADC0AC}"/>
    <cellStyle name="Normal 101 6 2 2" xfId="14609" xr:uid="{D877E443-0BFD-4A14-AB02-DB741DBE1E4B}"/>
    <cellStyle name="Normal 101 6 2 2 2" xfId="28041" xr:uid="{066316A3-602A-44F2-B8FE-309A4E9A4B14}"/>
    <cellStyle name="Normal 101 6 2 2 2 2" xfId="52158" xr:uid="{3DE10476-087E-4F1E-97D1-6F86E0AB4579}"/>
    <cellStyle name="Normal 101 6 2 2 3" xfId="38842" xr:uid="{954A5A3A-0252-4772-B230-F120D18D6E6C}"/>
    <cellStyle name="Normal 101 6 2 3" xfId="18322" xr:uid="{4A02E1E3-2022-45E8-B896-772B3ED22F40}"/>
    <cellStyle name="Normal 101 6 2 3 2" xfId="42553" xr:uid="{44689385-AB61-4CF2-A0AE-2E9E21E22CCD}"/>
    <cellStyle name="Normal 101 6 2 4" xfId="22061" xr:uid="{7DC02498-9276-4D60-866E-3952E0DC58A5}"/>
    <cellStyle name="Normal 101 6 2 4 2" xfId="46284" xr:uid="{F4C8B443-7888-4B4E-B95B-628668525252}"/>
    <cellStyle name="Normal 101 6 2 5" xfId="24081" xr:uid="{CB35FC0E-9033-4AFE-A422-44FF5D584D4B}"/>
    <cellStyle name="Normal 101 6 2 5 2" xfId="48283" xr:uid="{053FC9B2-09D4-426D-BEDD-8EEA60DBE4A5}"/>
    <cellStyle name="Normal 101 6 2 6" xfId="33276" xr:uid="{574BF2D0-1670-40E2-B2FE-F5DC78F9B440}"/>
    <cellStyle name="Normal 101 6 3" xfId="7312" xr:uid="{F9CC1764-DE9B-4BEB-B3E0-CAADCA607241}"/>
    <cellStyle name="Normal 101 6 3 2" xfId="13417" xr:uid="{F13827F3-787E-49D3-B19F-4F2BE4EC12B8}"/>
    <cellStyle name="Normal 101 6 3 2 2" xfId="37650" xr:uid="{E0A1A408-85CD-4BCB-BA79-2FA58CF574DB}"/>
    <cellStyle name="Normal 101 6 3 3" xfId="17130" xr:uid="{38F88698-B391-4D23-A83D-07A2EA7731C6}"/>
    <cellStyle name="Normal 101 6 3 3 2" xfId="41361" xr:uid="{E0D3F95F-BF70-442E-93D2-082D5C601132}"/>
    <cellStyle name="Normal 101 6 3 4" xfId="20869" xr:uid="{87C4B96B-CCCD-4E68-9A96-464DB23DC760}"/>
    <cellStyle name="Normal 101 6 3 4 2" xfId="45092" xr:uid="{76F489C6-19C3-4030-A5DE-B0776E0213E1}"/>
    <cellStyle name="Normal 101 6 3 5" xfId="26847" xr:uid="{CA2A6877-0284-4AB2-9B44-0AD69BF97EFE}"/>
    <cellStyle name="Normal 101 6 3 5 2" xfId="50966" xr:uid="{FBEA6764-ED5C-454B-BFBF-9D72EA1CB21E}"/>
    <cellStyle name="Normal 101 6 3 6" xfId="32228" xr:uid="{DCCAF7C4-D3E8-49BA-9CD0-D636F76E11CA}"/>
    <cellStyle name="Normal 101 6 4" xfId="12028" xr:uid="{9AC442FC-AED4-4790-B516-DB65164A58BF}"/>
    <cellStyle name="Normal 101 6 4 2" xfId="25444" xr:uid="{73F2D4F6-578A-4506-9C20-5B131D1E3AA0}"/>
    <cellStyle name="Normal 101 6 4 2 2" xfId="49578" xr:uid="{E5A9629B-DB07-48F1-BFD1-E44D5346D0F5}"/>
    <cellStyle name="Normal 101 6 4 3" xfId="36262" xr:uid="{E1C09C71-4D78-46C5-BF93-72CD8C308EA2}"/>
    <cellStyle name="Normal 101 6 5" xfId="15741" xr:uid="{0B8A01D5-40E8-4CE3-AA39-6496149FE4ED}"/>
    <cellStyle name="Normal 101 6 5 2" xfId="39973" xr:uid="{BF9EF621-8223-410A-A103-087A796D4AFA}"/>
    <cellStyle name="Normal 101 6 6" xfId="19478" xr:uid="{1EFBDF02-BF1E-472E-9A47-CD6D4E865CDB}"/>
    <cellStyle name="Normal 101 6 6 2" xfId="43704" xr:uid="{E1F3BA70-44CF-4076-8E48-045CE583C976}"/>
    <cellStyle name="Normal 101 6 7" xfId="23031" xr:uid="{F040AD67-812E-497E-A792-71D82860071B}"/>
    <cellStyle name="Normal 101 6 7 2" xfId="47233" xr:uid="{20630439-11DD-4196-9D74-B1016787A117}"/>
    <cellStyle name="Normal 101 6 8" xfId="31114" xr:uid="{A837CC80-41CF-48B6-BD7C-BFAEB2BFD361}"/>
    <cellStyle name="Normal 101 7" xfId="7703" xr:uid="{49F90141-7A01-473F-8828-AA7998886A8B}"/>
    <cellStyle name="Normal 101 7 2" xfId="9958" xr:uid="{90545EC5-9E7C-4135-993F-DE593832BF57}"/>
    <cellStyle name="Normal 101 7 2 2" xfId="13918" xr:uid="{38D9DE08-2A15-40F5-9B1E-94982C426D85}"/>
    <cellStyle name="Normal 101 7 2 2 2" xfId="38151" xr:uid="{31ECE651-118D-440F-96AF-8C16AE230DF4}"/>
    <cellStyle name="Normal 101 7 2 3" xfId="17631" xr:uid="{B9365225-6501-41A1-A297-76DC3DA8F652}"/>
    <cellStyle name="Normal 101 7 2 3 2" xfId="41862" xr:uid="{14C292C4-97D3-4F16-8EED-6AF080B66F30}"/>
    <cellStyle name="Normal 101 7 2 4" xfId="21370" xr:uid="{97A3134A-EBE5-40DD-923D-4610878C7B6F}"/>
    <cellStyle name="Normal 101 7 2 4 2" xfId="45593" xr:uid="{1106657E-52B1-4F23-B64D-C0CD377B6CA9}"/>
    <cellStyle name="Normal 101 7 2 5" xfId="27350" xr:uid="{574475E0-8B96-4E93-BDEF-543437A45693}"/>
    <cellStyle name="Normal 101 7 2 5 2" xfId="51467" xr:uid="{BBC8348F-1553-4AA1-95C0-67C69CF60131}"/>
    <cellStyle name="Normal 101 7 2 6" xfId="34552" xr:uid="{7BFFBD36-77F6-40C0-B7A0-EAF9CCCF4FD6}"/>
    <cellStyle name="Normal 101 7 3" xfId="9226" xr:uid="{8D62DD4C-CC74-40D5-99B3-C460AB4C2624}"/>
    <cellStyle name="Normal 101 7 3 2" xfId="12745" xr:uid="{EC859A49-3FF1-4512-9B57-7130090E130E}"/>
    <cellStyle name="Normal 101 7 3 2 2" xfId="36978" xr:uid="{F8C104E7-5648-49D4-BEDB-481B815CB26E}"/>
    <cellStyle name="Normal 101 7 3 3" xfId="16458" xr:uid="{6495DDD9-6A81-49D8-AEEF-C5560BCEE13D}"/>
    <cellStyle name="Normal 101 7 3 3 2" xfId="40689" xr:uid="{AD5676D8-E7EF-4F83-951A-71F03054EE48}"/>
    <cellStyle name="Normal 101 7 3 4" xfId="20197" xr:uid="{245A1BCC-65AC-475E-8A92-99A3F267BD37}"/>
    <cellStyle name="Normal 101 7 3 4 2" xfId="44420" xr:uid="{611E034F-EAD2-40CB-8407-4C5A488FFA8D}"/>
    <cellStyle name="Normal 101 7 3 5" xfId="26174" xr:uid="{FCA0F214-2CD1-4DC5-AAEC-6FC6E874FDAE}"/>
    <cellStyle name="Normal 101 7 3 5 2" xfId="50294" xr:uid="{65AABDB7-D0AB-4AA2-B00E-7FCAC8F71652}"/>
    <cellStyle name="Normal 101 7 3 6" xfId="33865" xr:uid="{8676D25B-99C7-45CE-9D13-68178B7B176D}"/>
    <cellStyle name="Normal 101 7 4" xfId="11332" xr:uid="{6F6A5A03-592E-46AA-B434-253D6BCDF0C7}"/>
    <cellStyle name="Normal 101 7 4 2" xfId="24751" xr:uid="{A9B59E99-5893-4980-8AEA-0BD20E0814CE}"/>
    <cellStyle name="Normal 101 7 4 2 2" xfId="48885" xr:uid="{DFA6E523-3B76-49B4-B0B3-22FFC3907DB2}"/>
    <cellStyle name="Normal 101 7 4 3" xfId="35566" xr:uid="{EADA2014-4BCF-45E0-80E0-A31F3C9F4623}"/>
    <cellStyle name="Normal 101 7 5" xfId="15045" xr:uid="{FB323D5C-A0E9-4ED0-BD10-390CF629EA90}"/>
    <cellStyle name="Normal 101 7 5 2" xfId="39277" xr:uid="{709E5603-59B2-4565-B45B-92CDF5A9FFD7}"/>
    <cellStyle name="Normal 101 7 6" xfId="18780" xr:uid="{014D738C-D20E-4817-B495-3DD51442F53B}"/>
    <cellStyle name="Normal 101 7 6 2" xfId="43006" xr:uid="{984C2E63-416D-4D7B-9812-03DB3168CE09}"/>
    <cellStyle name="Normal 101 7 7" xfId="23389" xr:uid="{E39686A8-54D8-4BE3-AD20-469237EB1547}"/>
    <cellStyle name="Normal 101 7 7 2" xfId="47591" xr:uid="{F513AE6C-D1CC-4497-BE28-D09A99BB6347}"/>
    <cellStyle name="Normal 101 7 8" xfId="32585" xr:uid="{69AFD6F3-A613-4ADE-AE7A-16920E818CB8}"/>
    <cellStyle name="Normal 101 8" xfId="7477" xr:uid="{6C22EBB3-5D8B-4075-B93C-879FA0D64369}"/>
    <cellStyle name="Normal 101 8 2" xfId="12586" xr:uid="{361166CE-1FDE-4C38-A188-173F364B27D3}"/>
    <cellStyle name="Normal 101 8 2 2" xfId="26014" xr:uid="{0F99723A-483F-46B4-A111-3809BEE2FCAC}"/>
    <cellStyle name="Normal 101 8 2 2 2" xfId="50135" xr:uid="{C53793ED-2360-47C0-B125-268B61D24062}"/>
    <cellStyle name="Normal 101 8 2 3" xfId="36819" xr:uid="{50D90F8D-3ECE-449F-9771-5C0B134F791C}"/>
    <cellStyle name="Normal 101 8 3" xfId="16299" xr:uid="{A4CEFE9C-EDAC-4D4A-ACB4-E6A3FC271E72}"/>
    <cellStyle name="Normal 101 8 3 2" xfId="40530" xr:uid="{8C306CBC-3991-4C16-9C84-53FA4ED3D362}"/>
    <cellStyle name="Normal 101 8 4" xfId="20038" xr:uid="{8C195707-C7D2-44ED-836E-EEBA486E38E0}"/>
    <cellStyle name="Normal 101 8 4 2" xfId="44261" xr:uid="{BA1F790F-3479-4005-A39B-A2CCBAB4A970}"/>
    <cellStyle name="Normal 101 8 5" xfId="23191" xr:uid="{6793E51E-6BA7-4771-8993-8766B8533430}"/>
    <cellStyle name="Normal 101 8 5 2" xfId="47393" xr:uid="{EA0056FA-D395-4727-8072-B335626FF161}"/>
    <cellStyle name="Normal 101 8 6" xfId="32388" xr:uid="{5CB76887-F32E-4F61-9CBB-8D802ED9C049}"/>
    <cellStyle name="Normal 101 9" xfId="8652" xr:uid="{EBA226BB-1AAD-48A7-9303-EA2D4752F170}"/>
    <cellStyle name="Normal 101 9 2" xfId="9851" xr:uid="{105B78FD-312D-44FC-B85B-7CD4CAA8A350}"/>
    <cellStyle name="Normal 101 9 2 2" xfId="27156" xr:uid="{D71A4E0F-AF1B-4BB5-8773-F8197036E264}"/>
    <cellStyle name="Normal 101 9 2 2 2" xfId="51273" xr:uid="{4AFD7601-6363-421B-AF58-6F0357AE6054}"/>
    <cellStyle name="Normal 101 9 2 3" xfId="34451" xr:uid="{978BACB6-ECC6-4B58-95A0-B29DF4B418F3}"/>
    <cellStyle name="Normal 101 9 3" xfId="13724" xr:uid="{780B7EC3-FD6E-4D9F-8874-6D57925AE20F}"/>
    <cellStyle name="Normal 101 9 3 2" xfId="37957" xr:uid="{604E47EC-927B-4D5B-9C91-1D0FB2618C96}"/>
    <cellStyle name="Normal 101 9 4" xfId="17437" xr:uid="{3FCD4C5B-9495-46B8-A543-A290678717D4}"/>
    <cellStyle name="Normal 101 9 4 2" xfId="41668" xr:uid="{73746A59-F9DE-44DB-982C-4E313A4999F7}"/>
    <cellStyle name="Normal 101 9 5" xfId="21176" xr:uid="{16DB01CB-7271-4199-9844-EE6D220DE56B}"/>
    <cellStyle name="Normal 101 9 5 2" xfId="45399" xr:uid="{7BC74BC0-46C9-4AED-9A1F-ABBE607DCE62}"/>
    <cellStyle name="Normal 102" xfId="1711" xr:uid="{00000000-0005-0000-0000-0000C1070000}"/>
    <cellStyle name="Normal 102 10" xfId="8986" xr:uid="{B0BBF402-8E1A-4C53-A91E-BD1C0200E9E6}"/>
    <cellStyle name="Normal 102 10 2" xfId="12379" xr:uid="{4366C97D-CF7A-4A9C-958C-CD9E99591873}"/>
    <cellStyle name="Normal 102 10 2 2" xfId="36613" xr:uid="{9BDC03F6-769C-4070-B8D5-0449DD0FB0C1}"/>
    <cellStyle name="Normal 102 10 3" xfId="16092" xr:uid="{581FEB33-0E82-4055-8332-4AED065338E5}"/>
    <cellStyle name="Normal 102 10 3 2" xfId="40324" xr:uid="{A41EEA08-CFC9-4CE0-8C87-A8A3C2F8F10A}"/>
    <cellStyle name="Normal 102 10 4" xfId="19830" xr:uid="{4FD97969-FD63-4028-806E-E657569DA6A1}"/>
    <cellStyle name="Normal 102 10 4 2" xfId="44055" xr:uid="{0F6333D2-DBCD-477E-8B2A-B8830B163A4C}"/>
    <cellStyle name="Normal 102 10 5" xfId="25805" xr:uid="{D12F22A5-5748-4426-8542-7C0D3A8F1514}"/>
    <cellStyle name="Normal 102 10 5 2" xfId="49929" xr:uid="{46ACBCD9-E123-4311-8A2D-2B5BA7CA55C6}"/>
    <cellStyle name="Normal 102 10 6" xfId="33680" xr:uid="{FDC6511F-D394-435A-9FA1-BCB4DC8EC2A5}"/>
    <cellStyle name="Normal 102 11" xfId="10580" xr:uid="{FFC429B8-6817-4836-AADC-F4D131D73BBF}"/>
    <cellStyle name="Normal 102 11 2" xfId="24516" xr:uid="{1AC06DDE-EB18-4CC3-85C4-D3454793634F}"/>
    <cellStyle name="Normal 102 11 2 2" xfId="48690" xr:uid="{949BD520-FC5F-4438-A1EB-A0BE6ECAE216}"/>
    <cellStyle name="Normal 102 11 3" xfId="35104" xr:uid="{788CDFCF-5828-49C7-9054-3D36FD2F023B}"/>
    <cellStyle name="Normal 102 12" xfId="11135" xr:uid="{88ED25DB-648F-4935-80C1-947DDCB2FB3E}"/>
    <cellStyle name="Normal 102 12 2" xfId="35369" xr:uid="{2C8D232B-2BF1-4343-915D-E298860AD3DE}"/>
    <cellStyle name="Normal 102 13" xfId="14848" xr:uid="{EE6EF2E5-3E96-49EB-85C5-BA83700B3834}"/>
    <cellStyle name="Normal 102 13 2" xfId="39080" xr:uid="{73D16B93-E7B6-4144-AB4F-9343D7F4B518}"/>
    <cellStyle name="Normal 102 14" xfId="18581" xr:uid="{C354127C-1FCF-4914-B191-914A0A14C5AB}"/>
    <cellStyle name="Normal 102 14 2" xfId="42807" xr:uid="{F3C8BE74-1DEA-4EFA-9FBA-8A1E3AF185F5}"/>
    <cellStyle name="Normal 102 2" xfId="1712" xr:uid="{00000000-0005-0000-0000-0000C2070000}"/>
    <cellStyle name="Normal 102 2 2" xfId="7934" xr:uid="{7DA069C6-3DCD-4FEF-A71F-E85DEA1EB3B7}"/>
    <cellStyle name="Normal 102 2 2 2" xfId="14105" xr:uid="{8E727A4D-E811-43D2-AD20-47CD5227BA98}"/>
    <cellStyle name="Normal 102 2 2 2 2" xfId="27537" xr:uid="{D22A4D20-227A-43FA-A266-F6E5BFEE4A0F}"/>
    <cellStyle name="Normal 102 2 2 2 2 2" xfId="51654" xr:uid="{0EE7F42D-2C42-469E-89F0-32DD6BDFE639}"/>
    <cellStyle name="Normal 102 2 2 2 3" xfId="38338" xr:uid="{FFE3D7BF-E0CC-4CDC-B24F-B9E7AB7790FF}"/>
    <cellStyle name="Normal 102 2 2 3" xfId="17818" xr:uid="{6DE1A71C-D4AB-4628-856B-7550D33534A0}"/>
    <cellStyle name="Normal 102 2 2 3 2" xfId="42049" xr:uid="{E6D606DD-56A6-4D7D-9CF0-7D9C3989321F}"/>
    <cellStyle name="Normal 102 2 2 4" xfId="21557" xr:uid="{1C306B73-7589-48BA-930D-CD6F0C3B1201}"/>
    <cellStyle name="Normal 102 2 2 4 2" xfId="45780" xr:uid="{61F59487-018B-498D-A97F-E4A0E7017D6A}"/>
    <cellStyle name="Normal 102 2 2 5" xfId="23577" xr:uid="{C51098BA-59AF-42DF-932A-A0FEA89611F0}"/>
    <cellStyle name="Normal 102 2 2 5 2" xfId="47779" xr:uid="{EDD1AD97-66A4-4E02-839F-4ED6A718D4CA}"/>
    <cellStyle name="Normal 102 2 2 6" xfId="32772" xr:uid="{54B6B773-3363-4065-91D0-600A81C9815D}"/>
    <cellStyle name="Normal 102 2 3" xfId="6787" xr:uid="{B31FBB85-3D74-46AD-A414-5C80BD9BF027}"/>
    <cellStyle name="Normal 102 2 3 2" xfId="12925" xr:uid="{F967D7F0-C596-44B5-BC74-53E7EE94463D}"/>
    <cellStyle name="Normal 102 2 3 2 2" xfId="37158" xr:uid="{904E83D2-EC41-488B-B3B5-DF22B3100CA3}"/>
    <cellStyle name="Normal 102 2 3 3" xfId="16638" xr:uid="{896DAE97-87A5-4C2A-BE3C-CBAEBBDCEB55}"/>
    <cellStyle name="Normal 102 2 3 3 2" xfId="40869" xr:uid="{1BED65C5-AE44-4F15-85DD-898962A8B6F9}"/>
    <cellStyle name="Normal 102 2 3 4" xfId="20377" xr:uid="{0A967CF8-F998-443E-A6B5-569F49E53AA1}"/>
    <cellStyle name="Normal 102 2 3 4 2" xfId="44600" xr:uid="{247FFD76-4227-4A85-8E89-37A3EF7BC1B6}"/>
    <cellStyle name="Normal 102 2 3 5" xfId="26355" xr:uid="{AD4EB35C-C4B7-43B2-B1A1-07D934129E5D}"/>
    <cellStyle name="Normal 102 2 3 5 2" xfId="50474" xr:uid="{E0502BA6-6E9B-44F5-9134-804E6FFDCCAE}"/>
    <cellStyle name="Normal 102 2 3 6" xfId="31724" xr:uid="{8B9BFA41-770A-4BD4-AE7A-1C9D96BC08C6}"/>
    <cellStyle name="Normal 102 2 4" xfId="11524" xr:uid="{E5E6BCCC-119B-4DD3-BEF3-BC4260515D95}"/>
    <cellStyle name="Normal 102 2 4 2" xfId="24940" xr:uid="{040EF2A4-2C37-430A-B251-DAC5B51E411D}"/>
    <cellStyle name="Normal 102 2 4 2 2" xfId="49074" xr:uid="{B79AE51A-4682-4627-A6A2-30A6C7C67C7A}"/>
    <cellStyle name="Normal 102 2 4 3" xfId="35758" xr:uid="{CCB8A533-C51A-4339-B9E2-08E10FCCA602}"/>
    <cellStyle name="Normal 102 2 5" xfId="15237" xr:uid="{7BC0456F-E934-490B-997C-F157D2BBB8B2}"/>
    <cellStyle name="Normal 102 2 5 2" xfId="39469" xr:uid="{19CD29A1-4C11-4C1E-8169-12C5C0CF5B83}"/>
    <cellStyle name="Normal 102 2 6" xfId="18974" xr:uid="{90BA28F7-555A-4E96-BC50-9AA94546CD7B}"/>
    <cellStyle name="Normal 102 2 6 2" xfId="43200" xr:uid="{DD198973-B9A2-4A59-AE4B-58CF44B2F246}"/>
    <cellStyle name="Normal 102 2 7" xfId="22527" xr:uid="{DF2FDD98-EAD1-46CF-AFD3-6340110FC842}"/>
    <cellStyle name="Normal 102 2 7 2" xfId="46729" xr:uid="{4C801AED-55C7-4EC6-8588-59E02E9D2E08}"/>
    <cellStyle name="Normal 102 3" xfId="1713" xr:uid="{00000000-0005-0000-0000-0000C3070000}"/>
    <cellStyle name="Normal 102 3 10" xfId="22651" xr:uid="{EF96A590-FC18-4271-A0A2-049B478714D9}"/>
    <cellStyle name="Normal 102 3 10 2" xfId="46853" xr:uid="{EC27E5CA-B77C-4D5D-8EE4-D982ABCD1DC2}"/>
    <cellStyle name="Normal 102 3 11" xfId="28925" xr:uid="{23DCD944-832E-47BF-9967-6EE41F774DFF}"/>
    <cellStyle name="Normal 102 3 2" xfId="1714" xr:uid="{00000000-0005-0000-0000-0000C4070000}"/>
    <cellStyle name="Normal 102 3 2 2" xfId="4793" xr:uid="{7BC68E17-97FE-45C6-9782-234166EAFA62}"/>
    <cellStyle name="Normal 102 3 2 2 2" xfId="27661" xr:uid="{546E9A42-80F1-49B4-836D-214B10B59DDD}"/>
    <cellStyle name="Normal 102 3 2 2 2 2" xfId="51778" xr:uid="{6DE645CC-5831-4246-92B6-3D79C683BCFE}"/>
    <cellStyle name="Normal 102 3 2 2 3" xfId="30097" xr:uid="{8FC9FBF7-370F-4EBB-8326-57596CD279CC}"/>
    <cellStyle name="Normal 102 3 2 3" xfId="6111" xr:uid="{D7C8FB7E-7E5A-4284-9929-0F2D360F84B2}"/>
    <cellStyle name="Normal 102 3 2 3 2" xfId="31117" xr:uid="{EB2B9392-1879-40FE-B614-D7A7BACA3720}"/>
    <cellStyle name="Normal 102 3 2 4" xfId="8068" xr:uid="{5A8328BB-D9DE-44C9-8EDA-13AB456F34C2}"/>
    <cellStyle name="Normal 102 3 2 4 2" xfId="32896" xr:uid="{EE6A0F7E-EED6-4E86-8395-6AA532470DC5}"/>
    <cellStyle name="Normal 102 3 2 5" xfId="14229" xr:uid="{C610F5C5-A606-41E8-B765-9678D5E1C3D7}"/>
    <cellStyle name="Normal 102 3 2 5 2" xfId="38462" xr:uid="{7DEC105C-E255-4501-9D16-1C5B4CF6EB64}"/>
    <cellStyle name="Normal 102 3 2 6" xfId="17942" xr:uid="{F16910CF-2C85-472A-9997-2DBB27F5C8DE}"/>
    <cellStyle name="Normal 102 3 2 6 2" xfId="42173" xr:uid="{D9D36B94-7C1A-407D-9998-DC7048C0DC66}"/>
    <cellStyle name="Normal 102 3 2 7" xfId="21681" xr:uid="{94BDA539-C61D-46F6-91C3-97C7F07DA393}"/>
    <cellStyle name="Normal 102 3 2 7 2" xfId="45904" xr:uid="{909D23E9-833F-4E9F-A2BA-1F095E040346}"/>
    <cellStyle name="Normal 102 3 2 8" xfId="23701" xr:uid="{293D6AF9-B884-4E35-B74B-349970086530}"/>
    <cellStyle name="Normal 102 3 2 8 2" xfId="47903" xr:uid="{2001F73A-9D77-4FC3-A6F0-4F6D3C234454}"/>
    <cellStyle name="Normal 102 3 2 9" xfId="28926" xr:uid="{E0FBA49D-7072-468A-8CBC-BF8FC9FEFEA4}"/>
    <cellStyle name="Normal 102 3 3" xfId="4792" xr:uid="{2361D4E3-A5BA-4D55-8CE1-C8DD8313A178}"/>
    <cellStyle name="Normal 102 3 3 2" xfId="9390" xr:uid="{C38E3001-65F0-4EE8-AFD0-D6CC48F895BE}"/>
    <cellStyle name="Normal 102 3 3 2 2" xfId="34016" xr:uid="{DE547117-C8D0-49A7-B87D-B4EEE588C0C0}"/>
    <cellStyle name="Normal 102 3 3 3" xfId="13037" xr:uid="{747C3294-2416-47C5-A077-082370EED63B}"/>
    <cellStyle name="Normal 102 3 3 3 2" xfId="37270" xr:uid="{A0088FA1-4FD0-4846-B205-67C956F7EBBD}"/>
    <cellStyle name="Normal 102 3 3 4" xfId="16750" xr:uid="{228DBBED-9D48-4EA4-B522-ECF9283AD15D}"/>
    <cellStyle name="Normal 102 3 3 4 2" xfId="40981" xr:uid="{3677588D-732D-4C62-BDBA-235118FE89C4}"/>
    <cellStyle name="Normal 102 3 3 5" xfId="20489" xr:uid="{75A49D58-F31A-4167-BDEA-A52B7DA7E0E7}"/>
    <cellStyle name="Normal 102 3 3 5 2" xfId="44712" xr:uid="{B4D2E1E1-0FA1-4551-92E8-D48FE97803AA}"/>
    <cellStyle name="Normal 102 3 3 6" xfId="26467" xr:uid="{EA713091-0574-4B72-BC42-4A70371A81BD}"/>
    <cellStyle name="Normal 102 3 3 6 2" xfId="50586" xr:uid="{A6EF28F6-C560-4CF7-B44D-C9E00E8FF9C6}"/>
    <cellStyle name="Normal 102 3 3 7" xfId="30096" xr:uid="{54FC23E3-39B4-4B51-9792-D234DE606DCC}"/>
    <cellStyle name="Normal 102 3 4" xfId="6110" xr:uid="{AA17B428-FA98-4BA6-880A-BE0AEFC94B05}"/>
    <cellStyle name="Normal 102 3 4 2" xfId="25064" xr:uid="{EF0C09FC-64A3-411B-A12D-ACF5E7AAE54B}"/>
    <cellStyle name="Normal 102 3 4 2 2" xfId="49198" xr:uid="{48FC3DEE-CC62-43FB-B957-733913EEF964}"/>
    <cellStyle name="Normal 102 3 4 3" xfId="31116" xr:uid="{BAC56936-FB27-4FC6-882E-6C72EC3BC6F1}"/>
    <cellStyle name="Normal 102 3 5" xfId="6915" xr:uid="{74B2E2DC-A9EE-4FAC-8499-849BA07F87EF}"/>
    <cellStyle name="Normal 102 3 5 2" xfId="31848" xr:uid="{C931163D-1547-4F4F-99D4-9EEF1AC28B3D}"/>
    <cellStyle name="Normal 102 3 6" xfId="10581" xr:uid="{06B589FA-1786-4F43-888E-640F1E66F289}"/>
    <cellStyle name="Normal 102 3 6 2" xfId="35105" xr:uid="{8FCC0143-3829-4B92-A069-6CB98DDEDF02}"/>
    <cellStyle name="Normal 102 3 7" xfId="11648" xr:uid="{3C10D597-31B9-4D65-8423-4D496DEB1BA6}"/>
    <cellStyle name="Normal 102 3 7 2" xfId="35882" xr:uid="{F588B4FB-418F-4FE7-BDB5-4367B32E9834}"/>
    <cellStyle name="Normal 102 3 8" xfId="15361" xr:uid="{E95CB7BF-B826-4CC4-AF4B-E818D5E3DF3A}"/>
    <cellStyle name="Normal 102 3 8 2" xfId="39593" xr:uid="{C13BC368-46DC-4402-9C3F-D51C4C6A97CD}"/>
    <cellStyle name="Normal 102 3 9" xfId="19098" xr:uid="{F75C57A0-D835-4E14-9262-5F9847B27B7A}"/>
    <cellStyle name="Normal 102 3 9 2" xfId="43324" xr:uid="{0BBF2B8C-2FD5-4726-A395-A6829D692350}"/>
    <cellStyle name="Normal 102 4" xfId="3185" xr:uid="{00000000-0005-0000-0000-0000C5070000}"/>
    <cellStyle name="Normal 102 4 2" xfId="8199" xr:uid="{42BBD8DE-90E2-4408-9EC0-CDCA38CE8E44}"/>
    <cellStyle name="Normal 102 4 2 2" xfId="14356" xr:uid="{8F0BFBE2-C4E4-4375-BE5F-BDE14B212FFB}"/>
    <cellStyle name="Normal 102 4 2 2 2" xfId="27788" xr:uid="{1BC25FE8-C3A8-40CF-858C-CED96098C16D}"/>
    <cellStyle name="Normal 102 4 2 2 2 2" xfId="51905" xr:uid="{A2A8032B-4881-4DE7-B7E8-70478077BDFF}"/>
    <cellStyle name="Normal 102 4 2 2 3" xfId="38589" xr:uid="{5478DF64-3094-41AB-9A58-87951C1D8F14}"/>
    <cellStyle name="Normal 102 4 2 3" xfId="18069" xr:uid="{ACFDB6A3-F575-4B1E-AE99-56B546A9C768}"/>
    <cellStyle name="Normal 102 4 2 3 2" xfId="42300" xr:uid="{6FF4BCFD-B92C-4998-8912-A0B367A08E4F}"/>
    <cellStyle name="Normal 102 4 2 4" xfId="21808" xr:uid="{2F4FD566-DB44-448D-8872-3197D839FC3B}"/>
    <cellStyle name="Normal 102 4 2 4 2" xfId="46031" xr:uid="{908A2F60-DBD8-4988-B20E-55878259E92F}"/>
    <cellStyle name="Normal 102 4 2 5" xfId="23828" xr:uid="{EC52CFA3-FFF9-4D9F-869A-2D3A984EF9E1}"/>
    <cellStyle name="Normal 102 4 2 5 2" xfId="48030" xr:uid="{7CDE89B4-B1A5-4BA6-AB5B-5663688D167A}"/>
    <cellStyle name="Normal 102 4 2 6" xfId="33023" xr:uid="{2A9ED56C-A56E-4354-B4DF-E2709E6DEED9}"/>
    <cellStyle name="Normal 102 4 3" xfId="7051" xr:uid="{5B889989-6EF9-4364-9670-6BE62E2D210E}"/>
    <cellStyle name="Normal 102 4 3 2" xfId="13164" xr:uid="{4D662EE3-8F95-4F9C-A812-B4CAE2D91518}"/>
    <cellStyle name="Normal 102 4 3 2 2" xfId="37397" xr:uid="{F53746DA-2F1F-4485-836B-AC959A7AA791}"/>
    <cellStyle name="Normal 102 4 3 3" xfId="16877" xr:uid="{E4DC9C55-1692-4785-879B-E2248EABB1F5}"/>
    <cellStyle name="Normal 102 4 3 3 2" xfId="41108" xr:uid="{22C6AAEA-1002-4AAD-8243-03B5FD91FEEE}"/>
    <cellStyle name="Normal 102 4 3 4" xfId="20616" xr:uid="{17BC4A50-B367-40DD-85F5-6FDA951EC457}"/>
    <cellStyle name="Normal 102 4 3 4 2" xfId="44839" xr:uid="{BC49B221-19BC-478E-BFDE-37D5BBF67093}"/>
    <cellStyle name="Normal 102 4 3 5" xfId="26594" xr:uid="{4258DE57-BFE7-43A9-8509-4EAF8202341A}"/>
    <cellStyle name="Normal 102 4 3 5 2" xfId="50713" xr:uid="{3B6FD500-8400-4E7F-97D3-FB20A9D20A20}"/>
    <cellStyle name="Normal 102 4 3 6" xfId="31975" xr:uid="{5088BA85-B70C-4E0E-A6AE-48D799F2E883}"/>
    <cellStyle name="Normal 102 4 4" xfId="10582" xr:uid="{6A4FB3A1-E7A8-4074-BF27-10D239AF5CF6}"/>
    <cellStyle name="Normal 102 4 4 2" xfId="25191" xr:uid="{4FCC1C37-D8F7-4078-89E6-FFF5172E0754}"/>
    <cellStyle name="Normal 102 4 4 2 2" xfId="49325" xr:uid="{375F85FE-7DE9-4AB2-B496-2DEFA231058A}"/>
    <cellStyle name="Normal 102 4 5" xfId="11775" xr:uid="{ECCCE07D-4532-48D7-A464-CC4B3B21DE98}"/>
    <cellStyle name="Normal 102 4 5 2" xfId="36009" xr:uid="{A059506D-BED6-4217-A07F-6D2A453E09F8}"/>
    <cellStyle name="Normal 102 4 6" xfId="15488" xr:uid="{77EB9177-994B-457A-9D59-EED850A796BB}"/>
    <cellStyle name="Normal 102 4 6 2" xfId="39720" xr:uid="{6F19A578-72DD-4EE6-8569-D686B0F34A23}"/>
    <cellStyle name="Normal 102 4 7" xfId="19225" xr:uid="{B99A7350-3BF6-4FD9-91EC-D84C2553B564}"/>
    <cellStyle name="Normal 102 4 7 2" xfId="43451" xr:uid="{23EE083E-9915-4CD6-ACA9-546463AA9182}"/>
    <cellStyle name="Normal 102 4 8" xfId="22778" xr:uid="{A049827E-79D1-47AF-B2EE-37ADDD0EE315}"/>
    <cellStyle name="Normal 102 4 8 2" xfId="46980" xr:uid="{B4157F0B-82D0-4420-B4BD-FDB91F580DAF}"/>
    <cellStyle name="Normal 102 5" xfId="7179" xr:uid="{467326A5-1758-4D06-9CD7-9DDBDBBC3063}"/>
    <cellStyle name="Normal 102 5 2" xfId="8329" xr:uid="{903CBFC4-9DD1-43B2-9F5C-79DBF4A38934}"/>
    <cellStyle name="Normal 102 5 2 2" xfId="14483" xr:uid="{6C6837FE-F268-4778-8270-0C1D0141AB46}"/>
    <cellStyle name="Normal 102 5 2 2 2" xfId="27915" xr:uid="{021CFCB0-DCE9-47F1-8F95-880CE08944AA}"/>
    <cellStyle name="Normal 102 5 2 2 2 2" xfId="52032" xr:uid="{4943225D-CE74-4ADF-B613-6F67B0A861F9}"/>
    <cellStyle name="Normal 102 5 2 2 3" xfId="38716" xr:uid="{224F47BC-F51F-4DAB-BEF2-908110F7BAC2}"/>
    <cellStyle name="Normal 102 5 2 3" xfId="18196" xr:uid="{8B638AF8-1897-4BBE-BECA-0944477D6C3B}"/>
    <cellStyle name="Normal 102 5 2 3 2" xfId="42427" xr:uid="{6BA22AA8-4E4E-476A-BB76-CDFA17CD0B64}"/>
    <cellStyle name="Normal 102 5 2 4" xfId="21935" xr:uid="{228DCE6F-2905-4A90-8338-9F1937C71F1B}"/>
    <cellStyle name="Normal 102 5 2 4 2" xfId="46158" xr:uid="{26D50A1E-01CE-487F-85BB-6A7159182B73}"/>
    <cellStyle name="Normal 102 5 2 5" xfId="23955" xr:uid="{3E0F0C8B-13E5-47F0-A75D-8D37EAF6345B}"/>
    <cellStyle name="Normal 102 5 2 5 2" xfId="48157" xr:uid="{8CD3908C-87CF-41C5-BB25-3C43FE755B34}"/>
    <cellStyle name="Normal 102 5 2 6" xfId="33150" xr:uid="{AFBD2F57-8645-4E53-95C7-03982F925495}"/>
    <cellStyle name="Normal 102 5 3" xfId="9511" xr:uid="{FE1975D4-1835-44AD-87AB-5FDEC21C84AC}"/>
    <cellStyle name="Normal 102 5 3 2" xfId="13291" xr:uid="{CF41DE7E-83D7-4B34-AEC8-47DAAD804BD9}"/>
    <cellStyle name="Normal 102 5 3 2 2" xfId="37524" xr:uid="{9FA00C97-BB67-472D-855F-983463EF7E1E}"/>
    <cellStyle name="Normal 102 5 3 3" xfId="17004" xr:uid="{4711D661-1D13-4636-9BC6-40095BA5EE21}"/>
    <cellStyle name="Normal 102 5 3 3 2" xfId="41235" xr:uid="{C6ED0FEA-1981-43C1-99FC-1A3C19B1FD96}"/>
    <cellStyle name="Normal 102 5 3 4" xfId="20743" xr:uid="{2DB10D30-A441-4D4F-A43D-B7ACC624E288}"/>
    <cellStyle name="Normal 102 5 3 4 2" xfId="44966" xr:uid="{D5FEDF8F-53F7-409B-BB18-9A54E9A64DE5}"/>
    <cellStyle name="Normal 102 5 3 5" xfId="26721" xr:uid="{53B63AB8-29D7-4DBC-8379-28FD9F3DAC2E}"/>
    <cellStyle name="Normal 102 5 3 5 2" xfId="50840" xr:uid="{99221D73-E267-4A7F-83ED-A6F0D97CC39F}"/>
    <cellStyle name="Normal 102 5 3 6" xfId="34136" xr:uid="{68B0A41D-7B5B-48FA-8BE9-FAA6EF4EFF44}"/>
    <cellStyle name="Normal 102 5 4" xfId="11902" xr:uid="{0006573F-69B7-4EED-ACB0-87F7787294C9}"/>
    <cellStyle name="Normal 102 5 4 2" xfId="25318" xr:uid="{8F0263BD-E954-4BFC-8F4F-5A33A508EA72}"/>
    <cellStyle name="Normal 102 5 4 2 2" xfId="49452" xr:uid="{78E8F498-6A27-4F33-A006-EA444F7107F3}"/>
    <cellStyle name="Normal 102 5 4 3" xfId="36136" xr:uid="{CA500E81-7693-4B11-AB95-E1E270ACDB00}"/>
    <cellStyle name="Normal 102 5 5" xfId="15615" xr:uid="{493C0A1A-39B9-435A-B493-D147F42F214F}"/>
    <cellStyle name="Normal 102 5 5 2" xfId="39847" xr:uid="{57252483-CB71-4E34-92FD-34AF0F247244}"/>
    <cellStyle name="Normal 102 5 6" xfId="19352" xr:uid="{44F6A463-1BFE-4D7F-A9F1-A7F3CE399698}"/>
    <cellStyle name="Normal 102 5 6 2" xfId="43578" xr:uid="{EE4585DD-178B-41D2-8DC1-A63D1A23A7B2}"/>
    <cellStyle name="Normal 102 5 7" xfId="22905" xr:uid="{8E764019-AF41-496E-A49C-F3E1F4298B4E}"/>
    <cellStyle name="Normal 102 5 7 2" xfId="47107" xr:uid="{9CE385B6-765D-4067-9C8E-C9EC878A1A10}"/>
    <cellStyle name="Normal 102 5 8" xfId="32102" xr:uid="{E5FCF35C-4869-4DEC-9A25-3D1480D9034F}"/>
    <cellStyle name="Normal 102 6" xfId="7313" xr:uid="{EFB75FBA-1A49-43E8-B96D-AA32AC52A71B}"/>
    <cellStyle name="Normal 102 6 2" xfId="8461" xr:uid="{71BFEC17-A7BB-4CA3-87EB-6F7934C89F8E}"/>
    <cellStyle name="Normal 102 6 2 2" xfId="14610" xr:uid="{3E696C50-579E-4FC4-BB08-C148434C5020}"/>
    <cellStyle name="Normal 102 6 2 2 2" xfId="28042" xr:uid="{A6301B0A-40B7-48FE-9094-FDE7377BE8F6}"/>
    <cellStyle name="Normal 102 6 2 2 2 2" xfId="52159" xr:uid="{C4CCC61C-6ECC-41E7-8F1B-3971CFAA48CD}"/>
    <cellStyle name="Normal 102 6 2 2 3" xfId="38843" xr:uid="{E9728551-AF06-4C56-880A-924180212F12}"/>
    <cellStyle name="Normal 102 6 2 3" xfId="18323" xr:uid="{FA79BC54-B6AF-4E92-8E0B-1997E6AC7A79}"/>
    <cellStyle name="Normal 102 6 2 3 2" xfId="42554" xr:uid="{A1377327-A07A-42F5-8175-CD52DB505651}"/>
    <cellStyle name="Normal 102 6 2 4" xfId="22062" xr:uid="{9D3EEBDD-60B9-410A-B6BD-F42FAA3490F0}"/>
    <cellStyle name="Normal 102 6 2 4 2" xfId="46285" xr:uid="{D12F6B9D-F5E3-42CE-A8E2-107FB0D4CC08}"/>
    <cellStyle name="Normal 102 6 2 5" xfId="24082" xr:uid="{E54C3174-AB01-41A1-B4E4-CE44BBF8DB9F}"/>
    <cellStyle name="Normal 102 6 2 5 2" xfId="48284" xr:uid="{ED9276B3-16B1-4C82-8CE1-EBC7D427BE40}"/>
    <cellStyle name="Normal 102 6 2 6" xfId="33277" xr:uid="{93DA16CE-6881-47FC-B387-1E244E035191}"/>
    <cellStyle name="Normal 102 6 3" xfId="9600" xr:uid="{5CA15B8C-7CAD-4C46-B8E1-19D80854B999}"/>
    <cellStyle name="Normal 102 6 3 2" xfId="13418" xr:uid="{710C3603-26A6-4626-AF10-99E78DA4EB5A}"/>
    <cellStyle name="Normal 102 6 3 2 2" xfId="37651" xr:uid="{24AB05C5-73A9-4936-A0B0-37D9881B70A2}"/>
    <cellStyle name="Normal 102 6 3 3" xfId="17131" xr:uid="{0CD800E7-432E-490C-9329-0E0287E736DD}"/>
    <cellStyle name="Normal 102 6 3 3 2" xfId="41362" xr:uid="{AB64574D-E5C9-404C-9D4D-15BCEA79A128}"/>
    <cellStyle name="Normal 102 6 3 4" xfId="20870" xr:uid="{89E5C956-08BD-42A4-8317-3B1710A7F1EA}"/>
    <cellStyle name="Normal 102 6 3 4 2" xfId="45093" xr:uid="{60C0F032-0568-42F1-8908-D2DEFBFDFACC}"/>
    <cellStyle name="Normal 102 6 3 5" xfId="26848" xr:uid="{C86E7266-93C9-45E0-92D7-B7DBB129D6DB}"/>
    <cellStyle name="Normal 102 6 3 5 2" xfId="50967" xr:uid="{3C6DAE96-5C09-455F-B690-A14A12C382D0}"/>
    <cellStyle name="Normal 102 6 3 6" xfId="34225" xr:uid="{F77F9EC6-E841-4B86-831C-5E37DC0CD6BA}"/>
    <cellStyle name="Normal 102 6 4" xfId="12029" xr:uid="{F8712097-0CF0-4242-92E6-D91D28E0B257}"/>
    <cellStyle name="Normal 102 6 4 2" xfId="25445" xr:uid="{23B4A4DC-1172-42B5-AED2-3A8A277F2D9A}"/>
    <cellStyle name="Normal 102 6 4 2 2" xfId="49579" xr:uid="{48C1895E-C78D-4343-826F-613D6A1DEC72}"/>
    <cellStyle name="Normal 102 6 4 3" xfId="36263" xr:uid="{066C30F9-41CF-4AD6-B2F4-0CA6B1073212}"/>
    <cellStyle name="Normal 102 6 5" xfId="15742" xr:uid="{0A001520-507E-4EE1-ADE3-AFCB6CCB375C}"/>
    <cellStyle name="Normal 102 6 5 2" xfId="39974" xr:uid="{F88EC9FA-F3B4-4219-9B04-27B112AE4D6C}"/>
    <cellStyle name="Normal 102 6 6" xfId="19479" xr:uid="{87F66CE5-C32C-419F-A7F8-B55791276E4E}"/>
    <cellStyle name="Normal 102 6 6 2" xfId="43705" xr:uid="{7DA35570-C17E-4977-84D5-47D36700A766}"/>
    <cellStyle name="Normal 102 6 7" xfId="23032" xr:uid="{B2862592-E7BE-446C-9EBD-97A9959418DA}"/>
    <cellStyle name="Normal 102 6 7 2" xfId="47234" xr:uid="{6A0277C7-D0BF-4304-9E5C-3EDBBDE673CD}"/>
    <cellStyle name="Normal 102 6 8" xfId="32229" xr:uid="{D07EE336-635E-4177-81E9-D3788BD9C9D2}"/>
    <cellStyle name="Normal 102 7" xfId="7705" xr:uid="{01258CF9-53CD-4B8C-8B22-4E2070F86B5C}"/>
    <cellStyle name="Normal 102 8" xfId="7478" xr:uid="{4FD26819-E0C4-4017-8734-A1900374047C}"/>
    <cellStyle name="Normal 102 8 2" xfId="12587" xr:uid="{5CBB268B-D20B-44AE-9053-9A3025DDFD08}"/>
    <cellStyle name="Normal 102 8 2 2" xfId="26015" xr:uid="{1FA6A003-E0B8-462C-ADA1-426EE13B6C04}"/>
    <cellStyle name="Normal 102 8 2 2 2" xfId="50136" xr:uid="{7BDF4341-45DA-4386-8F11-04CC193FC5B2}"/>
    <cellStyle name="Normal 102 8 2 3" xfId="36820" xr:uid="{48AEEFB8-C060-4F20-B5B4-42C93E1BA363}"/>
    <cellStyle name="Normal 102 8 3" xfId="16300" xr:uid="{C06E516C-940D-4A3D-8107-9E358C4E644F}"/>
    <cellStyle name="Normal 102 8 3 2" xfId="40531" xr:uid="{83474E63-E128-45C8-A682-92A96A56FC53}"/>
    <cellStyle name="Normal 102 8 4" xfId="20039" xr:uid="{8464A4F1-C158-48DE-BBCF-185B0EC5758F}"/>
    <cellStyle name="Normal 102 8 4 2" xfId="44262" xr:uid="{F124006F-7430-4979-83BA-52C53342CD00}"/>
    <cellStyle name="Normal 102 8 5" xfId="23192" xr:uid="{104EAB27-4BD2-4F06-8429-08DB895BA623}"/>
    <cellStyle name="Normal 102 8 5 2" xfId="47394" xr:uid="{14EF1523-1628-4708-B3EA-BF6A00518276}"/>
    <cellStyle name="Normal 102 8 6" xfId="32389" xr:uid="{15F56EA4-358E-49E4-B685-5DFC63E6DA49}"/>
    <cellStyle name="Normal 102 9" xfId="8653" xr:uid="{63D21388-6684-4C39-AEC9-463EDEF4F638}"/>
    <cellStyle name="Normal 102 9 2" xfId="9852" xr:uid="{C6985CA0-4ABB-4F1F-9072-C4246177EEFD}"/>
    <cellStyle name="Normal 102 9 2 2" xfId="27157" xr:uid="{4FCFF6C5-6937-4C6F-8379-4A5A6AC14D75}"/>
    <cellStyle name="Normal 102 9 2 2 2" xfId="51274" xr:uid="{9DCB1A8F-CD6B-4E74-893F-F4BD96352F7A}"/>
    <cellStyle name="Normal 102 9 2 3" xfId="34452" xr:uid="{4A2F936C-F77F-453F-AF42-D2E03141D00F}"/>
    <cellStyle name="Normal 102 9 3" xfId="13725" xr:uid="{B533B8B0-575A-40EA-A20C-9F26959592B7}"/>
    <cellStyle name="Normal 102 9 3 2" xfId="37958" xr:uid="{22E3C66B-F4F7-4A81-BB40-D15BA3CC2CA1}"/>
    <cellStyle name="Normal 102 9 4" xfId="17438" xr:uid="{82274DF2-E414-4694-A10E-63BB0101F059}"/>
    <cellStyle name="Normal 102 9 4 2" xfId="41669" xr:uid="{57DD2958-B89B-48F1-9816-40100B7DBB6C}"/>
    <cellStyle name="Normal 102 9 5" xfId="21177" xr:uid="{E041389F-6639-4838-837A-E5943C3F8557}"/>
    <cellStyle name="Normal 102 9 5 2" xfId="45400" xr:uid="{EF729F2F-A954-4870-8956-5BFE3F3B5C4B}"/>
    <cellStyle name="Normal 103" xfId="1715" xr:uid="{00000000-0005-0000-0000-0000C6070000}"/>
    <cellStyle name="Normal 103 10" xfId="8978" xr:uid="{19A6B52C-B356-4F15-ADC9-0B29991D98C1}"/>
    <cellStyle name="Normal 103 10 2" xfId="12370" xr:uid="{D5692C64-AD79-4A0C-925E-B9C0E98D358D}"/>
    <cellStyle name="Normal 103 10 2 2" xfId="36604" xr:uid="{DB529DC3-4163-4714-AAD4-2DD91E5EA758}"/>
    <cellStyle name="Normal 103 10 3" xfId="16083" xr:uid="{E78D00EC-2881-48E1-99B7-878C8E8D17A7}"/>
    <cellStyle name="Normal 103 10 3 2" xfId="40315" xr:uid="{01805184-DA0A-4F80-94C8-2C7DD0FE47A6}"/>
    <cellStyle name="Normal 103 10 4" xfId="19821" xr:uid="{443C6CA7-2EBB-4951-8402-750558D8C723}"/>
    <cellStyle name="Normal 103 10 4 2" xfId="44046" xr:uid="{15B9BCF4-0BE0-439F-AB3A-8F03426006F3}"/>
    <cellStyle name="Normal 103 10 5" xfId="25796" xr:uid="{FEB67EC1-1195-4CE9-AAAB-5FC0D7241B14}"/>
    <cellStyle name="Normal 103 10 5 2" xfId="49920" xr:uid="{5730062C-6785-4E8F-9274-0ADBF777B6DC}"/>
    <cellStyle name="Normal 103 10 6" xfId="33672" xr:uid="{17189B20-323D-4154-932B-B3F5BA80E47E}"/>
    <cellStyle name="Normal 103 11" xfId="11126" xr:uid="{0967E70A-8493-4971-9A6C-C47FC802BE3B}"/>
    <cellStyle name="Normal 103 11 2" xfId="24507" xr:uid="{A5A3A990-7EDC-4C01-A4F7-4744ECAF4568}"/>
    <cellStyle name="Normal 103 11 2 2" xfId="48681" xr:uid="{481F3B0B-6E79-40EC-B5E0-64A5E0C5CDEE}"/>
    <cellStyle name="Normal 103 11 3" xfId="35360" xr:uid="{1EC65F13-26D9-48D3-8CAD-22D9239F497A}"/>
    <cellStyle name="Normal 103 12" xfId="14839" xr:uid="{CDA0B301-A63F-449C-B317-FA52A12F9F9D}"/>
    <cellStyle name="Normal 103 12 2" xfId="39071" xr:uid="{19EA1A0C-6338-4321-B028-7D5163D052B1}"/>
    <cellStyle name="Normal 103 13" xfId="18572" xr:uid="{6AB46ADC-DC3B-42D9-A0A5-0A56502CB926}"/>
    <cellStyle name="Normal 103 13 2" xfId="42798" xr:uid="{10B8CCB8-BB74-4D29-95AE-B9867DF21534}"/>
    <cellStyle name="Normal 103 2" xfId="1716" xr:uid="{00000000-0005-0000-0000-0000C7070000}"/>
    <cellStyle name="Normal 103 2 2" xfId="7925" xr:uid="{BA21DB32-107C-46F3-A42C-ED20790299D7}"/>
    <cellStyle name="Normal 103 2 2 2" xfId="14096" xr:uid="{36A4AAF8-AF9C-4E29-BC90-0438794B0B2F}"/>
    <cellStyle name="Normal 103 2 2 2 2" xfId="27528" xr:uid="{4244FE14-CC67-44C7-84A9-CDA92C3FDAC1}"/>
    <cellStyle name="Normal 103 2 2 2 2 2" xfId="51645" xr:uid="{724F6DB8-7C5D-46D5-90F7-1A47E2119ED3}"/>
    <cellStyle name="Normal 103 2 2 2 3" xfId="38329" xr:uid="{6E76EC94-5471-428F-966D-7CA1464C0302}"/>
    <cellStyle name="Normal 103 2 2 3" xfId="17809" xr:uid="{13067B4E-B18B-457A-8BCF-593FD8E7D39E}"/>
    <cellStyle name="Normal 103 2 2 3 2" xfId="42040" xr:uid="{BADEA89D-F00E-4E92-BE50-6434E0A7AAAC}"/>
    <cellStyle name="Normal 103 2 2 4" xfId="21548" xr:uid="{7F547C8D-386A-4BC1-B866-B3854FDE3E22}"/>
    <cellStyle name="Normal 103 2 2 4 2" xfId="45771" xr:uid="{E1B1E91C-E36C-4676-863C-6032E8149CFA}"/>
    <cellStyle name="Normal 103 2 2 5" xfId="23568" xr:uid="{964022D9-07D2-4237-92D8-4F2907F7EE94}"/>
    <cellStyle name="Normal 103 2 2 5 2" xfId="47770" xr:uid="{386C3823-1F8C-442F-98D4-94A9F35BC066}"/>
    <cellStyle name="Normal 103 2 2 6" xfId="32763" xr:uid="{7215132F-220C-45CC-A112-1E80EF516BB9}"/>
    <cellStyle name="Normal 103 2 3" xfId="6778" xr:uid="{0E659EDB-5035-499D-B90A-D121844E0853}"/>
    <cellStyle name="Normal 103 2 3 2" xfId="12916" xr:uid="{EC96DBB7-347C-40E3-A08A-3CDC412C5B5B}"/>
    <cellStyle name="Normal 103 2 3 2 2" xfId="37149" xr:uid="{81E3545D-D24C-4A64-8335-3FCB8AFB25BA}"/>
    <cellStyle name="Normal 103 2 3 3" xfId="16629" xr:uid="{E1E1A9B5-7F9B-4CEB-A47F-29BB622742E9}"/>
    <cellStyle name="Normal 103 2 3 3 2" xfId="40860" xr:uid="{AC158F5C-2DEA-4A22-B0B0-4083FD65F10B}"/>
    <cellStyle name="Normal 103 2 3 4" xfId="20368" xr:uid="{5814FAC3-3086-4732-B6F9-FDBBEF7543DB}"/>
    <cellStyle name="Normal 103 2 3 4 2" xfId="44591" xr:uid="{147D189D-59E2-4546-A548-90D5420AFC72}"/>
    <cellStyle name="Normal 103 2 3 5" xfId="26346" xr:uid="{B13D09DD-9183-4517-A36A-060689EEBD82}"/>
    <cellStyle name="Normal 103 2 3 5 2" xfId="50465" xr:uid="{92E84B54-CE29-46E9-9713-069671F0EBD7}"/>
    <cellStyle name="Normal 103 2 3 6" xfId="31715" xr:uid="{7AF46ECE-90ED-4DF9-8080-3AFA4AB7F6CB}"/>
    <cellStyle name="Normal 103 2 4" xfId="11515" xr:uid="{AC53DA1D-555D-4903-9A50-8E5D8DB4E803}"/>
    <cellStyle name="Normal 103 2 4 2" xfId="24931" xr:uid="{8493B196-1F64-417F-A52B-EC26637A798B}"/>
    <cellStyle name="Normal 103 2 4 2 2" xfId="49065" xr:uid="{4C201EEA-27FD-49CC-85CD-AA20C21A388C}"/>
    <cellStyle name="Normal 103 2 4 3" xfId="35749" xr:uid="{28C0B678-1DB4-4AD2-A857-32A46AC18686}"/>
    <cellStyle name="Normal 103 2 5" xfId="15228" xr:uid="{258464C8-2894-4D58-93C1-734A7A3739AE}"/>
    <cellStyle name="Normal 103 2 5 2" xfId="39460" xr:uid="{605EC0B9-3CAD-4FEC-BF54-E4832AEA94C0}"/>
    <cellStyle name="Normal 103 2 6" xfId="18965" xr:uid="{1809282E-210D-42B1-BD98-48C055B02806}"/>
    <cellStyle name="Normal 103 2 6 2" xfId="43191" xr:uid="{67CF4805-C633-45A6-A2C6-14FFE9D773B9}"/>
    <cellStyle name="Normal 103 2 7" xfId="22518" xr:uid="{E6E1FD7B-CEEA-44D9-8A6D-86275D356C8E}"/>
    <cellStyle name="Normal 103 2 7 2" xfId="46720" xr:uid="{F1F65A49-909A-4C2D-BFE4-B79A78E3E02A}"/>
    <cellStyle name="Normal 103 3" xfId="1717" xr:uid="{00000000-0005-0000-0000-0000C8070000}"/>
    <cellStyle name="Normal 103 3 2" xfId="8059" xr:uid="{0E071E3E-3581-422D-B521-826364FA0179}"/>
    <cellStyle name="Normal 103 3 2 2" xfId="14220" xr:uid="{5B6780C8-5F46-4D93-9414-2390B312D1E7}"/>
    <cellStyle name="Normal 103 3 2 2 2" xfId="27652" xr:uid="{7645AB5C-E0FD-4EC5-9D51-619F9A72D7AB}"/>
    <cellStyle name="Normal 103 3 2 2 2 2" xfId="51769" xr:uid="{FA7D83C2-C5C4-4214-AFCD-DC199D1A59A5}"/>
    <cellStyle name="Normal 103 3 2 2 3" xfId="38453" xr:uid="{556F16E9-DD66-40B9-8F66-A6E671DD9706}"/>
    <cellStyle name="Normal 103 3 2 3" xfId="17933" xr:uid="{456F6C3E-82E3-4263-ACF0-06C879C5006B}"/>
    <cellStyle name="Normal 103 3 2 3 2" xfId="42164" xr:uid="{A439B370-E2FE-45BA-9EC0-368AD1F9DA5D}"/>
    <cellStyle name="Normal 103 3 2 4" xfId="21672" xr:uid="{5621155B-D143-4AB8-AC30-D7B1E49CFD6B}"/>
    <cellStyle name="Normal 103 3 2 4 2" xfId="45895" xr:uid="{EA31CA3C-B7F7-4B30-940C-786F3537328A}"/>
    <cellStyle name="Normal 103 3 2 5" xfId="23692" xr:uid="{A4CD2D31-9EE4-40DA-A86E-FC00F850A4B0}"/>
    <cellStyle name="Normal 103 3 2 5 2" xfId="47894" xr:uid="{ED72446B-409B-4F3B-ACBA-42243E410699}"/>
    <cellStyle name="Normal 103 3 2 6" xfId="32887" xr:uid="{A8E0EEBB-5FCF-406C-ADDF-194BD23540A0}"/>
    <cellStyle name="Normal 103 3 3" xfId="6906" xr:uid="{5C6DABAB-F229-44D0-9820-643CEC07EA51}"/>
    <cellStyle name="Normal 103 3 3 2" xfId="13028" xr:uid="{D28E7949-6DFD-4DE5-819D-874042105491}"/>
    <cellStyle name="Normal 103 3 3 2 2" xfId="37261" xr:uid="{13B982FA-0009-49B4-97F8-0AB04B14F3BB}"/>
    <cellStyle name="Normal 103 3 3 3" xfId="16741" xr:uid="{392A318F-84AE-4571-92F8-A3E3916CC7D7}"/>
    <cellStyle name="Normal 103 3 3 3 2" xfId="40972" xr:uid="{5C09CCC5-8723-46C4-A79B-16AB56B48108}"/>
    <cellStyle name="Normal 103 3 3 4" xfId="20480" xr:uid="{1CA6949A-888D-4AAC-814C-6A499DC7559E}"/>
    <cellStyle name="Normal 103 3 3 4 2" xfId="44703" xr:uid="{D783055E-2CF8-4B83-8F7B-F6F511F70580}"/>
    <cellStyle name="Normal 103 3 3 5" xfId="26458" xr:uid="{78ADF456-16A4-4B13-A5FC-A3F9F54761C3}"/>
    <cellStyle name="Normal 103 3 3 5 2" xfId="50577" xr:uid="{E1F90982-4E96-4A8E-AFE1-D5D347BB156E}"/>
    <cellStyle name="Normal 103 3 3 6" xfId="31839" xr:uid="{6885D1DA-9ED5-4726-9E50-32A184F31DEE}"/>
    <cellStyle name="Normal 103 3 4" xfId="11639" xr:uid="{43C392AA-6BEB-4CC4-8AA8-E9F06E63DFFB}"/>
    <cellStyle name="Normal 103 3 4 2" xfId="25055" xr:uid="{ABBBBF23-DBAD-47C6-A980-B52E1BF033BA}"/>
    <cellStyle name="Normal 103 3 4 2 2" xfId="49189" xr:uid="{C283D090-8E87-46BA-9B96-CA72DC24D697}"/>
    <cellStyle name="Normal 103 3 4 3" xfId="35873" xr:uid="{DDC613F0-F39B-4A98-B6BF-2FB8AC7CAFA6}"/>
    <cellStyle name="Normal 103 3 5" xfId="15352" xr:uid="{ABB58494-F323-404F-B9BE-81AFB9D28868}"/>
    <cellStyle name="Normal 103 3 5 2" xfId="39584" xr:uid="{2993C380-9D03-4EF4-8186-CA29B7ED1B40}"/>
    <cellStyle name="Normal 103 3 6" xfId="19089" xr:uid="{595116BB-B5CD-4339-9A0C-F9D2BC7A9405}"/>
    <cellStyle name="Normal 103 3 6 2" xfId="43315" xr:uid="{169CD46E-51DF-49E5-8476-80C92B77B67A}"/>
    <cellStyle name="Normal 103 3 7" xfId="22642" xr:uid="{BF8B130F-326E-48EE-B3CC-25D9641D153A}"/>
    <cellStyle name="Normal 103 3 7 2" xfId="46844" xr:uid="{2203CAD2-6086-4F12-8B9C-0B852FB500A5}"/>
    <cellStyle name="Normal 103 4" xfId="1718" xr:uid="{00000000-0005-0000-0000-0000C9070000}"/>
    <cellStyle name="Normal 103 4 10" xfId="28927" xr:uid="{FA2411EE-632F-485C-9082-6FF1C95F5177}"/>
    <cellStyle name="Normal 103 4 2" xfId="4794" xr:uid="{C499B8B1-D5D7-4275-827F-589DDB00A233}"/>
    <cellStyle name="Normal 103 4 2 2" xfId="8191" xr:uid="{B2D5AE4C-8194-4542-9828-5B6C39492DED}"/>
    <cellStyle name="Normal 103 4 2 2 2" xfId="27780" xr:uid="{5931B922-9890-4E45-B18F-C479E641D0F8}"/>
    <cellStyle name="Normal 103 4 2 2 2 2" xfId="51897" xr:uid="{0F39E446-AD97-4EBA-A979-7C28977173C9}"/>
    <cellStyle name="Normal 103 4 2 2 3" xfId="33015" xr:uid="{7500933C-9AE7-4663-BCC3-35E1D3C48351}"/>
    <cellStyle name="Normal 103 4 2 3" xfId="14348" xr:uid="{771EC573-69E7-456A-AA42-E0BD5B33D451}"/>
    <cellStyle name="Normal 103 4 2 3 2" xfId="38581" xr:uid="{0D177D05-CC45-49DC-8562-10A467FCCF3E}"/>
    <cellStyle name="Normal 103 4 2 4" xfId="18061" xr:uid="{02BB741A-3305-4B7F-9810-FE196538B33A}"/>
    <cellStyle name="Normal 103 4 2 4 2" xfId="42292" xr:uid="{DE8B3167-E0DB-4822-9166-ED8B920F2674}"/>
    <cellStyle name="Normal 103 4 2 5" xfId="21800" xr:uid="{BB0652F0-B810-474D-B050-14D2CE703050}"/>
    <cellStyle name="Normal 103 4 2 5 2" xfId="46023" xr:uid="{B9E64BC6-E9B0-42E2-AA75-9B142DD55147}"/>
    <cellStyle name="Normal 103 4 2 6" xfId="23820" xr:uid="{4BF31AE0-CC7A-492C-9902-417776CAD577}"/>
    <cellStyle name="Normal 103 4 2 6 2" xfId="48022" xr:uid="{8ECAE6A9-C169-47F8-9B4B-59AD942D8F44}"/>
    <cellStyle name="Normal 103 4 2 7" xfId="30098" xr:uid="{D73D284A-668C-4F92-9656-278AFE3AD03C}"/>
    <cellStyle name="Normal 103 4 3" xfId="6112" xr:uid="{84839504-9113-48DC-9628-40EDAD680882}"/>
    <cellStyle name="Normal 103 4 3 2" xfId="9434" xr:uid="{59FD97BB-4844-491F-9869-1940A67BA962}"/>
    <cellStyle name="Normal 103 4 3 2 2" xfId="34059" xr:uid="{22341D57-191D-4F5E-A13D-6078C6506EC4}"/>
    <cellStyle name="Normal 103 4 3 3" xfId="13156" xr:uid="{8986023D-8EB1-4CDE-A5C2-52AA6A986816}"/>
    <cellStyle name="Normal 103 4 3 3 2" xfId="37389" xr:uid="{1915AE84-BF4C-4310-B76B-0F4B12B07DD6}"/>
    <cellStyle name="Normal 103 4 3 4" xfId="16869" xr:uid="{C27B07A3-8D61-496C-9381-89A757474AE8}"/>
    <cellStyle name="Normal 103 4 3 4 2" xfId="41100" xr:uid="{10BEBCAF-C057-4EC8-AD98-6FF2024BEA63}"/>
    <cellStyle name="Normal 103 4 3 5" xfId="20608" xr:uid="{8C0AE0F8-B9FA-42FF-8173-6B6E80C02FA4}"/>
    <cellStyle name="Normal 103 4 3 5 2" xfId="44831" xr:uid="{D46C7B4C-BBB8-4D3C-B6F8-BDCDFC18A135}"/>
    <cellStyle name="Normal 103 4 3 6" xfId="26586" xr:uid="{5DC99F2E-DF13-4C36-9BD6-D420D35E7E2F}"/>
    <cellStyle name="Normal 103 4 3 6 2" xfId="50705" xr:uid="{8B94D020-747F-446E-9E9F-EB6F7E11A128}"/>
    <cellStyle name="Normal 103 4 3 7" xfId="31118" xr:uid="{4661E601-D564-4BE9-9738-B3E93924DB0F}"/>
    <cellStyle name="Normal 103 4 4" xfId="7043" xr:uid="{DD1B7C80-1938-438D-B637-9D1999FBB8C7}"/>
    <cellStyle name="Normal 103 4 4 2" xfId="25183" xr:uid="{4A776FE4-271F-4DDE-891B-3EA834DE5970}"/>
    <cellStyle name="Normal 103 4 4 2 2" xfId="49317" xr:uid="{9522A767-7CAA-4BB0-8F81-6FEB6BA05119}"/>
    <cellStyle name="Normal 103 4 4 3" xfId="31967" xr:uid="{6C5D3C66-81BB-49CC-84AE-0A2138DC6744}"/>
    <cellStyle name="Normal 103 4 5" xfId="10583" xr:uid="{CF69464E-5DEF-421E-B079-8503E7DEF5FF}"/>
    <cellStyle name="Normal 103 4 6" xfId="11767" xr:uid="{D367EF1D-7DC8-4510-A5A8-37516BB2A28D}"/>
    <cellStyle name="Normal 103 4 6 2" xfId="36001" xr:uid="{6A138D6B-A9BA-4E33-910A-94F9D7403953}"/>
    <cellStyle name="Normal 103 4 7" xfId="15480" xr:uid="{A5B27E25-CE0E-41D0-93CF-96EA1A838B58}"/>
    <cellStyle name="Normal 103 4 7 2" xfId="39712" xr:uid="{4E3CC929-F477-4761-9FEB-AD684B3C207A}"/>
    <cellStyle name="Normal 103 4 8" xfId="19217" xr:uid="{54F842F8-06F8-478B-A65E-13AFC2CE30D1}"/>
    <cellStyle name="Normal 103 4 8 2" xfId="43443" xr:uid="{5EEA7002-4469-4D31-8C81-9B8F8A302E68}"/>
    <cellStyle name="Normal 103 4 9" xfId="22770" xr:uid="{3D14FFD7-4059-45C2-B00C-4CC8E5994272}"/>
    <cellStyle name="Normal 103 4 9 2" xfId="46972" xr:uid="{3FF4D980-9BA0-4D3F-8E13-54514E2E0524}"/>
    <cellStyle name="Normal 103 5" xfId="3186" xr:uid="{00000000-0005-0000-0000-0000CA070000}"/>
    <cellStyle name="Normal 103 5 2" xfId="8321" xr:uid="{758A4E46-BA28-4165-A2B1-4A3A9D3978B9}"/>
    <cellStyle name="Normal 103 5 2 2" xfId="14475" xr:uid="{7EF93979-0B21-41DD-B517-4056F2937061}"/>
    <cellStyle name="Normal 103 5 2 2 2" xfId="27907" xr:uid="{31B06E08-D25C-4C68-B70F-2F139BE0A10E}"/>
    <cellStyle name="Normal 103 5 2 2 2 2" xfId="52024" xr:uid="{552DAE6C-7419-4AB1-B44D-A7E286636425}"/>
    <cellStyle name="Normal 103 5 2 2 3" xfId="38708" xr:uid="{88A718BD-8C27-4DD8-89A8-CB4669781CD4}"/>
    <cellStyle name="Normal 103 5 2 3" xfId="18188" xr:uid="{84D5CCBE-CDA5-4672-86CB-AB3CD4CAE0AA}"/>
    <cellStyle name="Normal 103 5 2 3 2" xfId="42419" xr:uid="{C4FB3C1D-4C24-44EE-8554-02E20CD37FB0}"/>
    <cellStyle name="Normal 103 5 2 4" xfId="21927" xr:uid="{222D8090-47C0-49E4-8383-04DA28B30D65}"/>
    <cellStyle name="Normal 103 5 2 4 2" xfId="46150" xr:uid="{51F5E97F-B89B-4695-8139-40B22D1BDA26}"/>
    <cellStyle name="Normal 103 5 2 5" xfId="23947" xr:uid="{68BB3BD9-2691-4CB3-A0F4-54440E143076}"/>
    <cellStyle name="Normal 103 5 2 5 2" xfId="48149" xr:uid="{7961B34C-C734-4B4F-B6DA-52CADC935E97}"/>
    <cellStyle name="Normal 103 5 2 6" xfId="33142" xr:uid="{DCF5F31B-B2F9-4C31-964B-49117EE51DF2}"/>
    <cellStyle name="Normal 103 5 3" xfId="7171" xr:uid="{F71EE4E5-44EF-41A1-B3CE-CCD09CBBCECF}"/>
    <cellStyle name="Normal 103 5 3 2" xfId="13283" xr:uid="{61EEB3F1-1594-4674-AA6F-47620D783A6B}"/>
    <cellStyle name="Normal 103 5 3 2 2" xfId="37516" xr:uid="{9E3F0B39-3BD6-49CE-945E-8994710F9D08}"/>
    <cellStyle name="Normal 103 5 3 3" xfId="16996" xr:uid="{B97434E0-6FDC-41F6-90BE-95022AE6B52D}"/>
    <cellStyle name="Normal 103 5 3 3 2" xfId="41227" xr:uid="{B4623641-0CD5-4A97-A3EA-6E5E0E9E8D4A}"/>
    <cellStyle name="Normal 103 5 3 4" xfId="20735" xr:uid="{EFDF4412-FD76-4A56-948C-954FCA4A32C3}"/>
    <cellStyle name="Normal 103 5 3 4 2" xfId="44958" xr:uid="{33DB5632-04AD-48FA-824B-5D54276E528F}"/>
    <cellStyle name="Normal 103 5 3 5" xfId="26713" xr:uid="{ADECD163-2C10-4332-88F1-AF80F4FA3A10}"/>
    <cellStyle name="Normal 103 5 3 5 2" xfId="50832" xr:uid="{A8A8D496-2403-4356-A246-AF21B6F5450A}"/>
    <cellStyle name="Normal 103 5 3 6" xfId="32094" xr:uid="{F7DFB275-2BDA-4425-8170-8B083AD823B9}"/>
    <cellStyle name="Normal 103 5 4" xfId="11894" xr:uid="{671D7C9E-EE27-42E7-A3DF-D1F6EA4D36B0}"/>
    <cellStyle name="Normal 103 5 4 2" xfId="25310" xr:uid="{E742E067-6154-41B6-9C3F-B66028079720}"/>
    <cellStyle name="Normal 103 5 4 2 2" xfId="49444" xr:uid="{E68F369C-2814-41C2-8943-D082E6849953}"/>
    <cellStyle name="Normal 103 5 4 3" xfId="36128" xr:uid="{94C93BD6-59A8-4A20-AD27-A54E0C778CDC}"/>
    <cellStyle name="Normal 103 5 5" xfId="15607" xr:uid="{7DFF751A-0A25-4B22-AD3F-8351D0FA28C0}"/>
    <cellStyle name="Normal 103 5 5 2" xfId="39839" xr:uid="{3B9E03E0-34C4-4877-A699-9AFD8275E373}"/>
    <cellStyle name="Normal 103 5 6" xfId="19344" xr:uid="{C914E576-1220-4D04-8098-D4B4ED910455}"/>
    <cellStyle name="Normal 103 5 6 2" xfId="43570" xr:uid="{B6FFE15C-B23C-4B83-90CF-D4266700A016}"/>
    <cellStyle name="Normal 103 5 7" xfId="22897" xr:uid="{60E6EF07-981A-407A-AD1A-7DC454876EFA}"/>
    <cellStyle name="Normal 103 5 7 2" xfId="47099" xr:uid="{C1894268-7F28-4AE5-96A7-4B3F2203DFC9}"/>
    <cellStyle name="Normal 103 6" xfId="7305" xr:uid="{BD4CC5B1-14AE-40C4-AED0-6F23F80093BB}"/>
    <cellStyle name="Normal 103 6 2" xfId="8453" xr:uid="{5E59B2DB-F4F3-44B1-B77C-574E3067C974}"/>
    <cellStyle name="Normal 103 6 2 2" xfId="14602" xr:uid="{27B1F7DE-2F88-4382-9FED-F5E8AAF556A5}"/>
    <cellStyle name="Normal 103 6 2 2 2" xfId="28034" xr:uid="{78BF8B7B-181F-43EE-BBB9-4F1FD2C3DE06}"/>
    <cellStyle name="Normal 103 6 2 2 2 2" xfId="52151" xr:uid="{6285112F-C5F7-4313-A960-46427614AEFF}"/>
    <cellStyle name="Normal 103 6 2 2 3" xfId="38835" xr:uid="{8CFEC22A-1EE1-4EA9-952F-1C285389771D}"/>
    <cellStyle name="Normal 103 6 2 3" xfId="18315" xr:uid="{6F259A4F-0C48-4412-A372-E6DCD105F5A3}"/>
    <cellStyle name="Normal 103 6 2 3 2" xfId="42546" xr:uid="{73AFF7F6-C40D-4B8C-B05E-F54A200C29FC}"/>
    <cellStyle name="Normal 103 6 2 4" xfId="22054" xr:uid="{9D0093E2-2203-4645-A1E4-1D0E8CA075DB}"/>
    <cellStyle name="Normal 103 6 2 4 2" xfId="46277" xr:uid="{286C5FAA-D1DC-4C9B-AB10-3FD70A756C3F}"/>
    <cellStyle name="Normal 103 6 2 5" xfId="24074" xr:uid="{1F1123BA-FA80-40FA-8A1E-1E58F7E9928F}"/>
    <cellStyle name="Normal 103 6 2 5 2" xfId="48276" xr:uid="{0718515C-9F19-480A-B801-3BCA8A6878BE}"/>
    <cellStyle name="Normal 103 6 2 6" xfId="33269" xr:uid="{33AA90A6-7580-4BA9-99AB-7D8197CA1E5B}"/>
    <cellStyle name="Normal 103 6 3" xfId="9595" xr:uid="{F26F2955-6686-4EBB-950E-B0CB8EFEB24F}"/>
    <cellStyle name="Normal 103 6 3 2" xfId="13410" xr:uid="{16851239-11F0-4FA8-B796-00EE67CFA90A}"/>
    <cellStyle name="Normal 103 6 3 2 2" xfId="37643" xr:uid="{3557D43E-C5E4-4EF8-A3B4-766774F04891}"/>
    <cellStyle name="Normal 103 6 3 3" xfId="17123" xr:uid="{807F291D-1536-43C3-9505-9C85A65AE4D1}"/>
    <cellStyle name="Normal 103 6 3 3 2" xfId="41354" xr:uid="{3BBCC677-1827-4F57-9F1B-49A76E437E45}"/>
    <cellStyle name="Normal 103 6 3 4" xfId="20862" xr:uid="{A9845DF2-496D-4DAA-92B7-EC2CFBE342D2}"/>
    <cellStyle name="Normal 103 6 3 4 2" xfId="45085" xr:uid="{C82FA263-9E7A-4904-8CC5-7524DA0BC9BC}"/>
    <cellStyle name="Normal 103 6 3 5" xfId="26840" xr:uid="{C7ACBA10-38DB-4F35-B4BA-49DCB5879FFC}"/>
    <cellStyle name="Normal 103 6 3 5 2" xfId="50959" xr:uid="{307738A2-4124-4B5A-AAC8-0AB64B95CF3C}"/>
    <cellStyle name="Normal 103 6 3 6" xfId="34220" xr:uid="{ADAA4063-A2D8-455C-8562-1D71B50E3B6E}"/>
    <cellStyle name="Normal 103 6 4" xfId="12021" xr:uid="{53AFEC96-7C73-411D-909C-9F468C4A95C0}"/>
    <cellStyle name="Normal 103 6 4 2" xfId="25437" xr:uid="{A33DB013-07DF-4BD8-B285-1B6F31584DEB}"/>
    <cellStyle name="Normal 103 6 4 2 2" xfId="49571" xr:uid="{A5C4E628-1F6B-4F36-A553-7832694C5E26}"/>
    <cellStyle name="Normal 103 6 4 3" xfId="36255" xr:uid="{5F61E163-2721-427F-9A35-C302A20CF9E7}"/>
    <cellStyle name="Normal 103 6 5" xfId="15734" xr:uid="{6AFB18B1-EDFB-4EC1-9E6D-E1D80573D2DF}"/>
    <cellStyle name="Normal 103 6 5 2" xfId="39966" xr:uid="{E005684F-CA3D-46FE-982B-0C7E13D509B7}"/>
    <cellStyle name="Normal 103 6 6" xfId="19471" xr:uid="{CF1231AA-7BD0-4889-8F50-8BD3ED55FE49}"/>
    <cellStyle name="Normal 103 6 6 2" xfId="43697" xr:uid="{9E0326C4-5DE7-42BB-8715-0AD2DFB57F5E}"/>
    <cellStyle name="Normal 103 6 7" xfId="23024" xr:uid="{DE7E83EA-47D9-4C77-AA08-638F7309BDCC}"/>
    <cellStyle name="Normal 103 6 7 2" xfId="47226" xr:uid="{C411B9A2-08DE-4849-9E90-799E0E96FC32}"/>
    <cellStyle name="Normal 103 6 8" xfId="32221" xr:uid="{748F110F-DFCA-4099-AB85-B0CBB50E491E}"/>
    <cellStyle name="Normal 103 7" xfId="7707" xr:uid="{388A5F8C-8813-4C33-9826-18CD898F2E43}"/>
    <cellStyle name="Normal 103 8" xfId="7469" xr:uid="{3D836100-C7C4-4CC0-9E94-F9732B4480BE}"/>
    <cellStyle name="Normal 103 8 2" xfId="12579" xr:uid="{73649050-C74F-4618-BE7A-36C3AAEB82AC}"/>
    <cellStyle name="Normal 103 8 2 2" xfId="26007" xr:uid="{3EB48792-1004-4461-AB60-EB350F7C2400}"/>
    <cellStyle name="Normal 103 8 2 2 2" xfId="50128" xr:uid="{5727B578-44E2-426A-88CE-C2B11CEB0D68}"/>
    <cellStyle name="Normal 103 8 2 3" xfId="36812" xr:uid="{EF0D6372-33C8-4C99-A95B-BF6B2207D1D6}"/>
    <cellStyle name="Normal 103 8 3" xfId="16292" xr:uid="{4D3AC3B0-71D9-422D-AB7A-9DCE71FC5469}"/>
    <cellStyle name="Normal 103 8 3 2" xfId="40523" xr:uid="{AF5CA438-8A34-4A0D-BC01-04A79C52C977}"/>
    <cellStyle name="Normal 103 8 4" xfId="20031" xr:uid="{C8094718-05F6-4F9A-A9BD-69F317259E5D}"/>
    <cellStyle name="Normal 103 8 4 2" xfId="44254" xr:uid="{A7EE7170-23C3-4459-9AB3-F630E2C1FB52}"/>
    <cellStyle name="Normal 103 8 5" xfId="23183" xr:uid="{99B5BECD-6091-4CEE-854A-20C66B9BF5D5}"/>
    <cellStyle name="Normal 103 8 5 2" xfId="47385" xr:uid="{AD69E1E9-DB41-4099-8EC8-53A222D97AAF}"/>
    <cellStyle name="Normal 103 8 6" xfId="32380" xr:uid="{E3886BBC-F494-4B1A-9F91-534D65E5BB34}"/>
    <cellStyle name="Normal 103 9" xfId="8654" xr:uid="{FF1A5A85-3572-45A0-87F0-2A45E20883E0}"/>
    <cellStyle name="Normal 103 9 2" xfId="9844" xr:uid="{8070379F-B99D-4F1A-83EB-1FA3730AAFB6}"/>
    <cellStyle name="Normal 103 9 2 2" xfId="27148" xr:uid="{38A81768-B850-408F-8B67-DCF8CE1067CD}"/>
    <cellStyle name="Normal 103 9 2 2 2" xfId="51265" xr:uid="{16CE526E-DC99-4A84-BB85-50CF305633FE}"/>
    <cellStyle name="Normal 103 9 2 3" xfId="34444" xr:uid="{C747A0D5-ACD3-411F-BF99-E87FB9AE4488}"/>
    <cellStyle name="Normal 103 9 3" xfId="13716" xr:uid="{1E8FD1F9-E4BA-4F1C-B3A2-1DCA6287D76F}"/>
    <cellStyle name="Normal 103 9 3 2" xfId="37949" xr:uid="{5FEF3588-9A42-4DEA-91F4-3B0CE2FC4692}"/>
    <cellStyle name="Normal 103 9 4" xfId="17429" xr:uid="{537A6847-32A3-42CE-80FE-06B43114FAEC}"/>
    <cellStyle name="Normal 103 9 4 2" xfId="41660" xr:uid="{807CA75F-F7FD-49BE-A6C5-E52033AF4578}"/>
    <cellStyle name="Normal 103 9 5" xfId="21168" xr:uid="{8A66CC0F-37AF-49E1-A18A-7B7269CFDA8F}"/>
    <cellStyle name="Normal 103 9 5 2" xfId="45391" xr:uid="{42964366-0826-4EBB-A085-D7F5E506F441}"/>
    <cellStyle name="Normal 104" xfId="1719" xr:uid="{00000000-0005-0000-0000-0000CB070000}"/>
    <cellStyle name="Normal 104 10" xfId="8981" xr:uid="{CB23AD19-8565-4C0F-9642-822E32E78C9D}"/>
    <cellStyle name="Normal 104 10 2" xfId="12373" xr:uid="{D45BF792-4611-4C87-8EA5-364D3CD1D93C}"/>
    <cellStyle name="Normal 104 10 2 2" xfId="36607" xr:uid="{0BC1F48F-3AFE-402F-9863-0815D8C7D38F}"/>
    <cellStyle name="Normal 104 10 3" xfId="16086" xr:uid="{D74C3E48-CC64-42A8-9A77-A3BF769C5302}"/>
    <cellStyle name="Normal 104 10 3 2" xfId="40318" xr:uid="{621F5288-C1C2-4999-ADEB-E879B961B53D}"/>
    <cellStyle name="Normal 104 10 4" xfId="19824" xr:uid="{905E97FD-4029-4897-BB8E-2648C3367A6D}"/>
    <cellStyle name="Normal 104 10 4 2" xfId="44049" xr:uid="{46176ED2-BB88-4B2F-A05C-5255F3C99470}"/>
    <cellStyle name="Normal 104 10 5" xfId="25799" xr:uid="{EC252F7B-9A4D-488C-8612-F0868D192AA8}"/>
    <cellStyle name="Normal 104 10 5 2" xfId="49923" xr:uid="{C08036C8-87F3-4488-852D-3DF7F9D61C0E}"/>
    <cellStyle name="Normal 104 10 6" xfId="33675" xr:uid="{06D1011F-455B-4812-9A94-B4B9DC73AF3E}"/>
    <cellStyle name="Normal 104 11" xfId="11129" xr:uid="{0DB5027C-9A37-4E8E-860A-D0B5E7DCD7AB}"/>
    <cellStyle name="Normal 104 11 2" xfId="24510" xr:uid="{D8B03609-2F39-40B9-A6F7-A86990E4D8CE}"/>
    <cellStyle name="Normal 104 11 2 2" xfId="48684" xr:uid="{7F7A18C6-0011-4955-BA98-7E586F72A73C}"/>
    <cellStyle name="Normal 104 11 3" xfId="35363" xr:uid="{02294AC0-68AC-4765-95AE-A35DA65A5106}"/>
    <cellStyle name="Normal 104 12" xfId="14842" xr:uid="{F0018C65-331A-4CFC-BC40-1C6DDBDCA4FB}"/>
    <cellStyle name="Normal 104 12 2" xfId="39074" xr:uid="{72D8AD79-9C13-4497-B12A-E7AFC819E865}"/>
    <cellStyle name="Normal 104 13" xfId="18575" xr:uid="{2C06DA96-AD12-48B1-B154-FD889979C57E}"/>
    <cellStyle name="Normal 104 13 2" xfId="42801" xr:uid="{A6B6DA4B-FA4A-4336-9F31-25E8F6E88937}"/>
    <cellStyle name="Normal 104 2" xfId="1720" xr:uid="{00000000-0005-0000-0000-0000CC070000}"/>
    <cellStyle name="Normal 104 2 2" xfId="7928" xr:uid="{4EBAB1AF-D449-4598-AEBB-A12996BDE75A}"/>
    <cellStyle name="Normal 104 2 2 2" xfId="14099" xr:uid="{C88BC18F-F8C3-4153-9711-A7AC431F241B}"/>
    <cellStyle name="Normal 104 2 2 2 2" xfId="27531" xr:uid="{EEEC4804-8767-49BA-BF2B-D5E972774919}"/>
    <cellStyle name="Normal 104 2 2 2 2 2" xfId="51648" xr:uid="{80433057-5C94-4183-BBAC-A2520E7B02D5}"/>
    <cellStyle name="Normal 104 2 2 2 3" xfId="38332" xr:uid="{62779542-18E5-4BCF-879D-23851544AA32}"/>
    <cellStyle name="Normal 104 2 2 3" xfId="17812" xr:uid="{D090E284-D4E4-4240-A928-A041DBEB96B6}"/>
    <cellStyle name="Normal 104 2 2 3 2" xfId="42043" xr:uid="{8877DD3B-C735-4639-8907-906D7EEB4894}"/>
    <cellStyle name="Normal 104 2 2 4" xfId="21551" xr:uid="{B82D3824-1AE2-43A0-A47C-67B86AF110E5}"/>
    <cellStyle name="Normal 104 2 2 4 2" xfId="45774" xr:uid="{E126C29C-7D2E-4A99-A72C-85ED4F016E9D}"/>
    <cellStyle name="Normal 104 2 2 5" xfId="23571" xr:uid="{F37AD305-4A05-4770-B65A-3A7440888FD9}"/>
    <cellStyle name="Normal 104 2 2 5 2" xfId="47773" xr:uid="{005E2070-1DCA-49AE-B5BE-265905BB041E}"/>
    <cellStyle name="Normal 104 2 2 6" xfId="32766" xr:uid="{03A88B9C-C79F-4A3C-A0E9-7B8354A52108}"/>
    <cellStyle name="Normal 104 2 3" xfId="6781" xr:uid="{A0CAA069-BB90-4511-BA1A-C97A6173329B}"/>
    <cellStyle name="Normal 104 2 3 2" xfId="12919" xr:uid="{2C6E9631-87D3-43E8-BE37-A461FA90572C}"/>
    <cellStyle name="Normal 104 2 3 2 2" xfId="37152" xr:uid="{C5C2CD1A-8D1E-49A5-8CB9-B1D6A7FAEB65}"/>
    <cellStyle name="Normal 104 2 3 3" xfId="16632" xr:uid="{2E7D9539-45B4-4A85-BA6B-6434DF1F725C}"/>
    <cellStyle name="Normal 104 2 3 3 2" xfId="40863" xr:uid="{6FD21A70-54EE-4FA5-9C4D-0B7181333A46}"/>
    <cellStyle name="Normal 104 2 3 4" xfId="20371" xr:uid="{7C20064F-9767-48AC-A7A8-892DCFDE2C23}"/>
    <cellStyle name="Normal 104 2 3 4 2" xfId="44594" xr:uid="{5A6B1715-B4FD-4481-9BDF-A6E1A0B2BFFB}"/>
    <cellStyle name="Normal 104 2 3 5" xfId="26349" xr:uid="{8D403521-02C5-4A74-B77B-F5530545821D}"/>
    <cellStyle name="Normal 104 2 3 5 2" xfId="50468" xr:uid="{4F54B0B0-A82B-4E56-9FB4-EE6D332E6109}"/>
    <cellStyle name="Normal 104 2 3 6" xfId="31718" xr:uid="{88F30A5A-75E3-4124-AD01-973E4EBB7D87}"/>
    <cellStyle name="Normal 104 2 4" xfId="11518" xr:uid="{6545C343-F07C-4466-8AFA-EDBDF3B6FE50}"/>
    <cellStyle name="Normal 104 2 4 2" xfId="24934" xr:uid="{68489A72-A277-42A6-A15F-031D992BFC7A}"/>
    <cellStyle name="Normal 104 2 4 2 2" xfId="49068" xr:uid="{6AC92D63-84DE-4D58-9AB9-EF8C60BE6DD7}"/>
    <cellStyle name="Normal 104 2 4 3" xfId="35752" xr:uid="{CDDECC6E-B23E-4E1F-BE6E-BC08FFC8EBC5}"/>
    <cellStyle name="Normal 104 2 5" xfId="15231" xr:uid="{C34B1B91-6C04-4094-BAA5-E9D31E438A57}"/>
    <cellStyle name="Normal 104 2 5 2" xfId="39463" xr:uid="{DDA67950-4088-4B3F-A893-E038CF4861F3}"/>
    <cellStyle name="Normal 104 2 6" xfId="18968" xr:uid="{EDFC60AE-3BC8-4EBF-A60E-4ED5C2EAF4A7}"/>
    <cellStyle name="Normal 104 2 6 2" xfId="43194" xr:uid="{57E10053-4365-4189-BBF3-F801DCBB0970}"/>
    <cellStyle name="Normal 104 2 7" xfId="22521" xr:uid="{8DDEC60B-656A-4839-A40C-7F486AADE07C}"/>
    <cellStyle name="Normal 104 2 7 2" xfId="46723" xr:uid="{FD1AA045-39B1-4C42-BC09-9A52591612BC}"/>
    <cellStyle name="Normal 104 3" xfId="1721" xr:uid="{00000000-0005-0000-0000-0000CD070000}"/>
    <cellStyle name="Normal 104 3 10" xfId="28928" xr:uid="{A1E92C67-D46B-46FE-9919-398614F6AABD}"/>
    <cellStyle name="Normal 104 3 2" xfId="4795" xr:uid="{A7990803-6846-4FF6-AE69-D0C4416D3B70}"/>
    <cellStyle name="Normal 104 3 2 2" xfId="8062" xr:uid="{DB33C1B8-2B18-4FD4-B318-D3DC29146659}"/>
    <cellStyle name="Normal 104 3 2 2 2" xfId="27655" xr:uid="{FBE1F158-81D6-427F-B0A3-ED4042EEF77A}"/>
    <cellStyle name="Normal 104 3 2 2 2 2" xfId="51772" xr:uid="{56BB0B23-7490-46A1-AC50-4366526D954B}"/>
    <cellStyle name="Normal 104 3 2 2 3" xfId="32890" xr:uid="{5C112EEB-E80E-4906-BE6B-A48E8FE22FA4}"/>
    <cellStyle name="Normal 104 3 2 3" xfId="14223" xr:uid="{5A23447E-CA7F-4D7D-9E3D-B9B15FF99C7A}"/>
    <cellStyle name="Normal 104 3 2 3 2" xfId="38456" xr:uid="{331B2360-9552-4105-A43A-0F1481E61AE3}"/>
    <cellStyle name="Normal 104 3 2 4" xfId="17936" xr:uid="{3607A651-BB1A-4B41-911E-D67581AC64F2}"/>
    <cellStyle name="Normal 104 3 2 4 2" xfId="42167" xr:uid="{63547022-4BD7-4934-BC86-3B012A1027B3}"/>
    <cellStyle name="Normal 104 3 2 5" xfId="21675" xr:uid="{BC290993-7DD7-40CF-991F-7B2BB94EF6A3}"/>
    <cellStyle name="Normal 104 3 2 5 2" xfId="45898" xr:uid="{AF0F151A-3B09-4158-BD9E-1BE3DC4EC769}"/>
    <cellStyle name="Normal 104 3 2 6" xfId="23695" xr:uid="{15BE4912-5DC7-4C36-BA51-094C2C38BCE8}"/>
    <cellStyle name="Normal 104 3 2 6 2" xfId="47897" xr:uid="{2B105207-9A0E-4971-807A-2AC29FA72AC6}"/>
    <cellStyle name="Normal 104 3 2 7" xfId="30099" xr:uid="{02476088-59D8-4647-9D3E-B4B7B8D66E1C}"/>
    <cellStyle name="Normal 104 3 3" xfId="6113" xr:uid="{DC324F9F-1D16-4776-8543-81A756F2A8EB}"/>
    <cellStyle name="Normal 104 3 3 2" xfId="9388" xr:uid="{A4BF138A-660C-4970-B266-6A3193FB1F33}"/>
    <cellStyle name="Normal 104 3 3 2 2" xfId="34014" xr:uid="{4B10584D-9C5C-4350-9DF5-72270CDCA41E}"/>
    <cellStyle name="Normal 104 3 3 3" xfId="13031" xr:uid="{2857F1FB-ADDF-4FDB-B6F2-1D158984EF5E}"/>
    <cellStyle name="Normal 104 3 3 3 2" xfId="37264" xr:uid="{574F9FEC-C527-40BB-ACA6-F443264789A7}"/>
    <cellStyle name="Normal 104 3 3 4" xfId="16744" xr:uid="{2D83FBEA-B713-4496-BB54-7C337EAEDA93}"/>
    <cellStyle name="Normal 104 3 3 4 2" xfId="40975" xr:uid="{7D5049A6-745E-42B2-AC1E-F207F385FA52}"/>
    <cellStyle name="Normal 104 3 3 5" xfId="20483" xr:uid="{0F2C6D98-0C23-4474-B606-8DDF587B97DC}"/>
    <cellStyle name="Normal 104 3 3 5 2" xfId="44706" xr:uid="{ACA95AB9-F902-4E82-88CB-B7E9DDF10E93}"/>
    <cellStyle name="Normal 104 3 3 6" xfId="26461" xr:uid="{0518A97F-1149-4C79-AC6A-62EDCF2F097F}"/>
    <cellStyle name="Normal 104 3 3 6 2" xfId="50580" xr:uid="{122B232E-C61C-4020-8301-40DEBA7D8F70}"/>
    <cellStyle name="Normal 104 3 3 7" xfId="31119" xr:uid="{30E0C9C9-F5A9-4B3F-8784-04F7ECC893AB}"/>
    <cellStyle name="Normal 104 3 4" xfId="6909" xr:uid="{B8732710-CF3E-4616-90C5-F7C77D96DC06}"/>
    <cellStyle name="Normal 104 3 4 2" xfId="25058" xr:uid="{ADFBFD25-64DE-457B-A546-17FDE195A5C7}"/>
    <cellStyle name="Normal 104 3 4 2 2" xfId="49192" xr:uid="{970DA906-19DB-4BCC-B201-196384F5640A}"/>
    <cellStyle name="Normal 104 3 4 3" xfId="31842" xr:uid="{2A44588F-BB3F-45D3-83F6-A0BCD4304398}"/>
    <cellStyle name="Normal 104 3 5" xfId="10584" xr:uid="{038DE138-9A06-414A-B975-6A23F7B4731B}"/>
    <cellStyle name="Normal 104 3 6" xfId="11642" xr:uid="{D191BB8E-A1C6-439D-80BD-D974CF891870}"/>
    <cellStyle name="Normal 104 3 6 2" xfId="35876" xr:uid="{C897B2CC-C720-4DA4-84CF-B6B4D877739C}"/>
    <cellStyle name="Normal 104 3 7" xfId="15355" xr:uid="{3833241F-7685-4D61-8A90-1F0634F9B569}"/>
    <cellStyle name="Normal 104 3 7 2" xfId="39587" xr:uid="{C003E823-1A03-4B22-95B6-F601813A503E}"/>
    <cellStyle name="Normal 104 3 8" xfId="19092" xr:uid="{B4CCC4EE-8A00-40BA-B972-B6AC172E1637}"/>
    <cellStyle name="Normal 104 3 8 2" xfId="43318" xr:uid="{8DE3F2BC-775C-421D-94A1-D394CD0A0D98}"/>
    <cellStyle name="Normal 104 3 9" xfId="22645" xr:uid="{C3E63CDF-3361-4B66-B683-3A04B2D1F4D8}"/>
    <cellStyle name="Normal 104 3 9 2" xfId="46847" xr:uid="{2A7F693A-B408-4D54-B56F-1D6540630A05}"/>
    <cellStyle name="Normal 104 4" xfId="3187" xr:uid="{00000000-0005-0000-0000-0000CE070000}"/>
    <cellStyle name="Normal 104 4 2" xfId="8194" xr:uid="{0DDD4C62-B436-472F-BD0C-1C8E2674AC6F}"/>
    <cellStyle name="Normal 104 4 2 2" xfId="14351" xr:uid="{572C569B-3D5A-4540-B761-6743C5EF49C1}"/>
    <cellStyle name="Normal 104 4 2 2 2" xfId="27783" xr:uid="{E8398F06-F1F2-4897-86A7-2606219B4122}"/>
    <cellStyle name="Normal 104 4 2 2 2 2" xfId="51900" xr:uid="{0D692CFC-E93C-40EB-A40C-4B42056DF07F}"/>
    <cellStyle name="Normal 104 4 2 2 3" xfId="38584" xr:uid="{0328A97E-8F1D-4BA8-9D66-8731085D512E}"/>
    <cellStyle name="Normal 104 4 2 3" xfId="18064" xr:uid="{A3D998C7-F244-4982-BAB0-C9694077F239}"/>
    <cellStyle name="Normal 104 4 2 3 2" xfId="42295" xr:uid="{534A2AB3-D5E8-45D8-A57D-ADABA004F913}"/>
    <cellStyle name="Normal 104 4 2 4" xfId="21803" xr:uid="{AE62710E-F2F9-4B9F-955C-EE460BB94B96}"/>
    <cellStyle name="Normal 104 4 2 4 2" xfId="46026" xr:uid="{BC28F47E-F5E3-4355-84C6-315BA56430C3}"/>
    <cellStyle name="Normal 104 4 2 5" xfId="23823" xr:uid="{62B6429D-E711-4881-A588-C7697D9CB918}"/>
    <cellStyle name="Normal 104 4 2 5 2" xfId="48025" xr:uid="{A8DAFB2C-B557-4B54-9FC6-226954646667}"/>
    <cellStyle name="Normal 104 4 2 6" xfId="33018" xr:uid="{A8D129F9-06DF-4D87-8E48-55529D1C90BE}"/>
    <cellStyle name="Normal 104 4 3" xfId="7046" xr:uid="{40907D48-C453-4C79-B736-7ACCB2F1C367}"/>
    <cellStyle name="Normal 104 4 3 2" xfId="13159" xr:uid="{0A6AE5F9-C1FA-4FA1-9C79-DB3C9A2A8106}"/>
    <cellStyle name="Normal 104 4 3 2 2" xfId="37392" xr:uid="{99C60BC9-BD5C-48EA-8483-19628784EFF7}"/>
    <cellStyle name="Normal 104 4 3 3" xfId="16872" xr:uid="{3214DEB7-00BB-41C5-8AF3-11CE7054B117}"/>
    <cellStyle name="Normal 104 4 3 3 2" xfId="41103" xr:uid="{53624A94-BF61-43A7-8EEB-0B6E76FB9B1C}"/>
    <cellStyle name="Normal 104 4 3 4" xfId="20611" xr:uid="{369510B9-4826-4C4A-AD3A-E24289E52AAA}"/>
    <cellStyle name="Normal 104 4 3 4 2" xfId="44834" xr:uid="{1EF7B6E7-A695-4862-A8FA-F6E6A46C9A6B}"/>
    <cellStyle name="Normal 104 4 3 5" xfId="26589" xr:uid="{EAB8B1ED-9A6E-4285-AE61-406B79A7B0C4}"/>
    <cellStyle name="Normal 104 4 3 5 2" xfId="50708" xr:uid="{E7E2D9D3-A718-4852-BEBF-3037FAAA61AF}"/>
    <cellStyle name="Normal 104 4 3 6" xfId="31970" xr:uid="{A948E473-41AF-4B6D-B1EE-511D705A6EA3}"/>
    <cellStyle name="Normal 104 4 4" xfId="11770" xr:uid="{6886AB50-77CF-45BE-907E-8C600A609913}"/>
    <cellStyle name="Normal 104 4 4 2" xfId="25186" xr:uid="{D1644CE5-6602-46CE-A9A8-E8823A61AC67}"/>
    <cellStyle name="Normal 104 4 4 2 2" xfId="49320" xr:uid="{AE44A50D-D206-4D2F-B38D-EF5B0E445A64}"/>
    <cellStyle name="Normal 104 4 4 3" xfId="36004" xr:uid="{A419B0EA-EF77-4536-90C7-D2E8BC1B67C1}"/>
    <cellStyle name="Normal 104 4 5" xfId="15483" xr:uid="{79B333D8-BC27-4701-9AE2-6ED370CE3F93}"/>
    <cellStyle name="Normal 104 4 5 2" xfId="39715" xr:uid="{E7A52A3D-FC0A-45E9-B6AA-08891A90FCFB}"/>
    <cellStyle name="Normal 104 4 6" xfId="19220" xr:uid="{D564BEB4-68F6-4769-ACFC-BEE8CD886310}"/>
    <cellStyle name="Normal 104 4 6 2" xfId="43446" xr:uid="{63ED6228-3A82-4430-AB35-4FCF73E2EC6E}"/>
    <cellStyle name="Normal 104 4 7" xfId="22773" xr:uid="{890DCE5D-47C4-453A-8B53-BA5CB760D8DB}"/>
    <cellStyle name="Normal 104 4 7 2" xfId="46975" xr:uid="{31AD3239-E97A-4B59-88BA-5E20E840C39F}"/>
    <cellStyle name="Normal 104 5" xfId="7174" xr:uid="{5F687FB9-73FE-4312-81BE-4BB3AC09621B}"/>
    <cellStyle name="Normal 104 5 2" xfId="8324" xr:uid="{6651B5F9-EAF4-4354-95C6-752B48358557}"/>
    <cellStyle name="Normal 104 5 2 2" xfId="14478" xr:uid="{4101003C-00FF-4BFC-BE90-B1BD0071A1CD}"/>
    <cellStyle name="Normal 104 5 2 2 2" xfId="27910" xr:uid="{E343161E-018D-4AAC-9E89-C662FF039B9C}"/>
    <cellStyle name="Normal 104 5 2 2 2 2" xfId="52027" xr:uid="{5BCECFF6-53B3-4D90-8B8A-CE50B14F3031}"/>
    <cellStyle name="Normal 104 5 2 2 3" xfId="38711" xr:uid="{01720F7B-9269-429E-A9BB-541DAF434784}"/>
    <cellStyle name="Normal 104 5 2 3" xfId="18191" xr:uid="{35B598DF-A2A8-4230-B8C8-ED3581A3E807}"/>
    <cellStyle name="Normal 104 5 2 3 2" xfId="42422" xr:uid="{C27D67F2-8E88-4076-A502-0BF73DD28DEA}"/>
    <cellStyle name="Normal 104 5 2 4" xfId="21930" xr:uid="{2AF46239-7989-4CA3-A07B-5F2483CC8964}"/>
    <cellStyle name="Normal 104 5 2 4 2" xfId="46153" xr:uid="{0AEE865F-86B8-48FF-8265-B0BD696A4E6D}"/>
    <cellStyle name="Normal 104 5 2 5" xfId="23950" xr:uid="{9B3EB1DA-8D86-4EC1-8462-1771E437F8EC}"/>
    <cellStyle name="Normal 104 5 2 5 2" xfId="48152" xr:uid="{1343CBBF-98B9-4889-A897-77A62A74EDB0}"/>
    <cellStyle name="Normal 104 5 2 6" xfId="33145" xr:uid="{2D27F123-50A6-4BBC-8A84-81A16CD3D246}"/>
    <cellStyle name="Normal 104 5 3" xfId="9510" xr:uid="{A1FBA2AF-438F-43B2-A634-BB3043617D17}"/>
    <cellStyle name="Normal 104 5 3 2" xfId="13286" xr:uid="{E4F70D95-6B60-4B53-975E-6F4B7A609D55}"/>
    <cellStyle name="Normal 104 5 3 2 2" xfId="37519" xr:uid="{9E5B06AA-5731-455D-9BAA-198455441448}"/>
    <cellStyle name="Normal 104 5 3 3" xfId="16999" xr:uid="{8C2715EF-7E6F-4014-8F87-06315DB22896}"/>
    <cellStyle name="Normal 104 5 3 3 2" xfId="41230" xr:uid="{00E9147D-424D-4818-A3C5-DF303BD2BB80}"/>
    <cellStyle name="Normal 104 5 3 4" xfId="20738" xr:uid="{6081D7F8-1502-45E3-A5FC-ADB538F62863}"/>
    <cellStyle name="Normal 104 5 3 4 2" xfId="44961" xr:uid="{4B8D1436-7974-44DC-A3FA-CF81873541C4}"/>
    <cellStyle name="Normal 104 5 3 5" xfId="26716" xr:uid="{6903910F-DA64-4DE8-8879-3CB2E2CA8A11}"/>
    <cellStyle name="Normal 104 5 3 5 2" xfId="50835" xr:uid="{4E9F44F0-3D35-46A4-A125-744A01490CE2}"/>
    <cellStyle name="Normal 104 5 3 6" xfId="34135" xr:uid="{76130396-7F78-437C-8DEF-EDF1A252E5B9}"/>
    <cellStyle name="Normal 104 5 4" xfId="11897" xr:uid="{3ED96C2C-156F-403B-A115-1DDEB747AC3F}"/>
    <cellStyle name="Normal 104 5 4 2" xfId="25313" xr:uid="{A5BC3E79-2D12-4A10-A509-6367760F9244}"/>
    <cellStyle name="Normal 104 5 4 2 2" xfId="49447" xr:uid="{DBBFCE48-97E7-4F14-BCAA-E9AFF49E3924}"/>
    <cellStyle name="Normal 104 5 4 3" xfId="36131" xr:uid="{806B93AB-A5F1-4146-B853-A4C075BD2F44}"/>
    <cellStyle name="Normal 104 5 5" xfId="15610" xr:uid="{DFE6A70E-4721-48E3-8144-631C6938C648}"/>
    <cellStyle name="Normal 104 5 5 2" xfId="39842" xr:uid="{B8CC69B2-26BE-487C-ADD3-2411606AA103}"/>
    <cellStyle name="Normal 104 5 6" xfId="19347" xr:uid="{0FA7B406-55DC-452C-8474-EA3A2EF6FBDD}"/>
    <cellStyle name="Normal 104 5 6 2" xfId="43573" xr:uid="{C0C56D74-78D7-4776-8D4C-2C7831050679}"/>
    <cellStyle name="Normal 104 5 7" xfId="22900" xr:uid="{4E78D29B-2A74-4394-97BD-A308A4749A53}"/>
    <cellStyle name="Normal 104 5 7 2" xfId="47102" xr:uid="{CC3EC34B-1CDF-4FBD-B221-E2F100F94EC9}"/>
    <cellStyle name="Normal 104 5 8" xfId="32097" xr:uid="{770FA96A-BFA4-47B6-B62B-850BA7C577CA}"/>
    <cellStyle name="Normal 104 6" xfId="7308" xr:uid="{F0D2331A-2097-4375-A9E8-64F9BE839922}"/>
    <cellStyle name="Normal 104 6 2" xfId="8456" xr:uid="{51692B35-1BED-4E6F-9991-BE89DC16755C}"/>
    <cellStyle name="Normal 104 6 2 2" xfId="14605" xr:uid="{8185BE4A-F1EC-4BEA-ACCF-DE9E2DBFC1F8}"/>
    <cellStyle name="Normal 104 6 2 2 2" xfId="28037" xr:uid="{BE21A2B6-B5CD-4AF2-8CBA-B7F76587E63C}"/>
    <cellStyle name="Normal 104 6 2 2 2 2" xfId="52154" xr:uid="{0D64DAF0-5BD2-45A1-A27C-96631309F586}"/>
    <cellStyle name="Normal 104 6 2 2 3" xfId="38838" xr:uid="{E354CDD5-2737-4616-B03E-E7E5700F5CE1}"/>
    <cellStyle name="Normal 104 6 2 3" xfId="18318" xr:uid="{F1258609-8E49-4E65-919B-CDDF99C2E9DC}"/>
    <cellStyle name="Normal 104 6 2 3 2" xfId="42549" xr:uid="{F4A13EFD-1281-4BE8-9C6E-456AB4F42C59}"/>
    <cellStyle name="Normal 104 6 2 4" xfId="22057" xr:uid="{477D4C30-23D7-4469-8413-CA5B56A290C5}"/>
    <cellStyle name="Normal 104 6 2 4 2" xfId="46280" xr:uid="{C7D65CBD-1A65-4657-A607-882A63FE5FF1}"/>
    <cellStyle name="Normal 104 6 2 5" xfId="24077" xr:uid="{74904BB9-8D37-425B-8FED-08D0CF2CB444}"/>
    <cellStyle name="Normal 104 6 2 5 2" xfId="48279" xr:uid="{D4D5AFB7-5B79-466B-94FA-1F44D5AE0C35}"/>
    <cellStyle name="Normal 104 6 2 6" xfId="33272" xr:uid="{73E9BC78-1AA4-4D69-8AF0-E5E4A6A6F5AE}"/>
    <cellStyle name="Normal 104 6 3" xfId="9597" xr:uid="{1ACC5438-0A5C-4ADC-BBAE-2EE81723F1AC}"/>
    <cellStyle name="Normal 104 6 3 2" xfId="13413" xr:uid="{64E267D3-23C7-4BFE-AE70-4CCD0F13C7DA}"/>
    <cellStyle name="Normal 104 6 3 2 2" xfId="37646" xr:uid="{F8704172-6EC3-4FFD-A087-928B38B8C9CA}"/>
    <cellStyle name="Normal 104 6 3 3" xfId="17126" xr:uid="{440D6DB5-5356-4354-84DB-A94B077B30DA}"/>
    <cellStyle name="Normal 104 6 3 3 2" xfId="41357" xr:uid="{12A6CC19-91D1-4F63-B0F2-F2D10791872B}"/>
    <cellStyle name="Normal 104 6 3 4" xfId="20865" xr:uid="{FD29A4D1-FDFC-4288-928A-B664ED456835}"/>
    <cellStyle name="Normal 104 6 3 4 2" xfId="45088" xr:uid="{F609BBEF-4486-4A56-8245-5CF118AA1A77}"/>
    <cellStyle name="Normal 104 6 3 5" xfId="26843" xr:uid="{D14CC93E-1F01-4BD4-88DE-3BC3EC816B0C}"/>
    <cellStyle name="Normal 104 6 3 5 2" xfId="50962" xr:uid="{CD1EEBE4-2176-4165-8D38-1F499CFC2273}"/>
    <cellStyle name="Normal 104 6 3 6" xfId="34222" xr:uid="{502F8B6A-099A-44DF-92E3-335EC36FB704}"/>
    <cellStyle name="Normal 104 6 4" xfId="12024" xr:uid="{8A7D4084-A8F7-4190-B372-ABD7654EF72A}"/>
    <cellStyle name="Normal 104 6 4 2" xfId="25440" xr:uid="{8D196660-8770-4025-9C2E-49F66CAC2E70}"/>
    <cellStyle name="Normal 104 6 4 2 2" xfId="49574" xr:uid="{6B01DDF1-F595-44FB-8C51-B146B9694D7F}"/>
    <cellStyle name="Normal 104 6 4 3" xfId="36258" xr:uid="{DAB272A5-11CB-4D49-9B8E-5DD4405CFF7A}"/>
    <cellStyle name="Normal 104 6 5" xfId="15737" xr:uid="{D89D944E-26A1-4972-AEDF-0D9516F47C1C}"/>
    <cellStyle name="Normal 104 6 5 2" xfId="39969" xr:uid="{8DC90F09-A7D8-4A30-BB3C-E86049E7B253}"/>
    <cellStyle name="Normal 104 6 6" xfId="19474" xr:uid="{E129399C-656D-4ACB-B3D3-1D615DA69D18}"/>
    <cellStyle name="Normal 104 6 6 2" xfId="43700" xr:uid="{280924C3-47FD-40C0-B12B-A4300AD2E2C2}"/>
    <cellStyle name="Normal 104 6 7" xfId="23027" xr:uid="{B8D5019E-C63E-473B-BE38-E451D3C3219F}"/>
    <cellStyle name="Normal 104 6 7 2" xfId="47229" xr:uid="{B66C3C0D-3766-45CA-9100-26FE438C93B4}"/>
    <cellStyle name="Normal 104 6 8" xfId="32224" xr:uid="{6CE9DB49-133B-4FB7-A4F3-B4A2BC1C647C}"/>
    <cellStyle name="Normal 104 7" xfId="7722" xr:uid="{BA5730BD-FB2C-44BA-913C-CA6801FE4AD9}"/>
    <cellStyle name="Normal 104 8" xfId="7472" xr:uid="{D9B08E75-87AF-4315-9A02-150F3CFBEB03}"/>
    <cellStyle name="Normal 104 8 2" xfId="12582" xr:uid="{B4FB03CF-3E1C-4C6A-AA8F-000B0A136EF6}"/>
    <cellStyle name="Normal 104 8 2 2" xfId="26010" xr:uid="{C182418B-7FC1-4819-BC4F-85668B5812CA}"/>
    <cellStyle name="Normal 104 8 2 2 2" xfId="50131" xr:uid="{918F192E-DAC3-43A2-A92F-F679E8B7FA8C}"/>
    <cellStyle name="Normal 104 8 2 3" xfId="36815" xr:uid="{E4F58E16-1AB1-4C5F-A9F9-18AF3D9F0B9F}"/>
    <cellStyle name="Normal 104 8 3" xfId="16295" xr:uid="{D3BBB2A7-E172-426A-9EBA-B7680B258560}"/>
    <cellStyle name="Normal 104 8 3 2" xfId="40526" xr:uid="{D179B62D-E855-406F-B8C4-B67569547F61}"/>
    <cellStyle name="Normal 104 8 4" xfId="20034" xr:uid="{FF2406EE-C1F8-497B-AD58-78E845192DB4}"/>
    <cellStyle name="Normal 104 8 4 2" xfId="44257" xr:uid="{DF2575F8-2CDA-4F19-9E8F-B63B5525CD9D}"/>
    <cellStyle name="Normal 104 8 5" xfId="23186" xr:uid="{269D4325-0CD5-4112-8320-EE6A249E94B0}"/>
    <cellStyle name="Normal 104 8 5 2" xfId="47388" xr:uid="{462177D0-3340-4B87-A1E5-68BCA3D460B4}"/>
    <cellStyle name="Normal 104 8 6" xfId="32383" xr:uid="{43093E18-B166-460B-80D7-5943173B58B8}"/>
    <cellStyle name="Normal 104 9" xfId="8655" xr:uid="{242120BF-4053-46C8-A22A-4E5F270D7C4F}"/>
    <cellStyle name="Normal 104 9 2" xfId="9847" xr:uid="{6D6EE3FC-4661-4640-8797-6815F43F4E21}"/>
    <cellStyle name="Normal 104 9 2 2" xfId="27151" xr:uid="{09CFECC6-A845-4973-99D5-09A9CEDC5DE5}"/>
    <cellStyle name="Normal 104 9 2 2 2" xfId="51268" xr:uid="{4F1CEEAB-1F57-4C1A-8FD0-3163A4274DAD}"/>
    <cellStyle name="Normal 104 9 2 3" xfId="34447" xr:uid="{CF8AFE44-8A63-4F03-955E-C25A5F770FC1}"/>
    <cellStyle name="Normal 104 9 3" xfId="13719" xr:uid="{1AE17972-4BE5-466C-AC8F-FF9B8916D944}"/>
    <cellStyle name="Normal 104 9 3 2" xfId="37952" xr:uid="{A0DB5258-D5CB-4478-9F43-8105B6CF77D3}"/>
    <cellStyle name="Normal 104 9 4" xfId="17432" xr:uid="{B288D0D4-66F6-49C1-A4CF-D4DBB7A014B4}"/>
    <cellStyle name="Normal 104 9 4 2" xfId="41663" xr:uid="{D6A5CF0F-7217-452B-A3F0-0A153F7AA478}"/>
    <cellStyle name="Normal 104 9 5" xfId="21171" xr:uid="{1ADC3FB3-AEEB-4607-9187-526177F5F204}"/>
    <cellStyle name="Normal 104 9 5 2" xfId="45394" xr:uid="{D05832F6-03FE-4141-A27B-1A679E49D5A3}"/>
    <cellStyle name="Normal 105" xfId="1722" xr:uid="{00000000-0005-0000-0000-0000CF070000}"/>
    <cellStyle name="Normal 105 10" xfId="8979" xr:uid="{43305693-2E85-44E0-8C3B-B10586EAB0F7}"/>
    <cellStyle name="Normal 105 10 2" xfId="12371" xr:uid="{FEC16DA2-4D97-447C-B7D5-E5A33B28BC32}"/>
    <cellStyle name="Normal 105 10 2 2" xfId="36605" xr:uid="{5F9793D7-52AF-41D1-8447-FAF157198F6D}"/>
    <cellStyle name="Normal 105 10 3" xfId="16084" xr:uid="{00453DB4-2F2C-45DD-866C-B3C350B37505}"/>
    <cellStyle name="Normal 105 10 3 2" xfId="40316" xr:uid="{D2DA7610-156B-4E74-8498-25D1BB81ADE1}"/>
    <cellStyle name="Normal 105 10 4" xfId="19822" xr:uid="{DDB3AE0A-F914-4978-883E-7813A0FF1806}"/>
    <cellStyle name="Normal 105 10 4 2" xfId="44047" xr:uid="{B9F41965-2694-4314-965C-9122B19D7A96}"/>
    <cellStyle name="Normal 105 10 5" xfId="25797" xr:uid="{BEF46936-6BAF-4E65-8984-4EB0EEE46805}"/>
    <cellStyle name="Normal 105 10 5 2" xfId="49921" xr:uid="{ABC8AC5C-F4D0-4BF7-9515-8B8083A57937}"/>
    <cellStyle name="Normal 105 10 6" xfId="33673" xr:uid="{23A4632A-90AF-4D38-8342-03DE9BABDA76}"/>
    <cellStyle name="Normal 105 11" xfId="11127" xr:uid="{0F864056-4255-4C12-8242-685995FDAEF4}"/>
    <cellStyle name="Normal 105 11 2" xfId="24508" xr:uid="{1A1CEAD5-59AD-4D5E-B768-28432E94FAC7}"/>
    <cellStyle name="Normal 105 11 2 2" xfId="48682" xr:uid="{E167315A-FD8C-4F96-A94C-C2D05F6F7D28}"/>
    <cellStyle name="Normal 105 11 3" xfId="35361" xr:uid="{28F6DE9C-B4BA-42F8-B88D-E81470B170BD}"/>
    <cellStyle name="Normal 105 12" xfId="14840" xr:uid="{D6BB7848-ABAC-4E7C-9A36-DB349594ECE9}"/>
    <cellStyle name="Normal 105 12 2" xfId="39072" xr:uid="{6480031E-90CB-411C-97A3-1DA986A94060}"/>
    <cellStyle name="Normal 105 13" xfId="18573" xr:uid="{D16E27C0-7EAE-41E2-9FF1-8D506A1F2414}"/>
    <cellStyle name="Normal 105 13 2" xfId="42799" xr:uid="{BCD25794-06F1-4201-A9E2-C23F3F2E2CBB}"/>
    <cellStyle name="Normal 105 2" xfId="1723" xr:uid="{00000000-0005-0000-0000-0000D0070000}"/>
    <cellStyle name="Normal 105 2 2" xfId="7926" xr:uid="{4ECE5786-20BD-466B-8498-2CD8E3FB3F47}"/>
    <cellStyle name="Normal 105 2 2 2" xfId="14097" xr:uid="{B2E43FBE-D61B-473C-9D61-8A11DC2C5168}"/>
    <cellStyle name="Normal 105 2 2 2 2" xfId="27529" xr:uid="{56FAEEC2-46E7-4EEF-9F4F-DB3B3D62B5E9}"/>
    <cellStyle name="Normal 105 2 2 2 2 2" xfId="51646" xr:uid="{1B8126AF-7B74-45EF-A8AC-3B7B242EFFDC}"/>
    <cellStyle name="Normal 105 2 2 2 3" xfId="38330" xr:uid="{75CDDC3A-1FCF-4F65-B2D6-9FCAE0E0ADFA}"/>
    <cellStyle name="Normal 105 2 2 3" xfId="17810" xr:uid="{2DBA8C22-58DC-4D87-8C0B-9BDB7D07A9D7}"/>
    <cellStyle name="Normal 105 2 2 3 2" xfId="42041" xr:uid="{DCC4EC30-DAD8-48EA-A8D8-FF62C192532F}"/>
    <cellStyle name="Normal 105 2 2 4" xfId="21549" xr:uid="{6CB0AF4B-1A1B-46F1-85B1-D49CC47F2115}"/>
    <cellStyle name="Normal 105 2 2 4 2" xfId="45772" xr:uid="{C23DB901-5E35-4A1C-BD26-7FFB9AA07212}"/>
    <cellStyle name="Normal 105 2 2 5" xfId="23569" xr:uid="{A2FDC91E-4ECB-4BCC-B6D4-0E8CE64A22DA}"/>
    <cellStyle name="Normal 105 2 2 5 2" xfId="47771" xr:uid="{1BF2C1C6-AB37-45E1-A76B-B4D1C64A497E}"/>
    <cellStyle name="Normal 105 2 2 6" xfId="32764" xr:uid="{A0A70544-DB33-4072-8D7E-E0530052DC3B}"/>
    <cellStyle name="Normal 105 2 3" xfId="6779" xr:uid="{04C495E8-7762-49B5-90BE-26751845F39E}"/>
    <cellStyle name="Normal 105 2 3 2" xfId="12917" xr:uid="{3E15396A-9A6A-4F4F-BBD3-46620DE426F1}"/>
    <cellStyle name="Normal 105 2 3 2 2" xfId="37150" xr:uid="{AF9C1402-2208-48D6-9891-3B0019ED1DBE}"/>
    <cellStyle name="Normal 105 2 3 3" xfId="16630" xr:uid="{E7679EA8-585D-45E1-B999-CD14E0B22E0F}"/>
    <cellStyle name="Normal 105 2 3 3 2" xfId="40861" xr:uid="{86E53ED6-4FCD-44B1-970C-F9AC5DAB4680}"/>
    <cellStyle name="Normal 105 2 3 4" xfId="20369" xr:uid="{4FD1A944-BA8A-4EB5-BE04-A2261A0C9AA3}"/>
    <cellStyle name="Normal 105 2 3 4 2" xfId="44592" xr:uid="{EDB588E5-0E66-4095-BDFB-2F142D5EC357}"/>
    <cellStyle name="Normal 105 2 3 5" xfId="26347" xr:uid="{7E660690-CC07-4723-AB3D-DBC7BC6C40A7}"/>
    <cellStyle name="Normal 105 2 3 5 2" xfId="50466" xr:uid="{C39544F1-BE31-4000-99F5-64F5C680F003}"/>
    <cellStyle name="Normal 105 2 3 6" xfId="31716" xr:uid="{49E35117-9707-46A0-A53E-651321C01448}"/>
    <cellStyle name="Normal 105 2 4" xfId="11516" xr:uid="{BAB82941-9AB7-4F93-9291-039DF9CF099D}"/>
    <cellStyle name="Normal 105 2 4 2" xfId="24932" xr:uid="{AEF01FBF-F49E-4B1A-9AFB-73E971129E1B}"/>
    <cellStyle name="Normal 105 2 4 2 2" xfId="49066" xr:uid="{A1239081-F71E-4AB0-94F4-A067AEF1F90D}"/>
    <cellStyle name="Normal 105 2 4 3" xfId="35750" xr:uid="{1BE6D74B-B6F3-4094-9744-FCBC8FA7226D}"/>
    <cellStyle name="Normal 105 2 5" xfId="15229" xr:uid="{655ECC92-6FC6-47F6-9969-FBACEBDCA01D}"/>
    <cellStyle name="Normal 105 2 5 2" xfId="39461" xr:uid="{BAD5C349-8E03-4A1C-8758-6797D7FF0CE7}"/>
    <cellStyle name="Normal 105 2 6" xfId="18966" xr:uid="{45CCD2A5-01E5-49A0-826F-9B334E541482}"/>
    <cellStyle name="Normal 105 2 6 2" xfId="43192" xr:uid="{31E42D7F-13C2-4027-9BFA-C7670ACAD808}"/>
    <cellStyle name="Normal 105 2 7" xfId="22519" xr:uid="{76D54036-64CC-4AA6-ABE8-2E509CE36E1B}"/>
    <cellStyle name="Normal 105 2 7 2" xfId="46721" xr:uid="{2A683694-1EFE-45A6-95E6-DE6D9A83178B}"/>
    <cellStyle name="Normal 105 3" xfId="1724" xr:uid="{00000000-0005-0000-0000-0000D1070000}"/>
    <cellStyle name="Normal 105 3 2" xfId="8060" xr:uid="{175AA31D-C392-47A6-B172-5F96A8268B77}"/>
    <cellStyle name="Normal 105 3 2 2" xfId="14221" xr:uid="{851B3598-E847-4F31-B4F5-D57C465F13B5}"/>
    <cellStyle name="Normal 105 3 2 2 2" xfId="27653" xr:uid="{B06484D8-C375-484E-8D8D-66B617DCFAAE}"/>
    <cellStyle name="Normal 105 3 2 2 2 2" xfId="51770" xr:uid="{25B27F10-FAD4-4AC2-8093-309A8135C90C}"/>
    <cellStyle name="Normal 105 3 2 2 3" xfId="38454" xr:uid="{E416B968-73A5-44D2-94BE-50A517C0B76E}"/>
    <cellStyle name="Normal 105 3 2 3" xfId="17934" xr:uid="{8C6C94C6-5A74-4CB5-8517-F10AE7B598F1}"/>
    <cellStyle name="Normal 105 3 2 3 2" xfId="42165" xr:uid="{41DB32FD-EDF1-4028-96C0-C629633747F0}"/>
    <cellStyle name="Normal 105 3 2 4" xfId="21673" xr:uid="{7E9A4C1F-0AE2-41AB-8CCE-4FAA1932BF8A}"/>
    <cellStyle name="Normal 105 3 2 4 2" xfId="45896" xr:uid="{939D51AE-04B5-4F85-89C2-61E67CEDE4FE}"/>
    <cellStyle name="Normal 105 3 2 5" xfId="23693" xr:uid="{966D8519-78BE-4E32-9473-C11AA30717B5}"/>
    <cellStyle name="Normal 105 3 2 5 2" xfId="47895" xr:uid="{DDB1CAF2-49AB-4CDC-B5FC-9463BFEE2436}"/>
    <cellStyle name="Normal 105 3 2 6" xfId="32888" xr:uid="{A3E883F1-3D80-454E-BA44-1977352997F5}"/>
    <cellStyle name="Normal 105 3 3" xfId="6907" xr:uid="{5D6BA7F4-0EC8-4612-8738-6E52EC276225}"/>
    <cellStyle name="Normal 105 3 3 2" xfId="13029" xr:uid="{3F250617-0501-496F-8394-6CCD06F3F70A}"/>
    <cellStyle name="Normal 105 3 3 2 2" xfId="37262" xr:uid="{39A0D63E-F1D9-49E8-B5C0-EA34CABFD5D0}"/>
    <cellStyle name="Normal 105 3 3 3" xfId="16742" xr:uid="{6AD32092-70E0-4925-8F89-0616CC6BF2E2}"/>
    <cellStyle name="Normal 105 3 3 3 2" xfId="40973" xr:uid="{25870FB8-A224-43BB-BF63-3B052CA61362}"/>
    <cellStyle name="Normal 105 3 3 4" xfId="20481" xr:uid="{A6C6E209-FD1A-4582-ACDF-97CAE071C96A}"/>
    <cellStyle name="Normal 105 3 3 4 2" xfId="44704" xr:uid="{4A627A71-AD81-411D-BEFA-C7DBC25C33A0}"/>
    <cellStyle name="Normal 105 3 3 5" xfId="26459" xr:uid="{9BA84645-A78E-494F-87D3-276615DA2AF8}"/>
    <cellStyle name="Normal 105 3 3 5 2" xfId="50578" xr:uid="{2CE36F26-4DEA-40DC-8866-291B85852B7F}"/>
    <cellStyle name="Normal 105 3 3 6" xfId="31840" xr:uid="{2C2EFBEB-D986-4D53-B0D0-23CE99F9A0B3}"/>
    <cellStyle name="Normal 105 3 4" xfId="11640" xr:uid="{A6507274-8B6F-427C-AA06-13063F24A6EB}"/>
    <cellStyle name="Normal 105 3 4 2" xfId="25056" xr:uid="{27DA22AE-88CD-4C26-8897-612BEFE44ED0}"/>
    <cellStyle name="Normal 105 3 4 2 2" xfId="49190" xr:uid="{16913BE6-CD67-49AD-84FB-CC64D88E14FD}"/>
    <cellStyle name="Normal 105 3 4 3" xfId="35874" xr:uid="{D0226889-C158-4BB9-A1B7-3A5E45A890EA}"/>
    <cellStyle name="Normal 105 3 5" xfId="15353" xr:uid="{C77FC7F7-71FD-47A5-A26E-E9D89E7F97D1}"/>
    <cellStyle name="Normal 105 3 5 2" xfId="39585" xr:uid="{37FC2B38-9267-4323-8BCC-E667BEF1D77B}"/>
    <cellStyle name="Normal 105 3 6" xfId="19090" xr:uid="{705014E8-E034-408B-8B7D-E97B8626461D}"/>
    <cellStyle name="Normal 105 3 6 2" xfId="43316" xr:uid="{6F7F2FEA-440F-4BBC-8E9D-56AFCBE1928F}"/>
    <cellStyle name="Normal 105 3 7" xfId="22643" xr:uid="{96FB112B-BADD-46C3-9996-39938ACE1612}"/>
    <cellStyle name="Normal 105 3 7 2" xfId="46845" xr:uid="{398EBF1A-F817-44D3-9F99-A67FA0E5F08A}"/>
    <cellStyle name="Normal 105 4" xfId="1725" xr:uid="{00000000-0005-0000-0000-0000D2070000}"/>
    <cellStyle name="Normal 105 4 2" xfId="8192" xr:uid="{525846EB-2B8B-4755-BA10-18AF785500EA}"/>
    <cellStyle name="Normal 105 4 2 2" xfId="14349" xr:uid="{948DB4C7-5288-4210-A37D-156512BCBC7F}"/>
    <cellStyle name="Normal 105 4 2 2 2" xfId="27781" xr:uid="{1E815E62-56D3-4527-AE67-4E230A662E22}"/>
    <cellStyle name="Normal 105 4 2 2 2 2" xfId="51898" xr:uid="{A3EA1FD7-B783-4DD0-8DB0-4BB68CEF6403}"/>
    <cellStyle name="Normal 105 4 2 2 3" xfId="38582" xr:uid="{9E75179E-BEF4-43C0-BED4-1E05356D5E29}"/>
    <cellStyle name="Normal 105 4 2 3" xfId="18062" xr:uid="{36B67416-C562-4FB8-AA39-769C166D3341}"/>
    <cellStyle name="Normal 105 4 2 3 2" xfId="42293" xr:uid="{932C8844-FBAC-4B48-8A5B-0B92FCD77ECA}"/>
    <cellStyle name="Normal 105 4 2 4" xfId="21801" xr:uid="{7A78B95F-5AF3-4435-810B-A287435600BA}"/>
    <cellStyle name="Normal 105 4 2 4 2" xfId="46024" xr:uid="{9903A0C2-F746-4DCA-BC4A-06AA3A356704}"/>
    <cellStyle name="Normal 105 4 2 5" xfId="23821" xr:uid="{FB6C2ED0-74A4-4F19-86BE-6B9B1A068E8B}"/>
    <cellStyle name="Normal 105 4 2 5 2" xfId="48023" xr:uid="{E9827AA3-F880-474D-B619-9AD921D4E92E}"/>
    <cellStyle name="Normal 105 4 2 6" xfId="33016" xr:uid="{38A8FAE7-1AD2-41FC-8420-258A4777E136}"/>
    <cellStyle name="Normal 105 4 3" xfId="7044" xr:uid="{925BA542-5DAE-469D-8EF0-4DA1462B046D}"/>
    <cellStyle name="Normal 105 4 3 2" xfId="13157" xr:uid="{E8F6BFF3-9895-427B-9957-07F15F4605E6}"/>
    <cellStyle name="Normal 105 4 3 2 2" xfId="37390" xr:uid="{0C54F2D9-1CC1-4C30-AA6B-E18581601B76}"/>
    <cellStyle name="Normal 105 4 3 3" xfId="16870" xr:uid="{2FEDBB0F-859C-409E-89E9-17E1DF0F1CEF}"/>
    <cellStyle name="Normal 105 4 3 3 2" xfId="41101" xr:uid="{EE71FB98-6946-4748-9A45-A1E0E34F2917}"/>
    <cellStyle name="Normal 105 4 3 4" xfId="20609" xr:uid="{6E1DC32C-1D30-49E0-B3EC-895FB67537D8}"/>
    <cellStyle name="Normal 105 4 3 4 2" xfId="44832" xr:uid="{8DA89AE4-A29C-45D2-9A07-02BF98F33F01}"/>
    <cellStyle name="Normal 105 4 3 5" xfId="26587" xr:uid="{6D27DB95-6DC8-4F0F-A6D3-2D1C6A9115A6}"/>
    <cellStyle name="Normal 105 4 3 5 2" xfId="50706" xr:uid="{9AE15250-6D35-4C2D-93A7-E1290DCB5CC3}"/>
    <cellStyle name="Normal 105 4 3 6" xfId="31968" xr:uid="{D752B1BF-33D4-4815-926E-449D6D0586BA}"/>
    <cellStyle name="Normal 105 4 4" xfId="11768" xr:uid="{953C3AD1-0972-4772-A795-36CF801AFCAA}"/>
    <cellStyle name="Normal 105 4 4 2" xfId="25184" xr:uid="{F89068C2-29E1-4995-94B8-87A0E51CA729}"/>
    <cellStyle name="Normal 105 4 4 2 2" xfId="49318" xr:uid="{C04E8E32-6082-4F28-ACEF-675772EE538C}"/>
    <cellStyle name="Normal 105 4 4 3" xfId="36002" xr:uid="{275791B3-E744-4BFF-99DB-31A845BCC894}"/>
    <cellStyle name="Normal 105 4 5" xfId="15481" xr:uid="{2AB82433-89C3-4910-831A-30FFFACDE471}"/>
    <cellStyle name="Normal 105 4 5 2" xfId="39713" xr:uid="{E34E36DE-668D-47AE-9184-D621AED935B8}"/>
    <cellStyle name="Normal 105 4 6" xfId="19218" xr:uid="{687E1170-4E0F-442F-882F-A5A82C4945E4}"/>
    <cellStyle name="Normal 105 4 6 2" xfId="43444" xr:uid="{CB44A07F-AE33-49A5-9519-A04D39891426}"/>
    <cellStyle name="Normal 105 4 7" xfId="22771" xr:uid="{E7851182-A89E-4039-A6B7-CE9CE5B9C407}"/>
    <cellStyle name="Normal 105 4 7 2" xfId="46973" xr:uid="{1999884D-DA02-4479-8BF1-46DD3264C929}"/>
    <cellStyle name="Normal 105 5" xfId="1726" xr:uid="{00000000-0005-0000-0000-0000D3070000}"/>
    <cellStyle name="Normal 105 5 10" xfId="28929" xr:uid="{51C8D42D-C36D-4E8D-BEFF-60C97DC7EE60}"/>
    <cellStyle name="Normal 105 5 2" xfId="4796" xr:uid="{F8928ED5-0040-4CF7-8F2F-EB2B80322B94}"/>
    <cellStyle name="Normal 105 5 2 2" xfId="8322" xr:uid="{3ED15F47-7757-4180-9D0D-B7B4208DF4B6}"/>
    <cellStyle name="Normal 105 5 2 2 2" xfId="27908" xr:uid="{E4DCDB99-3A5C-42C6-9FB0-18E933BC8F96}"/>
    <cellStyle name="Normal 105 5 2 2 2 2" xfId="52025" xr:uid="{847D41DB-E76F-4853-B66A-5CD2CE52889F}"/>
    <cellStyle name="Normal 105 5 2 2 3" xfId="33143" xr:uid="{8CA05385-AE35-4531-BC68-557BF98B59B8}"/>
    <cellStyle name="Normal 105 5 2 3" xfId="14476" xr:uid="{4449A94A-8E64-46C5-8C8D-DDB165254CD9}"/>
    <cellStyle name="Normal 105 5 2 3 2" xfId="38709" xr:uid="{F8ADA430-CC52-4FC0-9EEB-FD923CD28C82}"/>
    <cellStyle name="Normal 105 5 2 4" xfId="18189" xr:uid="{FCA1B3A3-D325-492B-9BF8-5A1A72BEC4FE}"/>
    <cellStyle name="Normal 105 5 2 4 2" xfId="42420" xr:uid="{715C1F57-00B4-45AC-9D33-001B209F3CE7}"/>
    <cellStyle name="Normal 105 5 2 5" xfId="21928" xr:uid="{BC838C8B-79FF-4E28-B5EA-84CCF21EA664}"/>
    <cellStyle name="Normal 105 5 2 5 2" xfId="46151" xr:uid="{2AE83ABF-E415-4B14-A43C-121A174009EC}"/>
    <cellStyle name="Normal 105 5 2 6" xfId="23948" xr:uid="{3ACD65A0-DEBA-4332-B02D-C87A35495741}"/>
    <cellStyle name="Normal 105 5 2 6 2" xfId="48150" xr:uid="{0AAE1500-0D08-479A-951C-5DDFB55087A5}"/>
    <cellStyle name="Normal 105 5 2 7" xfId="30100" xr:uid="{98086B0F-B3E3-4891-8946-F3AB5923C3C0}"/>
    <cellStyle name="Normal 105 5 3" xfId="6114" xr:uid="{166DA393-1973-4335-AA7C-0F6F6C20DB3C}"/>
    <cellStyle name="Normal 105 5 3 2" xfId="9508" xr:uid="{45BB8C1F-BBB9-4E82-BE0D-C54BE3C0F8D3}"/>
    <cellStyle name="Normal 105 5 3 2 2" xfId="34133" xr:uid="{D8C546DB-63C9-4DA6-8BA0-9742082433CA}"/>
    <cellStyle name="Normal 105 5 3 3" xfId="13284" xr:uid="{5DEFDB64-D196-4255-813A-D533BE324DAC}"/>
    <cellStyle name="Normal 105 5 3 3 2" xfId="37517" xr:uid="{4AC12D9F-1CCC-4DEA-984F-8320ACCD3DCB}"/>
    <cellStyle name="Normal 105 5 3 4" xfId="16997" xr:uid="{906C65AC-F938-403D-82F4-E08CC76176F8}"/>
    <cellStyle name="Normal 105 5 3 4 2" xfId="41228" xr:uid="{47BF392C-7D63-426C-85FB-9CA0F73F7DCA}"/>
    <cellStyle name="Normal 105 5 3 5" xfId="20736" xr:uid="{44B00054-C7C2-45EE-983E-64DDE2EEEB77}"/>
    <cellStyle name="Normal 105 5 3 5 2" xfId="44959" xr:uid="{BEE07CB6-1E45-4C53-83B9-C16C0049C23F}"/>
    <cellStyle name="Normal 105 5 3 6" xfId="26714" xr:uid="{D101847F-DFE8-46EE-A27B-10C9C35F92AF}"/>
    <cellStyle name="Normal 105 5 3 6 2" xfId="50833" xr:uid="{B3C8DE9C-A7E3-4D2E-9FFF-940F014B9D49}"/>
    <cellStyle name="Normal 105 5 3 7" xfId="31120" xr:uid="{2FFE3629-CEB4-4A5B-8A2C-969769DEFF6C}"/>
    <cellStyle name="Normal 105 5 4" xfId="7172" xr:uid="{9C17FEF1-B50B-4FE7-A8A7-1AFC03408696}"/>
    <cellStyle name="Normal 105 5 4 2" xfId="25311" xr:uid="{91B5F6A7-7630-4193-BF0C-E9910E6DF5DA}"/>
    <cellStyle name="Normal 105 5 4 2 2" xfId="49445" xr:uid="{FE3BE395-0BE0-4CC6-ADAD-5FBB1D942B1D}"/>
    <cellStyle name="Normal 105 5 4 3" xfId="32095" xr:uid="{9E375D6D-3EA8-440E-9409-F90D75F3596F}"/>
    <cellStyle name="Normal 105 5 5" xfId="10585" xr:uid="{A1A6E33C-83A9-4455-8371-A016A2E16647}"/>
    <cellStyle name="Normal 105 5 6" xfId="11895" xr:uid="{3DFF1831-DBF3-4EA7-9249-CC11A8CE1F65}"/>
    <cellStyle name="Normal 105 5 6 2" xfId="36129" xr:uid="{ECE7BB97-9F8F-42C5-B9F5-35E85030B66C}"/>
    <cellStyle name="Normal 105 5 7" xfId="15608" xr:uid="{C31216BA-9BA4-4150-A8A3-77B7448D14D9}"/>
    <cellStyle name="Normal 105 5 7 2" xfId="39840" xr:uid="{CE12D034-178B-422A-8AC4-45236D9B5012}"/>
    <cellStyle name="Normal 105 5 8" xfId="19345" xr:uid="{75573A17-D261-4AE6-B436-59C80472FF2B}"/>
    <cellStyle name="Normal 105 5 8 2" xfId="43571" xr:uid="{D6CE9EA1-35A4-495C-8B82-F59B751DEA2C}"/>
    <cellStyle name="Normal 105 5 9" xfId="22898" xr:uid="{361CD619-02DA-40E1-A003-BFD227BD0500}"/>
    <cellStyle name="Normal 105 5 9 2" xfId="47100" xr:uid="{4A47AC57-BFAD-44A7-8730-19CF6A0BA7C8}"/>
    <cellStyle name="Normal 105 6" xfId="3188" xr:uid="{00000000-0005-0000-0000-0000D4070000}"/>
    <cellStyle name="Normal 105 6 2" xfId="8454" xr:uid="{1DD4C1C3-890D-4F76-9B46-EB19F22AE194}"/>
    <cellStyle name="Normal 105 6 2 2" xfId="14603" xr:uid="{A0DE42D6-FA2B-4311-AF69-BF73AC0F3234}"/>
    <cellStyle name="Normal 105 6 2 2 2" xfId="28035" xr:uid="{817781C8-A1E6-4DC8-B632-120405C5CB24}"/>
    <cellStyle name="Normal 105 6 2 2 2 2" xfId="52152" xr:uid="{B72B2E3A-1731-408F-9D0D-CFDC5499FA14}"/>
    <cellStyle name="Normal 105 6 2 2 3" xfId="38836" xr:uid="{002EC5D2-7901-4163-89A5-EE1A3948A934}"/>
    <cellStyle name="Normal 105 6 2 3" xfId="18316" xr:uid="{2816FF9B-E9A0-454A-8153-095A42236034}"/>
    <cellStyle name="Normal 105 6 2 3 2" xfId="42547" xr:uid="{935B1A29-0B80-4F85-9F8E-8DDC20A492E2}"/>
    <cellStyle name="Normal 105 6 2 4" xfId="22055" xr:uid="{B05F54ED-2DFC-4142-AF4C-A5B0C2933834}"/>
    <cellStyle name="Normal 105 6 2 4 2" xfId="46278" xr:uid="{663C2525-2AB7-4178-9F1A-733940F96B8E}"/>
    <cellStyle name="Normal 105 6 2 5" xfId="24075" xr:uid="{4BA8112D-16A4-49AD-8552-2053D304A76F}"/>
    <cellStyle name="Normal 105 6 2 5 2" xfId="48277" xr:uid="{BC76627B-3CE9-446A-922D-771A3483A27F}"/>
    <cellStyle name="Normal 105 6 2 6" xfId="33270" xr:uid="{B8DE3505-0A31-4B2B-9319-90C0B66272D9}"/>
    <cellStyle name="Normal 105 6 3" xfId="7306" xr:uid="{22F64CAF-4DF8-4A46-80BA-61EB3BF85978}"/>
    <cellStyle name="Normal 105 6 3 2" xfId="13411" xr:uid="{F5D55DD9-AFF0-4A9F-A114-BF48D4C61870}"/>
    <cellStyle name="Normal 105 6 3 2 2" xfId="37644" xr:uid="{2BC00588-E101-43B0-82F5-4E6B4B3A1379}"/>
    <cellStyle name="Normal 105 6 3 3" xfId="17124" xr:uid="{927134B0-CEC0-4B98-8A58-772D8368CFCB}"/>
    <cellStyle name="Normal 105 6 3 3 2" xfId="41355" xr:uid="{AC5B6925-E6F7-4FA5-B0D6-E45F8DF05D2E}"/>
    <cellStyle name="Normal 105 6 3 4" xfId="20863" xr:uid="{E25F98EC-BAC5-4F7A-BB79-369EF84D046A}"/>
    <cellStyle name="Normal 105 6 3 4 2" xfId="45086" xr:uid="{00D125CA-731A-4353-9CEC-B520E9113603}"/>
    <cellStyle name="Normal 105 6 3 5" xfId="26841" xr:uid="{928D00AB-A6CE-45E7-A08A-DB1EBEEF04B0}"/>
    <cellStyle name="Normal 105 6 3 5 2" xfId="50960" xr:uid="{F9C1FBDD-CE85-4670-BED0-29118C70F17D}"/>
    <cellStyle name="Normal 105 6 3 6" xfId="32222" xr:uid="{716068B1-C76D-4508-9F08-73BE9A94F5A7}"/>
    <cellStyle name="Normal 105 6 4" xfId="12022" xr:uid="{5850ED1D-D6AB-465C-B164-53087361985C}"/>
    <cellStyle name="Normal 105 6 4 2" xfId="25438" xr:uid="{48B153EC-6CA3-4549-A0BC-2EFDCB6B15DE}"/>
    <cellStyle name="Normal 105 6 4 2 2" xfId="49572" xr:uid="{133D10CE-554F-4A5E-A48F-80A36D973C92}"/>
    <cellStyle name="Normal 105 6 4 3" xfId="36256" xr:uid="{3C5401A0-5BB0-498E-A223-9AD4817BAA56}"/>
    <cellStyle name="Normal 105 6 5" xfId="15735" xr:uid="{F58BB0D5-1686-42E5-AE66-DF86D1EB9CCB}"/>
    <cellStyle name="Normal 105 6 5 2" xfId="39967" xr:uid="{F53AACC3-3C51-4182-9933-3CCEC3C5A783}"/>
    <cellStyle name="Normal 105 6 6" xfId="19472" xr:uid="{DD889A72-99F1-4056-876B-48FC2C19DEDE}"/>
    <cellStyle name="Normal 105 6 6 2" xfId="43698" xr:uid="{78C374B8-7BC9-4C64-A9E5-50E98DAC6006}"/>
    <cellStyle name="Normal 105 6 7" xfId="23025" xr:uid="{8CAFE376-9523-44AA-94F8-ECC7AC60E6A6}"/>
    <cellStyle name="Normal 105 6 7 2" xfId="47227" xr:uid="{04147C7F-437C-48D9-9C81-6BF6FF195C49}"/>
    <cellStyle name="Normal 105 7" xfId="7725" xr:uid="{5BBF22F3-8C83-4B08-9D18-CE018D5074EB}"/>
    <cellStyle name="Normal 105 8" xfId="7470" xr:uid="{248B6CF3-4BF1-4090-8CBA-87A913188BFB}"/>
    <cellStyle name="Normal 105 8 2" xfId="12580" xr:uid="{B03732E0-BB09-4459-B74F-263628DCB981}"/>
    <cellStyle name="Normal 105 8 2 2" xfId="26008" xr:uid="{920E27B7-191F-4B4B-AA21-D3CDA5EEFBE0}"/>
    <cellStyle name="Normal 105 8 2 2 2" xfId="50129" xr:uid="{2ACE93F8-7BD8-4098-B981-71FEFB652543}"/>
    <cellStyle name="Normal 105 8 2 3" xfId="36813" xr:uid="{91B67CA4-576C-4A5C-AE83-B358588B1429}"/>
    <cellStyle name="Normal 105 8 3" xfId="16293" xr:uid="{3DFDA5D1-C67B-4B7D-B5B2-1D9C19ECA8DA}"/>
    <cellStyle name="Normal 105 8 3 2" xfId="40524" xr:uid="{DE38957A-96B7-4199-97BF-498ABB2D9AFE}"/>
    <cellStyle name="Normal 105 8 4" xfId="20032" xr:uid="{99D47672-5811-4199-88BE-D76BE839BE93}"/>
    <cellStyle name="Normal 105 8 4 2" xfId="44255" xr:uid="{6DCD360A-99A6-446C-9759-1B1921587BFB}"/>
    <cellStyle name="Normal 105 8 5" xfId="23184" xr:uid="{53A1DC6F-7A6E-41BD-9A83-66D62C3D5721}"/>
    <cellStyle name="Normal 105 8 5 2" xfId="47386" xr:uid="{B95A6580-CAEE-4DD5-A0D6-C3B9D0A6D685}"/>
    <cellStyle name="Normal 105 8 6" xfId="32381" xr:uid="{1C838522-435B-48F3-82C4-069277BD0D83}"/>
    <cellStyle name="Normal 105 9" xfId="8656" xr:uid="{B82ABFD8-3B6E-4F9D-996A-BC8B1AE1963E}"/>
    <cellStyle name="Normal 105 9 2" xfId="9845" xr:uid="{6287E535-392E-4541-9F34-B0B1A28E2B0F}"/>
    <cellStyle name="Normal 105 9 2 2" xfId="27149" xr:uid="{6E19A371-49EE-4880-84B9-337937E6071C}"/>
    <cellStyle name="Normal 105 9 2 2 2" xfId="51266" xr:uid="{2192127D-B17E-4E19-8950-F17B830DB01C}"/>
    <cellStyle name="Normal 105 9 2 3" xfId="34445" xr:uid="{EA4D002A-0CA6-4C9A-9187-A5411B773814}"/>
    <cellStyle name="Normal 105 9 3" xfId="13717" xr:uid="{3784A04C-F5BE-411B-8A24-CC71075C3390}"/>
    <cellStyle name="Normal 105 9 3 2" xfId="37950" xr:uid="{4F71DB22-4900-4C7A-A79C-526057DE5945}"/>
    <cellStyle name="Normal 105 9 4" xfId="17430" xr:uid="{0C5274B0-C8F3-44C3-AD15-E94EB13390F5}"/>
    <cellStyle name="Normal 105 9 4 2" xfId="41661" xr:uid="{EB9E8515-FDED-42A6-89A4-829950694251}"/>
    <cellStyle name="Normal 105 9 5" xfId="21169" xr:uid="{FC6E0EBB-C933-445B-A86D-73778C442336}"/>
    <cellStyle name="Normal 105 9 5 2" xfId="45392" xr:uid="{E7B34E35-BB53-47FA-A558-C45E0B120C29}"/>
    <cellStyle name="Normal 106" xfId="1727" xr:uid="{00000000-0005-0000-0000-0000D5070000}"/>
    <cellStyle name="Normal 106 10" xfId="8980" xr:uid="{871BA369-8F6B-4455-8829-E9C473AB4C0C}"/>
    <cellStyle name="Normal 106 10 2" xfId="12372" xr:uid="{B6111F4E-1A1B-408D-A387-BC2D537EB6AA}"/>
    <cellStyle name="Normal 106 10 2 2" xfId="36606" xr:uid="{ACD03517-18D6-41F5-8FC4-9345B495D15E}"/>
    <cellStyle name="Normal 106 10 3" xfId="16085" xr:uid="{709CC2F3-6726-4D1B-8CBC-B1C2F46ED2C0}"/>
    <cellStyle name="Normal 106 10 3 2" xfId="40317" xr:uid="{02B20867-4564-471F-B621-148B4380F311}"/>
    <cellStyle name="Normal 106 10 4" xfId="19823" xr:uid="{521AB2EE-A08C-4BB9-ACD8-E6ACFE6D812B}"/>
    <cellStyle name="Normal 106 10 4 2" xfId="44048" xr:uid="{B61998D1-CB85-4994-A63D-18BDD6922247}"/>
    <cellStyle name="Normal 106 10 5" xfId="25798" xr:uid="{7AEF528B-CA6C-4588-A2F2-7D64573D3DC6}"/>
    <cellStyle name="Normal 106 10 5 2" xfId="49922" xr:uid="{9A2BE260-5DA1-438F-8197-1AFD3081317F}"/>
    <cellStyle name="Normal 106 10 6" xfId="33674" xr:uid="{6F0F7856-8D93-4E10-ACCB-BC8E2CC9F4CD}"/>
    <cellStyle name="Normal 106 11" xfId="11128" xr:uid="{D04BEBB6-E06A-4DEF-A2A8-80F41C55E3D6}"/>
    <cellStyle name="Normal 106 11 2" xfId="24509" xr:uid="{79009B21-D373-4981-B985-42D8A2CF173F}"/>
    <cellStyle name="Normal 106 11 2 2" xfId="48683" xr:uid="{353B5ACE-2833-4895-AEDE-0D499606EE48}"/>
    <cellStyle name="Normal 106 11 3" xfId="35362" xr:uid="{E313CA61-0BEE-4EEB-AD57-40569499A740}"/>
    <cellStyle name="Normal 106 12" xfId="14841" xr:uid="{3EFE37E8-40CB-4D4D-A9E4-BC1518B5F14C}"/>
    <cellStyle name="Normal 106 12 2" xfId="39073" xr:uid="{C06A9474-B674-49F5-B565-9EE841B7620D}"/>
    <cellStyle name="Normal 106 13" xfId="18574" xr:uid="{074ABA7E-2912-424B-BA9E-39977B13C726}"/>
    <cellStyle name="Normal 106 13 2" xfId="42800" xr:uid="{F4513424-95FF-47F8-8090-D633DC2DACDE}"/>
    <cellStyle name="Normal 106 2" xfId="1728" xr:uid="{00000000-0005-0000-0000-0000D6070000}"/>
    <cellStyle name="Normal 106 2 2" xfId="7927" xr:uid="{0ABFEFC3-9BA6-44AD-AB98-EC90FD627348}"/>
    <cellStyle name="Normal 106 2 2 2" xfId="14098" xr:uid="{154CC89C-26A7-4B82-AFEB-802A94978322}"/>
    <cellStyle name="Normal 106 2 2 2 2" xfId="27530" xr:uid="{DE636F28-B6B9-4C4B-97C4-DE89A9D07085}"/>
    <cellStyle name="Normal 106 2 2 2 2 2" xfId="51647" xr:uid="{3ADAA0EB-BB9A-4250-A5C8-B6AFA210E913}"/>
    <cellStyle name="Normal 106 2 2 2 3" xfId="38331" xr:uid="{069A7F37-7860-4068-8125-D4DBABAFFE48}"/>
    <cellStyle name="Normal 106 2 2 3" xfId="17811" xr:uid="{FBDDAD8A-369A-472F-941E-B4138D103241}"/>
    <cellStyle name="Normal 106 2 2 3 2" xfId="42042" xr:uid="{978D0411-96B8-4802-8EFA-46EBDE01B3F8}"/>
    <cellStyle name="Normal 106 2 2 4" xfId="21550" xr:uid="{56C3E36A-FF13-4712-BF7E-A64488EE8972}"/>
    <cellStyle name="Normal 106 2 2 4 2" xfId="45773" xr:uid="{F3C53592-A26C-46BF-8F39-B45F58CFA181}"/>
    <cellStyle name="Normal 106 2 2 5" xfId="23570" xr:uid="{C20B8010-B0EC-43D0-89AE-FDE90F23123C}"/>
    <cellStyle name="Normal 106 2 2 5 2" xfId="47772" xr:uid="{86D5B950-9B64-4014-AD4A-A453E1EB19EC}"/>
    <cellStyle name="Normal 106 2 2 6" xfId="32765" xr:uid="{7AD00B98-CC48-4F70-B006-278B010AC609}"/>
    <cellStyle name="Normal 106 2 3" xfId="6780" xr:uid="{18240A7E-48AF-4190-AD5C-FB898638DEC5}"/>
    <cellStyle name="Normal 106 2 3 2" xfId="12918" xr:uid="{1D0BB0CB-7F30-43F2-8348-09D93ECF7142}"/>
    <cellStyle name="Normal 106 2 3 2 2" xfId="37151" xr:uid="{EB0EED6A-7837-4BEB-9CE7-04BCCF8216C8}"/>
    <cellStyle name="Normal 106 2 3 3" xfId="16631" xr:uid="{9499DCA6-3D76-42EB-8732-E9E6DAA2197F}"/>
    <cellStyle name="Normal 106 2 3 3 2" xfId="40862" xr:uid="{A652793F-D375-476F-8267-776ED2968616}"/>
    <cellStyle name="Normal 106 2 3 4" xfId="20370" xr:uid="{6D21D842-24E2-4959-8E18-7240CEE00501}"/>
    <cellStyle name="Normal 106 2 3 4 2" xfId="44593" xr:uid="{FEC9DABE-C934-4062-BCD7-1E13DC2CDFAE}"/>
    <cellStyle name="Normal 106 2 3 5" xfId="26348" xr:uid="{8A7FD559-AB22-451A-A3E9-205F9ACFBED6}"/>
    <cellStyle name="Normal 106 2 3 5 2" xfId="50467" xr:uid="{B5B2588F-84B4-4EF1-BCCA-871D7E811F31}"/>
    <cellStyle name="Normal 106 2 3 6" xfId="31717" xr:uid="{F05BC6B6-0968-4762-ABB7-463ADE154F18}"/>
    <cellStyle name="Normal 106 2 4" xfId="11517" xr:uid="{C76820BF-0777-4CA0-97D8-E2BD486C636D}"/>
    <cellStyle name="Normal 106 2 4 2" xfId="24933" xr:uid="{97EB4121-C9A9-447E-B2E2-66542BF75853}"/>
    <cellStyle name="Normal 106 2 4 2 2" xfId="49067" xr:uid="{7178C169-A17C-49F4-97B4-93FC222AFE5D}"/>
    <cellStyle name="Normal 106 2 4 3" xfId="35751" xr:uid="{783389DA-9FE5-4F7A-9F3A-CB96EA2E46FA}"/>
    <cellStyle name="Normal 106 2 5" xfId="15230" xr:uid="{79F8AD38-E70B-4910-81B1-819E0E8E11A2}"/>
    <cellStyle name="Normal 106 2 5 2" xfId="39462" xr:uid="{F25A7075-AE06-4A90-BF70-AFCAC6432B3B}"/>
    <cellStyle name="Normal 106 2 6" xfId="18967" xr:uid="{64ACAE20-010D-4AAE-9A01-A5AF2D7C17B3}"/>
    <cellStyle name="Normal 106 2 6 2" xfId="43193" xr:uid="{9DEB2A1E-8039-4E45-888D-4285944451E7}"/>
    <cellStyle name="Normal 106 2 7" xfId="22520" xr:uid="{64AF2C24-5398-422B-8309-CEBF61E4B33C}"/>
    <cellStyle name="Normal 106 2 7 2" xfId="46722" xr:uid="{49E7E02E-73CA-4A7C-9DDA-F30BC5822B2B}"/>
    <cellStyle name="Normal 106 3" xfId="1729" xr:uid="{00000000-0005-0000-0000-0000D7070000}"/>
    <cellStyle name="Normal 106 3 2" xfId="8061" xr:uid="{2FB3644B-7A23-4534-B9F6-DE36BAEA3E8E}"/>
    <cellStyle name="Normal 106 3 2 2" xfId="14222" xr:uid="{C1D1D620-D8EA-4DEC-AD71-6079583827E9}"/>
    <cellStyle name="Normal 106 3 2 2 2" xfId="27654" xr:uid="{DDB086F7-89F7-4E9F-B6CF-67C36816DEB5}"/>
    <cellStyle name="Normal 106 3 2 2 2 2" xfId="51771" xr:uid="{B5977445-7349-4567-990D-98FF01A55CCA}"/>
    <cellStyle name="Normal 106 3 2 2 3" xfId="38455" xr:uid="{065562AD-7C52-49BC-A969-E6B8D76BAB66}"/>
    <cellStyle name="Normal 106 3 2 3" xfId="17935" xr:uid="{3FBD734A-E496-4F1D-943E-3D053026D570}"/>
    <cellStyle name="Normal 106 3 2 3 2" xfId="42166" xr:uid="{C44B656C-2A79-43F1-8C7F-AC77FDA68B72}"/>
    <cellStyle name="Normal 106 3 2 4" xfId="21674" xr:uid="{586B087E-A717-489D-8444-A12CDDA2F1EF}"/>
    <cellStyle name="Normal 106 3 2 4 2" xfId="45897" xr:uid="{A0DBC750-4BD2-4F45-BE4A-AD535E17E135}"/>
    <cellStyle name="Normal 106 3 2 5" xfId="23694" xr:uid="{EF67C0A2-7B8A-4BA2-B9AD-E52B44A95CB5}"/>
    <cellStyle name="Normal 106 3 2 5 2" xfId="47896" xr:uid="{54F57EE4-516F-476B-B1ED-20DF3BE86176}"/>
    <cellStyle name="Normal 106 3 2 6" xfId="32889" xr:uid="{27B15C64-1910-48F5-B2C9-156C910DC466}"/>
    <cellStyle name="Normal 106 3 3" xfId="6908" xr:uid="{E8311057-7189-42EE-A958-5C4897791E4D}"/>
    <cellStyle name="Normal 106 3 3 2" xfId="13030" xr:uid="{3FFA0FA0-CE88-4E94-90EB-F9ABC3594FA0}"/>
    <cellStyle name="Normal 106 3 3 2 2" xfId="37263" xr:uid="{51C0EF3C-2B8E-4E05-B2D3-1B0B8E8DB3F5}"/>
    <cellStyle name="Normal 106 3 3 3" xfId="16743" xr:uid="{CDC4F1D9-3253-466A-8CEA-2E8EFF8DDB5A}"/>
    <cellStyle name="Normal 106 3 3 3 2" xfId="40974" xr:uid="{2D26256A-4B3C-41ED-8477-BE5A0D668ED5}"/>
    <cellStyle name="Normal 106 3 3 4" xfId="20482" xr:uid="{437CCBC7-1A99-4F55-8CCB-1E1573BFAB08}"/>
    <cellStyle name="Normal 106 3 3 4 2" xfId="44705" xr:uid="{42DFF8BC-34C0-42D2-9A92-F96330ABF49C}"/>
    <cellStyle name="Normal 106 3 3 5" xfId="26460" xr:uid="{BECE2254-6F38-4FC0-89AD-2ACC58E93D91}"/>
    <cellStyle name="Normal 106 3 3 5 2" xfId="50579" xr:uid="{2EA922EC-0558-4667-8AD8-827D0FFB4AD0}"/>
    <cellStyle name="Normal 106 3 3 6" xfId="31841" xr:uid="{7C29C07F-3548-4CA0-84E3-4031C95E2A0E}"/>
    <cellStyle name="Normal 106 3 4" xfId="11641" xr:uid="{DA01CCC4-1A25-44E6-8A71-9B5945A6AAD1}"/>
    <cellStyle name="Normal 106 3 4 2" xfId="25057" xr:uid="{C5CAD099-F685-49A4-984F-3F850A0541F4}"/>
    <cellStyle name="Normal 106 3 4 2 2" xfId="49191" xr:uid="{B282A9C8-562F-46E5-B486-701CB6B67B46}"/>
    <cellStyle name="Normal 106 3 4 3" xfId="35875" xr:uid="{824EBC8C-C7D6-4A5D-A190-7F5662D7A06A}"/>
    <cellStyle name="Normal 106 3 5" xfId="15354" xr:uid="{073071E7-9EBE-44C6-ACD9-200C09495862}"/>
    <cellStyle name="Normal 106 3 5 2" xfId="39586" xr:uid="{50232C5A-C951-4941-BB5F-AD9045D61CE7}"/>
    <cellStyle name="Normal 106 3 6" xfId="19091" xr:uid="{EF939261-424D-4E3E-931D-D561FB9DD5DA}"/>
    <cellStyle name="Normal 106 3 6 2" xfId="43317" xr:uid="{C98D2F77-ECBD-4735-965C-D132D5626F46}"/>
    <cellStyle name="Normal 106 3 7" xfId="22644" xr:uid="{12006684-A2DF-4087-BA79-A4DEC8389398}"/>
    <cellStyle name="Normal 106 3 7 2" xfId="46846" xr:uid="{9981640C-6D64-4BBA-91F5-D5981BDDC2E4}"/>
    <cellStyle name="Normal 106 4" xfId="1730" xr:uid="{00000000-0005-0000-0000-0000D8070000}"/>
    <cellStyle name="Normal 106 4 2" xfId="8193" xr:uid="{C82EE681-B57C-4721-973D-106BE929F89C}"/>
    <cellStyle name="Normal 106 4 2 2" xfId="14350" xr:uid="{76770E28-DA5F-46FA-B294-32961D4CC929}"/>
    <cellStyle name="Normal 106 4 2 2 2" xfId="27782" xr:uid="{C7D7C239-1403-4955-8478-46BDA608FAC4}"/>
    <cellStyle name="Normal 106 4 2 2 2 2" xfId="51899" xr:uid="{7207E35F-E911-4F19-A4BE-A82D148B2C49}"/>
    <cellStyle name="Normal 106 4 2 2 3" xfId="38583" xr:uid="{24FDDB53-17CC-4188-B1FC-D1D30EF63D0A}"/>
    <cellStyle name="Normal 106 4 2 3" xfId="18063" xr:uid="{2D244362-4267-4481-B5C5-0BC13C8E7031}"/>
    <cellStyle name="Normal 106 4 2 3 2" xfId="42294" xr:uid="{EACCCEA8-2165-4638-A383-1AE3B1D77C1F}"/>
    <cellStyle name="Normal 106 4 2 4" xfId="21802" xr:uid="{F5194D45-D122-4B4B-95BF-C4B4962A87AA}"/>
    <cellStyle name="Normal 106 4 2 4 2" xfId="46025" xr:uid="{49D74897-4D04-4CC2-95F5-5240D709B40A}"/>
    <cellStyle name="Normal 106 4 2 5" xfId="23822" xr:uid="{36BC8F00-7A3D-4777-A9DB-CE5264AC5F16}"/>
    <cellStyle name="Normal 106 4 2 5 2" xfId="48024" xr:uid="{E402A74C-B86C-4944-9DFC-389389EA9299}"/>
    <cellStyle name="Normal 106 4 2 6" xfId="33017" xr:uid="{74A890FB-DA4A-4C90-8E1F-4C295D97668A}"/>
    <cellStyle name="Normal 106 4 3" xfId="7045" xr:uid="{9C7A3D3B-986C-4857-BFFB-5C94AAEEA4D3}"/>
    <cellStyle name="Normal 106 4 3 2" xfId="13158" xr:uid="{B4025175-0C29-4795-84B9-61FF8895E68D}"/>
    <cellStyle name="Normal 106 4 3 2 2" xfId="37391" xr:uid="{18A6EC07-4205-45F2-B2F5-A684EEC396E6}"/>
    <cellStyle name="Normal 106 4 3 3" xfId="16871" xr:uid="{5F336ED9-EFBA-4460-A14B-1047001204CC}"/>
    <cellStyle name="Normal 106 4 3 3 2" xfId="41102" xr:uid="{0EFAFB22-2033-4F5B-85B6-BF0C045B6A81}"/>
    <cellStyle name="Normal 106 4 3 4" xfId="20610" xr:uid="{F707EC11-5E14-4B23-857D-3554927D2EED}"/>
    <cellStyle name="Normal 106 4 3 4 2" xfId="44833" xr:uid="{A1ACBF07-AF75-492C-A4B7-B159B1ED3583}"/>
    <cellStyle name="Normal 106 4 3 5" xfId="26588" xr:uid="{3DD15AAB-CF72-4FC6-A181-679526156326}"/>
    <cellStyle name="Normal 106 4 3 5 2" xfId="50707" xr:uid="{4B1CF91F-265D-46A5-B111-229311070A57}"/>
    <cellStyle name="Normal 106 4 3 6" xfId="31969" xr:uid="{E8E18DC9-EEE2-49D3-A34B-A73F916A634A}"/>
    <cellStyle name="Normal 106 4 4" xfId="11769" xr:uid="{A7B4AF3B-0CCD-4EEE-AB20-89B39EEF4B41}"/>
    <cellStyle name="Normal 106 4 4 2" xfId="25185" xr:uid="{74CD2911-8281-4BAD-B786-1CDB9804D55F}"/>
    <cellStyle name="Normal 106 4 4 2 2" xfId="49319" xr:uid="{FE5204A3-6A1F-4DF5-8C31-8407BD8AFADD}"/>
    <cellStyle name="Normal 106 4 4 3" xfId="36003" xr:uid="{2164ED89-7D76-416B-81C9-A78B76F77426}"/>
    <cellStyle name="Normal 106 4 5" xfId="15482" xr:uid="{81D20023-C0D6-4A55-95AE-3246BD4FE039}"/>
    <cellStyle name="Normal 106 4 5 2" xfId="39714" xr:uid="{1E228F6E-9825-493C-8CC1-093D74A60187}"/>
    <cellStyle name="Normal 106 4 6" xfId="19219" xr:uid="{D45918E8-1442-42B5-9ACA-5F8EC9B67D45}"/>
    <cellStyle name="Normal 106 4 6 2" xfId="43445" xr:uid="{23FFC295-7911-44B5-B92A-0B32600B1B0D}"/>
    <cellStyle name="Normal 106 4 7" xfId="22772" xr:uid="{C9AF6930-67CB-4DDC-AC93-CA25CBD5DF2D}"/>
    <cellStyle name="Normal 106 4 7 2" xfId="46974" xr:uid="{E7EFEBC7-7A89-4403-B007-0F999FF84BFB}"/>
    <cellStyle name="Normal 106 5" xfId="1731" xr:uid="{00000000-0005-0000-0000-0000D9070000}"/>
    <cellStyle name="Normal 106 5 10" xfId="28930" xr:uid="{B0312DEF-0ADA-425F-A751-6F3781D1D5D8}"/>
    <cellStyle name="Normal 106 5 2" xfId="4797" xr:uid="{449EA0DE-8EE2-4434-8EFD-EF0B5D407D1A}"/>
    <cellStyle name="Normal 106 5 2 2" xfId="8323" xr:uid="{1E07D0BD-2DBE-42F5-9382-F1C69DFDD41D}"/>
    <cellStyle name="Normal 106 5 2 2 2" xfId="27909" xr:uid="{2C780D54-2A0B-4083-95D9-680318EEE222}"/>
    <cellStyle name="Normal 106 5 2 2 2 2" xfId="52026" xr:uid="{3EFA1478-6D21-43CD-B224-BE35F31335A0}"/>
    <cellStyle name="Normal 106 5 2 2 3" xfId="33144" xr:uid="{72D9C010-E2FC-4891-B146-0CD1419E63E4}"/>
    <cellStyle name="Normal 106 5 2 3" xfId="14477" xr:uid="{F5461EE0-7B86-4B1D-814B-435426A43B5A}"/>
    <cellStyle name="Normal 106 5 2 3 2" xfId="38710" xr:uid="{8BB4E907-6453-408C-BBEB-E5AAF1A0F565}"/>
    <cellStyle name="Normal 106 5 2 4" xfId="18190" xr:uid="{85AF2AC5-59C1-41F0-A759-41F384E2B654}"/>
    <cellStyle name="Normal 106 5 2 4 2" xfId="42421" xr:uid="{B22ABF7A-BBC2-4560-B80A-1118F5701F23}"/>
    <cellStyle name="Normal 106 5 2 5" xfId="21929" xr:uid="{803BE955-CB4F-45A7-9AFA-725DE8D80899}"/>
    <cellStyle name="Normal 106 5 2 5 2" xfId="46152" xr:uid="{54B7B08A-917D-4384-B4AD-81EA0D38A2FB}"/>
    <cellStyle name="Normal 106 5 2 6" xfId="23949" xr:uid="{FFEA8036-A244-4BF8-AC62-4439799FDD7E}"/>
    <cellStyle name="Normal 106 5 2 6 2" xfId="48151" xr:uid="{C6C40660-1FCE-4500-9A2C-75CF5AC7E4A4}"/>
    <cellStyle name="Normal 106 5 2 7" xfId="30101" xr:uid="{22309C60-B0BD-4220-AB63-A07EFD35A08D}"/>
    <cellStyle name="Normal 106 5 3" xfId="6115" xr:uid="{EA691401-41D8-4CF7-98EB-A3496FA248A2}"/>
    <cellStyle name="Normal 106 5 3 2" xfId="9509" xr:uid="{62F85DF1-5170-47C7-8427-32F8D99B4B18}"/>
    <cellStyle name="Normal 106 5 3 2 2" xfId="34134" xr:uid="{B37F8AE1-C4C9-477E-86C3-74871326F437}"/>
    <cellStyle name="Normal 106 5 3 3" xfId="13285" xr:uid="{C58E1D33-5E48-4085-BAE2-67A7FA8A817E}"/>
    <cellStyle name="Normal 106 5 3 3 2" xfId="37518" xr:uid="{188913E0-AC88-42A2-B078-75DB39074FBD}"/>
    <cellStyle name="Normal 106 5 3 4" xfId="16998" xr:uid="{E8DF9218-693B-4813-90F2-727DA52539FD}"/>
    <cellStyle name="Normal 106 5 3 4 2" xfId="41229" xr:uid="{B32F7D20-B82B-400D-9881-54F5105C9E66}"/>
    <cellStyle name="Normal 106 5 3 5" xfId="20737" xr:uid="{0F0AEA94-D468-4937-8B75-983C99BDCE23}"/>
    <cellStyle name="Normal 106 5 3 5 2" xfId="44960" xr:uid="{958C7A75-9CAA-49F4-AE17-311AE3C870D8}"/>
    <cellStyle name="Normal 106 5 3 6" xfId="26715" xr:uid="{43849CF4-B249-4685-B42C-B54E6298A2C0}"/>
    <cellStyle name="Normal 106 5 3 6 2" xfId="50834" xr:uid="{FD5B8380-1648-4DC1-BE82-D21786921BD1}"/>
    <cellStyle name="Normal 106 5 3 7" xfId="31121" xr:uid="{00A65E52-04E9-4DB6-9004-AA15D522C853}"/>
    <cellStyle name="Normal 106 5 4" xfId="7173" xr:uid="{78D62ED2-5F1E-4A6B-B258-99F6B83C2BAB}"/>
    <cellStyle name="Normal 106 5 4 2" xfId="25312" xr:uid="{7474B3E5-1507-4FF9-9601-D61755CBA372}"/>
    <cellStyle name="Normal 106 5 4 2 2" xfId="49446" xr:uid="{B24DDEAB-ED2D-40AC-BE52-C166FBD3955D}"/>
    <cellStyle name="Normal 106 5 4 3" xfId="32096" xr:uid="{970D3A5E-D18D-4050-AAD7-1BF7D59EF6F7}"/>
    <cellStyle name="Normal 106 5 5" xfId="10586" xr:uid="{24371140-F5CF-4049-A4FD-E79151360A90}"/>
    <cellStyle name="Normal 106 5 6" xfId="11896" xr:uid="{84D8F591-1847-4B2C-8F86-2C64BAA42C1E}"/>
    <cellStyle name="Normal 106 5 6 2" xfId="36130" xr:uid="{48BC214B-8A3A-46D6-B6EB-109ED826DA56}"/>
    <cellStyle name="Normal 106 5 7" xfId="15609" xr:uid="{E8EAAAE5-0FE4-468E-83FB-2FE963B785FF}"/>
    <cellStyle name="Normal 106 5 7 2" xfId="39841" xr:uid="{6047E6EF-FF65-41CF-B21D-DD74461079A0}"/>
    <cellStyle name="Normal 106 5 8" xfId="19346" xr:uid="{C4A53306-42CE-4D7F-A0DC-6BC818C0B01D}"/>
    <cellStyle name="Normal 106 5 8 2" xfId="43572" xr:uid="{A3B70CD9-E4AD-452A-90B5-562068A467A4}"/>
    <cellStyle name="Normal 106 5 9" xfId="22899" xr:uid="{FE6563E7-ED6A-4D4A-B626-4076E7CEFF77}"/>
    <cellStyle name="Normal 106 5 9 2" xfId="47101" xr:uid="{5FB358FD-86EA-456A-ACB5-66D37C2FE17B}"/>
    <cellStyle name="Normal 106 6" xfId="7307" xr:uid="{3F735C0B-0F2A-4402-81A6-43811383D69F}"/>
    <cellStyle name="Normal 106 6 2" xfId="8455" xr:uid="{A44246F4-A238-44D1-91A1-EF27AD4495C4}"/>
    <cellStyle name="Normal 106 6 2 2" xfId="14604" xr:uid="{1C0F56C0-90A0-4974-B6FC-5A3AC59983D5}"/>
    <cellStyle name="Normal 106 6 2 2 2" xfId="28036" xr:uid="{D35FB91A-570B-4DB9-BF3B-8548B384BB0F}"/>
    <cellStyle name="Normal 106 6 2 2 2 2" xfId="52153" xr:uid="{D8E37E26-618E-4031-96CB-7EE79053BD86}"/>
    <cellStyle name="Normal 106 6 2 2 3" xfId="38837" xr:uid="{154FE7FC-CB24-4932-AC17-572337828358}"/>
    <cellStyle name="Normal 106 6 2 3" xfId="18317" xr:uid="{6B9598AE-8A35-48E6-BA9C-959F8DA91780}"/>
    <cellStyle name="Normal 106 6 2 3 2" xfId="42548" xr:uid="{94A667A9-97EE-4E3C-81E7-79C75044E23A}"/>
    <cellStyle name="Normal 106 6 2 4" xfId="22056" xr:uid="{E26FCB72-9D6E-48FF-B8C2-1FDA76790115}"/>
    <cellStyle name="Normal 106 6 2 4 2" xfId="46279" xr:uid="{CA26D5E2-07D7-43F6-9A71-7F13D4CD62BE}"/>
    <cellStyle name="Normal 106 6 2 5" xfId="24076" xr:uid="{4C15CEAF-E893-4D14-91F7-EC36ED80CD54}"/>
    <cellStyle name="Normal 106 6 2 5 2" xfId="48278" xr:uid="{E21DF053-8622-4D4E-9744-85129428D9B5}"/>
    <cellStyle name="Normal 106 6 2 6" xfId="33271" xr:uid="{838A5E58-284C-4766-8A94-7383A809BAB4}"/>
    <cellStyle name="Normal 106 6 3" xfId="9596" xr:uid="{9CB9470E-1688-4CD6-A6B3-E115C01DB6B2}"/>
    <cellStyle name="Normal 106 6 3 2" xfId="13412" xr:uid="{BD942F8D-ECA9-466F-8C5C-CFEF241F4DF3}"/>
    <cellStyle name="Normal 106 6 3 2 2" xfId="37645" xr:uid="{91D7B0C9-FD23-4675-B3CD-B1BEFE285285}"/>
    <cellStyle name="Normal 106 6 3 3" xfId="17125" xr:uid="{26A422C5-616A-4704-9C7C-0796434B9F4E}"/>
    <cellStyle name="Normal 106 6 3 3 2" xfId="41356" xr:uid="{3EAB0546-6B1C-4338-96C3-A7AA6995A204}"/>
    <cellStyle name="Normal 106 6 3 4" xfId="20864" xr:uid="{40F61F8E-94D0-41F4-9AAE-62717FB8F4FC}"/>
    <cellStyle name="Normal 106 6 3 4 2" xfId="45087" xr:uid="{9ECA7828-F4BA-4A9A-A57A-D7798A45A5F2}"/>
    <cellStyle name="Normal 106 6 3 5" xfId="26842" xr:uid="{E1DE990D-BD08-430A-BDA0-4D00C752DCC3}"/>
    <cellStyle name="Normal 106 6 3 5 2" xfId="50961" xr:uid="{56051733-2EC2-4974-A728-8A8D0D4CE81B}"/>
    <cellStyle name="Normal 106 6 3 6" xfId="34221" xr:uid="{77240055-2B90-4789-9CBC-4737D0405C96}"/>
    <cellStyle name="Normal 106 6 4" xfId="12023" xr:uid="{181A12F0-0BDF-470A-9F3A-81EEF623697C}"/>
    <cellStyle name="Normal 106 6 4 2" xfId="25439" xr:uid="{B96BC04D-46E3-4026-A604-E4A62EE24A2B}"/>
    <cellStyle name="Normal 106 6 4 2 2" xfId="49573" xr:uid="{F2EDE5E1-A50D-42A1-9445-978A43B28D05}"/>
    <cellStyle name="Normal 106 6 4 3" xfId="36257" xr:uid="{17ACCE84-2C5F-4DB4-A7EE-39879AEFB26E}"/>
    <cellStyle name="Normal 106 6 5" xfId="15736" xr:uid="{55AFD213-A870-490A-897E-9BA68D5BF93B}"/>
    <cellStyle name="Normal 106 6 5 2" xfId="39968" xr:uid="{2CC19901-5279-4FE6-BD37-77814D779499}"/>
    <cellStyle name="Normal 106 6 6" xfId="19473" xr:uid="{D2AF2945-67CB-49CC-B366-9EC86DB12C7A}"/>
    <cellStyle name="Normal 106 6 6 2" xfId="43699" xr:uid="{5BA0F8BE-BA30-4E84-9219-4E7F9BCEC1E5}"/>
    <cellStyle name="Normal 106 6 7" xfId="23026" xr:uid="{9ECE6612-6A29-472F-BB84-654979A4F27A}"/>
    <cellStyle name="Normal 106 6 7 2" xfId="47228" xr:uid="{41F80CB6-3DB5-4749-A9D6-3A0A6C7C5FE4}"/>
    <cellStyle name="Normal 106 6 8" xfId="32223" xr:uid="{71AC3366-C2E2-4FAF-A20A-76FFB27A89B7}"/>
    <cellStyle name="Normal 106 7" xfId="7734" xr:uid="{C2B8C463-E59C-489D-B6CC-BD2A34A46F2E}"/>
    <cellStyle name="Normal 106 8" xfId="7471" xr:uid="{B01635AF-E59A-4A55-91AA-89F5F85CAB43}"/>
    <cellStyle name="Normal 106 8 2" xfId="12581" xr:uid="{75192CED-3AA9-487B-B626-B3F8DF947E36}"/>
    <cellStyle name="Normal 106 8 2 2" xfId="26009" xr:uid="{3F1F5BFE-F284-4B49-9DF7-5F2FB8B677A3}"/>
    <cellStyle name="Normal 106 8 2 2 2" xfId="50130" xr:uid="{86055F5A-5733-4349-B2D3-69437EE812CA}"/>
    <cellStyle name="Normal 106 8 2 3" xfId="36814" xr:uid="{0CAF14CA-ECCE-4A17-B688-F27A4C92BF41}"/>
    <cellStyle name="Normal 106 8 3" xfId="16294" xr:uid="{CC42FAEB-2E9C-4E3B-8D8E-D74B2B6C70FC}"/>
    <cellStyle name="Normal 106 8 3 2" xfId="40525" xr:uid="{19A7F2BB-EC90-43AA-93F8-1858FCA780CE}"/>
    <cellStyle name="Normal 106 8 4" xfId="20033" xr:uid="{F8662499-A809-47C8-8FC6-FB9F8F9D9B3D}"/>
    <cellStyle name="Normal 106 8 4 2" xfId="44256" xr:uid="{7A608439-72B4-4A41-BF6D-4464BAB7E45A}"/>
    <cellStyle name="Normal 106 8 5" xfId="23185" xr:uid="{3290163E-232B-45E9-AA3E-5ED239E552A0}"/>
    <cellStyle name="Normal 106 8 5 2" xfId="47387" xr:uid="{B216F499-8A24-4391-9770-D01C9FF7D40E}"/>
    <cellStyle name="Normal 106 8 6" xfId="32382" xr:uid="{9F752F8A-6B90-4387-801A-B9B94FF29A3C}"/>
    <cellStyle name="Normal 106 9" xfId="9846" xr:uid="{D404D8F0-A1A8-46D5-A96A-9ED7A9AD6C0B}"/>
    <cellStyle name="Normal 106 9 2" xfId="13718" xr:uid="{BEB2D38C-99BA-4631-A425-804445DEC3C8}"/>
    <cellStyle name="Normal 106 9 2 2" xfId="37951" xr:uid="{05147BC3-5421-4D0C-804B-E260C14C7A25}"/>
    <cellStyle name="Normal 106 9 3" xfId="17431" xr:uid="{675E385A-7E28-45E2-8406-03EFB1A77035}"/>
    <cellStyle name="Normal 106 9 3 2" xfId="41662" xr:uid="{DD9FA9B0-43F9-4244-92AC-67347E3171AD}"/>
    <cellStyle name="Normal 106 9 4" xfId="21170" xr:uid="{3663FEC1-FAA6-4DF5-81C4-A9BAC8030F17}"/>
    <cellStyle name="Normal 106 9 4 2" xfId="45393" xr:uid="{22DB871A-899A-4FFF-B1A7-29E756B069F6}"/>
    <cellStyle name="Normal 106 9 5" xfId="27150" xr:uid="{56847629-487B-4073-AD2C-1F3A513848A2}"/>
    <cellStyle name="Normal 106 9 5 2" xfId="51267" xr:uid="{5CEB3348-3697-4851-B8D0-9302965FA576}"/>
    <cellStyle name="Normal 106 9 6" xfId="34446" xr:uid="{D5B271BA-FF17-4167-BDC9-FD4721141272}"/>
    <cellStyle name="Normal 107" xfId="1732" xr:uid="{00000000-0005-0000-0000-0000DA070000}"/>
    <cellStyle name="Normal 107 10" xfId="8983" xr:uid="{3EC79F88-9DA9-4A06-97FB-72C5E7573DBA}"/>
    <cellStyle name="Normal 107 10 2" xfId="12375" xr:uid="{2B878B0A-6C5D-407A-8E69-03FFDD84EF59}"/>
    <cellStyle name="Normal 107 10 2 2" xfId="36609" xr:uid="{F0B00D36-385B-4F5E-8620-DA74EF62BBC3}"/>
    <cellStyle name="Normal 107 10 3" xfId="16088" xr:uid="{276AE12B-174F-4F88-94DF-6E2F4681CA18}"/>
    <cellStyle name="Normal 107 10 3 2" xfId="40320" xr:uid="{BD802FA0-3A7D-4D45-A133-5CF8E312B4B3}"/>
    <cellStyle name="Normal 107 10 4" xfId="19826" xr:uid="{901C3BF0-8B82-4E51-9689-920C7837217C}"/>
    <cellStyle name="Normal 107 10 4 2" xfId="44051" xr:uid="{90796A16-4F28-4F48-B10B-29E0795DE67E}"/>
    <cellStyle name="Normal 107 10 5" xfId="25801" xr:uid="{A2662FCE-9277-46E3-B089-DDE4F89FA41C}"/>
    <cellStyle name="Normal 107 10 5 2" xfId="49925" xr:uid="{725B7410-D074-4D10-A444-141EEA23EC64}"/>
    <cellStyle name="Normal 107 10 6" xfId="33677" xr:uid="{D27E9BB6-3584-42FF-95AF-EF5A2310271D}"/>
    <cellStyle name="Normal 107 11" xfId="10587" xr:uid="{134D4AAB-D1B6-4CB0-AE90-B885054E84AA}"/>
    <cellStyle name="Normal 107 11 2" xfId="24512" xr:uid="{B5059695-CE5B-4E9E-AF0C-A88E836762C3}"/>
    <cellStyle name="Normal 107 11 2 2" xfId="48686" xr:uid="{0654A96E-F5AB-4A0C-BD33-AB409ED349D8}"/>
    <cellStyle name="Normal 107 11 3" xfId="35106" xr:uid="{CF73FAEA-E0A1-4B3D-8ED1-3866FEEEBEA0}"/>
    <cellStyle name="Normal 107 12" xfId="11131" xr:uid="{AA52E925-689D-4A44-9561-F0AD49BEF422}"/>
    <cellStyle name="Normal 107 12 2" xfId="35365" xr:uid="{D2882B5E-9F8E-459E-959D-92B5D5E9B201}"/>
    <cellStyle name="Normal 107 13" xfId="14844" xr:uid="{23990A15-C0A0-4A8E-B331-07EAB8E76382}"/>
    <cellStyle name="Normal 107 13 2" xfId="39076" xr:uid="{3CCF507A-E286-4C96-B346-BC47E25AB96A}"/>
    <cellStyle name="Normal 107 14" xfId="18577" xr:uid="{663364EE-865F-4623-BD8F-0014BC530946}"/>
    <cellStyle name="Normal 107 14 2" xfId="42803" xr:uid="{5E6DBF0B-D337-4104-98AC-D28BB9C97505}"/>
    <cellStyle name="Normal 107 2" xfId="1733" xr:uid="{00000000-0005-0000-0000-0000DB070000}"/>
    <cellStyle name="Normal 107 2 2" xfId="7930" xr:uid="{56CEE560-020C-472C-A155-18FAFA4B5EB0}"/>
    <cellStyle name="Normal 107 2 2 2" xfId="14101" xr:uid="{487DA8B1-D34B-43CB-8BB9-5559DCBE4FFE}"/>
    <cellStyle name="Normal 107 2 2 2 2" xfId="27533" xr:uid="{967A5235-6620-4B3C-A5D9-D5054D21133A}"/>
    <cellStyle name="Normal 107 2 2 2 2 2" xfId="51650" xr:uid="{B7537DA3-2822-444B-B2C9-E9F2A4953C78}"/>
    <cellStyle name="Normal 107 2 2 2 3" xfId="38334" xr:uid="{C8F92F6F-9AE4-4DDE-9C8A-C28E3825C8D8}"/>
    <cellStyle name="Normal 107 2 2 3" xfId="17814" xr:uid="{C6A64828-2D02-49B2-9F7F-08ED7C39AFB9}"/>
    <cellStyle name="Normal 107 2 2 3 2" xfId="42045" xr:uid="{1684A187-05CC-4CD7-8478-8C664807991E}"/>
    <cellStyle name="Normal 107 2 2 4" xfId="21553" xr:uid="{93711E09-2EB0-4DA2-B854-664D88AA22AE}"/>
    <cellStyle name="Normal 107 2 2 4 2" xfId="45776" xr:uid="{1D9AD3CE-03B8-4B16-9A9D-0C81766DEF35}"/>
    <cellStyle name="Normal 107 2 2 5" xfId="23573" xr:uid="{51022691-4884-4883-A49A-9C983CA7839B}"/>
    <cellStyle name="Normal 107 2 2 5 2" xfId="47775" xr:uid="{F046061F-644B-450B-A956-FEDDBE46E52D}"/>
    <cellStyle name="Normal 107 2 2 6" xfId="32768" xr:uid="{62E2E4D5-C731-48F1-B87D-FA99FB6FB790}"/>
    <cellStyle name="Normal 107 2 3" xfId="6783" xr:uid="{33B1ACF3-909D-4FDF-963D-D753ED64F699}"/>
    <cellStyle name="Normal 107 2 3 2" xfId="12921" xr:uid="{C154E389-3151-4F28-BB53-1AACC7D21504}"/>
    <cellStyle name="Normal 107 2 3 2 2" xfId="37154" xr:uid="{1B277696-6473-43D3-BDC6-B33B87A65B80}"/>
    <cellStyle name="Normal 107 2 3 3" xfId="16634" xr:uid="{76938E1A-3564-4862-9549-4C9CAA095636}"/>
    <cellStyle name="Normal 107 2 3 3 2" xfId="40865" xr:uid="{78485D26-1B19-4E5D-9F2E-E1D969653053}"/>
    <cellStyle name="Normal 107 2 3 4" xfId="20373" xr:uid="{071727FE-37DA-4514-8684-8D651CF46AEA}"/>
    <cellStyle name="Normal 107 2 3 4 2" xfId="44596" xr:uid="{DFD90436-9D72-41D4-881D-DA747A0CDABB}"/>
    <cellStyle name="Normal 107 2 3 5" xfId="26351" xr:uid="{CC6A6FDC-C435-4A9A-AA6E-477DCCADA96E}"/>
    <cellStyle name="Normal 107 2 3 5 2" xfId="50470" xr:uid="{4BBE1500-71E1-4CD4-8ECA-A50C4A4285ED}"/>
    <cellStyle name="Normal 107 2 3 6" xfId="31720" xr:uid="{2E5EAE40-2D6E-4C1E-87AA-22E00A16B1E2}"/>
    <cellStyle name="Normal 107 2 4" xfId="11520" xr:uid="{2DE8C51E-88EB-459A-9C7A-9CE67EC5F6BC}"/>
    <cellStyle name="Normal 107 2 4 2" xfId="24936" xr:uid="{DFF379A0-436B-4D08-B5C9-070BA2390FFE}"/>
    <cellStyle name="Normal 107 2 4 2 2" xfId="49070" xr:uid="{6E99DFCE-7006-4149-A120-656851545EBE}"/>
    <cellStyle name="Normal 107 2 4 3" xfId="35754" xr:uid="{EC097ECD-7207-46BE-9B5D-4EAA6077C15E}"/>
    <cellStyle name="Normal 107 2 5" xfId="15233" xr:uid="{2F09DC0A-D3FF-4C53-8F8D-08046171B6D6}"/>
    <cellStyle name="Normal 107 2 5 2" xfId="39465" xr:uid="{E6D6BB29-B005-4478-A6B9-A4109E5DB7AD}"/>
    <cellStyle name="Normal 107 2 6" xfId="18970" xr:uid="{5BEB4A2B-3466-4C7C-A2FF-656ACB91F1A5}"/>
    <cellStyle name="Normal 107 2 6 2" xfId="43196" xr:uid="{6480E385-7340-4AEB-95E7-0948280FE7FD}"/>
    <cellStyle name="Normal 107 2 7" xfId="22523" xr:uid="{A86E39BC-50D4-4521-B290-AF531D8115B5}"/>
    <cellStyle name="Normal 107 2 7 2" xfId="46725" xr:uid="{7DD07FDD-BA27-4499-B784-1ACBDC1CE59A}"/>
    <cellStyle name="Normal 107 3" xfId="1734" xr:uid="{00000000-0005-0000-0000-0000DC070000}"/>
    <cellStyle name="Normal 107 3 2" xfId="8064" xr:uid="{23B4338A-9D58-4869-8733-58100B11A1E5}"/>
    <cellStyle name="Normal 107 3 2 2" xfId="14225" xr:uid="{026277D3-BC06-4401-9281-97E98F2372E7}"/>
    <cellStyle name="Normal 107 3 2 2 2" xfId="27657" xr:uid="{98F3DF84-4318-475F-8718-2DEA559ADD46}"/>
    <cellStyle name="Normal 107 3 2 2 2 2" xfId="51774" xr:uid="{CA7BF407-752E-4297-BFB6-522C6714E694}"/>
    <cellStyle name="Normal 107 3 2 2 3" xfId="38458" xr:uid="{7D64B9C5-304E-4D4F-8DCE-62861F75E660}"/>
    <cellStyle name="Normal 107 3 2 3" xfId="17938" xr:uid="{293725BF-F4CE-41C2-BA0C-D36C631A2D27}"/>
    <cellStyle name="Normal 107 3 2 3 2" xfId="42169" xr:uid="{34ACDA35-9500-4484-AFD1-67E05A6C60BD}"/>
    <cellStyle name="Normal 107 3 2 4" xfId="21677" xr:uid="{7EEB906A-736B-4C8A-A0CE-F622D56DE8EB}"/>
    <cellStyle name="Normal 107 3 2 4 2" xfId="45900" xr:uid="{B294C8CD-2C7D-45A5-8FEF-54BD69391FF5}"/>
    <cellStyle name="Normal 107 3 2 5" xfId="23697" xr:uid="{E41ACD0A-932B-4566-AFE2-E295B7645455}"/>
    <cellStyle name="Normal 107 3 2 5 2" xfId="47899" xr:uid="{16F3378F-4CB0-4BEC-B4F4-D7945C34A256}"/>
    <cellStyle name="Normal 107 3 2 6" xfId="32892" xr:uid="{6A34E007-10F6-4E38-8CC6-4ABFE696CBC0}"/>
    <cellStyle name="Normal 107 3 3" xfId="6911" xr:uid="{C2A0838F-3165-41A1-9785-4142F4A19449}"/>
    <cellStyle name="Normal 107 3 3 2" xfId="13033" xr:uid="{4B0A814D-F3CB-40E2-844C-CF7BEBC1A3EB}"/>
    <cellStyle name="Normal 107 3 3 2 2" xfId="37266" xr:uid="{1BD87503-D2A8-4CEB-B9D1-6F2EE108E00D}"/>
    <cellStyle name="Normal 107 3 3 3" xfId="16746" xr:uid="{ADE75B9C-72C5-4BF0-A441-C80676C82DEB}"/>
    <cellStyle name="Normal 107 3 3 3 2" xfId="40977" xr:uid="{DF6CC14D-75B1-40F8-AD7B-F15A5FC5DFD5}"/>
    <cellStyle name="Normal 107 3 3 4" xfId="20485" xr:uid="{32D9C76D-7E68-4BFB-9204-98F2D081E5CD}"/>
    <cellStyle name="Normal 107 3 3 4 2" xfId="44708" xr:uid="{423D4F29-9FC8-48B0-BB55-8CE1965EC6D0}"/>
    <cellStyle name="Normal 107 3 3 5" xfId="26463" xr:uid="{1D9954AC-FBDA-42EA-A0D2-8CAC71A8E6C5}"/>
    <cellStyle name="Normal 107 3 3 5 2" xfId="50582" xr:uid="{2F309470-5633-4449-8518-62644D42BFE6}"/>
    <cellStyle name="Normal 107 3 3 6" xfId="31844" xr:uid="{205D7B10-5B37-49E0-8435-426B6006CECD}"/>
    <cellStyle name="Normal 107 3 4" xfId="11644" xr:uid="{BB2FB8E1-2677-4D00-9505-3D789D27D00A}"/>
    <cellStyle name="Normal 107 3 4 2" xfId="25060" xr:uid="{7F9C5AF1-A0D2-4CF5-8188-81EEA25E54BB}"/>
    <cellStyle name="Normal 107 3 4 2 2" xfId="49194" xr:uid="{F78929D9-B52B-4FB3-9026-0168E5642289}"/>
    <cellStyle name="Normal 107 3 4 3" xfId="35878" xr:uid="{04EB6B14-D63C-48D0-AA0E-FA72B14331A5}"/>
    <cellStyle name="Normal 107 3 5" xfId="15357" xr:uid="{6DC760CD-EA1C-43AF-BC71-435D2F452A8A}"/>
    <cellStyle name="Normal 107 3 5 2" xfId="39589" xr:uid="{A5AAC36A-3AC6-4727-AB60-223E70D5F736}"/>
    <cellStyle name="Normal 107 3 6" xfId="19094" xr:uid="{F3539ED1-1E13-46D4-A8EA-AE9FC310C3D4}"/>
    <cellStyle name="Normal 107 3 6 2" xfId="43320" xr:uid="{0542825E-94E5-4296-ABF8-2281EC4640A3}"/>
    <cellStyle name="Normal 107 3 7" xfId="22647" xr:uid="{B3FD416E-B700-4FE6-BFF4-DC5C117E95E4}"/>
    <cellStyle name="Normal 107 3 7 2" xfId="46849" xr:uid="{302DC493-27C6-4C5A-BB29-2FB667359458}"/>
    <cellStyle name="Normal 107 4" xfId="1735" xr:uid="{00000000-0005-0000-0000-0000DD070000}"/>
    <cellStyle name="Normal 107 4 10" xfId="22775" xr:uid="{52DBA1F8-8682-4A41-9CC8-345637CE491E}"/>
    <cellStyle name="Normal 107 4 10 2" xfId="46977" xr:uid="{25441244-29EF-4C5E-A0B4-CEE0D3CE5AA1}"/>
    <cellStyle name="Normal 107 4 11" xfId="28931" xr:uid="{6657F074-D999-4C6A-81F5-26436D889F51}"/>
    <cellStyle name="Normal 107 4 2" xfId="1736" xr:uid="{00000000-0005-0000-0000-0000DE070000}"/>
    <cellStyle name="Normal 107 4 2 2" xfId="4799" xr:uid="{01E111DB-3C35-46DD-AB17-9A4BA1EE5A3B}"/>
    <cellStyle name="Normal 107 4 2 2 2" xfId="27785" xr:uid="{C7A7C056-17EF-4BB6-A220-04052CE6AEE5}"/>
    <cellStyle name="Normal 107 4 2 2 2 2" xfId="51902" xr:uid="{82D99842-09F0-482F-87C2-C31B909BDFC8}"/>
    <cellStyle name="Normal 107 4 2 2 3" xfId="30103" xr:uid="{E8C45672-B128-47AB-8CA9-6D388CF4E5B6}"/>
    <cellStyle name="Normal 107 4 2 3" xfId="6117" xr:uid="{F3296850-28AA-4623-BD6D-0BDD91FC9DD1}"/>
    <cellStyle name="Normal 107 4 2 3 2" xfId="31123" xr:uid="{C475ADFE-5F23-47E2-828D-0EAF498B1D97}"/>
    <cellStyle name="Normal 107 4 2 4" xfId="8196" xr:uid="{C135DEA3-6EEE-4EC4-A8EB-A767BF16A020}"/>
    <cellStyle name="Normal 107 4 2 4 2" xfId="33020" xr:uid="{966273A9-A81F-4B21-A242-8EF059998DA7}"/>
    <cellStyle name="Normal 107 4 2 5" xfId="14353" xr:uid="{0AB21E37-0716-4FF1-9FFB-D439FCAA0915}"/>
    <cellStyle name="Normal 107 4 2 5 2" xfId="38586" xr:uid="{886E6BA5-5B99-4377-BC85-431B299337CD}"/>
    <cellStyle name="Normal 107 4 2 6" xfId="18066" xr:uid="{B074059A-680A-4137-9D61-DE7DA0C4C63C}"/>
    <cellStyle name="Normal 107 4 2 6 2" xfId="42297" xr:uid="{D614A89A-9CB5-4C53-A415-E7C20D80F3DC}"/>
    <cellStyle name="Normal 107 4 2 7" xfId="21805" xr:uid="{BD093E67-F14E-400B-AD4C-B653C8706CCE}"/>
    <cellStyle name="Normal 107 4 2 7 2" xfId="46028" xr:uid="{76A369A7-F709-4074-8742-7DD58882D73D}"/>
    <cellStyle name="Normal 107 4 2 8" xfId="23825" xr:uid="{73A3523D-8671-492C-8EED-041E29B782C6}"/>
    <cellStyle name="Normal 107 4 2 8 2" xfId="48027" xr:uid="{6E78D0FF-9D28-4C97-B2BE-36DD143E8245}"/>
    <cellStyle name="Normal 107 4 2 9" xfId="28932" xr:uid="{73F843BB-35B4-47A7-AED1-6EF3E8EFAA61}"/>
    <cellStyle name="Normal 107 4 3" xfId="4798" xr:uid="{84A03F0F-5FFF-4FF3-92E9-0A3D7B0F9142}"/>
    <cellStyle name="Normal 107 4 3 2" xfId="9436" xr:uid="{2007C2C4-0577-4EB8-BDE9-1A0165D675BF}"/>
    <cellStyle name="Normal 107 4 3 2 2" xfId="34061" xr:uid="{D7228250-6C74-4D14-BEC2-6170C6A1A381}"/>
    <cellStyle name="Normal 107 4 3 3" xfId="13161" xr:uid="{426ECA27-9FF6-45CB-8074-B27751395C72}"/>
    <cellStyle name="Normal 107 4 3 3 2" xfId="37394" xr:uid="{A57CAB77-696E-4B07-BDA6-4E5406C06BB8}"/>
    <cellStyle name="Normal 107 4 3 4" xfId="16874" xr:uid="{7667A9EA-37A5-4EF0-9E80-E289CB946F03}"/>
    <cellStyle name="Normal 107 4 3 4 2" xfId="41105" xr:uid="{2BE3CAF3-5571-4595-B3AA-4368A300ECE4}"/>
    <cellStyle name="Normal 107 4 3 5" xfId="20613" xr:uid="{D5AF1319-AFE6-40EB-8C58-86048636497D}"/>
    <cellStyle name="Normal 107 4 3 5 2" xfId="44836" xr:uid="{71D776F3-1934-4C6B-85E6-D82FFFC77989}"/>
    <cellStyle name="Normal 107 4 3 6" xfId="26591" xr:uid="{53B0E535-8562-43D9-8F73-01C3AD1830EF}"/>
    <cellStyle name="Normal 107 4 3 6 2" xfId="50710" xr:uid="{2AFF51A9-25FF-44FD-95B8-36CCBA4BD495}"/>
    <cellStyle name="Normal 107 4 3 7" xfId="30102" xr:uid="{4DB8A89E-3B3A-4CE6-8824-481FEDADD169}"/>
    <cellStyle name="Normal 107 4 4" xfId="6116" xr:uid="{5C4379BF-E855-4A7C-8C67-0FC45C9FACFF}"/>
    <cellStyle name="Normal 107 4 4 2" xfId="25188" xr:uid="{54C8BCBA-A0EE-4E21-B5F7-EF8CE8E973E8}"/>
    <cellStyle name="Normal 107 4 4 2 2" xfId="49322" xr:uid="{801E1FFC-DB93-4750-A0DA-9F53865D5DFE}"/>
    <cellStyle name="Normal 107 4 4 3" xfId="31122" xr:uid="{1B47981B-EF74-4611-BF14-7786D37C6424}"/>
    <cellStyle name="Normal 107 4 5" xfId="7048" xr:uid="{101F17E8-3597-46CC-B12A-5BF279896485}"/>
    <cellStyle name="Normal 107 4 5 2" xfId="31972" xr:uid="{2C14CDB5-0AC8-4159-B032-9365BCD7552E}"/>
    <cellStyle name="Normal 107 4 6" xfId="10588" xr:uid="{8357EBE3-7E49-47C8-94D0-C3232F7157B8}"/>
    <cellStyle name="Normal 107 4 6 2" xfId="35107" xr:uid="{5AA5323A-8539-4F0F-A073-79EB24E16267}"/>
    <cellStyle name="Normal 107 4 7" xfId="11772" xr:uid="{C4A66413-35E0-4907-ABB0-4D7FC0BFC415}"/>
    <cellStyle name="Normal 107 4 7 2" xfId="36006" xr:uid="{5E0DDDF4-65D0-45E7-84C1-DD28FB4EDF29}"/>
    <cellStyle name="Normal 107 4 8" xfId="15485" xr:uid="{EA16B100-01D8-456D-8B3D-21888F7F8F8B}"/>
    <cellStyle name="Normal 107 4 8 2" xfId="39717" xr:uid="{B53B1989-204B-4EC4-A104-986B3CF8AFE0}"/>
    <cellStyle name="Normal 107 4 9" xfId="19222" xr:uid="{13AACBB4-A028-4533-A4CC-C31545E007DA}"/>
    <cellStyle name="Normal 107 4 9 2" xfId="43448" xr:uid="{6B5EB43B-AA23-4C3E-B24A-8F5D4855F045}"/>
    <cellStyle name="Normal 107 5" xfId="3213" xr:uid="{00000000-0005-0000-0000-0000DF070000}"/>
    <cellStyle name="Normal 107 5 2" xfId="8326" xr:uid="{BB762BC7-C2FB-4AAD-9F6D-77E241CCB723}"/>
    <cellStyle name="Normal 107 5 2 2" xfId="14480" xr:uid="{83C70F2E-FA66-4386-9A30-99ACF2A1FAE8}"/>
    <cellStyle name="Normal 107 5 2 2 2" xfId="27912" xr:uid="{F87C6586-FD7E-458F-B44B-2E7E2050F3CA}"/>
    <cellStyle name="Normal 107 5 2 2 2 2" xfId="52029" xr:uid="{089E2AA9-5136-4D98-93F4-62435A6D30B9}"/>
    <cellStyle name="Normal 107 5 2 2 3" xfId="38713" xr:uid="{50763AA6-97D6-4A2D-A176-6B539E017032}"/>
    <cellStyle name="Normal 107 5 2 3" xfId="18193" xr:uid="{367809D5-F8D0-401B-A06C-4755FBA4403A}"/>
    <cellStyle name="Normal 107 5 2 3 2" xfId="42424" xr:uid="{5D151148-154A-414A-8FD4-36A7367FF82C}"/>
    <cellStyle name="Normal 107 5 2 4" xfId="21932" xr:uid="{E66E9B52-9EFE-4CCA-871C-85B2A61945EA}"/>
    <cellStyle name="Normal 107 5 2 4 2" xfId="46155" xr:uid="{3DD1A40F-8F97-430F-9915-ADF40ABFC27C}"/>
    <cellStyle name="Normal 107 5 2 5" xfId="23952" xr:uid="{E0B91323-5AD1-4A5C-AAEB-99DA87CCF169}"/>
    <cellStyle name="Normal 107 5 2 5 2" xfId="48154" xr:uid="{11C233C1-FD49-469D-983C-2F156D92D115}"/>
    <cellStyle name="Normal 107 5 2 6" xfId="33147" xr:uid="{25B4C656-A9AE-49B3-ABCC-898FB6D5F85C}"/>
    <cellStyle name="Normal 107 5 3" xfId="7176" xr:uid="{9EDA51B1-041B-4789-B4C2-13FF7BE93D59}"/>
    <cellStyle name="Normal 107 5 3 2" xfId="13288" xr:uid="{4DBB0854-C416-4B05-9FBF-4B361B6861E3}"/>
    <cellStyle name="Normal 107 5 3 2 2" xfId="37521" xr:uid="{FCB87849-6C59-42F4-B25F-EB86CF6FA2E9}"/>
    <cellStyle name="Normal 107 5 3 3" xfId="17001" xr:uid="{0C15D8FF-5EB9-4BB3-8D83-F3C9E89D777A}"/>
    <cellStyle name="Normal 107 5 3 3 2" xfId="41232" xr:uid="{632A67D9-2B4B-4CEF-804C-077090641F08}"/>
    <cellStyle name="Normal 107 5 3 4" xfId="20740" xr:uid="{67C1BABF-C978-43AB-93DC-1F6D7E122024}"/>
    <cellStyle name="Normal 107 5 3 4 2" xfId="44963" xr:uid="{881EAB07-3078-482D-8EBC-6036676BEBF3}"/>
    <cellStyle name="Normal 107 5 3 5" xfId="26718" xr:uid="{FE8B79CB-C9F4-4D29-B6A1-17D03DDD36A6}"/>
    <cellStyle name="Normal 107 5 3 5 2" xfId="50837" xr:uid="{37569322-A043-4469-BE3C-21CDEE21383F}"/>
    <cellStyle name="Normal 107 5 3 6" xfId="32099" xr:uid="{F0A5308B-A7FC-4CF9-BB94-ED8EE4912927}"/>
    <cellStyle name="Normal 107 5 4" xfId="10589" xr:uid="{4616EEF8-5165-4CC0-ADD5-B752A60C0DF1}"/>
    <cellStyle name="Normal 107 5 4 2" xfId="25315" xr:uid="{69C8A8B0-A888-4731-86DE-63C0536A4B77}"/>
    <cellStyle name="Normal 107 5 4 2 2" xfId="49449" xr:uid="{099517A5-21CA-49AE-BCE7-0F83B9889B68}"/>
    <cellStyle name="Normal 107 5 5" xfId="11899" xr:uid="{7FAA407B-C2D6-4188-8E02-CE4EB3D0B5C1}"/>
    <cellStyle name="Normal 107 5 5 2" xfId="36133" xr:uid="{23ECDE56-C7F6-4F94-93C1-93B6D8D5F001}"/>
    <cellStyle name="Normal 107 5 6" xfId="15612" xr:uid="{77E44A3D-CCB2-4F3E-8B4D-81EE05AC792C}"/>
    <cellStyle name="Normal 107 5 6 2" xfId="39844" xr:uid="{36918C17-FD85-4150-A9E3-EEFAB0333F34}"/>
    <cellStyle name="Normal 107 5 7" xfId="19349" xr:uid="{1747FFA3-F978-402B-AB7D-D3134878E664}"/>
    <cellStyle name="Normal 107 5 7 2" xfId="43575" xr:uid="{9E69565B-4FDA-49C5-8A50-426CB893D73A}"/>
    <cellStyle name="Normal 107 5 8" xfId="22902" xr:uid="{3768DB85-F21A-4CC1-B27D-945E61A19216}"/>
    <cellStyle name="Normal 107 5 8 2" xfId="47104" xr:uid="{2D6FA074-C197-40C3-8C86-B558C65C5FE4}"/>
    <cellStyle name="Normal 107 5 9" xfId="29223" xr:uid="{EBAEF767-F58C-4DF2-9BAE-0BC6A1391862}"/>
    <cellStyle name="Normal 107 6" xfId="7310" xr:uid="{0B9B3BFB-5010-447A-923B-A50C248C5955}"/>
    <cellStyle name="Normal 107 6 2" xfId="8458" xr:uid="{861AD605-075E-4AB8-8AF2-3AEC5293DE9D}"/>
    <cellStyle name="Normal 107 6 2 2" xfId="14607" xr:uid="{529D3569-C0D8-4C1E-9F95-5DCACE0F0855}"/>
    <cellStyle name="Normal 107 6 2 2 2" xfId="28039" xr:uid="{96CEC295-3D3F-4E91-8DCE-BAA962383BA2}"/>
    <cellStyle name="Normal 107 6 2 2 2 2" xfId="52156" xr:uid="{DB2F8685-CCCA-4708-9992-40A67BE7634D}"/>
    <cellStyle name="Normal 107 6 2 2 3" xfId="38840" xr:uid="{D60EBB4C-C3CB-43B8-91C5-E0B2122A5C17}"/>
    <cellStyle name="Normal 107 6 2 3" xfId="18320" xr:uid="{ED631D2B-61A5-4DC4-9769-D956FA7EF860}"/>
    <cellStyle name="Normal 107 6 2 3 2" xfId="42551" xr:uid="{86B68221-E9AF-42BC-B791-0F2C9A4293BE}"/>
    <cellStyle name="Normal 107 6 2 4" xfId="22059" xr:uid="{49F1B80D-814F-41B9-9977-E1E529FBE900}"/>
    <cellStyle name="Normal 107 6 2 4 2" xfId="46282" xr:uid="{4C7EB41A-97A8-4CE9-B1CE-0853906DA396}"/>
    <cellStyle name="Normal 107 6 2 5" xfId="24079" xr:uid="{16E74AE0-905C-491A-ADC0-44AE3107ECB0}"/>
    <cellStyle name="Normal 107 6 2 5 2" xfId="48281" xr:uid="{94A276F9-A9ED-414F-8D94-C93767F3952D}"/>
    <cellStyle name="Normal 107 6 2 6" xfId="33274" xr:uid="{F48D30DB-DF58-41E5-A605-AC2D334AB21A}"/>
    <cellStyle name="Normal 107 6 3" xfId="9599" xr:uid="{F82008C8-45E0-4A6B-8834-EF9219FC8329}"/>
    <cellStyle name="Normal 107 6 3 2" xfId="13415" xr:uid="{BBA5AAF5-AA4D-464C-BEF3-71568656F5AD}"/>
    <cellStyle name="Normal 107 6 3 2 2" xfId="37648" xr:uid="{E69F2C37-27B5-4605-A246-357CC83C7654}"/>
    <cellStyle name="Normal 107 6 3 3" xfId="17128" xr:uid="{33EBA81B-CA46-4D70-ABCD-D65FBF057E73}"/>
    <cellStyle name="Normal 107 6 3 3 2" xfId="41359" xr:uid="{1382CB58-B150-443E-95F4-CF3051F7B046}"/>
    <cellStyle name="Normal 107 6 3 4" xfId="20867" xr:uid="{BED6AF6F-8BCA-4A82-97F8-AE35435918B7}"/>
    <cellStyle name="Normal 107 6 3 4 2" xfId="45090" xr:uid="{7BF77B82-060E-4154-BB6E-E4B74AE42B1A}"/>
    <cellStyle name="Normal 107 6 3 5" xfId="26845" xr:uid="{3A459579-C3D9-46DD-9960-E639C4581800}"/>
    <cellStyle name="Normal 107 6 3 5 2" xfId="50964" xr:uid="{1061413B-71E7-4F82-A975-38BAFCA1C76F}"/>
    <cellStyle name="Normal 107 6 3 6" xfId="34224" xr:uid="{277B3AC8-C248-4BBA-AA3A-088AFDB0D07F}"/>
    <cellStyle name="Normal 107 6 4" xfId="12026" xr:uid="{2B5FBE88-685F-4FD2-A1F3-7E513251CBD3}"/>
    <cellStyle name="Normal 107 6 4 2" xfId="25442" xr:uid="{12B67162-0544-4A76-AE5B-92DE60EC21FB}"/>
    <cellStyle name="Normal 107 6 4 2 2" xfId="49576" xr:uid="{918CB4D5-D78B-4CD8-B3F7-EE56308479C8}"/>
    <cellStyle name="Normal 107 6 4 3" xfId="36260" xr:uid="{3CE87903-1F19-4709-92EA-A7D3AF848BAC}"/>
    <cellStyle name="Normal 107 6 5" xfId="15739" xr:uid="{7BDCA738-D180-4969-B176-2C03FDCB22A2}"/>
    <cellStyle name="Normal 107 6 5 2" xfId="39971" xr:uid="{F9E16A66-6861-429C-9FD3-ACAEA7116D79}"/>
    <cellStyle name="Normal 107 6 6" xfId="19476" xr:uid="{6062B7B9-DD32-4D99-94C7-0E7DC7C863E4}"/>
    <cellStyle name="Normal 107 6 6 2" xfId="43702" xr:uid="{A69FEBF5-101C-40F5-AFF9-7F5B9E2FCBF9}"/>
    <cellStyle name="Normal 107 6 7" xfId="23029" xr:uid="{9DB6BC70-9D24-44E4-B4A8-71EC2F05999D}"/>
    <cellStyle name="Normal 107 6 7 2" xfId="47231" xr:uid="{A3C54871-0F6B-4231-B632-2060BA19D25C}"/>
    <cellStyle name="Normal 107 6 8" xfId="32226" xr:uid="{51FD35C6-AB7A-490E-B62B-11420F1D2A6C}"/>
    <cellStyle name="Normal 107 7" xfId="7739" xr:uid="{E7A4788B-BF64-4107-A811-E7D7F6994CD1}"/>
    <cellStyle name="Normal 107 8" xfId="7474" xr:uid="{76E33FC9-86BA-403A-BE5B-0D4C810688E6}"/>
    <cellStyle name="Normal 107 8 2" xfId="12584" xr:uid="{16CB7A1A-B0B3-4247-AF30-1656CDA9B1BE}"/>
    <cellStyle name="Normal 107 8 2 2" xfId="26012" xr:uid="{408A2C3A-3132-4B08-815F-B1CB908D35C0}"/>
    <cellStyle name="Normal 107 8 2 2 2" xfId="50133" xr:uid="{0B91ABA3-5A11-441E-B858-A84B9083B17E}"/>
    <cellStyle name="Normal 107 8 2 3" xfId="36817" xr:uid="{53ACC52B-81D1-445D-9F03-D058EB1774A2}"/>
    <cellStyle name="Normal 107 8 3" xfId="16297" xr:uid="{081965E4-D462-4D87-8A1B-CC6A97AE121E}"/>
    <cellStyle name="Normal 107 8 3 2" xfId="40528" xr:uid="{F71ED78B-9F35-48BA-B097-192E579E21DF}"/>
    <cellStyle name="Normal 107 8 4" xfId="20036" xr:uid="{BAC3D57E-E77B-493B-AD2A-A552208C626F}"/>
    <cellStyle name="Normal 107 8 4 2" xfId="44259" xr:uid="{15BC8D28-EC88-4974-9630-477A469EDD43}"/>
    <cellStyle name="Normal 107 8 5" xfId="23188" xr:uid="{D0013CE8-129A-49CC-B383-6AEC57125CDD}"/>
    <cellStyle name="Normal 107 8 5 2" xfId="47390" xr:uid="{2C776080-F779-4084-A5E2-934D1AA08AA5}"/>
    <cellStyle name="Normal 107 8 6" xfId="32385" xr:uid="{2C946288-18C2-419C-894E-08D91B97120D}"/>
    <cellStyle name="Normal 107 9" xfId="9849" xr:uid="{DD22380D-C162-4F24-A08D-D18001F19B5B}"/>
    <cellStyle name="Normal 107 9 2" xfId="13721" xr:uid="{C31FC013-4D86-4340-A564-DF025E1DFA5A}"/>
    <cellStyle name="Normal 107 9 2 2" xfId="37954" xr:uid="{35D56E6D-F2F7-4A1E-94F2-3A4052A936D6}"/>
    <cellStyle name="Normal 107 9 3" xfId="17434" xr:uid="{C7FFAD08-2F73-4867-9719-7001FB30D831}"/>
    <cellStyle name="Normal 107 9 3 2" xfId="41665" xr:uid="{1D57B15C-051D-4A67-952B-0EB9BC34576D}"/>
    <cellStyle name="Normal 107 9 4" xfId="21173" xr:uid="{3AB0F743-DF26-4A71-AD74-DE4DCB12A4D5}"/>
    <cellStyle name="Normal 107 9 4 2" xfId="45396" xr:uid="{AB160C81-1787-41B5-8C60-205994D737A1}"/>
    <cellStyle name="Normal 107 9 5" xfId="27153" xr:uid="{1C9FE960-153A-4BEF-9349-DA38F54F12C5}"/>
    <cellStyle name="Normal 107 9 5 2" xfId="51270" xr:uid="{2DA84B8F-CB74-49A5-A731-CA161204238C}"/>
    <cellStyle name="Normal 107 9 6" xfId="34449" xr:uid="{10F79916-F52E-4CD7-8BE4-6FB6CB1CCFAF}"/>
    <cellStyle name="Normal 108" xfId="1737" xr:uid="{00000000-0005-0000-0000-0000E0070000}"/>
    <cellStyle name="Normal 108 10" xfId="8982" xr:uid="{3EC3B4A3-96EB-4BAA-BDBB-3DE842CB66F0}"/>
    <cellStyle name="Normal 108 10 2" xfId="12374" xr:uid="{E6717C99-1D8E-466E-94E9-38BA76BD6D8D}"/>
    <cellStyle name="Normal 108 10 2 2" xfId="36608" xr:uid="{6EA30F5C-934D-4B69-B5AF-5EFA8BACE34E}"/>
    <cellStyle name="Normal 108 10 3" xfId="16087" xr:uid="{C86046D6-172B-4A75-A129-2F24450968D2}"/>
    <cellStyle name="Normal 108 10 3 2" xfId="40319" xr:uid="{64247739-FD76-4614-BC2D-216340BCEE30}"/>
    <cellStyle name="Normal 108 10 4" xfId="19825" xr:uid="{1CDC2BEA-D2A6-4B13-B63D-F78241C51D50}"/>
    <cellStyle name="Normal 108 10 4 2" xfId="44050" xr:uid="{E7736F84-23F9-4D5D-8202-38D944229357}"/>
    <cellStyle name="Normal 108 10 5" xfId="25800" xr:uid="{919DBF76-A055-4A2F-A11A-8FC855A5AC7B}"/>
    <cellStyle name="Normal 108 10 5 2" xfId="49924" xr:uid="{211F843D-F44D-47B2-8D03-FA5294B2965C}"/>
    <cellStyle name="Normal 108 10 6" xfId="33676" xr:uid="{76487A75-CD49-4244-947A-19EDDC4667B3}"/>
    <cellStyle name="Normal 108 11" xfId="10590" xr:uid="{CA89EB09-8D34-4AB1-BC66-7688EA4D87F7}"/>
    <cellStyle name="Normal 108 11 2" xfId="24511" xr:uid="{A3705CB5-2E4D-442B-B5A2-A4CE27065A00}"/>
    <cellStyle name="Normal 108 11 2 2" xfId="48685" xr:uid="{617F9560-4DDE-4330-A622-EE9A23A2C5B1}"/>
    <cellStyle name="Normal 108 11 3" xfId="35108" xr:uid="{0E9B894A-EC98-4CA0-B2A0-FAE3F78FBE25}"/>
    <cellStyle name="Normal 108 12" xfId="11130" xr:uid="{CF60E604-2022-46F5-B026-5E1946E3F51F}"/>
    <cellStyle name="Normal 108 12 2" xfId="35364" xr:uid="{1D82FCA9-41FB-4549-8626-B414B731AFDB}"/>
    <cellStyle name="Normal 108 13" xfId="14843" xr:uid="{0E043467-CFAE-4CC9-A2A3-FB4123BB8E5E}"/>
    <cellStyle name="Normal 108 13 2" xfId="39075" xr:uid="{6FA75C75-F789-49BD-A96F-27522F3E82F6}"/>
    <cellStyle name="Normal 108 14" xfId="18576" xr:uid="{DEF5B732-B198-413A-8BF5-56F0EF576389}"/>
    <cellStyle name="Normal 108 14 2" xfId="42802" xr:uid="{CED34DE5-2F5C-4414-8DE1-B936C439DAB7}"/>
    <cellStyle name="Normal 108 2" xfId="1738" xr:uid="{00000000-0005-0000-0000-0000E1070000}"/>
    <cellStyle name="Normal 108 2 2" xfId="7929" xr:uid="{C3FBF48C-2FCC-4423-8032-511D2CAACA1A}"/>
    <cellStyle name="Normal 108 2 2 2" xfId="14100" xr:uid="{8C7F2F6B-63C1-487B-A527-8D19EAF7AAA4}"/>
    <cellStyle name="Normal 108 2 2 2 2" xfId="27532" xr:uid="{78108637-2D5D-4A85-9BAF-38E30EDAE622}"/>
    <cellStyle name="Normal 108 2 2 2 2 2" xfId="51649" xr:uid="{29BF2D30-F591-4A7B-B572-5A6B415D14A2}"/>
    <cellStyle name="Normal 108 2 2 2 3" xfId="38333" xr:uid="{2A837837-4D2D-41EA-B46E-9D17F03D10E0}"/>
    <cellStyle name="Normal 108 2 2 3" xfId="17813" xr:uid="{446A0DE6-C676-477F-B040-A0DD38DFE4D2}"/>
    <cellStyle name="Normal 108 2 2 3 2" xfId="42044" xr:uid="{777A04A1-1B22-4F3A-BF98-0CFBDCBE2212}"/>
    <cellStyle name="Normal 108 2 2 4" xfId="21552" xr:uid="{09533DFF-938A-4C1A-A5DE-7F3316F678A9}"/>
    <cellStyle name="Normal 108 2 2 4 2" xfId="45775" xr:uid="{AF2CCF3C-3CA5-4D08-BFDA-C03B577ECBA8}"/>
    <cellStyle name="Normal 108 2 2 5" xfId="23572" xr:uid="{303EBB55-33E6-4F3C-A793-05A93A08B099}"/>
    <cellStyle name="Normal 108 2 2 5 2" xfId="47774" xr:uid="{9AB47C0B-5649-47BB-95BA-A9EE84EA5899}"/>
    <cellStyle name="Normal 108 2 2 6" xfId="32767" xr:uid="{F1BAE692-53EB-40E1-8EB5-9C9431382AC5}"/>
    <cellStyle name="Normal 108 2 3" xfId="6782" xr:uid="{A46FC808-CAD6-493B-84EE-966ADCBFD6A8}"/>
    <cellStyle name="Normal 108 2 3 2" xfId="12920" xr:uid="{C7461A9E-DE54-4DDC-A0A1-8C02134CFBC7}"/>
    <cellStyle name="Normal 108 2 3 2 2" xfId="37153" xr:uid="{5ABFD198-9F62-446C-AB0C-29C705188514}"/>
    <cellStyle name="Normal 108 2 3 3" xfId="16633" xr:uid="{C79BB588-AA65-4B7D-9FE0-6EFE50E82190}"/>
    <cellStyle name="Normal 108 2 3 3 2" xfId="40864" xr:uid="{94EC1C64-DCA9-4488-9059-57AB72D84871}"/>
    <cellStyle name="Normal 108 2 3 4" xfId="20372" xr:uid="{7F4BCC7C-C247-4E34-9739-1A805CE1A360}"/>
    <cellStyle name="Normal 108 2 3 4 2" xfId="44595" xr:uid="{9E9659CB-D518-476A-8016-D3220A353CE6}"/>
    <cellStyle name="Normal 108 2 3 5" xfId="26350" xr:uid="{8D415B70-D020-4C5A-BC1C-24C548B15E69}"/>
    <cellStyle name="Normal 108 2 3 5 2" xfId="50469" xr:uid="{7DDE019F-ABF9-46AB-9D00-51D3395AECD4}"/>
    <cellStyle name="Normal 108 2 3 6" xfId="31719" xr:uid="{1457BD5F-48E2-483C-B2C7-E700B704CCDB}"/>
    <cellStyle name="Normal 108 2 4" xfId="11519" xr:uid="{B273EF8B-C2FE-4B00-AFF2-F2A7A4F4C062}"/>
    <cellStyle name="Normal 108 2 4 2" xfId="24935" xr:uid="{2ED4BC80-C65D-48EA-A73C-2C86D03F6F5E}"/>
    <cellStyle name="Normal 108 2 4 2 2" xfId="49069" xr:uid="{41A71112-8FA1-43EB-B73B-BF972BC5305E}"/>
    <cellStyle name="Normal 108 2 4 3" xfId="35753" xr:uid="{9CD59A6C-7118-469E-8B78-2918DCF07B48}"/>
    <cellStyle name="Normal 108 2 5" xfId="15232" xr:uid="{2C7E8521-D791-4B67-9C33-3C28951B5240}"/>
    <cellStyle name="Normal 108 2 5 2" xfId="39464" xr:uid="{4A8BDDE9-3943-4887-BBBE-82E2F4BF7774}"/>
    <cellStyle name="Normal 108 2 6" xfId="18969" xr:uid="{8C208CCF-87D4-4CD5-9988-C1443B39B5BB}"/>
    <cellStyle name="Normal 108 2 6 2" xfId="43195" xr:uid="{96E865C0-4D35-48C1-89A1-67BBD13CC474}"/>
    <cellStyle name="Normal 108 2 7" xfId="22522" xr:uid="{E4D2639D-7E92-4955-81F7-5D99C2079554}"/>
    <cellStyle name="Normal 108 2 7 2" xfId="46724" xr:uid="{954F3E84-B962-47C9-80A7-8EEB697A0E65}"/>
    <cellStyle name="Normal 108 3" xfId="1739" xr:uid="{00000000-0005-0000-0000-0000E2070000}"/>
    <cellStyle name="Normal 108 3 2" xfId="8063" xr:uid="{B9D03912-2125-412B-8648-FA9289C688BA}"/>
    <cellStyle name="Normal 108 3 2 2" xfId="14224" xr:uid="{C0588FFD-5961-4009-9E3F-FB9A653C8E45}"/>
    <cellStyle name="Normal 108 3 2 2 2" xfId="27656" xr:uid="{C0700F91-4879-424E-95B3-A03D05E2B4E8}"/>
    <cellStyle name="Normal 108 3 2 2 2 2" xfId="51773" xr:uid="{8E293F0D-7C06-460F-A3F9-DCD670551E68}"/>
    <cellStyle name="Normal 108 3 2 2 3" xfId="38457" xr:uid="{56BFD4DE-D9B2-4916-A4EC-2D4F9D68DE8D}"/>
    <cellStyle name="Normal 108 3 2 3" xfId="17937" xr:uid="{AEE9EB93-0D9C-4CB0-B5B0-C189F7BE9E26}"/>
    <cellStyle name="Normal 108 3 2 3 2" xfId="42168" xr:uid="{41B5C383-EAFD-4E3E-9A54-1CA6238FE762}"/>
    <cellStyle name="Normal 108 3 2 4" xfId="21676" xr:uid="{ACCB8225-378E-42B3-87F5-6606CE81265F}"/>
    <cellStyle name="Normal 108 3 2 4 2" xfId="45899" xr:uid="{B0761637-29E0-477C-A6BE-B705366D9695}"/>
    <cellStyle name="Normal 108 3 2 5" xfId="23696" xr:uid="{1F7E6550-4C94-4FD3-9015-39B783AC9DF8}"/>
    <cellStyle name="Normal 108 3 2 5 2" xfId="47898" xr:uid="{65E84649-7CFE-4F36-A5F8-8E346BB6E077}"/>
    <cellStyle name="Normal 108 3 2 6" xfId="32891" xr:uid="{87E83BFD-2AE3-4B6D-A650-DAB62691EB5C}"/>
    <cellStyle name="Normal 108 3 3" xfId="6910" xr:uid="{EEE27BA4-6AF4-4241-9F23-CF29D4324396}"/>
    <cellStyle name="Normal 108 3 3 2" xfId="13032" xr:uid="{5544CF8C-FECB-4218-A28F-A98D08442DEC}"/>
    <cellStyle name="Normal 108 3 3 2 2" xfId="37265" xr:uid="{DA9F36A7-17A6-496B-94C9-691FC73CF273}"/>
    <cellStyle name="Normal 108 3 3 3" xfId="16745" xr:uid="{066599B4-37A2-4409-8913-238A73EEADB5}"/>
    <cellStyle name="Normal 108 3 3 3 2" xfId="40976" xr:uid="{80859E76-F141-4B76-BFFB-EF4CF6DFBD62}"/>
    <cellStyle name="Normal 108 3 3 4" xfId="20484" xr:uid="{5F9D1366-3CC4-4EB2-81F7-587FCAE74ADA}"/>
    <cellStyle name="Normal 108 3 3 4 2" xfId="44707" xr:uid="{44D00BD0-B53D-4620-9905-5FD9F90495DC}"/>
    <cellStyle name="Normal 108 3 3 5" xfId="26462" xr:uid="{B2E523E3-5752-4EA4-B671-569FCD205856}"/>
    <cellStyle name="Normal 108 3 3 5 2" xfId="50581" xr:uid="{1F8BE749-2011-4CAB-8C1D-80217AE3B7B8}"/>
    <cellStyle name="Normal 108 3 3 6" xfId="31843" xr:uid="{7E59E822-568B-4D09-9058-814A29EEA04B}"/>
    <cellStyle name="Normal 108 3 4" xfId="11643" xr:uid="{58D47D5B-33D9-425F-9049-A39FD0081488}"/>
    <cellStyle name="Normal 108 3 4 2" xfId="25059" xr:uid="{30C34ECC-9649-470F-8C83-E0EF24586794}"/>
    <cellStyle name="Normal 108 3 4 2 2" xfId="49193" xr:uid="{C42B360E-9550-477F-A024-431AAE638B10}"/>
    <cellStyle name="Normal 108 3 4 3" xfId="35877" xr:uid="{F73697E3-AB08-4350-892D-E0A46FA26550}"/>
    <cellStyle name="Normal 108 3 5" xfId="15356" xr:uid="{832CE07C-271E-4077-9AD6-04F1ED437958}"/>
    <cellStyle name="Normal 108 3 5 2" xfId="39588" xr:uid="{74392487-2232-4DC2-8016-6EBFA7BFA38C}"/>
    <cellStyle name="Normal 108 3 6" xfId="19093" xr:uid="{38F9EE5B-6A95-4997-8CDD-4C07D75BB772}"/>
    <cellStyle name="Normal 108 3 6 2" xfId="43319" xr:uid="{5D17C37D-E127-46D2-9374-6D10766D9E38}"/>
    <cellStyle name="Normal 108 3 7" xfId="22646" xr:uid="{E92515E9-3835-482B-9538-EDC8BF9EB0D4}"/>
    <cellStyle name="Normal 108 3 7 2" xfId="46848" xr:uid="{A3802747-2AA5-4460-A40E-2320257DAB3C}"/>
    <cellStyle name="Normal 108 4" xfId="1740" xr:uid="{00000000-0005-0000-0000-0000E3070000}"/>
    <cellStyle name="Normal 108 4 10" xfId="22774" xr:uid="{07625919-3087-45DF-A3A2-EE34B9A4393E}"/>
    <cellStyle name="Normal 108 4 10 2" xfId="46976" xr:uid="{0C1CD990-02C4-4E49-B33F-4ABA68214441}"/>
    <cellStyle name="Normal 108 4 11" xfId="28933" xr:uid="{D972EB4A-02B6-4ACB-8A7E-01B07DE61390}"/>
    <cellStyle name="Normal 108 4 2" xfId="1741" xr:uid="{00000000-0005-0000-0000-0000E4070000}"/>
    <cellStyle name="Normal 108 4 2 2" xfId="4801" xr:uid="{00566EB2-2348-495A-8F45-57C4B8E9427A}"/>
    <cellStyle name="Normal 108 4 2 2 2" xfId="27784" xr:uid="{4050E38E-69DF-43EF-8845-D715F966C8A0}"/>
    <cellStyle name="Normal 108 4 2 2 2 2" xfId="51901" xr:uid="{FC6AA697-F6DA-40D0-831A-31C954072B45}"/>
    <cellStyle name="Normal 108 4 2 2 3" xfId="30105" xr:uid="{AFCC3E76-578E-4681-AC01-C5D126D0F14D}"/>
    <cellStyle name="Normal 108 4 2 3" xfId="6119" xr:uid="{138316B5-810C-44DD-9782-8E2E5336E9E4}"/>
    <cellStyle name="Normal 108 4 2 3 2" xfId="31125" xr:uid="{DB78A8BF-48DE-4163-9682-52D4B7749695}"/>
    <cellStyle name="Normal 108 4 2 4" xfId="8195" xr:uid="{E2CCC39A-11DB-44D8-9597-37672E0BA02F}"/>
    <cellStyle name="Normal 108 4 2 4 2" xfId="33019" xr:uid="{02635EFE-1AC6-44E6-A9C0-B21FB00A0FB1}"/>
    <cellStyle name="Normal 108 4 2 5" xfId="14352" xr:uid="{8AE9DEC1-01CD-4A57-B9E3-4D6E56849DCB}"/>
    <cellStyle name="Normal 108 4 2 5 2" xfId="38585" xr:uid="{03DA57F7-C660-4405-8114-0A85C7D670D3}"/>
    <cellStyle name="Normal 108 4 2 6" xfId="18065" xr:uid="{07E8BC36-9314-41A4-ADA1-1CF73DCE9954}"/>
    <cellStyle name="Normal 108 4 2 6 2" xfId="42296" xr:uid="{045781D9-E164-4D91-BE1D-F683386031D4}"/>
    <cellStyle name="Normal 108 4 2 7" xfId="21804" xr:uid="{2AC28DCD-7A88-4CB7-922C-D7491FFC5491}"/>
    <cellStyle name="Normal 108 4 2 7 2" xfId="46027" xr:uid="{5FAD141F-9CD6-4841-9DC1-673AF1A4BB7C}"/>
    <cellStyle name="Normal 108 4 2 8" xfId="23824" xr:uid="{51172F83-6B15-4423-8B71-88207E71CFEE}"/>
    <cellStyle name="Normal 108 4 2 8 2" xfId="48026" xr:uid="{B6B05F7C-0236-41DE-B063-E95361E634FF}"/>
    <cellStyle name="Normal 108 4 2 9" xfId="28934" xr:uid="{F065B15B-EBCF-4F59-BEC0-1459AEF77F1C}"/>
    <cellStyle name="Normal 108 4 3" xfId="4800" xr:uid="{4D0B8128-19D3-47DC-A296-3514D33D634A}"/>
    <cellStyle name="Normal 108 4 3 2" xfId="9435" xr:uid="{684EC611-C037-4F5C-817A-AFF1BC118AC8}"/>
    <cellStyle name="Normal 108 4 3 2 2" xfId="34060" xr:uid="{756524BB-9CF3-4E80-9151-185EF626FA08}"/>
    <cellStyle name="Normal 108 4 3 3" xfId="13160" xr:uid="{32FC28E0-5674-440C-B3CE-D9E1B5F73659}"/>
    <cellStyle name="Normal 108 4 3 3 2" xfId="37393" xr:uid="{18C22EF3-B2F1-4FF9-B29C-9C67D90CC33E}"/>
    <cellStyle name="Normal 108 4 3 4" xfId="16873" xr:uid="{3C9B9B69-D6C1-4B57-B0D7-4AB3249F080A}"/>
    <cellStyle name="Normal 108 4 3 4 2" xfId="41104" xr:uid="{624092C7-26F9-47B1-B031-4F0A8C20C4E2}"/>
    <cellStyle name="Normal 108 4 3 5" xfId="20612" xr:uid="{FA1D89EB-7060-402C-B702-5C2A64FE5D4D}"/>
    <cellStyle name="Normal 108 4 3 5 2" xfId="44835" xr:uid="{CA002240-3893-43A1-B8C4-4AA8C9F33866}"/>
    <cellStyle name="Normal 108 4 3 6" xfId="26590" xr:uid="{24D29465-CE8E-4140-AA60-AF9D92F03750}"/>
    <cellStyle name="Normal 108 4 3 6 2" xfId="50709" xr:uid="{9445FBFF-5247-4BFF-9A7C-5A08EBA322FD}"/>
    <cellStyle name="Normal 108 4 3 7" xfId="30104" xr:uid="{42DE5D7B-A67A-4DA4-A5E0-682F29F49F92}"/>
    <cellStyle name="Normal 108 4 4" xfId="6118" xr:uid="{EC9A1A44-F44E-410F-BE61-538991582ABA}"/>
    <cellStyle name="Normal 108 4 4 2" xfId="25187" xr:uid="{4E0F6C64-0689-4A16-8D7A-EA653AB91885}"/>
    <cellStyle name="Normal 108 4 4 2 2" xfId="49321" xr:uid="{0A2AFAC6-2ED3-4E2B-BEC5-1A8EEC80E775}"/>
    <cellStyle name="Normal 108 4 4 3" xfId="31124" xr:uid="{9F3A81AB-B21A-4713-84C9-DFD01C1BB901}"/>
    <cellStyle name="Normal 108 4 5" xfId="7047" xr:uid="{9D9A697B-07CF-4337-B45B-31A4683A0A91}"/>
    <cellStyle name="Normal 108 4 5 2" xfId="31971" xr:uid="{B1BE675B-B007-4C5B-BB6A-9D1C563B84FE}"/>
    <cellStyle name="Normal 108 4 6" xfId="10591" xr:uid="{2739C586-9D8B-4329-8A79-6EBDAE08EA17}"/>
    <cellStyle name="Normal 108 4 6 2" xfId="35109" xr:uid="{BB41C546-0537-4FB7-BE2C-7C7C0C9ABBA5}"/>
    <cellStyle name="Normal 108 4 7" xfId="11771" xr:uid="{20E9ED77-D8E0-46F6-BBB5-48D7DBE279BD}"/>
    <cellStyle name="Normal 108 4 7 2" xfId="36005" xr:uid="{8D69B74E-108A-4988-B652-200B9BBDEE73}"/>
    <cellStyle name="Normal 108 4 8" xfId="15484" xr:uid="{2CBE0B8C-E9F9-4693-AC1C-8702FD293F6A}"/>
    <cellStyle name="Normal 108 4 8 2" xfId="39716" xr:uid="{03F74899-9033-4805-9AAF-7E15A3F41674}"/>
    <cellStyle name="Normal 108 4 9" xfId="19221" xr:uid="{1EAB59A5-FFB5-40F9-A25C-D43A4C9A7E95}"/>
    <cellStyle name="Normal 108 4 9 2" xfId="43447" xr:uid="{430E3DCA-CC03-40E1-94C8-56B88FFFEA70}"/>
    <cellStyle name="Normal 108 5" xfId="3215" xr:uid="{00000000-0005-0000-0000-0000E5070000}"/>
    <cellStyle name="Normal 108 5 2" xfId="8325" xr:uid="{2D115DE0-CD5D-44DD-8D75-B9713F896CA3}"/>
    <cellStyle name="Normal 108 5 2 2" xfId="14479" xr:uid="{4B4BAA7C-028E-4118-8BED-CA1D66F67820}"/>
    <cellStyle name="Normal 108 5 2 2 2" xfId="27911" xr:uid="{90D6034B-06FE-4331-AD9E-3780BE05D2EB}"/>
    <cellStyle name="Normal 108 5 2 2 2 2" xfId="52028" xr:uid="{7E2DD6A9-EE11-4278-829C-2E9383CE2798}"/>
    <cellStyle name="Normal 108 5 2 2 3" xfId="38712" xr:uid="{16C12051-9A5C-4843-83DC-50E909294DA6}"/>
    <cellStyle name="Normal 108 5 2 3" xfId="18192" xr:uid="{7247B7B2-AD7B-4492-9101-DFBCBF0E1D09}"/>
    <cellStyle name="Normal 108 5 2 3 2" xfId="42423" xr:uid="{2DC8B593-1A78-45F9-AB78-1D7BC7CDB63B}"/>
    <cellStyle name="Normal 108 5 2 4" xfId="21931" xr:uid="{BD0B3141-B857-42F3-99BC-F2C14D6BDF4C}"/>
    <cellStyle name="Normal 108 5 2 4 2" xfId="46154" xr:uid="{FF8709B4-62F5-42AC-9E21-A7FBA2D4737C}"/>
    <cellStyle name="Normal 108 5 2 5" xfId="23951" xr:uid="{E370A60D-412A-4476-B6F0-43A7A3318307}"/>
    <cellStyle name="Normal 108 5 2 5 2" xfId="48153" xr:uid="{1B949C1E-155A-4BC0-BDE5-B2DEE6FCC463}"/>
    <cellStyle name="Normal 108 5 2 6" xfId="33146" xr:uid="{CE13B4D2-2C62-4049-A3A1-55D8BCDBA9BB}"/>
    <cellStyle name="Normal 108 5 3" xfId="7175" xr:uid="{F74E0F41-995C-4356-9A7B-ED19271D3EF5}"/>
    <cellStyle name="Normal 108 5 3 2" xfId="13287" xr:uid="{E3E64AA0-8CEE-41EA-9EB8-B39003B38223}"/>
    <cellStyle name="Normal 108 5 3 2 2" xfId="37520" xr:uid="{9D25BF24-3F16-44BB-A34E-58261D3A6C37}"/>
    <cellStyle name="Normal 108 5 3 3" xfId="17000" xr:uid="{C533E5D2-C16D-48D6-BCA7-FDD77440E6AC}"/>
    <cellStyle name="Normal 108 5 3 3 2" xfId="41231" xr:uid="{8777CACC-3582-4498-A9F0-D02C75A2F232}"/>
    <cellStyle name="Normal 108 5 3 4" xfId="20739" xr:uid="{1A98FE9A-89A1-4BFB-B83D-631B4BB950DE}"/>
    <cellStyle name="Normal 108 5 3 4 2" xfId="44962" xr:uid="{36640DCD-7D39-42A2-8C74-C184F8089607}"/>
    <cellStyle name="Normal 108 5 3 5" xfId="26717" xr:uid="{ED14EA9F-761E-41C1-995A-A24E7FFF16F4}"/>
    <cellStyle name="Normal 108 5 3 5 2" xfId="50836" xr:uid="{3E88290F-C8E9-486B-B516-0A8F5400FCCE}"/>
    <cellStyle name="Normal 108 5 3 6" xfId="32098" xr:uid="{D3FD0D3C-E031-4307-9335-DB08F05A9802}"/>
    <cellStyle name="Normal 108 5 4" xfId="10592" xr:uid="{D4E0E837-B537-4AE3-AE88-30B6790C2EB1}"/>
    <cellStyle name="Normal 108 5 4 2" xfId="25314" xr:uid="{07F7AB96-0830-40AC-B1C1-7C69916A4F9F}"/>
    <cellStyle name="Normal 108 5 4 2 2" xfId="49448" xr:uid="{7FF1D34A-8E12-453E-BFD7-17FC928D948B}"/>
    <cellStyle name="Normal 108 5 5" xfId="11898" xr:uid="{2DAA7FCA-9C8F-4DC3-B8DF-37525E551E5D}"/>
    <cellStyle name="Normal 108 5 5 2" xfId="36132" xr:uid="{D1E093A4-2FEF-4649-945A-16B14D3222F5}"/>
    <cellStyle name="Normal 108 5 6" xfId="15611" xr:uid="{AF175C5A-FFC0-4F94-AB9E-283479232785}"/>
    <cellStyle name="Normal 108 5 6 2" xfId="39843" xr:uid="{B0E0C61E-EB63-408D-96C4-5AE9DED59F06}"/>
    <cellStyle name="Normal 108 5 7" xfId="19348" xr:uid="{B33AAA96-43D6-40C7-877D-D79EBC09EFFE}"/>
    <cellStyle name="Normal 108 5 7 2" xfId="43574" xr:uid="{9BF3B10C-4115-4A98-8048-6DF54B9CD00E}"/>
    <cellStyle name="Normal 108 5 8" xfId="22901" xr:uid="{6CBCE676-2F2A-45FE-AA96-810D20EBE60F}"/>
    <cellStyle name="Normal 108 5 8 2" xfId="47103" xr:uid="{6D2AF3C6-BE8E-4EF9-A023-773604CEBB9C}"/>
    <cellStyle name="Normal 108 6" xfId="7309" xr:uid="{357A03AC-05D0-49B7-8E28-794EFE85E4A4}"/>
    <cellStyle name="Normal 108 6 2" xfId="8457" xr:uid="{CD2A8194-C090-4457-B707-B1DF8911C2D0}"/>
    <cellStyle name="Normal 108 6 2 2" xfId="14606" xr:uid="{8FE1D20C-5F74-4741-B4BF-36D9D4E8C1AE}"/>
    <cellStyle name="Normal 108 6 2 2 2" xfId="28038" xr:uid="{48F62755-2492-44E3-9971-153E67B36E51}"/>
    <cellStyle name="Normal 108 6 2 2 2 2" xfId="52155" xr:uid="{D53D1C92-2808-495B-BB63-A28AECA6657B}"/>
    <cellStyle name="Normal 108 6 2 2 3" xfId="38839" xr:uid="{DE7BC5B9-3D50-4826-8E6D-0F4E6D19CD09}"/>
    <cellStyle name="Normal 108 6 2 3" xfId="18319" xr:uid="{3ECA74DF-E88C-4460-B9CE-8159EC22AE77}"/>
    <cellStyle name="Normal 108 6 2 3 2" xfId="42550" xr:uid="{F3974C42-CDF0-4E7A-AC0E-64D8ECB39D97}"/>
    <cellStyle name="Normal 108 6 2 4" xfId="22058" xr:uid="{7DB726B6-5175-4BFC-B97B-4371A5FA1783}"/>
    <cellStyle name="Normal 108 6 2 4 2" xfId="46281" xr:uid="{C524359D-FADC-40DD-B45F-F722ABC949FC}"/>
    <cellStyle name="Normal 108 6 2 5" xfId="24078" xr:uid="{191A144B-5616-47F3-A6E5-DD94E8B38571}"/>
    <cellStyle name="Normal 108 6 2 5 2" xfId="48280" xr:uid="{820BC972-19FF-4CB9-9EBA-D8F40A86489F}"/>
    <cellStyle name="Normal 108 6 2 6" xfId="33273" xr:uid="{CDA9603F-88E8-4CEE-B319-F475DBDF89B7}"/>
    <cellStyle name="Normal 108 6 3" xfId="9598" xr:uid="{F4D8744B-50E4-4B4C-9590-DAC76AF764DB}"/>
    <cellStyle name="Normal 108 6 3 2" xfId="13414" xr:uid="{60577B03-0B9B-445B-9808-554D32DE1655}"/>
    <cellStyle name="Normal 108 6 3 2 2" xfId="37647" xr:uid="{FC19B36B-09DD-4B29-9410-B5AD35F001A7}"/>
    <cellStyle name="Normal 108 6 3 3" xfId="17127" xr:uid="{44964C29-9159-4959-8AD6-C9A6CDC02C26}"/>
    <cellStyle name="Normal 108 6 3 3 2" xfId="41358" xr:uid="{DD95C75A-5C25-4D8B-9958-08DB84E46AF6}"/>
    <cellStyle name="Normal 108 6 3 4" xfId="20866" xr:uid="{0893D4F1-497D-4E13-BE35-04267CBFC75E}"/>
    <cellStyle name="Normal 108 6 3 4 2" xfId="45089" xr:uid="{34375448-DCEB-4787-A45A-36636BE4E5F6}"/>
    <cellStyle name="Normal 108 6 3 5" xfId="26844" xr:uid="{666300DA-1FC3-48D3-B663-D0D18BD6A3E4}"/>
    <cellStyle name="Normal 108 6 3 5 2" xfId="50963" xr:uid="{BE26ED2F-A2DD-494E-AEA2-D31C737ED235}"/>
    <cellStyle name="Normal 108 6 3 6" xfId="34223" xr:uid="{63756576-E703-45AE-9E2F-07B7E94AB1D7}"/>
    <cellStyle name="Normal 108 6 4" xfId="12025" xr:uid="{DB2C83C0-722B-4E38-B9BE-28C29E636CA7}"/>
    <cellStyle name="Normal 108 6 4 2" xfId="25441" xr:uid="{9864D1F4-FE81-479D-A694-C0EC5A67F534}"/>
    <cellStyle name="Normal 108 6 4 2 2" xfId="49575" xr:uid="{EE525A99-D05A-490F-9C34-2351323096B6}"/>
    <cellStyle name="Normal 108 6 4 3" xfId="36259" xr:uid="{53040C39-E54B-4E13-8334-96D1495F910C}"/>
    <cellStyle name="Normal 108 6 5" xfId="15738" xr:uid="{77E50858-85AD-41CC-A422-B540A9BDB042}"/>
    <cellStyle name="Normal 108 6 5 2" xfId="39970" xr:uid="{4F30E1C2-9522-4B09-8CF6-53976A9CB58A}"/>
    <cellStyle name="Normal 108 6 6" xfId="19475" xr:uid="{C9B8ADC6-FA43-4AAA-AF6B-31016E4ED55B}"/>
    <cellStyle name="Normal 108 6 6 2" xfId="43701" xr:uid="{31FC5E30-7711-4309-86C5-D8A770FB958B}"/>
    <cellStyle name="Normal 108 6 7" xfId="23028" xr:uid="{426D3699-7611-4544-BC24-7C638119A417}"/>
    <cellStyle name="Normal 108 6 7 2" xfId="47230" xr:uid="{0518F767-FDD2-47E2-B3DA-A2CB51405BD5}"/>
    <cellStyle name="Normal 108 6 8" xfId="32225" xr:uid="{230561D1-BDE0-433F-B3FA-87ADC8955904}"/>
    <cellStyle name="Normal 108 7" xfId="7744" xr:uid="{AE376A96-5435-49B9-8BF7-D46B3F8CBF37}"/>
    <cellStyle name="Normal 108 8" xfId="7473" xr:uid="{A9EE99C4-A5E8-4B6D-AF86-9BD0990AE3DE}"/>
    <cellStyle name="Normal 108 8 2" xfId="12583" xr:uid="{38A2EE5C-73AD-42A6-935E-979A0BCA1F96}"/>
    <cellStyle name="Normal 108 8 2 2" xfId="26011" xr:uid="{085B6CE3-7102-4C8C-A18E-5D667F6D7411}"/>
    <cellStyle name="Normal 108 8 2 2 2" xfId="50132" xr:uid="{8E84AF82-777D-49E3-B0F8-FAB7EDDA0BBF}"/>
    <cellStyle name="Normal 108 8 2 3" xfId="36816" xr:uid="{8B55ED91-8EA9-4DDF-A7A3-141EE69E3E8F}"/>
    <cellStyle name="Normal 108 8 3" xfId="16296" xr:uid="{B5301C1D-18EA-4ED8-BF75-4760F05B2F32}"/>
    <cellStyle name="Normal 108 8 3 2" xfId="40527" xr:uid="{6B0ABA26-88F3-424E-9F03-6F63BC69CBB9}"/>
    <cellStyle name="Normal 108 8 4" xfId="20035" xr:uid="{26526837-0210-437F-8AE5-17B7A4AFCAEC}"/>
    <cellStyle name="Normal 108 8 4 2" xfId="44258" xr:uid="{31A537F2-504C-46AC-A33F-DBC4E8B2A1EE}"/>
    <cellStyle name="Normal 108 8 5" xfId="23187" xr:uid="{2B8795FC-F600-42BC-8B28-9AB8E3BD1F55}"/>
    <cellStyle name="Normal 108 8 5 2" xfId="47389" xr:uid="{755F5461-844C-4374-A3A4-66DBCE2AFD91}"/>
    <cellStyle name="Normal 108 8 6" xfId="32384" xr:uid="{21469130-196D-4A57-B2B5-AC6F57850FB3}"/>
    <cellStyle name="Normal 108 9" xfId="9848" xr:uid="{C63C873A-6460-4979-8A10-9136EFEBCF4E}"/>
    <cellStyle name="Normal 108 9 2" xfId="13720" xr:uid="{C4503C11-32E5-4C94-A738-FDCBF3F20720}"/>
    <cellStyle name="Normal 108 9 2 2" xfId="37953" xr:uid="{E90648F0-5347-417F-9CA0-C71D387F50A9}"/>
    <cellStyle name="Normal 108 9 3" xfId="17433" xr:uid="{94C1FECC-1C2B-4682-93D3-CCBE64ECE851}"/>
    <cellStyle name="Normal 108 9 3 2" xfId="41664" xr:uid="{077B6D50-A973-4ED1-9D7A-5FD4A99B3D5A}"/>
    <cellStyle name="Normal 108 9 4" xfId="21172" xr:uid="{8AC22221-3F81-4AFA-BA46-39C150999D8A}"/>
    <cellStyle name="Normal 108 9 4 2" xfId="45395" xr:uid="{A406AA24-855E-4343-8C5D-3EA5DEC45052}"/>
    <cellStyle name="Normal 108 9 5" xfId="27152" xr:uid="{F9579F6A-EF8D-4350-ABC3-3862A1AE9A92}"/>
    <cellStyle name="Normal 108 9 5 2" xfId="51269" xr:uid="{BDC06045-FF73-4761-809E-AC28BC7FD7DA}"/>
    <cellStyle name="Normal 108 9 6" xfId="34448" xr:uid="{025B9F7D-9014-42B9-8F75-A346C723C9FE}"/>
    <cellStyle name="Normal 109" xfId="1742" xr:uid="{00000000-0005-0000-0000-0000E6070000}"/>
    <cellStyle name="Normal 109 10" xfId="8974" xr:uid="{EB086A27-C968-44D7-B6D0-2A56C145508D}"/>
    <cellStyle name="Normal 109 10 2" xfId="12366" xr:uid="{FF372078-27DE-494F-98FD-271E98830A62}"/>
    <cellStyle name="Normal 109 10 2 2" xfId="36600" xr:uid="{701BCC5E-479F-4AFE-9472-1D3C2CB7D9A8}"/>
    <cellStyle name="Normal 109 10 3" xfId="16079" xr:uid="{FF8FED23-1BFD-4B24-8410-33704FB581EC}"/>
    <cellStyle name="Normal 109 10 3 2" xfId="40311" xr:uid="{BC6A9F0E-F21F-4CD3-9167-7A50C6DB88EA}"/>
    <cellStyle name="Normal 109 10 4" xfId="19817" xr:uid="{13543550-89AE-4979-98BF-B8A773D61D5D}"/>
    <cellStyle name="Normal 109 10 4 2" xfId="44042" xr:uid="{79AF46A0-2759-442F-984E-55C99D374698}"/>
    <cellStyle name="Normal 109 10 5" xfId="25792" xr:uid="{0557998F-BDF8-4D11-85D3-04CB36B407FA}"/>
    <cellStyle name="Normal 109 10 5 2" xfId="49916" xr:uid="{2CEA9279-6A58-45B1-AA5A-D34EA31A14A9}"/>
    <cellStyle name="Normal 109 10 6" xfId="33668" xr:uid="{385828D9-4765-449C-AB2E-AE3736A0D975}"/>
    <cellStyle name="Normal 109 11" xfId="10593" xr:uid="{D36310A7-B4E8-44F9-B19A-B3D8CEA89C65}"/>
    <cellStyle name="Normal 109 11 2" xfId="24503" xr:uid="{F33F3504-70C1-4CA0-9D30-0799955796B9}"/>
    <cellStyle name="Normal 109 11 2 2" xfId="48677" xr:uid="{1BC1964C-1FD6-4B29-8298-6F6621D35D09}"/>
    <cellStyle name="Normal 109 11 3" xfId="35110" xr:uid="{10DE8CFF-468B-424A-890D-682B774617D0}"/>
    <cellStyle name="Normal 109 12" xfId="11122" xr:uid="{47668A74-60AF-40A4-9A69-7AE29D07DEF8}"/>
    <cellStyle name="Normal 109 12 2" xfId="35356" xr:uid="{5732AD96-0993-474A-B457-01DE76CBB2FE}"/>
    <cellStyle name="Normal 109 13" xfId="14835" xr:uid="{74133F14-9B6A-4C23-BC78-5B53441A716A}"/>
    <cellStyle name="Normal 109 13 2" xfId="39067" xr:uid="{B1D7593F-71D0-4225-B3F9-041F00EF01AB}"/>
    <cellStyle name="Normal 109 14" xfId="18568" xr:uid="{84A6C2BC-75C2-406A-8078-2A201F39007A}"/>
    <cellStyle name="Normal 109 14 2" xfId="42794" xr:uid="{CD955707-0FFA-4BA2-9EFE-51AEAC64E996}"/>
    <cellStyle name="Normal 109 15" xfId="22383" xr:uid="{5B4FDC5D-642C-4157-B81B-488FAC0CEF58}"/>
    <cellStyle name="Normal 109 15 2" xfId="46585" xr:uid="{56AAB7C7-DD3C-46B6-AA95-C4EB74F5034F}"/>
    <cellStyle name="Normal 109 16" xfId="28935" xr:uid="{26A4779E-7DC3-4C6E-9C23-EE071913873A}"/>
    <cellStyle name="Normal 109 2" xfId="1743" xr:uid="{00000000-0005-0000-0000-0000E7070000}"/>
    <cellStyle name="Normal 109 2 2" xfId="7921" xr:uid="{B988DC4A-D6DB-4C48-B343-6A545E5879C1}"/>
    <cellStyle name="Normal 109 2 2 2" xfId="14092" xr:uid="{A2945126-BF9D-4ED9-BB6D-7CC976B1BD78}"/>
    <cellStyle name="Normal 109 2 2 2 2" xfId="27524" xr:uid="{97E9BAC8-EBBF-4436-B3CF-33CD46F87368}"/>
    <cellStyle name="Normal 109 2 2 2 2 2" xfId="51641" xr:uid="{FF53E1EA-9ED2-447C-8269-2A855FE7EA56}"/>
    <cellStyle name="Normal 109 2 2 2 3" xfId="38325" xr:uid="{60A264AC-86FA-45CA-906C-E5D77581AC78}"/>
    <cellStyle name="Normal 109 2 2 3" xfId="17805" xr:uid="{C0D3E0CB-6567-4791-B80F-0E02F5F3807B}"/>
    <cellStyle name="Normal 109 2 2 3 2" xfId="42036" xr:uid="{6D924165-2834-4FB1-B6D8-731BEBBAA588}"/>
    <cellStyle name="Normal 109 2 2 4" xfId="21544" xr:uid="{E0E6A083-D838-420C-A02B-4E27D5F600FB}"/>
    <cellStyle name="Normal 109 2 2 4 2" xfId="45767" xr:uid="{5C5AB145-AFE1-4337-80B5-3F42B133B384}"/>
    <cellStyle name="Normal 109 2 2 5" xfId="23564" xr:uid="{7E380293-47DA-4EDF-976C-4C654CACCC79}"/>
    <cellStyle name="Normal 109 2 2 5 2" xfId="47766" xr:uid="{B11549F6-E3BD-4BD8-A32F-10C62DF882FA}"/>
    <cellStyle name="Normal 109 2 2 6" xfId="32759" xr:uid="{7571E713-6C20-4307-B59E-D85BD1FBB6C5}"/>
    <cellStyle name="Normal 109 2 3" xfId="6774" xr:uid="{C9274557-CAE0-438A-9B0D-E9B410DE0305}"/>
    <cellStyle name="Normal 109 2 3 2" xfId="12912" xr:uid="{E99BC109-F0DA-4F01-9030-F643679EA1C9}"/>
    <cellStyle name="Normal 109 2 3 2 2" xfId="37145" xr:uid="{EBBA200E-D536-4C7C-BA68-57C2B66DB560}"/>
    <cellStyle name="Normal 109 2 3 3" xfId="16625" xr:uid="{FDE0FB5A-607A-4BA5-9932-DC4CA94D2DB1}"/>
    <cellStyle name="Normal 109 2 3 3 2" xfId="40856" xr:uid="{913D5E0D-4B74-4622-8699-6D8FC9C9AB43}"/>
    <cellStyle name="Normal 109 2 3 4" xfId="20364" xr:uid="{E9C5DA18-CEBF-4992-9D42-88173644A91B}"/>
    <cellStyle name="Normal 109 2 3 4 2" xfId="44587" xr:uid="{088F5E74-EC20-48AD-BDA1-3C63526D4BEF}"/>
    <cellStyle name="Normal 109 2 3 5" xfId="26342" xr:uid="{C8BBBDC3-5D45-4FEA-A34F-954F37D397C2}"/>
    <cellStyle name="Normal 109 2 3 5 2" xfId="50461" xr:uid="{C3B43F29-E537-4309-9146-FFCAEDBB9184}"/>
    <cellStyle name="Normal 109 2 3 6" xfId="31711" xr:uid="{53F71BA3-B711-451D-9786-F2F26F6B2EFF}"/>
    <cellStyle name="Normal 109 2 4" xfId="11511" xr:uid="{8763A79A-0849-4541-A83B-284E2B438432}"/>
    <cellStyle name="Normal 109 2 4 2" xfId="24927" xr:uid="{A5400BC6-9797-4EA1-B83D-45A10B0E532C}"/>
    <cellStyle name="Normal 109 2 4 2 2" xfId="49061" xr:uid="{DCBCD8AD-E4EB-46BE-8A99-960CA229951E}"/>
    <cellStyle name="Normal 109 2 4 3" xfId="35745" xr:uid="{AF40E941-3A88-47E7-9FB0-49BD45A1D2FE}"/>
    <cellStyle name="Normal 109 2 5" xfId="15224" xr:uid="{491CFEF3-A911-428C-A090-EAE2236AC2A5}"/>
    <cellStyle name="Normal 109 2 5 2" xfId="39456" xr:uid="{365C8DD6-C723-48CE-942C-4FE87AEB71F0}"/>
    <cellStyle name="Normal 109 2 6" xfId="18961" xr:uid="{9E50EE15-66CF-46C9-BF27-6039EC007574}"/>
    <cellStyle name="Normal 109 2 6 2" xfId="43187" xr:uid="{BCC1C937-4F92-4600-89C5-5B5B03244DA2}"/>
    <cellStyle name="Normal 109 2 7" xfId="22514" xr:uid="{1C6E46A4-1C48-4534-8402-D417284F0EF6}"/>
    <cellStyle name="Normal 109 2 7 2" xfId="46716" xr:uid="{F8523480-04B6-49D1-AF7F-80EA0B08335A}"/>
    <cellStyle name="Normal 109 3" xfId="1744" xr:uid="{00000000-0005-0000-0000-0000E8070000}"/>
    <cellStyle name="Normal 109 3 10" xfId="28936" xr:uid="{3C99118E-6C09-43F4-9BF6-03ED41A6A1A6}"/>
    <cellStyle name="Normal 109 3 2" xfId="4803" xr:uid="{CD9E71B8-5320-42E0-A75C-9B8729C29A91}"/>
    <cellStyle name="Normal 109 3 2 2" xfId="8055" xr:uid="{D4B7AD4B-D7C6-4EEF-B71E-D0D3B70AC313}"/>
    <cellStyle name="Normal 109 3 2 2 2" xfId="27648" xr:uid="{72B65444-3E38-4288-8205-8E205FD031BB}"/>
    <cellStyle name="Normal 109 3 2 2 2 2" xfId="51765" xr:uid="{66CD494F-AEB5-4A57-9DA1-F198EE9ADBEB}"/>
    <cellStyle name="Normal 109 3 2 2 3" xfId="32883" xr:uid="{C3CDE5F5-258B-4D53-8900-24D9D8B95168}"/>
    <cellStyle name="Normal 109 3 2 3" xfId="14216" xr:uid="{E265C967-6AC9-4AC4-ACC0-8555496F55F9}"/>
    <cellStyle name="Normal 109 3 2 3 2" xfId="38449" xr:uid="{0CE03698-0697-4CD6-802D-4ACFDB3275C4}"/>
    <cellStyle name="Normal 109 3 2 4" xfId="17929" xr:uid="{5B010216-9BCF-49F0-9D47-84F5D3BFC10C}"/>
    <cellStyle name="Normal 109 3 2 4 2" xfId="42160" xr:uid="{7D660206-B750-4ED7-9B16-539283194ED2}"/>
    <cellStyle name="Normal 109 3 2 5" xfId="21668" xr:uid="{D7E36174-FFB6-4BD6-A959-0FFF6AF96CDC}"/>
    <cellStyle name="Normal 109 3 2 5 2" xfId="45891" xr:uid="{C940F32A-94A1-4952-8B22-C86ECEFB7610}"/>
    <cellStyle name="Normal 109 3 2 6" xfId="23688" xr:uid="{2A8159DB-7704-4744-B6D8-6A5A1425D389}"/>
    <cellStyle name="Normal 109 3 2 6 2" xfId="47890" xr:uid="{99A156C6-EA2E-43CA-B79F-2F37F84100A4}"/>
    <cellStyle name="Normal 109 3 2 7" xfId="30107" xr:uid="{0FA82BCF-0FE8-4E55-965F-C5AC1676BB9A}"/>
    <cellStyle name="Normal 109 3 3" xfId="6121" xr:uid="{689F28BC-143D-43D1-A9CD-BB4B356CD556}"/>
    <cellStyle name="Normal 109 3 3 2" xfId="9386" xr:uid="{3F917F16-9ECF-464B-B688-1AFF8BE759A4}"/>
    <cellStyle name="Normal 109 3 3 2 2" xfId="34012" xr:uid="{79E62CD8-3F45-4770-999F-86D223FCE120}"/>
    <cellStyle name="Normal 109 3 3 3" xfId="13024" xr:uid="{B2692A97-2598-41B2-B13D-7976594D061C}"/>
    <cellStyle name="Normal 109 3 3 3 2" xfId="37257" xr:uid="{2C6F7E8B-622F-4523-944E-44C0F21CF658}"/>
    <cellStyle name="Normal 109 3 3 4" xfId="16737" xr:uid="{3D289A9E-2491-47EA-80E0-D73D2FCAA921}"/>
    <cellStyle name="Normal 109 3 3 4 2" xfId="40968" xr:uid="{7711BFA3-8D76-4FAF-9980-D4D0028D3F53}"/>
    <cellStyle name="Normal 109 3 3 5" xfId="20476" xr:uid="{106C76B5-1D53-498A-B508-AF08BAC9E987}"/>
    <cellStyle name="Normal 109 3 3 5 2" xfId="44699" xr:uid="{3152975D-EE93-49B1-884A-97022DB678B8}"/>
    <cellStyle name="Normal 109 3 3 6" xfId="26454" xr:uid="{9D01E903-4C8E-4A74-A3CA-056FA095A9F5}"/>
    <cellStyle name="Normal 109 3 3 6 2" xfId="50573" xr:uid="{0A8B184C-E87D-4C79-BEBE-B7D592E9E30F}"/>
    <cellStyle name="Normal 109 3 3 7" xfId="31127" xr:uid="{7E17A8D5-201B-4289-B77F-65BB4EB582F2}"/>
    <cellStyle name="Normal 109 3 4" xfId="6902" xr:uid="{782A3F08-E07B-4F7E-9050-3E1379EA982C}"/>
    <cellStyle name="Normal 109 3 4 2" xfId="25051" xr:uid="{FCAE4975-3750-41E7-955E-91BB8105FA76}"/>
    <cellStyle name="Normal 109 3 4 2 2" xfId="49185" xr:uid="{0EB4136A-42DC-4C11-A86F-B7885ACD03EE}"/>
    <cellStyle name="Normal 109 3 4 3" xfId="31835" xr:uid="{F66AE17B-E175-471D-AEBF-37FFE7E41CD1}"/>
    <cellStyle name="Normal 109 3 5" xfId="10594" xr:uid="{BBFCFC68-9473-429F-B389-1B2E6243B87A}"/>
    <cellStyle name="Normal 109 3 6" xfId="11635" xr:uid="{530C0BB5-0212-4B6E-BC1B-A4C27240C107}"/>
    <cellStyle name="Normal 109 3 6 2" xfId="35869" xr:uid="{6F75B0AF-B2C0-4F0B-BEF7-BC870BCBA536}"/>
    <cellStyle name="Normal 109 3 7" xfId="15348" xr:uid="{B66E1487-AFD8-4734-A81E-E37421FE823E}"/>
    <cellStyle name="Normal 109 3 7 2" xfId="39580" xr:uid="{BE8E8019-F410-4448-A447-08D8E1E856F4}"/>
    <cellStyle name="Normal 109 3 8" xfId="19085" xr:uid="{FDE5C973-03C6-4B97-94DE-4F3BF6281B14}"/>
    <cellStyle name="Normal 109 3 8 2" xfId="43311" xr:uid="{5E1C429C-74E1-4638-A334-249BB1C5F24D}"/>
    <cellStyle name="Normal 109 3 9" xfId="22638" xr:uid="{037CF0EE-B671-48E0-BF7D-EA4212905ECA}"/>
    <cellStyle name="Normal 109 3 9 2" xfId="46840" xr:uid="{7C23C3E7-815F-4FB8-8034-7738750134C7}"/>
    <cellStyle name="Normal 109 4" xfId="3216" xr:uid="{00000000-0005-0000-0000-0000E9070000}"/>
    <cellStyle name="Normal 109 4 2" xfId="8187" xr:uid="{221C161D-386A-4FB9-A9D8-4716BB6F48D2}"/>
    <cellStyle name="Normal 109 4 2 2" xfId="14344" xr:uid="{21D8AE3A-48C9-4A4B-A116-B97B2DD0D2B6}"/>
    <cellStyle name="Normal 109 4 2 2 2" xfId="27776" xr:uid="{61EB8FC0-8716-4A0D-92A8-4624831D5403}"/>
    <cellStyle name="Normal 109 4 2 2 2 2" xfId="51893" xr:uid="{4EA50D6E-2575-4E1E-9163-F23249CAD129}"/>
    <cellStyle name="Normal 109 4 2 2 3" xfId="38577" xr:uid="{D6463EBB-C46B-4670-93CE-93AA8A8C648B}"/>
    <cellStyle name="Normal 109 4 2 3" xfId="18057" xr:uid="{B259BF97-7648-4AC0-BB69-E8B4701AB8BB}"/>
    <cellStyle name="Normal 109 4 2 3 2" xfId="42288" xr:uid="{1726167D-DB1C-45EE-9825-0B54DF595D26}"/>
    <cellStyle name="Normal 109 4 2 4" xfId="21796" xr:uid="{083FE023-3586-4631-94D0-D667FF6E579A}"/>
    <cellStyle name="Normal 109 4 2 4 2" xfId="46019" xr:uid="{07F12500-8BD7-410B-9344-42AFC9388BE1}"/>
    <cellStyle name="Normal 109 4 2 5" xfId="23816" xr:uid="{3D274861-027B-43DB-BA39-E05D29D67309}"/>
    <cellStyle name="Normal 109 4 2 5 2" xfId="48018" xr:uid="{7A75B7FB-2F5D-4E44-97CA-D2AE5B30CF42}"/>
    <cellStyle name="Normal 109 4 2 6" xfId="33011" xr:uid="{CDE31C47-0166-440D-B4F0-F3C6186BAE8D}"/>
    <cellStyle name="Normal 109 4 3" xfId="7039" xr:uid="{68C3FC55-692B-489A-BB93-CC374E6FB010}"/>
    <cellStyle name="Normal 109 4 3 2" xfId="13152" xr:uid="{31789BFD-EA84-4D80-A922-43D409D175BD}"/>
    <cellStyle name="Normal 109 4 3 2 2" xfId="37385" xr:uid="{A84ED0BF-6650-4F19-B2B4-3BB8DC58D73E}"/>
    <cellStyle name="Normal 109 4 3 3" xfId="16865" xr:uid="{C81DD8E4-DE65-4F51-AA47-63C20DCA176C}"/>
    <cellStyle name="Normal 109 4 3 3 2" xfId="41096" xr:uid="{631517EC-2AC0-4B12-BECB-3B3EF04E59A9}"/>
    <cellStyle name="Normal 109 4 3 4" xfId="20604" xr:uid="{114C0846-F309-40AF-B818-11205093294D}"/>
    <cellStyle name="Normal 109 4 3 4 2" xfId="44827" xr:uid="{3354525F-55F4-426D-9AE2-FA79D9C84E3A}"/>
    <cellStyle name="Normal 109 4 3 5" xfId="26582" xr:uid="{58BAF743-7485-4A0F-A876-AED42CDA73D7}"/>
    <cellStyle name="Normal 109 4 3 5 2" xfId="50701" xr:uid="{4C45E3BE-72D6-442F-8D01-D792C8E6E69A}"/>
    <cellStyle name="Normal 109 4 3 6" xfId="31963" xr:uid="{C71CF57B-DED7-49C8-987E-A1891E79976D}"/>
    <cellStyle name="Normal 109 4 4" xfId="11763" xr:uid="{1F0AA9E3-C45D-4346-8578-67EC3C8F79DF}"/>
    <cellStyle name="Normal 109 4 4 2" xfId="25179" xr:uid="{9C1A02E1-0640-4234-BF0E-F1202F7DD57B}"/>
    <cellStyle name="Normal 109 4 4 2 2" xfId="49313" xr:uid="{8D904E94-DC7A-409C-B159-62738CEAFF12}"/>
    <cellStyle name="Normal 109 4 4 3" xfId="35997" xr:uid="{C06DA2D1-6F0E-4E1B-BBD8-030FBDE53A64}"/>
    <cellStyle name="Normal 109 4 5" xfId="15476" xr:uid="{805FDFD8-E6EF-41D0-BC2A-A49DD82D4DB8}"/>
    <cellStyle name="Normal 109 4 5 2" xfId="39708" xr:uid="{AB1EF8D6-435C-4DA7-80C0-CCD2ABEE2C4C}"/>
    <cellStyle name="Normal 109 4 6" xfId="19213" xr:uid="{A0233880-60C2-4F0D-9318-C5FF0BEE3FAA}"/>
    <cellStyle name="Normal 109 4 6 2" xfId="43439" xr:uid="{EE61FA55-477E-47B1-8403-A4D40AA6E480}"/>
    <cellStyle name="Normal 109 4 7" xfId="22766" xr:uid="{D034B770-8AD2-463E-9BB9-C969246653E2}"/>
    <cellStyle name="Normal 109 4 7 2" xfId="46968" xr:uid="{5519EA5D-8C7D-4C54-A2DF-49AA45CA25C5}"/>
    <cellStyle name="Normal 109 5" xfId="4802" xr:uid="{56054EE1-9459-4DBC-8667-24C35635EBEF}"/>
    <cellStyle name="Normal 109 5 2" xfId="8317" xr:uid="{F8171B8A-C7D6-4E19-B7AF-44F5E43C0E01}"/>
    <cellStyle name="Normal 109 5 2 2" xfId="14471" xr:uid="{25B95148-62E4-46F6-B495-B0B142AF0EBF}"/>
    <cellStyle name="Normal 109 5 2 2 2" xfId="27903" xr:uid="{DD05480D-3B6C-46AA-A5D3-151A03A79300}"/>
    <cellStyle name="Normal 109 5 2 2 2 2" xfId="52020" xr:uid="{1C370AF8-CA6E-4F02-A9BF-6957822289E2}"/>
    <cellStyle name="Normal 109 5 2 2 3" xfId="38704" xr:uid="{6D9009E4-2BA9-4D1E-BD1B-FA960D6E9BEF}"/>
    <cellStyle name="Normal 109 5 2 3" xfId="18184" xr:uid="{1105DF05-7C70-49B2-BC16-F2BA3A079ABE}"/>
    <cellStyle name="Normal 109 5 2 3 2" xfId="42415" xr:uid="{91F31E6F-CF3F-4D3A-ABAE-E460BEE98935}"/>
    <cellStyle name="Normal 109 5 2 4" xfId="21923" xr:uid="{13705345-FD98-4E1C-908B-3BF65FD7ADCC}"/>
    <cellStyle name="Normal 109 5 2 4 2" xfId="46146" xr:uid="{05CC3B26-598E-4E64-BB23-A1EBA4A09971}"/>
    <cellStyle name="Normal 109 5 2 5" xfId="23943" xr:uid="{6C045BA0-A629-4E26-AE69-A4FBA80A6F81}"/>
    <cellStyle name="Normal 109 5 2 5 2" xfId="48145" xr:uid="{DF8173AB-9B60-44BA-B6EB-14C1CEA7D7DD}"/>
    <cellStyle name="Normal 109 5 2 6" xfId="33138" xr:uid="{C30FBDD5-A656-48B7-8EF1-8A4EE405DDC2}"/>
    <cellStyle name="Normal 109 5 3" xfId="7167" xr:uid="{18A0ED74-04CD-4B52-B706-00B002B1437A}"/>
    <cellStyle name="Normal 109 5 3 2" xfId="13279" xr:uid="{4A40AF66-DB3C-41F0-BDF4-34A170F0BE5A}"/>
    <cellStyle name="Normal 109 5 3 2 2" xfId="37512" xr:uid="{CCE1F525-BDCA-4292-BDD0-2D101AB10CC0}"/>
    <cellStyle name="Normal 109 5 3 3" xfId="16992" xr:uid="{ACF7AC82-FF34-482B-B24E-60EDC26A40DC}"/>
    <cellStyle name="Normal 109 5 3 3 2" xfId="41223" xr:uid="{B3FB0531-AE14-4241-BD5B-EEEC0C3C1186}"/>
    <cellStyle name="Normal 109 5 3 4" xfId="20731" xr:uid="{7D1425B7-32E5-4CC2-A9EA-2BDCFF4FCA44}"/>
    <cellStyle name="Normal 109 5 3 4 2" xfId="44954" xr:uid="{238EE4EF-4C0C-4A69-8AF5-6F16E11046B3}"/>
    <cellStyle name="Normal 109 5 3 5" xfId="26709" xr:uid="{C3A947FB-7D13-4A58-B45B-0A370365C4CE}"/>
    <cellStyle name="Normal 109 5 3 5 2" xfId="50828" xr:uid="{4E552A1E-4713-4877-90C8-41B5AE2FBE0A}"/>
    <cellStyle name="Normal 109 5 3 6" xfId="32090" xr:uid="{80129128-8DA3-4CE2-84B2-F80B20BC61FD}"/>
    <cellStyle name="Normal 109 5 4" xfId="11890" xr:uid="{8585CD09-71AE-4149-AF8A-218E9F31F169}"/>
    <cellStyle name="Normal 109 5 4 2" xfId="25306" xr:uid="{F4F3E90C-8BDF-43EB-8C63-D98925F3FFFF}"/>
    <cellStyle name="Normal 109 5 4 2 2" xfId="49440" xr:uid="{4614EF92-1F8D-4E9F-9229-0C429234DE38}"/>
    <cellStyle name="Normal 109 5 4 3" xfId="36124" xr:uid="{5BC6A433-6F53-4B75-AEE4-5F8AED4CCAAF}"/>
    <cellStyle name="Normal 109 5 5" xfId="15603" xr:uid="{56BF9BA4-2474-42E2-A23C-8F176C3A88D1}"/>
    <cellStyle name="Normal 109 5 5 2" xfId="39835" xr:uid="{141B4837-F4B1-40A1-B2D7-F04D01272D55}"/>
    <cellStyle name="Normal 109 5 6" xfId="19340" xr:uid="{573D0C5A-82F3-41FF-8B57-1EF798C580AD}"/>
    <cellStyle name="Normal 109 5 6 2" xfId="43566" xr:uid="{1B6B5C71-D97F-4CA1-895D-84302B2A8CBE}"/>
    <cellStyle name="Normal 109 5 7" xfId="22893" xr:uid="{4F41C52D-DD4B-4DC5-9D11-F3F5858E8BC2}"/>
    <cellStyle name="Normal 109 5 7 2" xfId="47095" xr:uid="{A71678B6-E44B-4A38-8A04-71B7B30AE4D4}"/>
    <cellStyle name="Normal 109 5 8" xfId="30106" xr:uid="{BCA1E16C-BBDE-4D5A-A155-63F8574B8ABC}"/>
    <cellStyle name="Normal 109 6" xfId="6120" xr:uid="{676B5575-D002-4BD6-BF17-22927E2594A2}"/>
    <cellStyle name="Normal 109 6 2" xfId="8449" xr:uid="{F5C40425-7120-40E4-A627-A9090141B1DE}"/>
    <cellStyle name="Normal 109 6 2 2" xfId="14598" xr:uid="{5621D997-F36E-45C4-ACD3-5F5BD62A478A}"/>
    <cellStyle name="Normal 109 6 2 2 2" xfId="28030" xr:uid="{55877E5D-31A4-4F1D-A5B9-174EAB53EDBF}"/>
    <cellStyle name="Normal 109 6 2 2 2 2" xfId="52147" xr:uid="{BB4F858E-57C1-4B51-947C-C19DF318EBBF}"/>
    <cellStyle name="Normal 109 6 2 2 3" xfId="38831" xr:uid="{858F7137-8CB6-4BB9-9941-5F2968E1434A}"/>
    <cellStyle name="Normal 109 6 2 3" xfId="18311" xr:uid="{12CD34C4-28B7-4628-AF11-5A208D2DBE08}"/>
    <cellStyle name="Normal 109 6 2 3 2" xfId="42542" xr:uid="{34C73D9A-4889-4C7D-8E79-812920C1CF73}"/>
    <cellStyle name="Normal 109 6 2 4" xfId="22050" xr:uid="{04CA9052-53CD-42D8-AD7E-5AFC2BC0251E}"/>
    <cellStyle name="Normal 109 6 2 4 2" xfId="46273" xr:uid="{59151356-E2BE-421B-B7F6-9BECE68932E5}"/>
    <cellStyle name="Normal 109 6 2 5" xfId="24070" xr:uid="{B379285E-8A7E-429B-91AE-608C395D0562}"/>
    <cellStyle name="Normal 109 6 2 5 2" xfId="48272" xr:uid="{D2664D12-2240-4527-BC1F-CE0721BD7E43}"/>
    <cellStyle name="Normal 109 6 2 6" xfId="33265" xr:uid="{56A796F7-FF9D-4709-8A8A-85D55E8EF674}"/>
    <cellStyle name="Normal 109 6 3" xfId="7301" xr:uid="{1C84A590-F810-4A28-B8AF-40D09404333E}"/>
    <cellStyle name="Normal 109 6 3 2" xfId="13406" xr:uid="{F38D6A41-429C-4D2B-ABB6-B8D0E5D54ABD}"/>
    <cellStyle name="Normal 109 6 3 2 2" xfId="37639" xr:uid="{CC32712D-29B9-424C-AC36-952255DDF6C1}"/>
    <cellStyle name="Normal 109 6 3 3" xfId="17119" xr:uid="{3AA0B063-EE71-4ECA-970A-92DD715A65E7}"/>
    <cellStyle name="Normal 109 6 3 3 2" xfId="41350" xr:uid="{1FE56FFF-DA36-43DD-B183-C139AE2F6944}"/>
    <cellStyle name="Normal 109 6 3 4" xfId="20858" xr:uid="{2084B661-0003-43D3-9DB6-28C5B9C1D767}"/>
    <cellStyle name="Normal 109 6 3 4 2" xfId="45081" xr:uid="{0ECC635D-56EA-4D13-8B07-4F4A9E2A36D8}"/>
    <cellStyle name="Normal 109 6 3 5" xfId="26836" xr:uid="{ADAF29D9-359E-4E6D-B46E-B7AB8ADCFCA7}"/>
    <cellStyle name="Normal 109 6 3 5 2" xfId="50955" xr:uid="{43226FEA-BF66-4B06-BAC2-2D19788993C5}"/>
    <cellStyle name="Normal 109 6 3 6" xfId="32217" xr:uid="{C77DAD7B-A9A8-4554-9F0B-89ABC79D3F2F}"/>
    <cellStyle name="Normal 109 6 4" xfId="12017" xr:uid="{57F3BA5A-E029-4D46-8B58-74F4C563A597}"/>
    <cellStyle name="Normal 109 6 4 2" xfId="25433" xr:uid="{0A013F20-003A-4119-81E0-8AD54BC5CA79}"/>
    <cellStyle name="Normal 109 6 4 2 2" xfId="49567" xr:uid="{CE0F7D53-E81A-4A89-B4F5-6DCF3A3B0EA6}"/>
    <cellStyle name="Normal 109 6 4 3" xfId="36251" xr:uid="{1D807FB0-6890-4B08-9461-A1895BC6CE71}"/>
    <cellStyle name="Normal 109 6 5" xfId="15730" xr:uid="{00B117C8-C928-449D-9B52-AC524D2C4A38}"/>
    <cellStyle name="Normal 109 6 5 2" xfId="39962" xr:uid="{6446D787-96B4-43B7-9E84-33346842E321}"/>
    <cellStyle name="Normal 109 6 6" xfId="19467" xr:uid="{1127BEEF-5A1D-4744-8348-8919FF2B77B8}"/>
    <cellStyle name="Normal 109 6 6 2" xfId="43693" xr:uid="{7276A201-54B0-4F7A-9B65-CAE9310E0145}"/>
    <cellStyle name="Normal 109 6 7" xfId="23020" xr:uid="{B70B6D66-341C-4A37-BB6E-76E949524B86}"/>
    <cellStyle name="Normal 109 6 7 2" xfId="47222" xr:uid="{3CC2743D-98E7-41AC-9B1B-2C9BD2A2DF38}"/>
    <cellStyle name="Normal 109 6 8" xfId="31126" xr:uid="{8D1BAED7-0708-4553-9DFC-CE6CEA30D12B}"/>
    <cellStyle name="Normal 109 7" xfId="7764" xr:uid="{348FF67A-3BC6-4AE8-8B4E-81855DAED908}"/>
    <cellStyle name="Normal 109 7 2" xfId="9991" xr:uid="{4263BCEA-F207-49DB-87AA-DA156B5B3342}"/>
    <cellStyle name="Normal 109 7 2 2" xfId="13966" xr:uid="{06D12562-BDE0-45FE-8B19-CECC808FE110}"/>
    <cellStyle name="Normal 109 7 2 2 2" xfId="38199" xr:uid="{165AB3D1-083D-4781-ACB1-BC6892A6EB0D}"/>
    <cellStyle name="Normal 109 7 2 3" xfId="17679" xr:uid="{2CB04BF1-6404-4034-8C10-D1CF80A5ED0D}"/>
    <cellStyle name="Normal 109 7 2 3 2" xfId="41910" xr:uid="{913803CA-B20A-435D-9962-30DE9A6A6EE9}"/>
    <cellStyle name="Normal 109 7 2 4" xfId="21418" xr:uid="{A7DDEF88-2218-4490-8EE1-8618A5089C48}"/>
    <cellStyle name="Normal 109 7 2 4 2" xfId="45641" xr:uid="{B2E4E525-A92B-4F60-9A7F-B0A56556166C}"/>
    <cellStyle name="Normal 109 7 2 5" xfId="27398" xr:uid="{0CAB18B4-AC00-4CAF-B178-CDC19B2D1DA3}"/>
    <cellStyle name="Normal 109 7 2 5 2" xfId="51515" xr:uid="{0949E593-4442-4503-918A-2AF7428EF8D4}"/>
    <cellStyle name="Normal 109 7 2 6" xfId="34585" xr:uid="{EB5E3F84-DEF3-45F6-9971-CF708339F28A}"/>
    <cellStyle name="Normal 109 7 3" xfId="9264" xr:uid="{4B5F867D-CDC5-49DA-B780-047983749A3E}"/>
    <cellStyle name="Normal 109 7 3 2" xfId="12784" xr:uid="{B2C88191-5D4F-4B12-A9DA-8C56FC9A03C7}"/>
    <cellStyle name="Normal 109 7 3 2 2" xfId="37017" xr:uid="{7EEC01EE-BE82-48B9-A0D7-43453132DA36}"/>
    <cellStyle name="Normal 109 7 3 3" xfId="16497" xr:uid="{6995353F-B3E0-464D-BB58-F266F678FBE1}"/>
    <cellStyle name="Normal 109 7 3 3 2" xfId="40728" xr:uid="{E50FE6F3-4686-4971-A4E6-DBBFFAFE8C9A}"/>
    <cellStyle name="Normal 109 7 3 4" xfId="20236" xr:uid="{6BDB33DC-684A-4E66-9F77-1A128B4F373D}"/>
    <cellStyle name="Normal 109 7 3 4 2" xfId="44459" xr:uid="{098D8D48-F0D3-4783-B7F9-712EFE60D68E}"/>
    <cellStyle name="Normal 109 7 3 5" xfId="26213" xr:uid="{DF17AC42-FA4A-4C78-BBC7-A3BC74A0D978}"/>
    <cellStyle name="Normal 109 7 3 5 2" xfId="50333" xr:uid="{BC481C78-429A-4967-8AA3-7BFABAB25F15}"/>
    <cellStyle name="Normal 109 7 3 6" xfId="33899" xr:uid="{3E93C009-8F9F-450C-B05D-890DD8B4BEE3}"/>
    <cellStyle name="Normal 109 7 4" xfId="11381" xr:uid="{3F9264D3-7ECB-43ED-8292-3DDE2FCFDAFC}"/>
    <cellStyle name="Normal 109 7 4 2" xfId="24800" xr:uid="{7FFE355F-933D-43CB-BC3B-C6AC94FB5571}"/>
    <cellStyle name="Normal 109 7 4 2 2" xfId="48934" xr:uid="{0BB82B77-7050-4250-8354-E80CBD4FDC34}"/>
    <cellStyle name="Normal 109 7 4 3" xfId="35615" xr:uid="{361CFEB5-FCA6-4492-9043-AE624CCFE874}"/>
    <cellStyle name="Normal 109 7 5" xfId="15094" xr:uid="{2BE27F7B-3D75-47A0-8B1C-706D449CFCCE}"/>
    <cellStyle name="Normal 109 7 5 2" xfId="39326" xr:uid="{B9894466-D532-4E3B-A28B-F7A756139001}"/>
    <cellStyle name="Normal 109 7 6" xfId="18830" xr:uid="{0134783C-EE5B-40E3-AF64-8DA2DC5025EC}"/>
    <cellStyle name="Normal 109 7 6 2" xfId="43056" xr:uid="{BD00782C-A345-4E74-972C-BE3D32C5AE54}"/>
    <cellStyle name="Normal 109 7 7" xfId="23437" xr:uid="{99D3F2C3-7226-4350-9895-4125719B81AA}"/>
    <cellStyle name="Normal 109 7 7 2" xfId="47639" xr:uid="{79A99BCE-FE0C-4002-B9C0-B625FC4DF4EF}"/>
    <cellStyle name="Normal 109 7 8" xfId="32633" xr:uid="{0F2801FC-32EA-4EEF-A0BF-C60AC1B866A1}"/>
    <cellStyle name="Normal 109 8" xfId="7465" xr:uid="{09DF2BF1-8086-40C8-8D58-F1BDB01B10E0}"/>
    <cellStyle name="Normal 109 8 2" xfId="12575" xr:uid="{419D3627-0262-4A29-A16D-8A24BD4483BD}"/>
    <cellStyle name="Normal 109 8 2 2" xfId="26003" xr:uid="{26B5B781-53C0-4EE6-9622-EC7B1FA07E95}"/>
    <cellStyle name="Normal 109 8 2 2 2" xfId="50124" xr:uid="{69B7C4F3-2AD2-4F4F-A95C-740758DFEAA1}"/>
    <cellStyle name="Normal 109 8 2 3" xfId="36808" xr:uid="{8DA4E1E4-25DF-40EA-9633-EBA85F4CE2A5}"/>
    <cellStyle name="Normal 109 8 3" xfId="16288" xr:uid="{C28C7BC3-275D-4CB0-BD9D-A9FA7956152B}"/>
    <cellStyle name="Normal 109 8 3 2" xfId="40519" xr:uid="{221F0839-7A2D-4E30-A19A-88F796821C10}"/>
    <cellStyle name="Normal 109 8 4" xfId="20027" xr:uid="{181D70AA-1B47-4411-B058-BE76129410F8}"/>
    <cellStyle name="Normal 109 8 4 2" xfId="44250" xr:uid="{98ED23F0-40C6-4316-AD16-F8FD3B180BB9}"/>
    <cellStyle name="Normal 109 8 5" xfId="23179" xr:uid="{C106CB25-0BCB-4FE8-ACBA-053C63D68384}"/>
    <cellStyle name="Normal 109 8 5 2" xfId="47381" xr:uid="{011425B7-F74C-4325-8A62-543AA33D8DCE}"/>
    <cellStyle name="Normal 109 8 6" xfId="32376" xr:uid="{E9D04223-113B-434F-A846-A4BB2D06B155}"/>
    <cellStyle name="Normal 109 9" xfId="6577" xr:uid="{C5A74A5B-95C7-4511-A6CA-DE17942BB62E}"/>
    <cellStyle name="Normal 109 9 2" xfId="13712" xr:uid="{A55E6F11-ECFD-4A1B-BD85-CB3DA7FE1520}"/>
    <cellStyle name="Normal 109 9 2 2" xfId="37945" xr:uid="{CB94374E-002A-4E94-A2D0-932959F316D9}"/>
    <cellStyle name="Normal 109 9 3" xfId="17425" xr:uid="{D3E2CFD0-FA95-46FA-8B4E-7B0EFC37CC3E}"/>
    <cellStyle name="Normal 109 9 3 2" xfId="41656" xr:uid="{D182DAAD-A877-4295-BAC9-9FC4F369CAA1}"/>
    <cellStyle name="Normal 109 9 4" xfId="21164" xr:uid="{74AC3D62-336E-470A-85BD-E3147AF1758D}"/>
    <cellStyle name="Normal 109 9 4 2" xfId="45387" xr:uid="{C4DA5B71-3D41-4108-A957-EFB9C2D51E81}"/>
    <cellStyle name="Normal 109 9 5" xfId="27144" xr:uid="{707D0089-6659-486F-9CC8-09912E231716}"/>
    <cellStyle name="Normal 109 9 5 2" xfId="51261" xr:uid="{EB721CA3-C4FD-4E7F-BC3F-587C14B58F39}"/>
    <cellStyle name="Normal 109 9 6" xfId="31581" xr:uid="{F4E112CD-E145-49A8-9E16-E6706F056342}"/>
    <cellStyle name="Normal 11" xfId="1745" xr:uid="{00000000-0005-0000-0000-0000EA070000}"/>
    <cellStyle name="Normal 11 2" xfId="1746" xr:uid="{00000000-0005-0000-0000-0000EB070000}"/>
    <cellStyle name="Normal 11 2 10" xfId="3437" xr:uid="{00000000-0005-0000-0000-0000EC070000}"/>
    <cellStyle name="Normal 11 2 11" xfId="3635" xr:uid="{C40BF4B9-2356-4B81-9DBC-09C638B99BD7}"/>
    <cellStyle name="Normal 11 2 2" xfId="1747" xr:uid="{00000000-0005-0000-0000-0000ED070000}"/>
    <cellStyle name="Normal 11 2 2 2" xfId="6739" xr:uid="{F99F8BD3-5CC1-4089-921F-F72DFA84FD6A}"/>
    <cellStyle name="Normal 11 2 3" xfId="1748" xr:uid="{00000000-0005-0000-0000-0000EE070000}"/>
    <cellStyle name="Normal 11 2 3 2" xfId="7841" xr:uid="{89D17210-ECF2-449B-9B8A-78804BB6A0A3}"/>
    <cellStyle name="Normal 11 2 4" xfId="1749" xr:uid="{00000000-0005-0000-0000-0000EF070000}"/>
    <cellStyle name="Normal 11 2 4 2" xfId="9771" xr:uid="{68943DC3-6AAA-449B-BCC0-AD626EF75079}"/>
    <cellStyle name="Normal 11 2 5" xfId="1750" xr:uid="{00000000-0005-0000-0000-0000F0070000}"/>
    <cellStyle name="Normal 11 2 6" xfId="1751" xr:uid="{00000000-0005-0000-0000-0000F1070000}"/>
    <cellStyle name="Normal 11 2 7" xfId="1752" xr:uid="{00000000-0005-0000-0000-0000F2070000}"/>
    <cellStyle name="Normal 11 2 8" xfId="1753" xr:uid="{00000000-0005-0000-0000-0000F3070000}"/>
    <cellStyle name="Normal 11 2 9" xfId="1754" xr:uid="{00000000-0005-0000-0000-0000F4070000}"/>
    <cellStyle name="Normal 11 2 9 2" xfId="10595" xr:uid="{8B922E32-E645-4717-8200-BABA6FB02D29}"/>
    <cellStyle name="Normal 11 3" xfId="1755" xr:uid="{00000000-0005-0000-0000-0000F5070000}"/>
    <cellStyle name="Normal 11 3 2" xfId="8938" xr:uid="{CC7D9EC5-2269-4EAF-B0AB-E754A0D79542}"/>
    <cellStyle name="Normal 11 3 3" xfId="8820" xr:uid="{F89C7A08-41EE-44D3-B43A-73ACF63DB7EB}"/>
    <cellStyle name="Normal 11 3 3 2" xfId="25664" xr:uid="{EEC135CD-1432-4EFF-B11B-4EA39C00308C}"/>
    <cellStyle name="Normal 11 3 3 2 2" xfId="49793" xr:uid="{42931BFF-41B9-4DD5-B961-46574ED32246}"/>
    <cellStyle name="Normal 11 3 3 3" xfId="33586" xr:uid="{151254AF-1C32-4732-BD30-E36A299C647A}"/>
    <cellStyle name="Normal 11 3 4" xfId="12243" xr:uid="{E686A689-0D17-4115-A8D8-7218494A9CF3}"/>
    <cellStyle name="Normal 11 3 4 2" xfId="36477" xr:uid="{8449C6BE-ECBA-455D-A060-268CA78A202B}"/>
    <cellStyle name="Normal 11 3 5" xfId="15956" xr:uid="{BECD3EAB-72CA-4540-91B5-36FBAACA02D6}"/>
    <cellStyle name="Normal 11 3 5 2" xfId="40188" xr:uid="{91D0918C-02D6-4B57-B125-19CB05FAB289}"/>
    <cellStyle name="Normal 11 3 6" xfId="19693" xr:uid="{E45D027E-6753-44CE-8BD0-FA1AAE45DF7A}"/>
    <cellStyle name="Normal 11 3 6 2" xfId="43919" xr:uid="{78A564B1-D847-44F8-9DB0-F0E5B01FEE49}"/>
    <cellStyle name="Normal 11 3 7" xfId="24384" xr:uid="{DEEA8E64-65F7-49FB-9EC7-2E0A26F65034}"/>
    <cellStyle name="Normal 11 4" xfId="3241" xr:uid="{00000000-0005-0000-0000-0000F6070000}"/>
    <cellStyle name="Normal 11 4 2" xfId="10596" xr:uid="{88AC64CC-F627-4FA6-9BDD-CABB14071C06}"/>
    <cellStyle name="Normal 11 4 2 2" xfId="35111" xr:uid="{9BD5500D-1120-46EB-BD38-2B230E46444B}"/>
    <cellStyle name="Normal 11 5" xfId="3546" xr:uid="{00000000-0005-0000-0000-0000F7070000}"/>
    <cellStyle name="Normal 11 5 2" xfId="29318" xr:uid="{DF401FF2-7884-4E70-9B0F-E09E052F2C84}"/>
    <cellStyle name="Normal 11 6" xfId="6430" xr:uid="{6E52895B-833E-4420-9863-3DB7FC953EF8}"/>
    <cellStyle name="Normal 11 6 2" xfId="31435" xr:uid="{501CF616-7312-4166-99C6-8B2D31FCB3F1}"/>
    <cellStyle name="Normal 110" xfId="1756" xr:uid="{00000000-0005-0000-0000-0000F8070000}"/>
    <cellStyle name="Normal 110 10" xfId="8987" xr:uid="{DCE5856F-B3FB-4377-9637-D9428CB30ADE}"/>
    <cellStyle name="Normal 110 10 2" xfId="12380" xr:uid="{627B30D8-911C-4D32-9025-3831C5E2C14E}"/>
    <cellStyle name="Normal 110 10 2 2" xfId="36614" xr:uid="{BE75E517-10A9-465E-A8D1-FCFDDAFEF249}"/>
    <cellStyle name="Normal 110 10 3" xfId="16093" xr:uid="{193EB783-CB1D-4E5E-B580-5EA4C2D322B4}"/>
    <cellStyle name="Normal 110 10 3 2" xfId="40325" xr:uid="{C19173E9-E4B5-496F-ABB0-681A4843775D}"/>
    <cellStyle name="Normal 110 10 4" xfId="19831" xr:uid="{D96C72FC-68AF-472C-B37C-818473915BA8}"/>
    <cellStyle name="Normal 110 10 4 2" xfId="44056" xr:uid="{6B1CAAC9-BA48-4E80-83B0-7477F889C494}"/>
    <cellStyle name="Normal 110 10 5" xfId="25806" xr:uid="{7424F7F3-ACAF-4372-8139-4DB96F1B0062}"/>
    <cellStyle name="Normal 110 10 5 2" xfId="49930" xr:uid="{65B10371-250D-4B4C-ADAC-B925912A932F}"/>
    <cellStyle name="Normal 110 10 6" xfId="33681" xr:uid="{713DE4B7-08B9-4A92-A400-921325298625}"/>
    <cellStyle name="Normal 110 11" xfId="10597" xr:uid="{DA79DE3E-DB39-4165-9253-8B48B6276A5D}"/>
    <cellStyle name="Normal 110 11 2" xfId="24517" xr:uid="{C2DE7EA0-714A-4BA3-85B4-B4005ACD3F98}"/>
    <cellStyle name="Normal 110 11 2 2" xfId="48691" xr:uid="{79A2F67C-D9E8-4EBB-8720-F51A1C702D67}"/>
    <cellStyle name="Normal 110 11 3" xfId="35112" xr:uid="{DB22528D-B5D6-4578-8C1E-583AB8064ED1}"/>
    <cellStyle name="Normal 110 12" xfId="11136" xr:uid="{5F8336D3-6A4F-4217-8F56-B01440115D35}"/>
    <cellStyle name="Normal 110 12 2" xfId="35370" xr:uid="{E739086E-7F9B-4B38-B021-88A41BF46284}"/>
    <cellStyle name="Normal 110 13" xfId="14849" xr:uid="{CEAA7744-1A65-41F8-8B64-FC806D322583}"/>
    <cellStyle name="Normal 110 13 2" xfId="39081" xr:uid="{EBCC9C7B-5C20-47D7-9110-0D35EBDAE5E0}"/>
    <cellStyle name="Normal 110 14" xfId="18582" xr:uid="{BF73CC32-EFEB-42AF-A89B-293E4D9F77D2}"/>
    <cellStyle name="Normal 110 14 2" xfId="42808" xr:uid="{0F7EA0DD-DCDD-4432-8F29-36E54730601A}"/>
    <cellStyle name="Normal 110 2" xfId="1757" xr:uid="{00000000-0005-0000-0000-0000F9070000}"/>
    <cellStyle name="Normal 110 2 2" xfId="7935" xr:uid="{D3A15206-E7C2-4EF0-A198-5B6C7DF14848}"/>
    <cellStyle name="Normal 110 2 2 2" xfId="14106" xr:uid="{90D5288C-95BA-4CF7-9EFA-D7D6CC428EC2}"/>
    <cellStyle name="Normal 110 2 2 2 2" xfId="27538" xr:uid="{271D27BC-0D6A-416B-94E3-5D168C4AE796}"/>
    <cellStyle name="Normal 110 2 2 2 2 2" xfId="51655" xr:uid="{727F9573-0EA5-4AA1-8418-AB849683D7CE}"/>
    <cellStyle name="Normal 110 2 2 2 3" xfId="38339" xr:uid="{8E2F7958-9589-4EDF-835F-97DAC14D20FC}"/>
    <cellStyle name="Normal 110 2 2 3" xfId="17819" xr:uid="{2503F3C6-45D0-4788-8302-0FF2E7782750}"/>
    <cellStyle name="Normal 110 2 2 3 2" xfId="42050" xr:uid="{D847DFB5-81A5-40A7-BCBB-F23F6BF95EC5}"/>
    <cellStyle name="Normal 110 2 2 4" xfId="21558" xr:uid="{A692CADA-F542-48C3-8CD7-3DB994B5333A}"/>
    <cellStyle name="Normal 110 2 2 4 2" xfId="45781" xr:uid="{4754A3E2-CA13-4969-8D4E-F3A7EDDA786D}"/>
    <cellStyle name="Normal 110 2 2 5" xfId="23578" xr:uid="{65987519-5D64-414D-BB35-320CC727DBA6}"/>
    <cellStyle name="Normal 110 2 2 5 2" xfId="47780" xr:uid="{76080CF0-3EB7-475C-B157-D6A33EC4E35A}"/>
    <cellStyle name="Normal 110 2 2 6" xfId="32773" xr:uid="{1D38E791-0011-4C08-927B-F88FA1AA8CF5}"/>
    <cellStyle name="Normal 110 2 3" xfId="6788" xr:uid="{44B2CADD-4046-4602-8E5A-CB2644783411}"/>
    <cellStyle name="Normal 110 2 3 2" xfId="12926" xr:uid="{E1EEF14C-562F-47E6-B679-672286134124}"/>
    <cellStyle name="Normal 110 2 3 2 2" xfId="37159" xr:uid="{D036AA8E-739E-4D75-A37F-130AF585234F}"/>
    <cellStyle name="Normal 110 2 3 3" xfId="16639" xr:uid="{12FE0BA4-DB10-4239-973A-0B69B0C76CD9}"/>
    <cellStyle name="Normal 110 2 3 3 2" xfId="40870" xr:uid="{FA9194BC-4FC5-454C-B3C5-0F41352A0942}"/>
    <cellStyle name="Normal 110 2 3 4" xfId="20378" xr:uid="{5A666D63-EC58-4CA9-A79C-B98FB70C592C}"/>
    <cellStyle name="Normal 110 2 3 4 2" xfId="44601" xr:uid="{BB6868E3-8122-429E-B695-743FD33B74D4}"/>
    <cellStyle name="Normal 110 2 3 5" xfId="26356" xr:uid="{2BDB9651-7A97-453B-9624-1D635B2A42A9}"/>
    <cellStyle name="Normal 110 2 3 5 2" xfId="50475" xr:uid="{040E158E-CCE6-43D3-92A0-135EF26CC750}"/>
    <cellStyle name="Normal 110 2 3 6" xfId="31725" xr:uid="{68F52F37-416A-44E1-AF88-5BFBEBE85632}"/>
    <cellStyle name="Normal 110 2 4" xfId="11525" xr:uid="{DE2062AE-7964-42F2-A6CE-DA8754EBE69E}"/>
    <cellStyle name="Normal 110 2 4 2" xfId="24941" xr:uid="{298EDD5D-4D8E-4F5C-AFEA-E97865D20B07}"/>
    <cellStyle name="Normal 110 2 4 2 2" xfId="49075" xr:uid="{1B88E1CA-047B-48C1-83CB-9D0F2687AD89}"/>
    <cellStyle name="Normal 110 2 4 3" xfId="35759" xr:uid="{45A415CA-5FAD-4E1D-B22D-A1B79D5E7EB8}"/>
    <cellStyle name="Normal 110 2 5" xfId="15238" xr:uid="{D069586D-50F8-4E0F-9A91-971EFEC637B4}"/>
    <cellStyle name="Normal 110 2 5 2" xfId="39470" xr:uid="{E424F778-ABCB-441D-94CC-7C4B1FB5106D}"/>
    <cellStyle name="Normal 110 2 6" xfId="18975" xr:uid="{6647E84A-A795-4771-9C9A-C833145998FD}"/>
    <cellStyle name="Normal 110 2 6 2" xfId="43201" xr:uid="{F73080CD-2191-4C1F-ACF3-4D65A22BBC6B}"/>
    <cellStyle name="Normal 110 2 7" xfId="22528" xr:uid="{92877E25-E114-4C81-8C59-D74B2D9B7C79}"/>
    <cellStyle name="Normal 110 2 7 2" xfId="46730" xr:uid="{E7BA4C95-E4A8-418B-80CF-0FD8FF3CAD62}"/>
    <cellStyle name="Normal 110 3" xfId="1758" xr:uid="{00000000-0005-0000-0000-0000FA070000}"/>
    <cellStyle name="Normal 110 3 2" xfId="8069" xr:uid="{FAA4A8F8-7FE4-43F4-AED5-30685B0D8E9B}"/>
    <cellStyle name="Normal 110 3 2 2" xfId="14230" xr:uid="{2FEE2740-B02E-4803-8DE9-4CEC52298F2F}"/>
    <cellStyle name="Normal 110 3 2 2 2" xfId="27662" xr:uid="{3448503C-78DC-4BC9-B00B-23BD6AF40CC5}"/>
    <cellStyle name="Normal 110 3 2 2 2 2" xfId="51779" xr:uid="{5C2D1EBE-C670-4AB1-8441-A2F509362F30}"/>
    <cellStyle name="Normal 110 3 2 2 3" xfId="38463" xr:uid="{BD38E4BA-3B59-479C-BF28-6464B6C73DBD}"/>
    <cellStyle name="Normal 110 3 2 3" xfId="17943" xr:uid="{4970AFD0-7C5A-41AE-A8DA-6260939B3172}"/>
    <cellStyle name="Normal 110 3 2 3 2" xfId="42174" xr:uid="{62409D46-F864-4F90-A94C-8E35CDFAD203}"/>
    <cellStyle name="Normal 110 3 2 4" xfId="21682" xr:uid="{BD8D9FB6-6E14-479A-B809-11DB8A3B10FA}"/>
    <cellStyle name="Normal 110 3 2 4 2" xfId="45905" xr:uid="{46FA49CD-3E99-4851-B868-4BB0B9A8D549}"/>
    <cellStyle name="Normal 110 3 2 5" xfId="23702" xr:uid="{DEEDCA04-2A3F-4115-96D2-304E50FF0A05}"/>
    <cellStyle name="Normal 110 3 2 5 2" xfId="47904" xr:uid="{8CED3AA8-2B81-43A4-BDBD-65BA9FF007EA}"/>
    <cellStyle name="Normal 110 3 2 6" xfId="32897" xr:uid="{21E8752A-9BAF-4370-B313-5076033650FD}"/>
    <cellStyle name="Normal 110 3 3" xfId="6916" xr:uid="{242BD9B4-FF0C-4779-9531-5CA16793E764}"/>
    <cellStyle name="Normal 110 3 3 2" xfId="13038" xr:uid="{50F5FB1D-E11B-42A3-87DC-3C011A53D410}"/>
    <cellStyle name="Normal 110 3 3 2 2" xfId="37271" xr:uid="{43DC7846-FDD9-403A-A8AB-4EBE8DB9B3CA}"/>
    <cellStyle name="Normal 110 3 3 3" xfId="16751" xr:uid="{0ACB0BBE-3653-445E-9A19-515E4CAB7A50}"/>
    <cellStyle name="Normal 110 3 3 3 2" xfId="40982" xr:uid="{E6A9F5FC-04A8-45AC-AEB4-1879F7A95C62}"/>
    <cellStyle name="Normal 110 3 3 4" xfId="20490" xr:uid="{EC02F691-CD8B-4D44-A2B0-62E5D667EE23}"/>
    <cellStyle name="Normal 110 3 3 4 2" xfId="44713" xr:uid="{DE502220-AF6F-414E-B8AB-680A8101B625}"/>
    <cellStyle name="Normal 110 3 3 5" xfId="26468" xr:uid="{0F381A52-2328-4CCD-ADE0-5D694F6B29FA}"/>
    <cellStyle name="Normal 110 3 3 5 2" xfId="50587" xr:uid="{5643A73A-8642-4FE6-9B1F-E232E9F36353}"/>
    <cellStyle name="Normal 110 3 3 6" xfId="31849" xr:uid="{2DBFF43B-F432-4531-B4C9-781F90E6EF8A}"/>
    <cellStyle name="Normal 110 3 4" xfId="11649" xr:uid="{6CAC7B01-7E80-4CE1-BCB4-053DE89C99AC}"/>
    <cellStyle name="Normal 110 3 4 2" xfId="25065" xr:uid="{D5D424CF-E7D7-4FB0-943B-7778480D9537}"/>
    <cellStyle name="Normal 110 3 4 2 2" xfId="49199" xr:uid="{FE164B6A-2C60-4FBA-A7A0-16000FBC6055}"/>
    <cellStyle name="Normal 110 3 4 3" xfId="35883" xr:uid="{3DF7F007-0B51-49DB-AAA9-F86A4961B7C7}"/>
    <cellStyle name="Normal 110 3 5" xfId="15362" xr:uid="{11C62B5F-59C5-431B-A312-0A2A27C36B11}"/>
    <cellStyle name="Normal 110 3 5 2" xfId="39594" xr:uid="{A4F47882-4519-44CB-ACCF-CD61966461C2}"/>
    <cellStyle name="Normal 110 3 6" xfId="19099" xr:uid="{E5CDDFBA-B888-4198-93D3-45AA5445A850}"/>
    <cellStyle name="Normal 110 3 6 2" xfId="43325" xr:uid="{07F6D50B-B305-4C41-88B3-6A2B02B382D5}"/>
    <cellStyle name="Normal 110 3 7" xfId="22652" xr:uid="{A92A56AC-7861-4AFE-9648-2DBD605C217E}"/>
    <cellStyle name="Normal 110 3 7 2" xfId="46854" xr:uid="{BC448545-67B7-4346-BFF6-DEB38C1AD3FE}"/>
    <cellStyle name="Normal 110 4" xfId="1759" xr:uid="{00000000-0005-0000-0000-0000FB070000}"/>
    <cellStyle name="Normal 110 4 10" xfId="22779" xr:uid="{7BE9BFF3-63F3-4AD2-B3C7-BBB4D7413F41}"/>
    <cellStyle name="Normal 110 4 10 2" xfId="46981" xr:uid="{77C3A92A-064B-4577-AA44-229336F30F29}"/>
    <cellStyle name="Normal 110 4 11" xfId="28937" xr:uid="{02556AB4-33AB-4EDD-AB8A-AD239056498A}"/>
    <cellStyle name="Normal 110 4 2" xfId="1760" xr:uid="{00000000-0005-0000-0000-0000FC070000}"/>
    <cellStyle name="Normal 110 4 2 2" xfId="4805" xr:uid="{ED60AD9C-8F7E-438A-9906-0BAACE0ACA60}"/>
    <cellStyle name="Normal 110 4 2 2 2" xfId="27789" xr:uid="{0AA53C31-348F-40B7-80F7-B5A8BD24F9F1}"/>
    <cellStyle name="Normal 110 4 2 2 2 2" xfId="51906" xr:uid="{286F52D8-9881-4D29-9C03-612D3DC2B659}"/>
    <cellStyle name="Normal 110 4 2 2 3" xfId="30109" xr:uid="{4CBF30C3-7C37-4634-BFF6-64A4857CBE56}"/>
    <cellStyle name="Normal 110 4 2 3" xfId="6123" xr:uid="{0DA1550B-B192-4794-8073-7F9B8CB41801}"/>
    <cellStyle name="Normal 110 4 2 3 2" xfId="31129" xr:uid="{64D1DC79-4503-405C-9E90-C0ACB1EBB36E}"/>
    <cellStyle name="Normal 110 4 2 4" xfId="8200" xr:uid="{E189A022-2FCD-47F9-8A9B-7149FB56FA9E}"/>
    <cellStyle name="Normal 110 4 2 4 2" xfId="33024" xr:uid="{6CBA0F91-61D0-4B96-B374-4DC43CBEDFD8}"/>
    <cellStyle name="Normal 110 4 2 5" xfId="14357" xr:uid="{B398EFDB-D83A-47DD-BC45-D528ABBDA2E4}"/>
    <cellStyle name="Normal 110 4 2 5 2" xfId="38590" xr:uid="{388519F7-9C59-431A-9185-139112A75EAB}"/>
    <cellStyle name="Normal 110 4 2 6" xfId="18070" xr:uid="{251549BD-9143-4E29-8517-696A3445FFB4}"/>
    <cellStyle name="Normal 110 4 2 6 2" xfId="42301" xr:uid="{E44CBF97-E64E-4B6E-8229-F9D7F0D4118D}"/>
    <cellStyle name="Normal 110 4 2 7" xfId="21809" xr:uid="{FCA5D9A5-50ED-44D8-8C8C-9458A3BD57EF}"/>
    <cellStyle name="Normal 110 4 2 7 2" xfId="46032" xr:uid="{8A81E5CF-69EC-4394-8A1A-6D903AB1358C}"/>
    <cellStyle name="Normal 110 4 2 8" xfId="23829" xr:uid="{A7BA26C0-C52B-4182-96DC-861465BEB5C2}"/>
    <cellStyle name="Normal 110 4 2 8 2" xfId="48031" xr:uid="{10C1DB88-1C14-4BB0-9544-8CEE27B4C944}"/>
    <cellStyle name="Normal 110 4 2 9" xfId="28938" xr:uid="{A6D7E2AB-E1F3-4258-AA17-D921471B348B}"/>
    <cellStyle name="Normal 110 4 3" xfId="4804" xr:uid="{0F5BCA96-310B-4BE5-B449-F85203947A37}"/>
    <cellStyle name="Normal 110 4 3 2" xfId="9437" xr:uid="{3DBEC500-F960-48AD-A1E5-42F95B66F882}"/>
    <cellStyle name="Normal 110 4 3 2 2" xfId="34062" xr:uid="{06E62C6C-1324-4F68-AE12-A7E5F43942E8}"/>
    <cellStyle name="Normal 110 4 3 3" xfId="13165" xr:uid="{DDA40870-D732-495A-B94C-F74C60EB653E}"/>
    <cellStyle name="Normal 110 4 3 3 2" xfId="37398" xr:uid="{697A2603-69F6-41C8-B484-3C5243326129}"/>
    <cellStyle name="Normal 110 4 3 4" xfId="16878" xr:uid="{18F818D7-FA55-4F84-900E-B77373F11771}"/>
    <cellStyle name="Normal 110 4 3 4 2" xfId="41109" xr:uid="{97C88EA6-3348-4C81-A147-8960890F8264}"/>
    <cellStyle name="Normal 110 4 3 5" xfId="20617" xr:uid="{F83D35B1-E43B-44EC-A722-F7A0DBBE35AA}"/>
    <cellStyle name="Normal 110 4 3 5 2" xfId="44840" xr:uid="{4ABF0D23-8BDE-4C11-914E-303C3F23F333}"/>
    <cellStyle name="Normal 110 4 3 6" xfId="26595" xr:uid="{1CD7DBCF-727E-46D3-94CB-02D90B0ED616}"/>
    <cellStyle name="Normal 110 4 3 6 2" xfId="50714" xr:uid="{A322B8F1-2C99-4945-8811-0C830B9A5C83}"/>
    <cellStyle name="Normal 110 4 3 7" xfId="30108" xr:uid="{172774BE-DA9C-4D6C-A938-744998CB02CB}"/>
    <cellStyle name="Normal 110 4 4" xfId="6122" xr:uid="{4DF0D83D-EB25-4323-BCFE-4B6C1EAE56ED}"/>
    <cellStyle name="Normal 110 4 4 2" xfId="25192" xr:uid="{5F5BE443-F1D0-46FB-A592-D5106E14A576}"/>
    <cellStyle name="Normal 110 4 4 2 2" xfId="49326" xr:uid="{DB34CC32-91E6-48A2-8F97-CA8823C3F507}"/>
    <cellStyle name="Normal 110 4 4 3" xfId="31128" xr:uid="{F7DBB87C-627A-49B3-8A9B-B480A486F098}"/>
    <cellStyle name="Normal 110 4 5" xfId="7052" xr:uid="{6A826A4B-4C3D-47C2-AD68-82B8F96EEE6B}"/>
    <cellStyle name="Normal 110 4 5 2" xfId="31976" xr:uid="{9956DB00-73B1-42E4-9B32-52D6266CF605}"/>
    <cellStyle name="Normal 110 4 6" xfId="10598" xr:uid="{C1420C7B-9B28-4048-B653-C8925A1148AE}"/>
    <cellStyle name="Normal 110 4 6 2" xfId="35113" xr:uid="{9FC622F0-0C0C-4EAD-9812-F384D4000506}"/>
    <cellStyle name="Normal 110 4 7" xfId="11776" xr:uid="{29191F9A-22A7-4A44-87A4-39C77C659285}"/>
    <cellStyle name="Normal 110 4 7 2" xfId="36010" xr:uid="{EB47A84D-7587-45B1-94D1-A7EE1E8FB19C}"/>
    <cellStyle name="Normal 110 4 8" xfId="15489" xr:uid="{231F1D1C-F079-492D-ABAF-753E4094B6B7}"/>
    <cellStyle name="Normal 110 4 8 2" xfId="39721" xr:uid="{C9E97145-EB53-4534-8D7E-970850015B8A}"/>
    <cellStyle name="Normal 110 4 9" xfId="19226" xr:uid="{A893275B-AF15-4F1F-8E89-BA8164D01EB3}"/>
    <cellStyle name="Normal 110 4 9 2" xfId="43452" xr:uid="{A57AB92F-F21C-4236-9991-13A8C2CA96A4}"/>
    <cellStyle name="Normal 110 5" xfId="7180" xr:uid="{0D5A6FBC-54F5-4F94-98CD-C09D4293DD13}"/>
    <cellStyle name="Normal 110 5 2" xfId="8330" xr:uid="{E8542825-8FB5-48B1-8F0E-D3F0B8471716}"/>
    <cellStyle name="Normal 110 5 2 2" xfId="14484" xr:uid="{8C8DCA4B-CC41-425B-B398-75775F8E58DE}"/>
    <cellStyle name="Normal 110 5 2 2 2" xfId="27916" xr:uid="{D03DABED-A370-41AF-95E4-7EEEE4E7E138}"/>
    <cellStyle name="Normal 110 5 2 2 2 2" xfId="52033" xr:uid="{870B5F86-D383-47D0-9781-40AA5D8AF116}"/>
    <cellStyle name="Normal 110 5 2 2 3" xfId="38717" xr:uid="{9E52AC9E-10C9-4D2C-A68A-AF40F5D2DF0D}"/>
    <cellStyle name="Normal 110 5 2 3" xfId="18197" xr:uid="{FFCA64F4-EB38-45D6-999D-012AF3247B85}"/>
    <cellStyle name="Normal 110 5 2 3 2" xfId="42428" xr:uid="{5C2D0799-FC0D-4E34-B9C0-17287FCEBCDF}"/>
    <cellStyle name="Normal 110 5 2 4" xfId="21936" xr:uid="{6CD36815-E3B6-47D4-8FEC-5DF4D1666512}"/>
    <cellStyle name="Normal 110 5 2 4 2" xfId="46159" xr:uid="{CB885556-2C37-40B4-98B4-20874C3F5B0D}"/>
    <cellStyle name="Normal 110 5 2 5" xfId="23956" xr:uid="{D559D196-9C59-4BD9-9CC4-62E0DF05691B}"/>
    <cellStyle name="Normal 110 5 2 5 2" xfId="48158" xr:uid="{48302929-F6FB-4F44-A1E6-2D5A8CE919D9}"/>
    <cellStyle name="Normal 110 5 2 6" xfId="33151" xr:uid="{6E74FF5A-75DA-4612-B8C2-632FEE09A254}"/>
    <cellStyle name="Normal 110 5 3" xfId="9512" xr:uid="{EC2FCC16-25C1-4F8A-AF04-D448F495F5D4}"/>
    <cellStyle name="Normal 110 5 3 2" xfId="13292" xr:uid="{69D76D02-3AD0-4F2E-B060-98BC04D1EE05}"/>
    <cellStyle name="Normal 110 5 3 2 2" xfId="37525" xr:uid="{95F97BEE-9074-4C8B-8066-5230CEA3D3B1}"/>
    <cellStyle name="Normal 110 5 3 3" xfId="17005" xr:uid="{6162ABB9-7EDA-44E3-9F23-B3210735233D}"/>
    <cellStyle name="Normal 110 5 3 3 2" xfId="41236" xr:uid="{56FBE9ED-7E8F-4311-B79D-3C5283078074}"/>
    <cellStyle name="Normal 110 5 3 4" xfId="20744" xr:uid="{EE814787-5EC6-4E39-8B57-5691D1A3D49D}"/>
    <cellStyle name="Normal 110 5 3 4 2" xfId="44967" xr:uid="{B94C8AFC-6963-428C-8F36-41C922C790A8}"/>
    <cellStyle name="Normal 110 5 3 5" xfId="26722" xr:uid="{BB577FF9-ACF1-42B0-BF8A-31066F78E29C}"/>
    <cellStyle name="Normal 110 5 3 5 2" xfId="50841" xr:uid="{7D05A47D-46D5-421A-88D6-90B8322C1935}"/>
    <cellStyle name="Normal 110 5 3 6" xfId="34137" xr:uid="{BE2C20DF-6B95-48B9-8738-F1CC53B7C0A9}"/>
    <cellStyle name="Normal 110 5 4" xfId="10599" xr:uid="{851C3096-72BC-43E6-9AA7-0865E8590A5D}"/>
    <cellStyle name="Normal 110 5 4 2" xfId="25319" xr:uid="{90937398-6EA8-436E-ABA3-B1ED7A51CD01}"/>
    <cellStyle name="Normal 110 5 4 2 2" xfId="49453" xr:uid="{C0058C83-1D7A-44AF-A247-D1D75DAE2670}"/>
    <cellStyle name="Normal 110 5 5" xfId="11903" xr:uid="{BC9B3419-810A-4B85-AE14-BFABEDE0F060}"/>
    <cellStyle name="Normal 110 5 5 2" xfId="36137" xr:uid="{B5853B3E-FB4F-4B50-B169-548C788CC20F}"/>
    <cellStyle name="Normal 110 5 6" xfId="15616" xr:uid="{E6761C59-0E13-48D3-9461-B70373463D0F}"/>
    <cellStyle name="Normal 110 5 6 2" xfId="39848" xr:uid="{1FD47A7B-553A-49C0-9C75-842D68D5234B}"/>
    <cellStyle name="Normal 110 5 7" xfId="19353" xr:uid="{BA5093F5-5CF1-4FEC-8038-D47964CB08A5}"/>
    <cellStyle name="Normal 110 5 7 2" xfId="43579" xr:uid="{BD8AB50D-58EA-4DF1-ACD3-D60021AED347}"/>
    <cellStyle name="Normal 110 5 8" xfId="22906" xr:uid="{1EE2538F-6478-4296-9747-E1333CDFB381}"/>
    <cellStyle name="Normal 110 5 8 2" xfId="47108" xr:uid="{28348956-3D1B-4135-8C99-1F1A0CBF45B5}"/>
    <cellStyle name="Normal 110 5 9" xfId="32103" xr:uid="{7667C115-CCE2-4114-BE91-46248EF3FC69}"/>
    <cellStyle name="Normal 110 6" xfId="7314" xr:uid="{A7BED3D8-EA9E-4617-9D08-DD8A08698A74}"/>
    <cellStyle name="Normal 110 6 2" xfId="8462" xr:uid="{12642E1A-D789-491C-8065-523DD08CBBE7}"/>
    <cellStyle name="Normal 110 6 2 2" xfId="14611" xr:uid="{D2B47578-1C77-4F9E-B715-5D30AEAA48CD}"/>
    <cellStyle name="Normal 110 6 2 2 2" xfId="28043" xr:uid="{97320953-EB61-457C-A947-5D8073C79D63}"/>
    <cellStyle name="Normal 110 6 2 2 2 2" xfId="52160" xr:uid="{FE62148E-CD16-4045-A0E0-53F45AF54DD8}"/>
    <cellStyle name="Normal 110 6 2 2 3" xfId="38844" xr:uid="{1895EFA9-DDBE-4B00-81A3-282DE609BBB2}"/>
    <cellStyle name="Normal 110 6 2 3" xfId="18324" xr:uid="{0A301173-F45F-40A8-A064-E18980649269}"/>
    <cellStyle name="Normal 110 6 2 3 2" xfId="42555" xr:uid="{FF9355E2-DDF6-4BBB-81B2-3BDFB7A48A2A}"/>
    <cellStyle name="Normal 110 6 2 4" xfId="22063" xr:uid="{064126EC-92F1-41D7-8F10-5E5E8124FBA9}"/>
    <cellStyle name="Normal 110 6 2 4 2" xfId="46286" xr:uid="{019BC195-A698-476A-B1DE-FE7B831929F6}"/>
    <cellStyle name="Normal 110 6 2 5" xfId="24083" xr:uid="{9821B3EE-D958-42E9-9243-ABF24F731324}"/>
    <cellStyle name="Normal 110 6 2 5 2" xfId="48285" xr:uid="{53E6F10D-8A8B-4BCE-AF2F-80A2E20E6486}"/>
    <cellStyle name="Normal 110 6 2 6" xfId="33278" xr:uid="{AEA99BD2-A32B-4E9F-9061-360DCB815DFF}"/>
    <cellStyle name="Normal 110 6 3" xfId="9601" xr:uid="{88AD45CA-8073-4530-8C26-EE51F89EED7A}"/>
    <cellStyle name="Normal 110 6 3 2" xfId="13419" xr:uid="{DEF26C80-5E3F-4BFC-8A4E-7F7A10481A2B}"/>
    <cellStyle name="Normal 110 6 3 2 2" xfId="37652" xr:uid="{6901409F-B11F-4DF6-B374-29FE7F070BE1}"/>
    <cellStyle name="Normal 110 6 3 3" xfId="17132" xr:uid="{2DE5AA17-5180-4E26-8315-9A6462291E90}"/>
    <cellStyle name="Normal 110 6 3 3 2" xfId="41363" xr:uid="{8E905323-997B-4699-BBB8-377474A9AAF4}"/>
    <cellStyle name="Normal 110 6 3 4" xfId="20871" xr:uid="{5478CB25-ABED-460F-9A46-2F269D37A5EA}"/>
    <cellStyle name="Normal 110 6 3 4 2" xfId="45094" xr:uid="{B8DF185A-8AFC-436D-9565-BDF5E9695B00}"/>
    <cellStyle name="Normal 110 6 3 5" xfId="26849" xr:uid="{91D34C90-5A28-4CA2-90BE-69C59B7DF6C1}"/>
    <cellStyle name="Normal 110 6 3 5 2" xfId="50968" xr:uid="{BBAD19B3-CCB5-41A4-A815-AB96A8E6DC83}"/>
    <cellStyle name="Normal 110 6 3 6" xfId="34226" xr:uid="{133D0C8B-2D6D-43D2-9DE3-F3ABD8A177E6}"/>
    <cellStyle name="Normal 110 6 4" xfId="12030" xr:uid="{DDE736D2-C12B-4229-B7D7-49E51B9F1E7A}"/>
    <cellStyle name="Normal 110 6 4 2" xfId="25446" xr:uid="{DF861C22-F849-4534-B6D7-E95CA97ADE53}"/>
    <cellStyle name="Normal 110 6 4 2 2" xfId="49580" xr:uid="{69C9223E-3E5E-41B8-8816-939DB6A28ECF}"/>
    <cellStyle name="Normal 110 6 4 3" xfId="36264" xr:uid="{12A17718-1220-40B3-B727-C9C0BA9BB3F5}"/>
    <cellStyle name="Normal 110 6 5" xfId="15743" xr:uid="{432826BC-CFB5-4EDD-9F76-9DA160B6424F}"/>
    <cellStyle name="Normal 110 6 5 2" xfId="39975" xr:uid="{564870B0-AD63-4B69-87A1-BCF06B31F3A9}"/>
    <cellStyle name="Normal 110 6 6" xfId="19480" xr:uid="{3C36707F-9EEF-4587-B5F0-6BC1666CD8E1}"/>
    <cellStyle name="Normal 110 6 6 2" xfId="43706" xr:uid="{14CFB057-5A1E-4D5E-A57F-B72C0BB1B95C}"/>
    <cellStyle name="Normal 110 6 7" xfId="23033" xr:uid="{44E08E45-01A3-4AD2-AC77-BB0E77717492}"/>
    <cellStyle name="Normal 110 6 7 2" xfId="47235" xr:uid="{A2A209F4-3F45-4E19-8170-408652FA54EE}"/>
    <cellStyle name="Normal 110 6 8" xfId="32230" xr:uid="{9E891563-C268-4C70-996C-2B2647AD95A1}"/>
    <cellStyle name="Normal 110 7" xfId="7766" xr:uid="{B099F09D-B498-4B34-9785-DC2843782B9D}"/>
    <cellStyle name="Normal 110 8" xfId="7479" xr:uid="{47A42E4B-67B3-4D30-8845-14E18897566B}"/>
    <cellStyle name="Normal 110 8 2" xfId="12588" xr:uid="{CD84DF58-A909-468F-84D3-1E99A9CEB7CE}"/>
    <cellStyle name="Normal 110 8 2 2" xfId="26016" xr:uid="{BDFB150E-4DD4-4594-8E02-A1D13E1957FF}"/>
    <cellStyle name="Normal 110 8 2 2 2" xfId="50137" xr:uid="{CDA64979-B8BD-4F07-B7D1-A62E2A6B4CC9}"/>
    <cellStyle name="Normal 110 8 2 3" xfId="36821" xr:uid="{2572AF03-63C9-45DE-9D46-39F03ADFA5FE}"/>
    <cellStyle name="Normal 110 8 3" xfId="16301" xr:uid="{AE89D399-0E4E-41E2-8813-30135143221B}"/>
    <cellStyle name="Normal 110 8 3 2" xfId="40532" xr:uid="{3862C2EE-FF56-44DB-97C9-AB64016A2FD9}"/>
    <cellStyle name="Normal 110 8 4" xfId="20040" xr:uid="{D93099AD-7358-499F-B611-DC4F8D0270BA}"/>
    <cellStyle name="Normal 110 8 4 2" xfId="44263" xr:uid="{9529E61C-1065-48B7-809E-928AFDFCBFC2}"/>
    <cellStyle name="Normal 110 8 5" xfId="23193" xr:uid="{1792BFCD-CC0B-4703-B916-185D7AD7FF73}"/>
    <cellStyle name="Normal 110 8 5 2" xfId="47395" xr:uid="{E204534C-D163-4319-AC1B-E10A38864A4E}"/>
    <cellStyle name="Normal 110 8 6" xfId="32390" xr:uid="{620FC5BD-E873-47EC-8ECA-DC677C530E4E}"/>
    <cellStyle name="Normal 110 9" xfId="9853" xr:uid="{96C68CD3-5B09-4B21-9545-D177DA03D0E8}"/>
    <cellStyle name="Normal 110 9 2" xfId="13726" xr:uid="{8B7E1F63-20FD-4534-B4F2-A3E664B7115F}"/>
    <cellStyle name="Normal 110 9 2 2" xfId="37959" xr:uid="{BD206555-6B9C-4216-8606-965656B4E46A}"/>
    <cellStyle name="Normal 110 9 3" xfId="17439" xr:uid="{BEA5677C-B693-4EA3-B236-53AF552D1799}"/>
    <cellStyle name="Normal 110 9 3 2" xfId="41670" xr:uid="{806FA6CA-120D-4A20-B3A2-0243DB1234AC}"/>
    <cellStyle name="Normal 110 9 4" xfId="21178" xr:uid="{4622706C-FD89-4B96-B902-6DA93DA4CF61}"/>
    <cellStyle name="Normal 110 9 4 2" xfId="45401" xr:uid="{1C5715EE-3AC3-4CA6-B9DC-9340249E9E38}"/>
    <cellStyle name="Normal 110 9 5" xfId="27158" xr:uid="{B0B2F20E-C027-4C46-A82F-AF45A5C5C9C8}"/>
    <cellStyle name="Normal 110 9 5 2" xfId="51275" xr:uid="{876AEB99-1D52-4A2F-864E-58FA86866CF9}"/>
    <cellStyle name="Normal 110 9 6" xfId="34453" xr:uid="{CDC3DD6B-0EE7-4194-B64A-A49EEBAD4B04}"/>
    <cellStyle name="Normal 111" xfId="1761" xr:uid="{00000000-0005-0000-0000-0000FD070000}"/>
    <cellStyle name="Normal 111 10" xfId="8977" xr:uid="{E22718D7-62A0-4722-BC90-CEC7BD26F20B}"/>
    <cellStyle name="Normal 111 10 2" xfId="12369" xr:uid="{183DC2A5-D0CD-4FAE-9647-B70E7635240E}"/>
    <cellStyle name="Normal 111 10 2 2" xfId="36603" xr:uid="{881FFEA6-CE51-481D-A796-6B4611CF63AB}"/>
    <cellStyle name="Normal 111 10 3" xfId="16082" xr:uid="{0814FC65-B2C1-4BDE-9D54-295F01DF7114}"/>
    <cellStyle name="Normal 111 10 3 2" xfId="40314" xr:uid="{75B05A00-F85C-47FB-A5F2-5FF71C483972}"/>
    <cellStyle name="Normal 111 10 4" xfId="19820" xr:uid="{5D8E8A22-60B3-42CE-85C5-20327BF0959E}"/>
    <cellStyle name="Normal 111 10 4 2" xfId="44045" xr:uid="{43DE3E1D-EE2F-403F-9967-C1CB6C0C0700}"/>
    <cellStyle name="Normal 111 10 5" xfId="25795" xr:uid="{087ADA4E-F705-4A5C-9A76-0CA1C1CDBA81}"/>
    <cellStyle name="Normal 111 10 5 2" xfId="49919" xr:uid="{242CDA6F-3096-4EEF-B276-36C93FE1F416}"/>
    <cellStyle name="Normal 111 10 6" xfId="33671" xr:uid="{CAB8353F-92F8-482A-9E43-20738D185512}"/>
    <cellStyle name="Normal 111 11" xfId="10600" xr:uid="{AABBADF2-3766-4EC3-9ED3-64D411680B91}"/>
    <cellStyle name="Normal 111 11 2" xfId="24506" xr:uid="{E7C811AF-3436-487F-A2A5-DE4F7A009D93}"/>
    <cellStyle name="Normal 111 11 2 2" xfId="48680" xr:uid="{BA09C4ED-F684-4757-A232-49B954BE5589}"/>
    <cellStyle name="Normal 111 11 3" xfId="35114" xr:uid="{E3525720-523C-4252-AC9B-DE00A9D2D45D}"/>
    <cellStyle name="Normal 111 12" xfId="11125" xr:uid="{95347B40-64B0-42AC-BB48-B09CE3C905A2}"/>
    <cellStyle name="Normal 111 12 2" xfId="35359" xr:uid="{59924786-F510-47AD-934E-89674526C542}"/>
    <cellStyle name="Normal 111 13" xfId="14838" xr:uid="{F9309C2D-5008-457D-8C4E-2ED14E0E6DCA}"/>
    <cellStyle name="Normal 111 13 2" xfId="39070" xr:uid="{9A7CDA2D-A2B6-4E3A-8437-A48E9C28E90A}"/>
    <cellStyle name="Normal 111 14" xfId="18571" xr:uid="{8687C994-B1FA-4EA1-858A-42ED14AC8D65}"/>
    <cellStyle name="Normal 111 14 2" xfId="42797" xr:uid="{EEEF4C34-82EE-4043-AD9C-58B31A5FA8CA}"/>
    <cellStyle name="Normal 111 2" xfId="1762" xr:uid="{00000000-0005-0000-0000-0000FE070000}"/>
    <cellStyle name="Normal 111 2 2" xfId="7924" xr:uid="{483023C9-941B-4A95-96EF-318208B103F0}"/>
    <cellStyle name="Normal 111 2 2 2" xfId="14095" xr:uid="{25EE0A14-7C93-45F6-A722-0F683FD5235C}"/>
    <cellStyle name="Normal 111 2 2 2 2" xfId="27527" xr:uid="{763C9627-24A9-4BC8-9B6E-87F7C1DDC4A9}"/>
    <cellStyle name="Normal 111 2 2 2 2 2" xfId="51644" xr:uid="{2BA0CA3A-A7E0-4E33-BE5A-7F4E0E225D00}"/>
    <cellStyle name="Normal 111 2 2 2 3" xfId="38328" xr:uid="{886C539A-9A1D-4471-AEEC-98792855984A}"/>
    <cellStyle name="Normal 111 2 2 3" xfId="17808" xr:uid="{6FA7D1B0-ED37-43F5-BB13-7F883AD223F2}"/>
    <cellStyle name="Normal 111 2 2 3 2" xfId="42039" xr:uid="{CA61CDB2-7EF4-4FDD-8589-D7B13507272A}"/>
    <cellStyle name="Normal 111 2 2 4" xfId="21547" xr:uid="{F7F7E53D-A079-4839-81A5-1F9A24593E67}"/>
    <cellStyle name="Normal 111 2 2 4 2" xfId="45770" xr:uid="{6AD41C82-D01D-4FBE-8D25-3DD4B0915B15}"/>
    <cellStyle name="Normal 111 2 2 5" xfId="23567" xr:uid="{3691E948-F700-4070-BA85-FE4FB20D4277}"/>
    <cellStyle name="Normal 111 2 2 5 2" xfId="47769" xr:uid="{FBBCC743-790D-47E6-A417-E8ED97D332A8}"/>
    <cellStyle name="Normal 111 2 2 6" xfId="32762" xr:uid="{7A1A4E88-92F6-4D58-82B0-B83899B5905A}"/>
    <cellStyle name="Normal 111 2 3" xfId="6777" xr:uid="{22731ABD-0E3B-4A00-BE17-6DB19745AA3B}"/>
    <cellStyle name="Normal 111 2 3 2" xfId="12915" xr:uid="{1434107F-73EA-48E2-B49A-3573527BAAB3}"/>
    <cellStyle name="Normal 111 2 3 2 2" xfId="37148" xr:uid="{DB8BD6F3-A8C7-4A56-BE22-F9A5F348E31E}"/>
    <cellStyle name="Normal 111 2 3 3" xfId="16628" xr:uid="{86D00BB2-037B-4743-8A25-25974D8D77FB}"/>
    <cellStyle name="Normal 111 2 3 3 2" xfId="40859" xr:uid="{61D11BA1-D174-4DA1-BFB4-629A6897B38D}"/>
    <cellStyle name="Normal 111 2 3 4" xfId="20367" xr:uid="{8F383C89-9E60-4F09-B8E2-D01A1BF3F2AF}"/>
    <cellStyle name="Normal 111 2 3 4 2" xfId="44590" xr:uid="{E0D1DFF1-7A73-44A8-9EF3-7EC97369A61D}"/>
    <cellStyle name="Normal 111 2 3 5" xfId="26345" xr:uid="{9B796298-2CAA-4B41-B065-C37EDFD87E34}"/>
    <cellStyle name="Normal 111 2 3 5 2" xfId="50464" xr:uid="{F9C011E2-C9FA-4E67-9599-8B52DAE58B09}"/>
    <cellStyle name="Normal 111 2 3 6" xfId="31714" xr:uid="{9FB2B500-2DB6-4AF2-A811-936CD3F94828}"/>
    <cellStyle name="Normal 111 2 4" xfId="11514" xr:uid="{D34778D3-CC56-4F2B-9DDA-789FD0EC6B3C}"/>
    <cellStyle name="Normal 111 2 4 2" xfId="24930" xr:uid="{965A2A59-A890-4F0F-AB22-BE09B7A377DB}"/>
    <cellStyle name="Normal 111 2 4 2 2" xfId="49064" xr:uid="{A6FFA8E1-EEC4-4DF3-A992-BE7AE38E6533}"/>
    <cellStyle name="Normal 111 2 4 3" xfId="35748" xr:uid="{7C521862-CEE3-4E01-8FFF-994847908D86}"/>
    <cellStyle name="Normal 111 2 5" xfId="15227" xr:uid="{9FBB9405-7C79-4061-8AEF-F5B53314A2CA}"/>
    <cellStyle name="Normal 111 2 5 2" xfId="39459" xr:uid="{2C35197E-B9E8-4339-B303-DD33394EFEF3}"/>
    <cellStyle name="Normal 111 2 6" xfId="18964" xr:uid="{6C7E6EB0-7833-46B3-8C8D-D92CEFF7335B}"/>
    <cellStyle name="Normal 111 2 6 2" xfId="43190" xr:uid="{6287F745-D63A-421C-876C-1DE24085C39B}"/>
    <cellStyle name="Normal 111 2 7" xfId="22517" xr:uid="{E6A79B7E-8C8B-491F-A141-1E11BF31E8B8}"/>
    <cellStyle name="Normal 111 2 7 2" xfId="46719" xr:uid="{FEAB7436-92BC-41C4-82BD-F298F7720F67}"/>
    <cellStyle name="Normal 111 3" xfId="1763" xr:uid="{00000000-0005-0000-0000-0000FF070000}"/>
    <cellStyle name="Normal 111 3 2" xfId="8058" xr:uid="{F01A2B15-910C-4AC9-9297-0B0DF05E9FE5}"/>
    <cellStyle name="Normal 111 3 2 2" xfId="14219" xr:uid="{039F3BFF-92CB-44B4-AAEB-98F40A277169}"/>
    <cellStyle name="Normal 111 3 2 2 2" xfId="27651" xr:uid="{163C48A7-0D62-4139-9341-E8346615B652}"/>
    <cellStyle name="Normal 111 3 2 2 2 2" xfId="51768" xr:uid="{76F98534-70AB-4725-A15D-64EF1247A847}"/>
    <cellStyle name="Normal 111 3 2 2 3" xfId="38452" xr:uid="{D85DE9D3-CF81-4A04-87BE-6C1CB81BC5B1}"/>
    <cellStyle name="Normal 111 3 2 3" xfId="17932" xr:uid="{46DC2C29-1AD6-4BF0-9DE0-B2290B0E4105}"/>
    <cellStyle name="Normal 111 3 2 3 2" xfId="42163" xr:uid="{EEB37FFB-3841-4038-B2D5-A0F5828A0390}"/>
    <cellStyle name="Normal 111 3 2 4" xfId="21671" xr:uid="{FC8F63AD-AA31-43E1-A8DA-83F5670A4576}"/>
    <cellStyle name="Normal 111 3 2 4 2" xfId="45894" xr:uid="{865F0C7E-4D8B-4CA1-B34C-9840E8AC2468}"/>
    <cellStyle name="Normal 111 3 2 5" xfId="23691" xr:uid="{BE494623-E0E4-49B5-916D-C14EEAA2DB9F}"/>
    <cellStyle name="Normal 111 3 2 5 2" xfId="47893" xr:uid="{06B846E4-22B7-433B-8D20-8DF347ED68E9}"/>
    <cellStyle name="Normal 111 3 2 6" xfId="32886" xr:uid="{7D9ED636-AD13-4371-B3A7-195E45ACFCFB}"/>
    <cellStyle name="Normal 111 3 3" xfId="6905" xr:uid="{05F530DA-3E99-48E4-87EB-BC50A887EB81}"/>
    <cellStyle name="Normal 111 3 3 2" xfId="13027" xr:uid="{FEFD6C75-1342-4D5A-B3B5-331258F82AC0}"/>
    <cellStyle name="Normal 111 3 3 2 2" xfId="37260" xr:uid="{756032B2-6943-445A-8F5E-12ACCBDBBF7B}"/>
    <cellStyle name="Normal 111 3 3 3" xfId="16740" xr:uid="{AD43E8A7-CEAE-4FD1-B87E-07AAE2D940A1}"/>
    <cellStyle name="Normal 111 3 3 3 2" xfId="40971" xr:uid="{5C5A4704-54CF-4556-947D-8DF810D9D977}"/>
    <cellStyle name="Normal 111 3 3 4" xfId="20479" xr:uid="{903B4E73-CC53-4F55-B7EB-2DE72FBEB030}"/>
    <cellStyle name="Normal 111 3 3 4 2" xfId="44702" xr:uid="{1B112C6C-D25D-45C1-B368-6EF8C16FBBAF}"/>
    <cellStyle name="Normal 111 3 3 5" xfId="26457" xr:uid="{888863BA-A0A0-4AA7-9B16-51E6E368113B}"/>
    <cellStyle name="Normal 111 3 3 5 2" xfId="50576" xr:uid="{7EBB4BCA-C038-4DA0-B120-EC37DB065E5E}"/>
    <cellStyle name="Normal 111 3 3 6" xfId="31838" xr:uid="{9B57A7F1-AC3F-4BF5-A252-D1F21D4E76BB}"/>
    <cellStyle name="Normal 111 3 4" xfId="11638" xr:uid="{B491F7EC-F3AF-4D0C-85EA-EA12DFD677CC}"/>
    <cellStyle name="Normal 111 3 4 2" xfId="25054" xr:uid="{CC47AC00-9C57-47AC-BBF2-047D25E83427}"/>
    <cellStyle name="Normal 111 3 4 2 2" xfId="49188" xr:uid="{ED144E7F-432B-4B54-99C3-2C706A02F959}"/>
    <cellStyle name="Normal 111 3 4 3" xfId="35872" xr:uid="{7797F47E-2D47-438A-9654-99717E8F4000}"/>
    <cellStyle name="Normal 111 3 5" xfId="15351" xr:uid="{2513D5C1-E0C9-4CE4-940B-F22DB5E0272C}"/>
    <cellStyle name="Normal 111 3 5 2" xfId="39583" xr:uid="{75B312E5-1601-48F2-B3CA-36505E47F08A}"/>
    <cellStyle name="Normal 111 3 6" xfId="19088" xr:uid="{BFC7A58F-9340-4E60-BA13-B310C67B6DB5}"/>
    <cellStyle name="Normal 111 3 6 2" xfId="43314" xr:uid="{D1336311-1FB5-4D2F-B4E6-826833E7C6B2}"/>
    <cellStyle name="Normal 111 3 7" xfId="22641" xr:uid="{6CD5DF10-E60D-4807-AFB3-30A8A883F9A5}"/>
    <cellStyle name="Normal 111 3 7 2" xfId="46843" xr:uid="{E4E977F3-4002-4FE4-8317-18CCCFEF6B7B}"/>
    <cellStyle name="Normal 111 4" xfId="1764" xr:uid="{00000000-0005-0000-0000-000000080000}"/>
    <cellStyle name="Normal 111 4 10" xfId="22769" xr:uid="{36C77102-D174-43D5-9519-341A76797B51}"/>
    <cellStyle name="Normal 111 4 10 2" xfId="46971" xr:uid="{AA760929-D399-4DE6-A7AE-25A6FD48708D}"/>
    <cellStyle name="Normal 111 4 11" xfId="28939" xr:uid="{C1264B55-F386-46AE-A292-05E0248CB51E}"/>
    <cellStyle name="Normal 111 4 2" xfId="1765" xr:uid="{00000000-0005-0000-0000-000001080000}"/>
    <cellStyle name="Normal 111 4 2 2" xfId="4808" xr:uid="{1DD6623E-9E2A-4E5E-BB20-66112227986E}"/>
    <cellStyle name="Normal 111 4 2 2 2" xfId="27779" xr:uid="{85E40F16-B79F-4A98-AD02-E6EAC25413AF}"/>
    <cellStyle name="Normal 111 4 2 2 2 2" xfId="51896" xr:uid="{20165052-D895-4E5D-AA51-46D60B578C71}"/>
    <cellStyle name="Normal 111 4 2 2 3" xfId="30112" xr:uid="{9E87A89E-0D45-477B-80FD-5712DE97E901}"/>
    <cellStyle name="Normal 111 4 2 3" xfId="6126" xr:uid="{944E2FD5-AA4D-4D62-A34E-CE2DDFCA570C}"/>
    <cellStyle name="Normal 111 4 2 3 2" xfId="31132" xr:uid="{76AAE14C-0F3A-499B-85A9-25AAEE9094F9}"/>
    <cellStyle name="Normal 111 4 2 4" xfId="8190" xr:uid="{540F04EE-7539-4E6C-A094-DF05BAD9B268}"/>
    <cellStyle name="Normal 111 4 2 4 2" xfId="33014" xr:uid="{3D4179D4-A78C-43DF-8CFD-D0440DF9179D}"/>
    <cellStyle name="Normal 111 4 2 5" xfId="14347" xr:uid="{AF1CFEFA-3AA6-47FC-A498-72E19AA6E597}"/>
    <cellStyle name="Normal 111 4 2 5 2" xfId="38580" xr:uid="{6E370AD0-5298-4D29-B9A8-C3B9BC3D2775}"/>
    <cellStyle name="Normal 111 4 2 6" xfId="18060" xr:uid="{E33C4EF7-B723-4FEE-9F91-229D36099093}"/>
    <cellStyle name="Normal 111 4 2 6 2" xfId="42291" xr:uid="{1B21CCB7-2410-4C33-9D56-0BBDDADB515A}"/>
    <cellStyle name="Normal 111 4 2 7" xfId="21799" xr:uid="{44F4BFEF-49FE-4EBD-ACD7-5B5830D03CC7}"/>
    <cellStyle name="Normal 111 4 2 7 2" xfId="46022" xr:uid="{BE9AEB47-0783-4BC4-B982-B97BC53AF409}"/>
    <cellStyle name="Normal 111 4 2 8" xfId="23819" xr:uid="{9875F14F-1906-462E-AB4A-45079FF6C911}"/>
    <cellStyle name="Normal 111 4 2 8 2" xfId="48021" xr:uid="{BE2B8476-BD8A-4CB5-8471-9329CA237DFF}"/>
    <cellStyle name="Normal 111 4 2 9" xfId="28940" xr:uid="{8CEEAA93-E508-439C-95BB-E9AFCE6D757F}"/>
    <cellStyle name="Normal 111 4 3" xfId="4807" xr:uid="{AFD3C715-5BF9-4866-AF74-EF234810DF6D}"/>
    <cellStyle name="Normal 111 4 3 2" xfId="9433" xr:uid="{723D7563-909D-4374-9CD0-75791B601326}"/>
    <cellStyle name="Normal 111 4 3 2 2" xfId="34058" xr:uid="{1A89AD58-65E0-4791-9832-C1F2D42D09F7}"/>
    <cellStyle name="Normal 111 4 3 3" xfId="13155" xr:uid="{FDD9311E-AF2D-420B-99C5-0C533C845CBF}"/>
    <cellStyle name="Normal 111 4 3 3 2" xfId="37388" xr:uid="{FF13EA89-DD02-44E1-AE24-71CC689320FC}"/>
    <cellStyle name="Normal 111 4 3 4" xfId="16868" xr:uid="{5E91FDEE-C06F-4C32-A019-D58D4FA0695A}"/>
    <cellStyle name="Normal 111 4 3 4 2" xfId="41099" xr:uid="{B7E69CBC-0A11-489C-BA05-F5F56F3076A9}"/>
    <cellStyle name="Normal 111 4 3 5" xfId="20607" xr:uid="{E787D19D-AB7A-45A9-AD71-77E1CCF90644}"/>
    <cellStyle name="Normal 111 4 3 5 2" xfId="44830" xr:uid="{D53B0C57-D772-4163-B652-82E5BD435A79}"/>
    <cellStyle name="Normal 111 4 3 6" xfId="26585" xr:uid="{CBD33747-DEA2-4D26-99F2-7B6A3CA243C3}"/>
    <cellStyle name="Normal 111 4 3 6 2" xfId="50704" xr:uid="{31DF6398-E385-4925-AEAA-6B8A6EE23B49}"/>
    <cellStyle name="Normal 111 4 3 7" xfId="30111" xr:uid="{589DC820-DF6F-4DBB-81CC-9F331C2BD5CB}"/>
    <cellStyle name="Normal 111 4 4" xfId="6125" xr:uid="{2C739A97-66A7-4933-BE36-8F3C0A0025B7}"/>
    <cellStyle name="Normal 111 4 4 2" xfId="25182" xr:uid="{B7CE0E00-1B72-486D-88FD-F3257F3C2BD5}"/>
    <cellStyle name="Normal 111 4 4 2 2" xfId="49316" xr:uid="{441F1B7B-0339-4338-A57C-1E5016F6AA6B}"/>
    <cellStyle name="Normal 111 4 4 3" xfId="31131" xr:uid="{565C8DEB-92C7-4746-8BC6-CAE4B3A9698D}"/>
    <cellStyle name="Normal 111 4 5" xfId="7042" xr:uid="{EBD5578F-4071-4D33-A7C1-C579B4F9BB26}"/>
    <cellStyle name="Normal 111 4 5 2" xfId="31966" xr:uid="{B308DBD5-6202-42C8-B260-84BD643E7321}"/>
    <cellStyle name="Normal 111 4 6" xfId="10601" xr:uid="{3560B70F-CE28-4850-86BF-39936AD0AD2D}"/>
    <cellStyle name="Normal 111 4 6 2" xfId="35115" xr:uid="{38D06C99-7131-4172-936E-556FF7729098}"/>
    <cellStyle name="Normal 111 4 7" xfId="11766" xr:uid="{6C7EA8A0-26E6-4918-8E07-79A74C709A86}"/>
    <cellStyle name="Normal 111 4 7 2" xfId="36000" xr:uid="{7EE7E283-8F3E-47C2-B0DD-0B411AFBFAFB}"/>
    <cellStyle name="Normal 111 4 8" xfId="15479" xr:uid="{FEFE2CF9-67DE-4F25-91A6-06311C6B89C2}"/>
    <cellStyle name="Normal 111 4 8 2" xfId="39711" xr:uid="{93E64D26-5FD5-4027-BD10-37452A23F800}"/>
    <cellStyle name="Normal 111 4 9" xfId="19216" xr:uid="{FC566A33-8FCC-44AC-94E9-AB7085529DF8}"/>
    <cellStyle name="Normal 111 4 9 2" xfId="43442" xr:uid="{56BFFF99-627B-4D2B-81D6-ECF57B41B135}"/>
    <cellStyle name="Normal 111 5" xfId="4806" xr:uid="{DECD8768-2F61-4073-96E3-01BE141660E0}"/>
    <cellStyle name="Normal 111 5 2" xfId="8320" xr:uid="{1EAEE776-3332-4593-9A8C-7B9041BBA4F1}"/>
    <cellStyle name="Normal 111 5 2 2" xfId="14474" xr:uid="{83F9E22C-DA2C-4FF2-A93B-CBC1D37E73CD}"/>
    <cellStyle name="Normal 111 5 2 2 2" xfId="27906" xr:uid="{2B459E10-701D-408E-BA3A-708717ACE1EB}"/>
    <cellStyle name="Normal 111 5 2 2 2 2" xfId="52023" xr:uid="{CEDD381C-3502-4EA1-B76E-D94D9CEE47B9}"/>
    <cellStyle name="Normal 111 5 2 2 3" xfId="38707" xr:uid="{715B4807-D598-46B9-9AB4-54E75E61CABD}"/>
    <cellStyle name="Normal 111 5 2 3" xfId="18187" xr:uid="{8C8A5E14-6564-47A8-A9B3-91FEECFCDE76}"/>
    <cellStyle name="Normal 111 5 2 3 2" xfId="42418" xr:uid="{574DC38C-5012-439E-8509-D7E04772F1BE}"/>
    <cellStyle name="Normal 111 5 2 4" xfId="21926" xr:uid="{AB74953A-ECE8-4EEA-8779-A33EF3441BA5}"/>
    <cellStyle name="Normal 111 5 2 4 2" xfId="46149" xr:uid="{657218F8-7E3E-4FBC-BBE1-0A28E09F36C5}"/>
    <cellStyle name="Normal 111 5 2 5" xfId="23946" xr:uid="{8068C4E1-6C66-4520-B62F-1C92C229FAF7}"/>
    <cellStyle name="Normal 111 5 2 5 2" xfId="48148" xr:uid="{AC71D63F-8992-4F11-9FA3-3E6CF844AA81}"/>
    <cellStyle name="Normal 111 5 2 6" xfId="33141" xr:uid="{8315A62C-02B2-449D-89FD-ADCB65642A97}"/>
    <cellStyle name="Normal 111 5 3" xfId="7170" xr:uid="{378E2A24-89B7-4F51-A448-1901B26F9DDD}"/>
    <cellStyle name="Normal 111 5 3 2" xfId="13282" xr:uid="{62417B53-A6D1-4E48-8B74-9B116C31AFEA}"/>
    <cellStyle name="Normal 111 5 3 2 2" xfId="37515" xr:uid="{0AC78AF3-977D-47BF-BDF2-D6AD36049D4B}"/>
    <cellStyle name="Normal 111 5 3 3" xfId="16995" xr:uid="{07DA6879-587C-4B4F-BFFF-408ED12BD8DE}"/>
    <cellStyle name="Normal 111 5 3 3 2" xfId="41226" xr:uid="{CE8F2BEB-F132-4ABE-BCB6-282A2CC1829C}"/>
    <cellStyle name="Normal 111 5 3 4" xfId="20734" xr:uid="{5EED268C-B71C-4E9C-B175-08C892435337}"/>
    <cellStyle name="Normal 111 5 3 4 2" xfId="44957" xr:uid="{17D49560-5F3E-4D53-B58C-C09E040513B8}"/>
    <cellStyle name="Normal 111 5 3 5" xfId="26712" xr:uid="{0EB59511-EC3D-44F9-B0EE-E60BD2B9075E}"/>
    <cellStyle name="Normal 111 5 3 5 2" xfId="50831" xr:uid="{8F3FE18A-962B-4209-B14D-BC36B276FE67}"/>
    <cellStyle name="Normal 111 5 3 6" xfId="32093" xr:uid="{8D3A68D2-346C-418C-87BC-D0C4C0BA5873}"/>
    <cellStyle name="Normal 111 5 4" xfId="10602" xr:uid="{DFCF035C-FEB9-4156-87AA-64331F934797}"/>
    <cellStyle name="Normal 111 5 4 2" xfId="25309" xr:uid="{3978FDB6-26E7-4153-9AFA-6F50D3F66D3F}"/>
    <cellStyle name="Normal 111 5 4 2 2" xfId="49443" xr:uid="{3DFE836C-2E55-464A-9F5A-3A18EEAEE25E}"/>
    <cellStyle name="Normal 111 5 5" xfId="11893" xr:uid="{80E4F4C9-67FD-44F4-A0BC-06533FAA5725}"/>
    <cellStyle name="Normal 111 5 5 2" xfId="36127" xr:uid="{908603E2-05D5-4AF1-9A4B-65A035A0AC0D}"/>
    <cellStyle name="Normal 111 5 6" xfId="15606" xr:uid="{330B55AB-C40C-4808-8132-F4B88C6E007A}"/>
    <cellStyle name="Normal 111 5 6 2" xfId="39838" xr:uid="{BD6E06C8-4751-4D77-A6F3-617CACF9CBB1}"/>
    <cellStyle name="Normal 111 5 7" xfId="19343" xr:uid="{75D1E130-43EA-4684-BA07-E96603F18A9D}"/>
    <cellStyle name="Normal 111 5 7 2" xfId="43569" xr:uid="{6427CA26-A95A-46D4-97EA-5B48523BAA94}"/>
    <cellStyle name="Normal 111 5 8" xfId="22896" xr:uid="{8DA93137-3F53-4145-9059-064A0B0A8363}"/>
    <cellStyle name="Normal 111 5 8 2" xfId="47098" xr:uid="{E7360016-9019-4530-86B3-6670B2E71F79}"/>
    <cellStyle name="Normal 111 5 9" xfId="30110" xr:uid="{8C4D2233-798C-40CE-967A-4E6475BAA8C3}"/>
    <cellStyle name="Normal 111 6" xfId="6124" xr:uid="{1C289482-4427-41F9-A8B8-B2FC50942717}"/>
    <cellStyle name="Normal 111 6 2" xfId="8452" xr:uid="{80D8F631-9BC2-4217-B899-E70F8EC19F00}"/>
    <cellStyle name="Normal 111 6 2 2" xfId="14601" xr:uid="{26C8F7CE-1FCC-4B15-9323-4269D824BB7B}"/>
    <cellStyle name="Normal 111 6 2 2 2" xfId="28033" xr:uid="{7324A25B-BFE7-4452-B251-BDAEC7059336}"/>
    <cellStyle name="Normal 111 6 2 2 2 2" xfId="52150" xr:uid="{490FC1F4-3D9A-4927-9D41-CC33B37A184D}"/>
    <cellStyle name="Normal 111 6 2 2 3" xfId="38834" xr:uid="{FC72D231-59DB-4EBB-997E-E5D87D24A820}"/>
    <cellStyle name="Normal 111 6 2 3" xfId="18314" xr:uid="{20C756AA-D21B-468B-9603-6A36C933FCA8}"/>
    <cellStyle name="Normal 111 6 2 3 2" xfId="42545" xr:uid="{3D76150E-F97F-447B-AE72-4B6BA2C99C99}"/>
    <cellStyle name="Normal 111 6 2 4" xfId="22053" xr:uid="{21E51693-648D-4AA6-AD85-CE4BA8658F11}"/>
    <cellStyle name="Normal 111 6 2 4 2" xfId="46276" xr:uid="{2FB2028C-D05B-4039-B8C5-A4C059AF3D81}"/>
    <cellStyle name="Normal 111 6 2 5" xfId="24073" xr:uid="{084CB3F3-B84C-4A55-9CDF-7AE5270525A9}"/>
    <cellStyle name="Normal 111 6 2 5 2" xfId="48275" xr:uid="{F0391668-349D-4E3D-AB05-6EC597B283CB}"/>
    <cellStyle name="Normal 111 6 2 6" xfId="33268" xr:uid="{EE039431-3D7B-4B23-A9AE-A7EAB461D988}"/>
    <cellStyle name="Normal 111 6 3" xfId="7304" xr:uid="{F9DF3346-C475-4A9F-8FBE-92439BA1F208}"/>
    <cellStyle name="Normal 111 6 3 2" xfId="13409" xr:uid="{B5346A7D-3143-432B-9A35-514DC7115F33}"/>
    <cellStyle name="Normal 111 6 3 2 2" xfId="37642" xr:uid="{FB799618-32C8-4306-817D-AA83D3054BC4}"/>
    <cellStyle name="Normal 111 6 3 3" xfId="17122" xr:uid="{D9461A2D-9DFC-4BC2-9024-9ECACEA63864}"/>
    <cellStyle name="Normal 111 6 3 3 2" xfId="41353" xr:uid="{12E88CDD-665A-43C2-8137-9AEF61B6ED47}"/>
    <cellStyle name="Normal 111 6 3 4" xfId="20861" xr:uid="{8090F702-0D69-4248-8563-32736E4542D0}"/>
    <cellStyle name="Normal 111 6 3 4 2" xfId="45084" xr:uid="{C7F39D69-FEF7-4E34-A116-E39FC6D78694}"/>
    <cellStyle name="Normal 111 6 3 5" xfId="26839" xr:uid="{7542043D-4FD3-4C9F-A9EE-9FD644B82BA1}"/>
    <cellStyle name="Normal 111 6 3 5 2" xfId="50958" xr:uid="{A05203A8-20F8-4384-A88F-9EACF4693F18}"/>
    <cellStyle name="Normal 111 6 3 6" xfId="32220" xr:uid="{E8ACA640-535B-4602-ADC7-F06E1EA586C8}"/>
    <cellStyle name="Normal 111 6 4" xfId="12020" xr:uid="{12F996E8-62EF-4F87-A49D-D469DC7B5392}"/>
    <cellStyle name="Normal 111 6 4 2" xfId="25436" xr:uid="{05DEE67F-B5CC-4439-BCA6-823104057B07}"/>
    <cellStyle name="Normal 111 6 4 2 2" xfId="49570" xr:uid="{E5081364-D59E-463A-BEAB-D0110EB7E08C}"/>
    <cellStyle name="Normal 111 6 4 3" xfId="36254" xr:uid="{B3DBD315-165F-4268-8DA6-EAD1FC75D6CB}"/>
    <cellStyle name="Normal 111 6 5" xfId="15733" xr:uid="{C06A706B-CDB1-4C47-A880-978636AAA6ED}"/>
    <cellStyle name="Normal 111 6 5 2" xfId="39965" xr:uid="{27630207-557C-496F-9877-6A1045A3CE44}"/>
    <cellStyle name="Normal 111 6 6" xfId="19470" xr:uid="{6EC5A47E-1312-467F-8C64-285EE9DB2EFF}"/>
    <cellStyle name="Normal 111 6 6 2" xfId="43696" xr:uid="{20C045B2-3BD8-490F-8C0E-5F3F6D6BED0A}"/>
    <cellStyle name="Normal 111 6 7" xfId="23023" xr:uid="{0573CC13-2CCA-4AE1-92F7-D00099018220}"/>
    <cellStyle name="Normal 111 6 7 2" xfId="47225" xr:uid="{F30CA1BC-2F48-4AB6-9DCB-FB53545F053A}"/>
    <cellStyle name="Normal 111 6 8" xfId="31130" xr:uid="{91AC475F-A366-4927-84EB-CB5060D1F9DB}"/>
    <cellStyle name="Normal 111 7" xfId="7767" xr:uid="{937EED74-15AF-4F35-BE25-F8F94006131E}"/>
    <cellStyle name="Normal 111 8" xfId="7468" xr:uid="{FBCB64E5-BF43-4FE2-B694-B62F9F878AA5}"/>
    <cellStyle name="Normal 111 8 2" xfId="12578" xr:uid="{F0DC078C-2A39-4A7D-ADC6-70351A5129C2}"/>
    <cellStyle name="Normal 111 8 2 2" xfId="26006" xr:uid="{AD7108F8-450B-41AD-9808-BC89C23FFFE5}"/>
    <cellStyle name="Normal 111 8 2 2 2" xfId="50127" xr:uid="{8DEA3EA7-F983-477D-A072-131E5160AA13}"/>
    <cellStyle name="Normal 111 8 2 3" xfId="36811" xr:uid="{41A51A5E-027C-436D-BF3F-DC6D25B88C11}"/>
    <cellStyle name="Normal 111 8 3" xfId="16291" xr:uid="{ECD1F129-AFE9-4F72-8F84-74D4E2E2DBA0}"/>
    <cellStyle name="Normal 111 8 3 2" xfId="40522" xr:uid="{5B63FE17-EEF6-4D9D-BB71-C56525A175ED}"/>
    <cellStyle name="Normal 111 8 4" xfId="20030" xr:uid="{3D2AD7E1-C585-436F-8159-154123A1FA93}"/>
    <cellStyle name="Normal 111 8 4 2" xfId="44253" xr:uid="{521995CE-6CE4-4C50-B96F-36884E90B176}"/>
    <cellStyle name="Normal 111 8 5" xfId="23182" xr:uid="{BB7C1DE9-D2F6-4433-AD8B-17843F696DFF}"/>
    <cellStyle name="Normal 111 8 5 2" xfId="47384" xr:uid="{B8B937D2-AC5F-4762-8A86-BC3487578E51}"/>
    <cellStyle name="Normal 111 8 6" xfId="32379" xr:uid="{F8A564A7-CF5E-485B-A728-61B08FB1B837}"/>
    <cellStyle name="Normal 111 9" xfId="9843" xr:uid="{59D0797C-2C40-4628-BFF3-122027FCD318}"/>
    <cellStyle name="Normal 111 9 2" xfId="13715" xr:uid="{FCFD4723-751F-4A2A-8467-6DA5A4534229}"/>
    <cellStyle name="Normal 111 9 2 2" xfId="37948" xr:uid="{6AC37266-F684-4614-A6F7-D78F29AD4C10}"/>
    <cellStyle name="Normal 111 9 3" xfId="17428" xr:uid="{E0A003C7-358D-4666-B2D3-CFB9EEC42EBF}"/>
    <cellStyle name="Normal 111 9 3 2" xfId="41659" xr:uid="{63E56EC2-F2F9-48D8-9FA2-99E2284BD912}"/>
    <cellStyle name="Normal 111 9 4" xfId="21167" xr:uid="{BB4340A8-D840-421E-85E3-8C028784B015}"/>
    <cellStyle name="Normal 111 9 4 2" xfId="45390" xr:uid="{7FA10A01-9E5D-4A63-BCD1-62041F420B44}"/>
    <cellStyle name="Normal 111 9 5" xfId="27147" xr:uid="{962242B4-A073-4B8B-9A08-BC2635428DE0}"/>
    <cellStyle name="Normal 111 9 5 2" xfId="51264" xr:uid="{B588B49E-AB77-40D7-8E53-B4C362030B18}"/>
    <cellStyle name="Normal 111 9 6" xfId="34443" xr:uid="{9AFEDCC9-B264-4A6F-A6A5-E853C63D0511}"/>
    <cellStyle name="Normal 112" xfId="1766" xr:uid="{00000000-0005-0000-0000-000002080000}"/>
    <cellStyle name="Normal 112 10" xfId="8988" xr:uid="{0085D3EF-0448-4294-8C5E-3805F2792051}"/>
    <cellStyle name="Normal 112 10 2" xfId="12381" xr:uid="{498B2562-C2C6-4700-82B9-3B15C119DC0C}"/>
    <cellStyle name="Normal 112 10 2 2" xfId="36615" xr:uid="{64480B0F-826D-46D1-9548-0304044E0993}"/>
    <cellStyle name="Normal 112 10 3" xfId="16094" xr:uid="{88245ECF-38CC-431A-AD9F-2D256DED9E31}"/>
    <cellStyle name="Normal 112 10 3 2" xfId="40326" xr:uid="{8A8212F1-20A0-4AC5-BC31-E54A52C92A2D}"/>
    <cellStyle name="Normal 112 10 4" xfId="19832" xr:uid="{DCD53A68-75A6-47C9-8C65-8B4A2DBD5069}"/>
    <cellStyle name="Normal 112 10 4 2" xfId="44057" xr:uid="{F8016B5D-F163-4E52-8931-6567206CBF78}"/>
    <cellStyle name="Normal 112 10 5" xfId="25807" xr:uid="{0521B187-BC62-48F0-99F2-FBA2FF933BD7}"/>
    <cellStyle name="Normal 112 10 5 2" xfId="49931" xr:uid="{9CCDBA70-F2FC-479E-B234-913AF2C30122}"/>
    <cellStyle name="Normal 112 10 6" xfId="33682" xr:uid="{9EE26BAF-07BE-47BC-A4EB-4942E7837F17}"/>
    <cellStyle name="Normal 112 11" xfId="10603" xr:uid="{588C3410-96B3-4347-B99A-104542575407}"/>
    <cellStyle name="Normal 112 11 2" xfId="24518" xr:uid="{5067B9E4-B2DB-426A-9DFD-F6150F68F718}"/>
    <cellStyle name="Normal 112 11 2 2" xfId="48692" xr:uid="{426737F6-8AEE-4152-9C70-EB01239CF82B}"/>
    <cellStyle name="Normal 112 11 3" xfId="35116" xr:uid="{0B5E850E-CCCB-472B-9319-3FF93EF22E86}"/>
    <cellStyle name="Normal 112 12" xfId="11137" xr:uid="{1AC8A654-99BB-449D-9AA3-B5DCC6BB2026}"/>
    <cellStyle name="Normal 112 12 2" xfId="35371" xr:uid="{61746D4E-3AFF-47C4-8675-01217C225435}"/>
    <cellStyle name="Normal 112 13" xfId="14850" xr:uid="{FF95B3DA-D62F-4CF4-87EB-9BDC5805F120}"/>
    <cellStyle name="Normal 112 13 2" xfId="39082" xr:uid="{A9ECDCD5-642E-4DEA-93AC-445F5626C62B}"/>
    <cellStyle name="Normal 112 14" xfId="18583" xr:uid="{15AC15CC-2901-44E3-AB3C-8589BFCB39FD}"/>
    <cellStyle name="Normal 112 14 2" xfId="42809" xr:uid="{577BCF0C-8BEA-4733-920E-540F2EFF5AE5}"/>
    <cellStyle name="Normal 112 2" xfId="1767" xr:uid="{00000000-0005-0000-0000-000003080000}"/>
    <cellStyle name="Normal 112 2 2" xfId="7936" xr:uid="{29FA93D7-F2D9-4238-A235-8C567814E290}"/>
    <cellStyle name="Normal 112 2 2 2" xfId="14107" xr:uid="{2E2F33E5-E491-450D-AAD4-9BAD7ED6AAA9}"/>
    <cellStyle name="Normal 112 2 2 2 2" xfId="27539" xr:uid="{75B9CC52-51D9-4E3D-90DB-633FD7E61FFA}"/>
    <cellStyle name="Normal 112 2 2 2 2 2" xfId="51656" xr:uid="{FA7A3071-7E20-4B69-A750-7836BC06DF9E}"/>
    <cellStyle name="Normal 112 2 2 2 3" xfId="38340" xr:uid="{80BAA6C6-6D2F-4C87-BE9E-6A3401BDEDB0}"/>
    <cellStyle name="Normal 112 2 2 3" xfId="17820" xr:uid="{C4E71300-CF46-42BD-AA01-B7EFA4CC91DE}"/>
    <cellStyle name="Normal 112 2 2 3 2" xfId="42051" xr:uid="{4F819745-FA81-4DD6-85AE-C82ED5A99394}"/>
    <cellStyle name="Normal 112 2 2 4" xfId="21559" xr:uid="{8D8C1613-5791-45D7-B71E-F2A65000A1BE}"/>
    <cellStyle name="Normal 112 2 2 4 2" xfId="45782" xr:uid="{541470EB-AADA-4B9E-9290-1D4DA1EDBAE9}"/>
    <cellStyle name="Normal 112 2 2 5" xfId="23579" xr:uid="{4A39E0F3-D371-4F3D-96CC-AC1D15DD4481}"/>
    <cellStyle name="Normal 112 2 2 5 2" xfId="47781" xr:uid="{51B428FA-7D8D-4BEF-A16F-6C3B371C415C}"/>
    <cellStyle name="Normal 112 2 2 6" xfId="32774" xr:uid="{8574B1B8-49B0-4BCB-9B5A-C1F7D3F23FFF}"/>
    <cellStyle name="Normal 112 2 3" xfId="6789" xr:uid="{FDA801B0-1054-4BF9-9895-7A5B7DFBA2EB}"/>
    <cellStyle name="Normal 112 2 3 2" xfId="12927" xr:uid="{4D308532-54DD-4131-86E0-5BD846FEA2E9}"/>
    <cellStyle name="Normal 112 2 3 2 2" xfId="37160" xr:uid="{DB4255B0-69AF-4414-ABB3-05851DF240A7}"/>
    <cellStyle name="Normal 112 2 3 3" xfId="16640" xr:uid="{24B6268E-2637-4BDC-9C3F-526F097584D5}"/>
    <cellStyle name="Normal 112 2 3 3 2" xfId="40871" xr:uid="{01479306-0BA4-4C6B-93E6-B2D917101A46}"/>
    <cellStyle name="Normal 112 2 3 4" xfId="20379" xr:uid="{6CB282B8-C360-4B2A-BCF5-6D67CA803CC0}"/>
    <cellStyle name="Normal 112 2 3 4 2" xfId="44602" xr:uid="{19E44F80-6D41-4D06-93D0-02C87D59B438}"/>
    <cellStyle name="Normal 112 2 3 5" xfId="26357" xr:uid="{2E932CCF-DAAC-42B9-8F0B-24694E0CFBF2}"/>
    <cellStyle name="Normal 112 2 3 5 2" xfId="50476" xr:uid="{393A1669-1EC6-432D-8B02-FDDEA610FE85}"/>
    <cellStyle name="Normal 112 2 3 6" xfId="31726" xr:uid="{9131261B-AE48-4F6A-8A62-0895B01C009D}"/>
    <cellStyle name="Normal 112 2 4" xfId="11526" xr:uid="{E5142F70-2A82-4A77-B49A-EFDD17B17C56}"/>
    <cellStyle name="Normal 112 2 4 2" xfId="24942" xr:uid="{2F58D441-8298-4241-AE40-C6171824D80B}"/>
    <cellStyle name="Normal 112 2 4 2 2" xfId="49076" xr:uid="{A1F302EB-644C-4001-88D4-2B18C93071DD}"/>
    <cellStyle name="Normal 112 2 4 3" xfId="35760" xr:uid="{443776BA-717E-46A8-A276-659AC78F73FC}"/>
    <cellStyle name="Normal 112 2 5" xfId="15239" xr:uid="{68D33C58-9497-4539-B2D2-ADCE685F1FCD}"/>
    <cellStyle name="Normal 112 2 5 2" xfId="39471" xr:uid="{AAB858F8-9F18-4264-B961-816615955A98}"/>
    <cellStyle name="Normal 112 2 6" xfId="18976" xr:uid="{242ADD11-A9DB-462B-B178-90430AA6892C}"/>
    <cellStyle name="Normal 112 2 6 2" xfId="43202" xr:uid="{89081C01-EFB3-42E6-8A06-ACBE3315FB8C}"/>
    <cellStyle name="Normal 112 2 7" xfId="22529" xr:uid="{8765FE93-69EE-4717-AA93-75DA676CA9FB}"/>
    <cellStyle name="Normal 112 2 7 2" xfId="46731" xr:uid="{A06B674E-C93B-4D3F-A276-278BBAFB9859}"/>
    <cellStyle name="Normal 112 3" xfId="1768" xr:uid="{00000000-0005-0000-0000-000004080000}"/>
    <cellStyle name="Normal 112 3 10" xfId="22653" xr:uid="{E66F0979-16A6-4272-8461-14AE16F44CB7}"/>
    <cellStyle name="Normal 112 3 10 2" xfId="46855" xr:uid="{371737B9-5840-4386-B100-CA4A3FBACDBE}"/>
    <cellStyle name="Normal 112 3 11" xfId="28941" xr:uid="{902EDB74-26D5-44E6-A668-40931EE7DECB}"/>
    <cellStyle name="Normal 112 3 2" xfId="1769" xr:uid="{00000000-0005-0000-0000-000005080000}"/>
    <cellStyle name="Normal 112 3 2 2" xfId="4811" xr:uid="{6D166A9B-B31E-4B26-9B51-EA2D2A45742A}"/>
    <cellStyle name="Normal 112 3 2 2 2" xfId="27663" xr:uid="{9CBE9F46-34D7-43BB-A7F6-CC933F3EFA3A}"/>
    <cellStyle name="Normal 112 3 2 2 2 2" xfId="51780" xr:uid="{B45D1CC6-7196-4A48-91E1-D8A074501B78}"/>
    <cellStyle name="Normal 112 3 2 2 3" xfId="30114" xr:uid="{3B74CB72-1550-4D22-B525-72A730F17D87}"/>
    <cellStyle name="Normal 112 3 2 3" xfId="6128" xr:uid="{F9D1A007-7D05-4C51-ACD7-425AC2E0443B}"/>
    <cellStyle name="Normal 112 3 2 3 2" xfId="31134" xr:uid="{FDE8AC1C-BE2F-418B-9695-CA5C23D07BE3}"/>
    <cellStyle name="Normal 112 3 2 4" xfId="8070" xr:uid="{5AA9940A-533A-4B31-9070-5E2F2B40CA23}"/>
    <cellStyle name="Normal 112 3 2 4 2" xfId="32898" xr:uid="{834A731D-C6ED-47D7-9324-936633838670}"/>
    <cellStyle name="Normal 112 3 2 5" xfId="14231" xr:uid="{D863408F-38C6-4ECE-804D-CCEF3C7BA414}"/>
    <cellStyle name="Normal 112 3 2 5 2" xfId="38464" xr:uid="{77C426BF-C325-4621-BA7D-FFDA93093E49}"/>
    <cellStyle name="Normal 112 3 2 6" xfId="17944" xr:uid="{22532DB8-7B04-41D3-BDA2-5464B7C36530}"/>
    <cellStyle name="Normal 112 3 2 6 2" xfId="42175" xr:uid="{392C950D-EBB2-4403-8FEA-070D879937EA}"/>
    <cellStyle name="Normal 112 3 2 7" xfId="21683" xr:uid="{055390AB-165C-4345-BAB7-C6C61893CF6F}"/>
    <cellStyle name="Normal 112 3 2 7 2" xfId="45906" xr:uid="{E16DD49E-C1C7-44C6-8ADE-11870B1BB358}"/>
    <cellStyle name="Normal 112 3 2 8" xfId="23703" xr:uid="{4833D6F0-78A8-4E2F-AA3F-E17CECA99490}"/>
    <cellStyle name="Normal 112 3 2 8 2" xfId="47905" xr:uid="{342E0A80-B8DA-4DED-8DB4-AE4550C77D16}"/>
    <cellStyle name="Normal 112 3 2 9" xfId="28942" xr:uid="{FF519CD2-C5F1-408F-A857-2C6F8A151B6F}"/>
    <cellStyle name="Normal 112 3 3" xfId="4810" xr:uid="{43BA443C-E0A0-4A66-B724-FCDAC007E6D0}"/>
    <cellStyle name="Normal 112 3 3 2" xfId="9391" xr:uid="{2B45CB08-E8E0-422E-86F5-ABC7C76FA74A}"/>
    <cellStyle name="Normal 112 3 3 2 2" xfId="34017" xr:uid="{F047CDD0-193B-4466-BCE0-E5A24E1E4A67}"/>
    <cellStyle name="Normal 112 3 3 3" xfId="13039" xr:uid="{47DE6EDB-14B6-440E-94FB-63EB2B3638C0}"/>
    <cellStyle name="Normal 112 3 3 3 2" xfId="37272" xr:uid="{1A3C9EEA-5614-4773-8C89-C26F62086165}"/>
    <cellStyle name="Normal 112 3 3 4" xfId="16752" xr:uid="{D0011211-3691-4E96-B2FC-5AD2C5E83212}"/>
    <cellStyle name="Normal 112 3 3 4 2" xfId="40983" xr:uid="{BADC00E3-BED5-492A-BE51-E8CB4178B197}"/>
    <cellStyle name="Normal 112 3 3 5" xfId="20491" xr:uid="{80A6884F-6567-4541-B5D0-3D5400FB3F43}"/>
    <cellStyle name="Normal 112 3 3 5 2" xfId="44714" xr:uid="{F7625E82-08FB-4D83-A2C4-F630CFC4BEA3}"/>
    <cellStyle name="Normal 112 3 3 6" xfId="26469" xr:uid="{3D467662-81DE-4038-A0CC-9DBC8EA44387}"/>
    <cellStyle name="Normal 112 3 3 6 2" xfId="50588" xr:uid="{2D7B636E-81C1-46E6-87F9-F067CCECACE9}"/>
    <cellStyle name="Normal 112 3 3 7" xfId="30113" xr:uid="{D8E3AC37-77FC-4EC3-A20C-B3007B97B3A9}"/>
    <cellStyle name="Normal 112 3 4" xfId="6127" xr:uid="{B3D551C2-58FE-4D01-A0EE-1707256B70CE}"/>
    <cellStyle name="Normal 112 3 4 2" xfId="25066" xr:uid="{0CE96483-FCC1-43DF-8EA9-96079F4C77A4}"/>
    <cellStyle name="Normal 112 3 4 2 2" xfId="49200" xr:uid="{F46F7951-796C-434C-A739-E38CCFF059F6}"/>
    <cellStyle name="Normal 112 3 4 3" xfId="31133" xr:uid="{4A7847EA-034C-4AE4-9760-70C4D36DB316}"/>
    <cellStyle name="Normal 112 3 5" xfId="6917" xr:uid="{F72C9955-1F96-4963-8AE9-7345AA92BFE3}"/>
    <cellStyle name="Normal 112 3 5 2" xfId="31850" xr:uid="{7889B54B-5BB9-43D2-AB57-93FB4AF63118}"/>
    <cellStyle name="Normal 112 3 6" xfId="10604" xr:uid="{136E1B03-07AA-4CF2-8495-B1388C723DAA}"/>
    <cellStyle name="Normal 112 3 6 2" xfId="35117" xr:uid="{6AE75DCE-5C05-4801-AC20-832DCD626875}"/>
    <cellStyle name="Normal 112 3 7" xfId="11650" xr:uid="{FD3FD103-163E-45B3-AB8F-44FA94A9D887}"/>
    <cellStyle name="Normal 112 3 7 2" xfId="35884" xr:uid="{48371E59-3D32-4E54-A4A0-14F9049A0E57}"/>
    <cellStyle name="Normal 112 3 8" xfId="15363" xr:uid="{2F8167CB-B812-45B5-92D7-42A9A6BC0A3B}"/>
    <cellStyle name="Normal 112 3 8 2" xfId="39595" xr:uid="{A4AF9F94-F3AB-4452-B02B-56CBD60E9C74}"/>
    <cellStyle name="Normal 112 3 9" xfId="19100" xr:uid="{B270C4E7-451D-4FA2-A61D-CC08974646E3}"/>
    <cellStyle name="Normal 112 3 9 2" xfId="43326" xr:uid="{0DCAC414-4468-4394-BC7A-E203967FDF9C}"/>
    <cellStyle name="Normal 112 4" xfId="4809" xr:uid="{2453C1DC-5B79-447E-9F44-0ABED305708F}"/>
    <cellStyle name="Normal 112 4 2" xfId="8201" xr:uid="{1021A120-A43C-4080-A1B9-4F7441752A52}"/>
    <cellStyle name="Normal 112 4 2 2" xfId="14358" xr:uid="{E5151E27-B408-4222-8E7B-92B3646C67E4}"/>
    <cellStyle name="Normal 112 4 2 2 2" xfId="27790" xr:uid="{7DE65892-8EBF-4602-A521-0E99453F83C7}"/>
    <cellStyle name="Normal 112 4 2 2 2 2" xfId="51907" xr:uid="{09743770-BA41-4B0D-A91E-26D88611992C}"/>
    <cellStyle name="Normal 112 4 2 2 3" xfId="38591" xr:uid="{37B13117-F3D7-4292-962F-14269A3FA824}"/>
    <cellStyle name="Normal 112 4 2 3" xfId="18071" xr:uid="{96DEF645-72C5-48CF-A67B-9D24D01BE13C}"/>
    <cellStyle name="Normal 112 4 2 3 2" xfId="42302" xr:uid="{3EE25A42-892D-4D2E-9162-8AEC3353F701}"/>
    <cellStyle name="Normal 112 4 2 4" xfId="21810" xr:uid="{A0EA00C0-7D05-4393-90AF-B8E1AFF90AB5}"/>
    <cellStyle name="Normal 112 4 2 4 2" xfId="46033" xr:uid="{53F34E01-7DC1-4DFC-82E6-6AFEC07D93F4}"/>
    <cellStyle name="Normal 112 4 2 5" xfId="23830" xr:uid="{DCFE53DB-DA4C-41D2-BF16-B8BFE1BEC729}"/>
    <cellStyle name="Normal 112 4 2 5 2" xfId="48032" xr:uid="{2896C6A8-A66B-4E9F-B083-44656C1D1401}"/>
    <cellStyle name="Normal 112 4 2 6" xfId="33025" xr:uid="{66FDA526-5D02-4BD9-8A7F-31B0460D9E21}"/>
    <cellStyle name="Normal 112 4 3" xfId="7053" xr:uid="{71E79FC2-284E-4455-8462-3871B42FEBF3}"/>
    <cellStyle name="Normal 112 4 3 2" xfId="13166" xr:uid="{CF884C74-48AA-4E84-96B9-1E014D9C86A5}"/>
    <cellStyle name="Normal 112 4 3 2 2" xfId="37399" xr:uid="{6975FCD4-D5BC-4C46-8811-54D98F00BF80}"/>
    <cellStyle name="Normal 112 4 3 3" xfId="16879" xr:uid="{A519591A-369B-45C0-9B74-BDC580F74AF8}"/>
    <cellStyle name="Normal 112 4 3 3 2" xfId="41110" xr:uid="{AB810FC5-BAE5-4DF8-8599-1F1176DA3C48}"/>
    <cellStyle name="Normal 112 4 3 4" xfId="20618" xr:uid="{7D518C96-5837-4B10-8EB2-4C7F2240EAF5}"/>
    <cellStyle name="Normal 112 4 3 4 2" xfId="44841" xr:uid="{03E45410-C0CC-47B0-8A5D-CC6D0EABADF0}"/>
    <cellStyle name="Normal 112 4 3 5" xfId="26596" xr:uid="{480EC1B9-E139-4032-A9FA-B078D39464C0}"/>
    <cellStyle name="Normal 112 4 3 5 2" xfId="50715" xr:uid="{F9EA9F80-64AA-4A60-BBFC-2A806C9847C4}"/>
    <cellStyle name="Normal 112 4 3 6" xfId="31977" xr:uid="{1938EB88-4A85-4667-A5BA-9B74B080B232}"/>
    <cellStyle name="Normal 112 4 4" xfId="10605" xr:uid="{F4B22870-EB91-4FEF-B0AF-F610923D1E2F}"/>
    <cellStyle name="Normal 112 4 4 2" xfId="25193" xr:uid="{B92291F3-5BF4-4149-B2F4-3661DB04FAA6}"/>
    <cellStyle name="Normal 112 4 4 2 2" xfId="49327" xr:uid="{A3DD131B-61C6-41BE-876B-E815267270C0}"/>
    <cellStyle name="Normal 112 4 5" xfId="11777" xr:uid="{B768B2B8-E9EC-4F11-8532-C97A4D444180}"/>
    <cellStyle name="Normal 112 4 5 2" xfId="36011" xr:uid="{303A4575-6862-47F6-8FFD-894C5FDF619D}"/>
    <cellStyle name="Normal 112 4 6" xfId="15490" xr:uid="{421A1811-B890-4164-A983-1344A8C4DBA2}"/>
    <cellStyle name="Normal 112 4 6 2" xfId="39722" xr:uid="{C388B1CA-F229-45C6-915E-D0830C453A54}"/>
    <cellStyle name="Normal 112 4 7" xfId="19227" xr:uid="{3BDB88AB-AAA4-4D99-BF14-E7CAF6C306D8}"/>
    <cellStyle name="Normal 112 4 7 2" xfId="43453" xr:uid="{D50D5E7A-A2ED-41F2-9E63-89E4EC584323}"/>
    <cellStyle name="Normal 112 4 8" xfId="22780" xr:uid="{3BFDDF9C-E1AA-4827-953D-BDD9B297CC0F}"/>
    <cellStyle name="Normal 112 4 8 2" xfId="46982" xr:uid="{121B0C23-C3E3-4222-BD52-6F00FC433F98}"/>
    <cellStyle name="Normal 112 5" xfId="7181" xr:uid="{B2C1EF84-5B9B-431E-9ED1-BBB493768CF4}"/>
    <cellStyle name="Normal 112 5 2" xfId="8331" xr:uid="{100B3A0C-BF9A-4188-B43F-2A70C45E1994}"/>
    <cellStyle name="Normal 112 5 2 2" xfId="14485" xr:uid="{71A1C627-1C8C-4B05-97DC-0A3F9C70227E}"/>
    <cellStyle name="Normal 112 5 2 2 2" xfId="27917" xr:uid="{8DED3A19-B5B1-46BC-8B38-432029152996}"/>
    <cellStyle name="Normal 112 5 2 2 2 2" xfId="52034" xr:uid="{D2213C2A-91FB-4B5A-9B9C-80D93FF22769}"/>
    <cellStyle name="Normal 112 5 2 2 3" xfId="38718" xr:uid="{560944E7-620A-4CB9-9B2A-291246DB35EB}"/>
    <cellStyle name="Normal 112 5 2 3" xfId="18198" xr:uid="{7CE1DD72-242D-4FF0-9A98-F9D8F15DD034}"/>
    <cellStyle name="Normal 112 5 2 3 2" xfId="42429" xr:uid="{4C252C6D-85DD-4D2F-B3E0-C1FB4035FD20}"/>
    <cellStyle name="Normal 112 5 2 4" xfId="21937" xr:uid="{06A8000D-F5BD-4589-9021-1EBC5FDE1AEA}"/>
    <cellStyle name="Normal 112 5 2 4 2" xfId="46160" xr:uid="{F3CEAAF5-381F-4DE3-958D-44441605FBDB}"/>
    <cellStyle name="Normal 112 5 2 5" xfId="23957" xr:uid="{EE78C5B2-E9CD-4D1A-A062-925597D1773D}"/>
    <cellStyle name="Normal 112 5 2 5 2" xfId="48159" xr:uid="{28DDAC97-033A-43EA-98FB-52B148CF3679}"/>
    <cellStyle name="Normal 112 5 2 6" xfId="33152" xr:uid="{A5799569-5CAE-43A3-A117-D4CD2B968088}"/>
    <cellStyle name="Normal 112 5 3" xfId="9513" xr:uid="{236F63C7-558D-44B9-98A2-D776039CFB24}"/>
    <cellStyle name="Normal 112 5 3 2" xfId="13293" xr:uid="{8C569C9F-6356-4B86-AD84-D8EB03F919AB}"/>
    <cellStyle name="Normal 112 5 3 2 2" xfId="37526" xr:uid="{DEA8F2FA-07CF-46B4-A44E-E3DD33F7E43C}"/>
    <cellStyle name="Normal 112 5 3 3" xfId="17006" xr:uid="{64DA71EE-8475-4FF4-A65D-2314837FD575}"/>
    <cellStyle name="Normal 112 5 3 3 2" xfId="41237" xr:uid="{B8448D09-D224-46B7-8B0B-A4E9BB3B479D}"/>
    <cellStyle name="Normal 112 5 3 4" xfId="20745" xr:uid="{21CD9932-DA05-4C1A-9193-BB38DBC38C2E}"/>
    <cellStyle name="Normal 112 5 3 4 2" xfId="44968" xr:uid="{B20F46B0-C5BF-4AE0-BEFC-FD8D553CC2E0}"/>
    <cellStyle name="Normal 112 5 3 5" xfId="26723" xr:uid="{235AA0F2-B057-4ADE-AF74-53F6D98741C5}"/>
    <cellStyle name="Normal 112 5 3 5 2" xfId="50842" xr:uid="{FEADFB52-C594-4F7D-BAD2-00DA32718C39}"/>
    <cellStyle name="Normal 112 5 3 6" xfId="34138" xr:uid="{8F8F2BDB-E76E-4B56-8ABF-67CF5986AEAB}"/>
    <cellStyle name="Normal 112 5 4" xfId="11904" xr:uid="{D116392E-A24B-4D6E-A925-4CA432C48714}"/>
    <cellStyle name="Normal 112 5 4 2" xfId="25320" xr:uid="{2D0F72A1-A8DF-43C1-9F73-46C474EFEDB5}"/>
    <cellStyle name="Normal 112 5 4 2 2" xfId="49454" xr:uid="{3E5DD11E-C422-46CF-B120-94DA708DACEF}"/>
    <cellStyle name="Normal 112 5 4 3" xfId="36138" xr:uid="{713BFA1E-7D59-42AE-B535-709D41AFB817}"/>
    <cellStyle name="Normal 112 5 5" xfId="15617" xr:uid="{E8C0077F-B5EF-4E9A-8048-0493DE8C5806}"/>
    <cellStyle name="Normal 112 5 5 2" xfId="39849" xr:uid="{70B1D824-0E96-401A-9531-8EAEF4CD3431}"/>
    <cellStyle name="Normal 112 5 6" xfId="19354" xr:uid="{DCBA8A13-6631-4B69-9CA5-8A5D7A761D8F}"/>
    <cellStyle name="Normal 112 5 6 2" xfId="43580" xr:uid="{F5090C1D-4C4C-4933-BB40-BDD49C7CC864}"/>
    <cellStyle name="Normal 112 5 7" xfId="22907" xr:uid="{EE5CF678-6759-4B9D-A41A-D60A91A89950}"/>
    <cellStyle name="Normal 112 5 7 2" xfId="47109" xr:uid="{D12A934C-F57D-4C5F-9C45-21A1A36EFD91}"/>
    <cellStyle name="Normal 112 5 8" xfId="32104" xr:uid="{7A0237AA-8AC6-4864-855E-EB7D0C8111CF}"/>
    <cellStyle name="Normal 112 6" xfId="7315" xr:uid="{6AEA0B4C-5444-4477-A789-E325CDA6D10E}"/>
    <cellStyle name="Normal 112 6 2" xfId="8463" xr:uid="{23F1EAE7-2AE1-440E-B43F-04961E31897C}"/>
    <cellStyle name="Normal 112 6 2 2" xfId="14612" xr:uid="{9D05C526-F0D5-4545-BC44-BF83E0D4766D}"/>
    <cellStyle name="Normal 112 6 2 2 2" xfId="28044" xr:uid="{7B3DAFF0-44A3-40A6-8383-1DC38F13C6E3}"/>
    <cellStyle name="Normal 112 6 2 2 2 2" xfId="52161" xr:uid="{69397537-E60B-4D33-B4D4-E627206BA0F2}"/>
    <cellStyle name="Normal 112 6 2 2 3" xfId="38845" xr:uid="{1248DBB4-BB0D-4BD7-8AC3-4E864F4B9EDA}"/>
    <cellStyle name="Normal 112 6 2 3" xfId="18325" xr:uid="{665267E0-988C-45B7-B1DD-6DC22D40FDB4}"/>
    <cellStyle name="Normal 112 6 2 3 2" xfId="42556" xr:uid="{9A093BB2-8549-4A86-9D23-5CF9AAC80CB3}"/>
    <cellStyle name="Normal 112 6 2 4" xfId="22064" xr:uid="{F74CAEFD-0126-4624-B5D5-0F8967F2BABC}"/>
    <cellStyle name="Normal 112 6 2 4 2" xfId="46287" xr:uid="{4E16A1F5-BE01-4A72-872B-CD3B85CB136B}"/>
    <cellStyle name="Normal 112 6 2 5" xfId="24084" xr:uid="{16510C10-59D3-468E-BA35-1DA8645E70CD}"/>
    <cellStyle name="Normal 112 6 2 5 2" xfId="48286" xr:uid="{D8FFA647-004F-4B1F-90D2-DF85F0DDD012}"/>
    <cellStyle name="Normal 112 6 2 6" xfId="33279" xr:uid="{94E34FBD-C7B8-41BD-B50A-53ED46877273}"/>
    <cellStyle name="Normal 112 6 3" xfId="9602" xr:uid="{A9BB5F41-BF51-4ABF-9F1C-619E1E6E2C66}"/>
    <cellStyle name="Normal 112 6 3 2" xfId="13420" xr:uid="{A81FF66C-ECB6-4828-A09C-8AF4FFB407A1}"/>
    <cellStyle name="Normal 112 6 3 2 2" xfId="37653" xr:uid="{27EE8EA7-7C89-437F-9580-0C6A0FD53974}"/>
    <cellStyle name="Normal 112 6 3 3" xfId="17133" xr:uid="{25C0DEB4-6AEE-4185-AEE0-0109BA1C6EDF}"/>
    <cellStyle name="Normal 112 6 3 3 2" xfId="41364" xr:uid="{8C4E0C0D-DA86-4D12-8434-877376984D72}"/>
    <cellStyle name="Normal 112 6 3 4" xfId="20872" xr:uid="{8C78C32D-D413-4CD1-BC55-1195577499A7}"/>
    <cellStyle name="Normal 112 6 3 4 2" xfId="45095" xr:uid="{80413A47-8DF0-450C-BCC0-4ADCB7CEDCFC}"/>
    <cellStyle name="Normal 112 6 3 5" xfId="26850" xr:uid="{23796B97-B227-4A20-897D-75E82DE439DD}"/>
    <cellStyle name="Normal 112 6 3 5 2" xfId="50969" xr:uid="{FEA65696-4416-4C97-ADCA-C23C02EF8664}"/>
    <cellStyle name="Normal 112 6 3 6" xfId="34227" xr:uid="{9846221A-8AD6-43A9-8753-13A1061663BD}"/>
    <cellStyle name="Normal 112 6 4" xfId="12031" xr:uid="{7A280FE5-9437-4792-8AD3-8B5371FD49AA}"/>
    <cellStyle name="Normal 112 6 4 2" xfId="25447" xr:uid="{0DF21B9E-E46A-40D3-8181-F7602B99BE64}"/>
    <cellStyle name="Normal 112 6 4 2 2" xfId="49581" xr:uid="{A7F4ED65-F160-4CE0-AD06-B9D5D960D8D3}"/>
    <cellStyle name="Normal 112 6 4 3" xfId="36265" xr:uid="{665D6189-2BE4-4628-A8AC-4F16C62A2D63}"/>
    <cellStyle name="Normal 112 6 5" xfId="15744" xr:uid="{9BB6D8FF-3FCE-4D83-BF0E-003C60C7CCE2}"/>
    <cellStyle name="Normal 112 6 5 2" xfId="39976" xr:uid="{46D6A569-61DD-45D7-9F74-DEDD66D92980}"/>
    <cellStyle name="Normal 112 6 6" xfId="19481" xr:uid="{E455511F-B8FD-420F-8416-065F50BDB84E}"/>
    <cellStyle name="Normal 112 6 6 2" xfId="43707" xr:uid="{2FC301E5-20F4-438B-941E-EAC96991C396}"/>
    <cellStyle name="Normal 112 6 7" xfId="23034" xr:uid="{35C6E301-DCF6-4605-873E-4F007655D96A}"/>
    <cellStyle name="Normal 112 6 7 2" xfId="47236" xr:uid="{1624224D-4235-4DF1-8657-55C8267A4618}"/>
    <cellStyle name="Normal 112 6 8" xfId="32231" xr:uid="{96CD4E92-0A8D-4738-842D-6033F8869ADA}"/>
    <cellStyle name="Normal 112 7" xfId="7772" xr:uid="{1E89F395-817F-44D0-A47E-908D6618FE1C}"/>
    <cellStyle name="Normal 112 8" xfId="7480" xr:uid="{70834334-2E09-44C2-997B-406709A9EDC8}"/>
    <cellStyle name="Normal 112 8 2" xfId="12589" xr:uid="{EE50286D-2CBB-4DB4-842B-ACB3CFCC7B84}"/>
    <cellStyle name="Normal 112 8 2 2" xfId="26017" xr:uid="{B3F8E513-DD82-43E7-A9A3-9C9B454282A7}"/>
    <cellStyle name="Normal 112 8 2 2 2" xfId="50138" xr:uid="{D373CA42-E662-4490-A4A3-01CBA8094A3D}"/>
    <cellStyle name="Normal 112 8 2 3" xfId="36822" xr:uid="{D4946F8A-C940-45D3-8DA8-66A302D6FD45}"/>
    <cellStyle name="Normal 112 8 3" xfId="16302" xr:uid="{B47F4212-E367-4B37-BEC1-CF0C30529E7B}"/>
    <cellStyle name="Normal 112 8 3 2" xfId="40533" xr:uid="{CF31E0E2-C1EF-4B00-B4F7-382A83663BEF}"/>
    <cellStyle name="Normal 112 8 4" xfId="20041" xr:uid="{87AB1A8F-849A-4528-A35F-2E19F70B8339}"/>
    <cellStyle name="Normal 112 8 4 2" xfId="44264" xr:uid="{AB3307DB-4DD1-4D30-ABD0-FDA23127C751}"/>
    <cellStyle name="Normal 112 8 5" xfId="23194" xr:uid="{2D509969-99E1-4992-96FA-12A4D86D2B39}"/>
    <cellStyle name="Normal 112 8 5 2" xfId="47396" xr:uid="{BE71D842-C48E-4F74-975B-5D0344D65A42}"/>
    <cellStyle name="Normal 112 8 6" xfId="32391" xr:uid="{41868BE2-F94B-4D9F-A879-0A56CBD85018}"/>
    <cellStyle name="Normal 112 9" xfId="9854" xr:uid="{CAF4CAFE-D988-4155-B3E3-FB8500494FB1}"/>
    <cellStyle name="Normal 112 9 2" xfId="13727" xr:uid="{79232DDB-1176-4E6A-A672-FC63054BA1CA}"/>
    <cellStyle name="Normal 112 9 2 2" xfId="37960" xr:uid="{60C2BF52-4327-4EBC-AACB-7520951996FF}"/>
    <cellStyle name="Normal 112 9 3" xfId="17440" xr:uid="{B7231CF2-3C97-4B37-9229-A818C3BA84AC}"/>
    <cellStyle name="Normal 112 9 3 2" xfId="41671" xr:uid="{F13B3245-3AE1-4EA8-84D8-830F4DC26183}"/>
    <cellStyle name="Normal 112 9 4" xfId="21179" xr:uid="{151AAAB9-1122-4F6E-943B-ED54FE7DD05A}"/>
    <cellStyle name="Normal 112 9 4 2" xfId="45402" xr:uid="{39DACDC9-3654-4660-BDD6-259DE31DC02C}"/>
    <cellStyle name="Normal 112 9 5" xfId="27159" xr:uid="{5014B449-4A82-4588-8300-65FA04E8ABB2}"/>
    <cellStyle name="Normal 112 9 5 2" xfId="51276" xr:uid="{0506F3AC-33AD-41B0-801B-5119C27C2096}"/>
    <cellStyle name="Normal 112 9 6" xfId="34454" xr:uid="{636C6097-1905-4E3B-9A4B-B5E3E54D8F50}"/>
    <cellStyle name="Normal 113" xfId="1770" xr:uid="{00000000-0005-0000-0000-000006080000}"/>
    <cellStyle name="Normal 113 10" xfId="4812" xr:uid="{1652F1F0-E528-41C9-AC85-22DCA1122159}"/>
    <cellStyle name="Normal 113 10 2" xfId="8973" xr:uid="{CD47D14C-93F2-4488-9FD6-1B7DBB5A79A8}"/>
    <cellStyle name="Normal 113 10 2 2" xfId="33667" xr:uid="{3F368C30-E810-4C13-8520-E96D007CE640}"/>
    <cellStyle name="Normal 113 10 3" xfId="12365" xr:uid="{DC0DAB25-4DD4-4C8D-BA9A-BDB74E11E8CD}"/>
    <cellStyle name="Normal 113 10 3 2" xfId="36599" xr:uid="{99B90098-A65C-4365-95D6-DDE72A2F563E}"/>
    <cellStyle name="Normal 113 10 4" xfId="16078" xr:uid="{670DB7BB-73F5-4628-A228-B3B068651A3C}"/>
    <cellStyle name="Normal 113 10 4 2" xfId="40310" xr:uid="{08022CD3-4134-4218-9D24-A5509477ED78}"/>
    <cellStyle name="Normal 113 10 5" xfId="19816" xr:uid="{78721A41-4762-481B-992E-98E657307A09}"/>
    <cellStyle name="Normal 113 10 5 2" xfId="44041" xr:uid="{3CED8C37-A095-4050-ABC3-134EDF7282AB}"/>
    <cellStyle name="Normal 113 10 6" xfId="25791" xr:uid="{F007765F-497C-45FD-AAC8-DB154AB116FF}"/>
    <cellStyle name="Normal 113 10 6 2" xfId="49915" xr:uid="{1E237B3D-9605-45A8-9B30-BF1E55C1DBE9}"/>
    <cellStyle name="Normal 113 11" xfId="10606" xr:uid="{B2A51066-0F4A-4C6D-A2B2-F28637D85B32}"/>
    <cellStyle name="Normal 113 11 2" xfId="24502" xr:uid="{056F0C6E-26AC-4AFE-B502-9B50F51730AD}"/>
    <cellStyle name="Normal 113 11 2 2" xfId="48676" xr:uid="{CA290AF3-13A3-4160-AA2F-15CFBE81D419}"/>
    <cellStyle name="Normal 113 11 3" xfId="35118" xr:uid="{ADBB94F2-FEA7-489A-B93D-C7D799B4AB34}"/>
    <cellStyle name="Normal 113 12" xfId="11121" xr:uid="{7F2CBB37-4B17-4E58-90FD-D0E0613318E2}"/>
    <cellStyle name="Normal 113 12 2" xfId="35355" xr:uid="{5ED306EE-690C-41E2-9854-48ADE331796E}"/>
    <cellStyle name="Normal 113 13" xfId="14834" xr:uid="{59C783FF-F4EE-4BB2-82AA-B58177B3221D}"/>
    <cellStyle name="Normal 113 13 2" xfId="39066" xr:uid="{980F9C7D-7CC6-4BF5-A1DA-079F82F0DE56}"/>
    <cellStyle name="Normal 113 14" xfId="18567" xr:uid="{E7913439-883E-4333-B066-71806F840AE6}"/>
    <cellStyle name="Normal 113 14 2" xfId="42793" xr:uid="{791BDF45-718B-46E9-BA0A-187A2D24AA95}"/>
    <cellStyle name="Normal 113 15" xfId="28943" xr:uid="{1C5F8CF5-23D7-4275-9843-F5717E2F0295}"/>
    <cellStyle name="Normal 113 2" xfId="1771" xr:uid="{00000000-0005-0000-0000-000007080000}"/>
    <cellStyle name="Normal 113 2 2" xfId="7920" xr:uid="{D4BB1F1E-8B91-4FEC-9A34-21C262850120}"/>
    <cellStyle name="Normal 113 2 2 2" xfId="14091" xr:uid="{2D1A13E2-9820-43DA-98C4-EB282CC71E59}"/>
    <cellStyle name="Normal 113 2 2 2 2" xfId="27523" xr:uid="{EAEB0D8F-6A7C-4F1E-A0B6-D912C52202DE}"/>
    <cellStyle name="Normal 113 2 2 2 2 2" xfId="51640" xr:uid="{F4D1B377-5987-48BF-BCF9-DAB7DDE462E9}"/>
    <cellStyle name="Normal 113 2 2 2 3" xfId="38324" xr:uid="{0F75A3AF-1AF4-43F7-932C-97FF24AEBF82}"/>
    <cellStyle name="Normal 113 2 2 3" xfId="17804" xr:uid="{8A8E6D90-CA17-40B0-ADA1-FFF13196B8EB}"/>
    <cellStyle name="Normal 113 2 2 3 2" xfId="42035" xr:uid="{138DB6F5-1E24-49E8-AC5E-1F5BB980C667}"/>
    <cellStyle name="Normal 113 2 2 4" xfId="21543" xr:uid="{31707750-036D-4BE5-B680-F2C14FC783B2}"/>
    <cellStyle name="Normal 113 2 2 4 2" xfId="45766" xr:uid="{07856E40-6EEA-4339-A00B-7DDBC1E8000F}"/>
    <cellStyle name="Normal 113 2 2 5" xfId="23563" xr:uid="{79CBA66F-F12F-4018-A787-9DD4C1395421}"/>
    <cellStyle name="Normal 113 2 2 5 2" xfId="47765" xr:uid="{06D757B0-31B0-40EA-B35C-104192575428}"/>
    <cellStyle name="Normal 113 2 2 6" xfId="32758" xr:uid="{B0FFB024-D37A-42A5-8BF3-90DA8B85AA5E}"/>
    <cellStyle name="Normal 113 2 3" xfId="6773" xr:uid="{816C3D43-F4DF-483D-A42F-8A1B942DCB71}"/>
    <cellStyle name="Normal 113 2 3 2" xfId="12911" xr:uid="{241BE743-99EC-453D-8A41-B1F74D4B7125}"/>
    <cellStyle name="Normal 113 2 3 2 2" xfId="37144" xr:uid="{81D24E54-0F20-430D-A374-1F1BAD3875DA}"/>
    <cellStyle name="Normal 113 2 3 3" xfId="16624" xr:uid="{6D4C23BA-3BAC-418C-9842-4A645FC8E2C4}"/>
    <cellStyle name="Normal 113 2 3 3 2" xfId="40855" xr:uid="{5A565F54-37D8-4550-A4AE-E29987F47168}"/>
    <cellStyle name="Normal 113 2 3 4" xfId="20363" xr:uid="{FA87F974-778D-4305-ABAE-E5DF0368C7EF}"/>
    <cellStyle name="Normal 113 2 3 4 2" xfId="44586" xr:uid="{EF242E8B-9FB3-4E2D-8A80-D995BE632CF8}"/>
    <cellStyle name="Normal 113 2 3 5" xfId="26341" xr:uid="{3C3FD87D-8608-467A-8C86-6941B809DD57}"/>
    <cellStyle name="Normal 113 2 3 5 2" xfId="50460" xr:uid="{083D6DD1-E98F-448A-B4EE-14BC53A7384E}"/>
    <cellStyle name="Normal 113 2 3 6" xfId="31710" xr:uid="{1A31084E-4B78-449D-8EA0-A7BAB7BDB5B9}"/>
    <cellStyle name="Normal 113 2 4" xfId="11510" xr:uid="{E7E5A774-A1DF-4863-85C7-570428428DC6}"/>
    <cellStyle name="Normal 113 2 4 2" xfId="24926" xr:uid="{6106998D-804C-43A4-A70B-2EC85F5C1122}"/>
    <cellStyle name="Normal 113 2 4 2 2" xfId="49060" xr:uid="{13B6227A-861F-4B06-8DF4-9D2CB6CEB546}"/>
    <cellStyle name="Normal 113 2 4 3" xfId="35744" xr:uid="{40C9E8AB-C62D-499C-BFBF-F332AD0F96B0}"/>
    <cellStyle name="Normal 113 2 5" xfId="15223" xr:uid="{91C20D0D-99A1-4971-B3C4-26769C3DAD14}"/>
    <cellStyle name="Normal 113 2 5 2" xfId="39455" xr:uid="{01716C36-163E-4CAA-89DA-444262DC0A89}"/>
    <cellStyle name="Normal 113 2 6" xfId="18960" xr:uid="{3999FAB6-60EE-4C81-8A72-1664A6E167C7}"/>
    <cellStyle name="Normal 113 2 6 2" xfId="43186" xr:uid="{683153AA-FEB4-4B1F-8382-771C0A5F980B}"/>
    <cellStyle name="Normal 113 2 7" xfId="22513" xr:uid="{2B012456-34B0-496C-AC60-CEE8433D6772}"/>
    <cellStyle name="Normal 113 2 7 2" xfId="46715" xr:uid="{4EDD4465-35B9-4844-A024-AE2C18FF0C23}"/>
    <cellStyle name="Normal 113 3" xfId="1772" xr:uid="{00000000-0005-0000-0000-000008080000}"/>
    <cellStyle name="Normal 113 3 2" xfId="8054" xr:uid="{F55589DD-6367-4604-98D7-F217E2611BA8}"/>
    <cellStyle name="Normal 113 3 2 2" xfId="14215" xr:uid="{1F5BA6B9-9613-407F-A55E-738C7527832F}"/>
    <cellStyle name="Normal 113 3 2 2 2" xfId="27647" xr:uid="{5A6E388E-5549-4A61-8E81-2B3BD14B4751}"/>
    <cellStyle name="Normal 113 3 2 2 2 2" xfId="51764" xr:uid="{13458FF5-DB88-4492-8F53-047DCB189FDB}"/>
    <cellStyle name="Normal 113 3 2 2 3" xfId="38448" xr:uid="{0A1D67E8-15CC-460C-A3AF-59940441D20E}"/>
    <cellStyle name="Normal 113 3 2 3" xfId="17928" xr:uid="{A8A0208F-CA1B-4682-AB00-7175D22F0486}"/>
    <cellStyle name="Normal 113 3 2 3 2" xfId="42159" xr:uid="{8C3D5106-4E2B-43F5-895A-8CCE2DDE7558}"/>
    <cellStyle name="Normal 113 3 2 4" xfId="21667" xr:uid="{34B4F692-2B15-49C3-A90A-EF0858E9E68B}"/>
    <cellStyle name="Normal 113 3 2 4 2" xfId="45890" xr:uid="{4B7390B6-92BA-4E63-84D6-A9D1621B8E37}"/>
    <cellStyle name="Normal 113 3 2 5" xfId="23687" xr:uid="{4E637FBB-4183-46D7-A1E1-820D3F1B5B28}"/>
    <cellStyle name="Normal 113 3 2 5 2" xfId="47889" xr:uid="{8B4EF7CD-6E4F-42D9-8CCE-23CCA9BA6D18}"/>
    <cellStyle name="Normal 113 3 2 6" xfId="32882" xr:uid="{318CED54-CC56-4393-A2AC-FCDAD8BA4F90}"/>
    <cellStyle name="Normal 113 3 3" xfId="6901" xr:uid="{88C61727-7104-4F96-A1EC-441A10B7BBCD}"/>
    <cellStyle name="Normal 113 3 3 2" xfId="13023" xr:uid="{6F2A4C36-5B3D-4CEA-B20D-57BB84E16CC3}"/>
    <cellStyle name="Normal 113 3 3 2 2" xfId="37256" xr:uid="{6B554CE2-B766-4DF6-A16D-27A9BF923341}"/>
    <cellStyle name="Normal 113 3 3 3" xfId="16736" xr:uid="{CCB80788-9744-4EF3-97FE-FFC387731CB2}"/>
    <cellStyle name="Normal 113 3 3 3 2" xfId="40967" xr:uid="{1D4BC57B-7230-4F92-B4E0-B85BB1473B7F}"/>
    <cellStyle name="Normal 113 3 3 4" xfId="20475" xr:uid="{5FBF7241-2D67-41FA-B5AD-FDAAD71E96BA}"/>
    <cellStyle name="Normal 113 3 3 4 2" xfId="44698" xr:uid="{6413323A-DEA2-45C9-B35C-7D600072308C}"/>
    <cellStyle name="Normal 113 3 3 5" xfId="26453" xr:uid="{9E8E662A-6035-49CC-B62C-D740AADDB0A3}"/>
    <cellStyle name="Normal 113 3 3 5 2" xfId="50572" xr:uid="{716AFDBC-BB76-47FA-B1D3-6C909575BCBA}"/>
    <cellStyle name="Normal 113 3 3 6" xfId="31834" xr:uid="{8E4AE091-AFDE-420C-839C-92EEC79D08B1}"/>
    <cellStyle name="Normal 113 3 4" xfId="11634" xr:uid="{C0433B81-25CC-4530-B7CA-A7794EE09C50}"/>
    <cellStyle name="Normal 113 3 4 2" xfId="25050" xr:uid="{C1B354A0-6E52-494C-8F38-C3C1E52D868B}"/>
    <cellStyle name="Normal 113 3 4 2 2" xfId="49184" xr:uid="{BADBD2A9-5103-4888-AB06-6B7EBB3C8FD8}"/>
    <cellStyle name="Normal 113 3 4 3" xfId="35868" xr:uid="{A2601A49-5104-49AA-987D-931769D431E4}"/>
    <cellStyle name="Normal 113 3 5" xfId="15347" xr:uid="{3EF2FD41-691D-452B-AC5E-F21782EDFACF}"/>
    <cellStyle name="Normal 113 3 5 2" xfId="39579" xr:uid="{3E9B14DD-D770-4C36-9CB9-23B22A1D3EFD}"/>
    <cellStyle name="Normal 113 3 6" xfId="19084" xr:uid="{2DD3D7D5-B8D5-4A2B-B1F9-935D01F8EE7C}"/>
    <cellStyle name="Normal 113 3 6 2" xfId="43310" xr:uid="{6967FDAE-D8AF-4006-BFA2-6931BE9ACD11}"/>
    <cellStyle name="Normal 113 3 7" xfId="22637" xr:uid="{726EC913-5115-40F4-BB1D-2A449AF13128}"/>
    <cellStyle name="Normal 113 3 7 2" xfId="46839" xr:uid="{47AC03BC-C9B5-4A0F-9FE4-8607B4500B6B}"/>
    <cellStyle name="Normal 113 4" xfId="1773" xr:uid="{00000000-0005-0000-0000-000009080000}"/>
    <cellStyle name="Normal 113 4 2" xfId="8186" xr:uid="{C4E97D56-66FB-4C63-B9E0-1B2F18606BE7}"/>
    <cellStyle name="Normal 113 4 2 2" xfId="14343" xr:uid="{7FF3BE10-730F-4356-AADC-C6DB1B25503F}"/>
    <cellStyle name="Normal 113 4 2 2 2" xfId="27775" xr:uid="{170EC6CA-34FC-4CF2-B20F-5E3C78A01355}"/>
    <cellStyle name="Normal 113 4 2 2 2 2" xfId="51892" xr:uid="{E19A4DC1-4766-490E-9BBA-F389D5586D5B}"/>
    <cellStyle name="Normal 113 4 2 2 3" xfId="38576" xr:uid="{3EBC50E9-B0F6-4E51-804C-BCC51BE06A6F}"/>
    <cellStyle name="Normal 113 4 2 3" xfId="18056" xr:uid="{B4725584-E681-49D1-A15C-EEF518757ADF}"/>
    <cellStyle name="Normal 113 4 2 3 2" xfId="42287" xr:uid="{BCB657BF-7450-40F7-8D1F-C66A1CF12803}"/>
    <cellStyle name="Normal 113 4 2 4" xfId="21795" xr:uid="{577138EE-6185-4988-81F3-F5800ED7DAFF}"/>
    <cellStyle name="Normal 113 4 2 4 2" xfId="46018" xr:uid="{1E6A735F-EFCF-4D8C-B0C0-A837282DC6A3}"/>
    <cellStyle name="Normal 113 4 2 5" xfId="23815" xr:uid="{0E70FF0E-8C46-463D-99D9-9653A670C8E6}"/>
    <cellStyle name="Normal 113 4 2 5 2" xfId="48017" xr:uid="{53D61C15-C21B-45AD-A080-F664F6575B72}"/>
    <cellStyle name="Normal 113 4 2 6" xfId="33010" xr:uid="{386C5206-D0DE-4B43-A0EF-138305516F41}"/>
    <cellStyle name="Normal 113 4 3" xfId="7038" xr:uid="{5A7A371E-6DE7-4D08-9EC3-7490B31900FD}"/>
    <cellStyle name="Normal 113 4 3 2" xfId="13151" xr:uid="{05F68105-AF63-470D-85BC-BBA4930D56A4}"/>
    <cellStyle name="Normal 113 4 3 2 2" xfId="37384" xr:uid="{864A8305-BED2-4FD7-91FE-01005C4509C6}"/>
    <cellStyle name="Normal 113 4 3 3" xfId="16864" xr:uid="{EC31B1D5-C7E8-4A78-B878-2C2F3644F115}"/>
    <cellStyle name="Normal 113 4 3 3 2" xfId="41095" xr:uid="{86F8CB53-FF55-4184-8378-60D49C8A5C98}"/>
    <cellStyle name="Normal 113 4 3 4" xfId="20603" xr:uid="{B2F9BE93-9131-4A74-89AF-67821127893A}"/>
    <cellStyle name="Normal 113 4 3 4 2" xfId="44826" xr:uid="{09B9CCEB-1BD7-4554-815D-011D99B98302}"/>
    <cellStyle name="Normal 113 4 3 5" xfId="26581" xr:uid="{916E02F7-2878-4A57-BF37-681580712193}"/>
    <cellStyle name="Normal 113 4 3 5 2" xfId="50700" xr:uid="{5E03A673-BCEB-4F2B-96BE-B6AD7DA43373}"/>
    <cellStyle name="Normal 113 4 3 6" xfId="31962" xr:uid="{45902D6F-DE62-4845-B66A-95E0F028D5D0}"/>
    <cellStyle name="Normal 113 4 4" xfId="11762" xr:uid="{1579B85F-E70E-4DF1-99E3-3A182A06411B}"/>
    <cellStyle name="Normal 113 4 4 2" xfId="25178" xr:uid="{BB2B9630-8BDE-4C8C-B426-21478565C494}"/>
    <cellStyle name="Normal 113 4 4 2 2" xfId="49312" xr:uid="{231582FB-CDDB-48F2-8A01-7187E65E83A8}"/>
    <cellStyle name="Normal 113 4 4 3" xfId="35996" xr:uid="{D8260E32-972B-4A63-921D-7ACDDF6BAB29}"/>
    <cellStyle name="Normal 113 4 5" xfId="15475" xr:uid="{6054EE48-85AE-4886-ABF7-8A3289FF52D6}"/>
    <cellStyle name="Normal 113 4 5 2" xfId="39707" xr:uid="{7D0813F8-751E-438E-B9F4-DBDEEDFF9BCC}"/>
    <cellStyle name="Normal 113 4 6" xfId="19212" xr:uid="{EA5E22E3-ED49-4815-B0EC-35E43F73E9CC}"/>
    <cellStyle name="Normal 113 4 6 2" xfId="43438" xr:uid="{544A789A-1BE4-4263-9F3D-DC36B82AEA1D}"/>
    <cellStyle name="Normal 113 4 7" xfId="22765" xr:uid="{7036877D-92BF-4EC7-9BC4-D2688E30867B}"/>
    <cellStyle name="Normal 113 4 7 2" xfId="46967" xr:uid="{69D6A261-9BAD-4B41-9C3B-2268C1A6C686}"/>
    <cellStyle name="Normal 113 5" xfId="1774" xr:uid="{00000000-0005-0000-0000-00000A080000}"/>
    <cellStyle name="Normal 113 5 2" xfId="8316" xr:uid="{AB24FA70-BD29-4AB2-AF86-4D79A23F37C0}"/>
    <cellStyle name="Normal 113 5 2 2" xfId="14470" xr:uid="{62F7168C-F571-49BD-A67A-0B5E469FC0C3}"/>
    <cellStyle name="Normal 113 5 2 2 2" xfId="27902" xr:uid="{5B35C5DD-29B7-48EB-8B29-27058AC88FFE}"/>
    <cellStyle name="Normal 113 5 2 2 2 2" xfId="52019" xr:uid="{1C5DA7A1-F232-4B3F-8CE3-09966C817589}"/>
    <cellStyle name="Normal 113 5 2 2 3" xfId="38703" xr:uid="{0F0E8A98-79E0-4708-A127-102D65ABEB4C}"/>
    <cellStyle name="Normal 113 5 2 3" xfId="18183" xr:uid="{AC40E4C4-9576-4B5A-A910-1475499A3D48}"/>
    <cellStyle name="Normal 113 5 2 3 2" xfId="42414" xr:uid="{A2018181-3461-4F23-BE52-448982E82682}"/>
    <cellStyle name="Normal 113 5 2 4" xfId="21922" xr:uid="{E3C02C60-342F-47EB-8130-1F920045A364}"/>
    <cellStyle name="Normal 113 5 2 4 2" xfId="46145" xr:uid="{C3E8F295-8B75-41A4-A64C-35AE84DFEDCD}"/>
    <cellStyle name="Normal 113 5 2 5" xfId="23942" xr:uid="{3EEB73C4-137C-4F0A-A515-CF3680EA9781}"/>
    <cellStyle name="Normal 113 5 2 5 2" xfId="48144" xr:uid="{020F2306-2BE5-4907-BBE6-F71B1279FEEB}"/>
    <cellStyle name="Normal 113 5 2 6" xfId="33137" xr:uid="{1FEE90E3-579C-4F6E-8244-A67D93D75A0D}"/>
    <cellStyle name="Normal 113 5 3" xfId="7166" xr:uid="{919ADB20-1774-41AB-8617-560B26E10354}"/>
    <cellStyle name="Normal 113 5 3 2" xfId="13278" xr:uid="{8583BA1D-346C-476F-B00A-5EF00E9643AF}"/>
    <cellStyle name="Normal 113 5 3 2 2" xfId="37511" xr:uid="{C92D9584-7639-4FE7-BB70-AE26F6F8CE4D}"/>
    <cellStyle name="Normal 113 5 3 3" xfId="16991" xr:uid="{199A745A-DE98-4AD7-AD33-B1547A2433A7}"/>
    <cellStyle name="Normal 113 5 3 3 2" xfId="41222" xr:uid="{2D7B322C-D468-4218-9E39-B4134DDA45EE}"/>
    <cellStyle name="Normal 113 5 3 4" xfId="20730" xr:uid="{844349DD-23C8-4579-AE71-1D1443847F3F}"/>
    <cellStyle name="Normal 113 5 3 4 2" xfId="44953" xr:uid="{554D3699-8092-48A5-837C-D9B53539F87A}"/>
    <cellStyle name="Normal 113 5 3 5" xfId="26708" xr:uid="{D99C2439-C1CE-48E9-8EDC-70972FBAC06F}"/>
    <cellStyle name="Normal 113 5 3 5 2" xfId="50827" xr:uid="{6F291573-3C3E-4B13-A582-36A81389A99E}"/>
    <cellStyle name="Normal 113 5 3 6" xfId="32089" xr:uid="{8B290AD8-43E4-439D-B9C2-57CD83BF9C3A}"/>
    <cellStyle name="Normal 113 5 4" xfId="11889" xr:uid="{2533292D-8D85-4FC4-8342-08DB686AD238}"/>
    <cellStyle name="Normal 113 5 4 2" xfId="25305" xr:uid="{7790876D-47F0-44F8-81FB-74EEEF760074}"/>
    <cellStyle name="Normal 113 5 4 2 2" xfId="49439" xr:uid="{83AD41C1-C236-4F79-A7F7-C5E23DFBB293}"/>
    <cellStyle name="Normal 113 5 4 3" xfId="36123" xr:uid="{BA3F4CA4-1FB7-4DBD-A208-536599E8EDB8}"/>
    <cellStyle name="Normal 113 5 5" xfId="15602" xr:uid="{84235A32-929A-4DAC-AD7E-71359F500095}"/>
    <cellStyle name="Normal 113 5 5 2" xfId="39834" xr:uid="{728CD8D9-1846-49DB-9701-A6B538BA3C23}"/>
    <cellStyle name="Normal 113 5 6" xfId="19339" xr:uid="{4BD9DE9D-DA54-4C5F-8F89-75A685BA34AE}"/>
    <cellStyle name="Normal 113 5 6 2" xfId="43565" xr:uid="{1CDFED0C-C241-431C-98C2-D42A21B691DF}"/>
    <cellStyle name="Normal 113 5 7" xfId="22892" xr:uid="{A6754588-91A4-49E0-A25A-73CCBD3FA4EA}"/>
    <cellStyle name="Normal 113 5 7 2" xfId="47094" xr:uid="{AEF69AE4-2FDD-4D7E-9A43-4A24B8BE5747}"/>
    <cellStyle name="Normal 113 6" xfId="1775" xr:uid="{00000000-0005-0000-0000-00000B080000}"/>
    <cellStyle name="Normal 113 6 2" xfId="8448" xr:uid="{133B1D90-C709-4CB4-A684-D7DE75998BAC}"/>
    <cellStyle name="Normal 113 6 2 2" xfId="14597" xr:uid="{41B29D55-1186-4867-A571-4D723B441686}"/>
    <cellStyle name="Normal 113 6 2 2 2" xfId="28029" xr:uid="{EDCC4947-EA5A-451A-BCCD-58EDD71DB45B}"/>
    <cellStyle name="Normal 113 6 2 2 2 2" xfId="52146" xr:uid="{DA591AA9-378A-4FE2-9AC8-7D706B812035}"/>
    <cellStyle name="Normal 113 6 2 2 3" xfId="38830" xr:uid="{257D5DF6-E166-449B-83FC-2FFB33B17CF4}"/>
    <cellStyle name="Normal 113 6 2 3" xfId="18310" xr:uid="{45D45B7A-0688-495E-B079-93A737DE02DF}"/>
    <cellStyle name="Normal 113 6 2 3 2" xfId="42541" xr:uid="{91D03EBB-7330-4E92-8437-94736123EBCE}"/>
    <cellStyle name="Normal 113 6 2 4" xfId="22049" xr:uid="{9DEAFEBE-F1C9-4850-B3F0-5A1D474F2E2D}"/>
    <cellStyle name="Normal 113 6 2 4 2" xfId="46272" xr:uid="{929D289C-E733-46CD-BF7C-21B11FF45FE3}"/>
    <cellStyle name="Normal 113 6 2 5" xfId="24069" xr:uid="{783CE2E3-1CB3-4CDB-8338-9F6A586DEE58}"/>
    <cellStyle name="Normal 113 6 2 5 2" xfId="48271" xr:uid="{35665F31-C615-4F57-9A43-1175A21509C9}"/>
    <cellStyle name="Normal 113 6 2 6" xfId="33264" xr:uid="{023E32D2-F70A-4C39-AEBF-A90DB1B1C2A6}"/>
    <cellStyle name="Normal 113 6 3" xfId="7300" xr:uid="{97CE9013-EFD2-4BD9-9918-741AF9D91CA9}"/>
    <cellStyle name="Normal 113 6 3 2" xfId="13405" xr:uid="{8CF5C27F-C981-467C-B7EF-59CF297F36AB}"/>
    <cellStyle name="Normal 113 6 3 2 2" xfId="37638" xr:uid="{3533DD20-49B7-4889-AA40-719065266100}"/>
    <cellStyle name="Normal 113 6 3 3" xfId="17118" xr:uid="{4F0853D2-E8BA-4D99-80B7-122A470E6B2C}"/>
    <cellStyle name="Normal 113 6 3 3 2" xfId="41349" xr:uid="{6172992E-B0F8-4891-9655-C55E5B317ABE}"/>
    <cellStyle name="Normal 113 6 3 4" xfId="20857" xr:uid="{149B5F1E-CB66-4AD8-8E8B-E14F553367CD}"/>
    <cellStyle name="Normal 113 6 3 4 2" xfId="45080" xr:uid="{964AC092-2099-43A3-9B4B-59F890EB62C2}"/>
    <cellStyle name="Normal 113 6 3 5" xfId="26835" xr:uid="{04A8A73F-A054-42AD-848B-CC380D00BBA2}"/>
    <cellStyle name="Normal 113 6 3 5 2" xfId="50954" xr:uid="{6A2028B2-13F3-4609-8E60-8D82831BC14D}"/>
    <cellStyle name="Normal 113 6 3 6" xfId="32216" xr:uid="{3ED490F7-143A-4EDE-949C-E11B2129B6E9}"/>
    <cellStyle name="Normal 113 6 4" xfId="12016" xr:uid="{C48B8213-7632-48B2-87D8-10C8D3702783}"/>
    <cellStyle name="Normal 113 6 4 2" xfId="25432" xr:uid="{0012BA05-E167-40EB-A792-51C2A2AA438E}"/>
    <cellStyle name="Normal 113 6 4 2 2" xfId="49566" xr:uid="{704D3EEF-3844-41A1-9E33-690C7F3298FC}"/>
    <cellStyle name="Normal 113 6 4 3" xfId="36250" xr:uid="{59EABD85-E452-47B8-BD02-3F461E49F32B}"/>
    <cellStyle name="Normal 113 6 5" xfId="15729" xr:uid="{4E4D02DD-6CB1-4E51-9322-2C97E564E90A}"/>
    <cellStyle name="Normal 113 6 5 2" xfId="39961" xr:uid="{F03F29B0-0F02-4E80-871A-7413A2A0C16B}"/>
    <cellStyle name="Normal 113 6 6" xfId="19466" xr:uid="{E6362922-DC64-405F-A267-175CC888940C}"/>
    <cellStyle name="Normal 113 6 6 2" xfId="43692" xr:uid="{9FE12885-6234-4639-BAF6-2453830E35F3}"/>
    <cellStyle name="Normal 113 6 7" xfId="23019" xr:uid="{9B25ECDB-5961-4553-9996-02611F24856F}"/>
    <cellStyle name="Normal 113 6 7 2" xfId="47221" xr:uid="{43F6565F-358D-424D-B339-4D92B7C62FDB}"/>
    <cellStyle name="Normal 113 7" xfId="1776" xr:uid="{00000000-0005-0000-0000-00000C080000}"/>
    <cellStyle name="Normal 113 7 2" xfId="7783" xr:uid="{A88DA02C-199B-49B9-8FDB-6FF88F21A6BF}"/>
    <cellStyle name="Normal 113 8" xfId="1777" xr:uid="{00000000-0005-0000-0000-00000D080000}"/>
    <cellStyle name="Normal 113 8 2" xfId="7464" xr:uid="{27A5F042-4B93-4FDA-9AC8-19520AE0FCB6}"/>
    <cellStyle name="Normal 113 8 2 2" xfId="26002" xr:uid="{FD9F6E1E-1E86-478B-A4BF-A29356623F03}"/>
    <cellStyle name="Normal 113 8 2 2 2" xfId="50123" xr:uid="{BFF5549E-DDAE-4E94-9355-E3CAF21FE3B4}"/>
    <cellStyle name="Normal 113 8 2 3" xfId="32375" xr:uid="{362C74DC-AFFD-4D10-8F28-3D86AC8B2E3F}"/>
    <cellStyle name="Normal 113 8 3" xfId="12574" xr:uid="{7C2B797E-C0B9-4A13-BF45-28D53478F1E7}"/>
    <cellStyle name="Normal 113 8 3 2" xfId="36807" xr:uid="{CFBB7905-FBF1-4B78-A7D9-16EB2A26D98B}"/>
    <cellStyle name="Normal 113 8 4" xfId="16287" xr:uid="{352138D8-DB58-474D-AC53-19A924B38ED8}"/>
    <cellStyle name="Normal 113 8 4 2" xfId="40518" xr:uid="{849B0381-250D-4197-98F7-F784D7D61B8B}"/>
    <cellStyle name="Normal 113 8 5" xfId="20026" xr:uid="{FF72CDB9-9633-4A59-AA20-2C347FC50EA1}"/>
    <cellStyle name="Normal 113 8 5 2" xfId="44249" xr:uid="{D2394571-F52A-4DD1-9548-95E92EBEB9FB}"/>
    <cellStyle name="Normal 113 8 6" xfId="23178" xr:uid="{6AEC8F5B-4C86-4B58-B772-3A87D50CCB12}"/>
    <cellStyle name="Normal 113 8 6 2" xfId="47380" xr:uid="{647E2E61-DABD-4305-86A3-663A43241062}"/>
    <cellStyle name="Normal 113 9" xfId="1778" xr:uid="{00000000-0005-0000-0000-00000E080000}"/>
    <cellStyle name="Normal 113 9 10" xfId="28944" xr:uid="{6937C1D5-7E76-4769-8083-673B58C079E2}"/>
    <cellStyle name="Normal 113 9 2" xfId="4813" xr:uid="{C9EA7E1C-DFB3-4ACC-BB85-975E3C876FC3}"/>
    <cellStyle name="Normal 113 9 2 2" xfId="30115" xr:uid="{12CEFD45-C860-443C-A3F3-4CE8F252919A}"/>
    <cellStyle name="Normal 113 9 3" xfId="6129" xr:uid="{28E95478-7E38-4AD9-B700-95B6BA955E5E}"/>
    <cellStyle name="Normal 113 9 3 2" xfId="31135" xr:uid="{64E5BAD0-159C-4A6B-AC04-6BFA69A8F078}"/>
    <cellStyle name="Normal 113 9 4" xfId="9840" xr:uid="{96E2BD0C-ECBE-40F9-810A-442713087AE9}"/>
    <cellStyle name="Normal 113 9 4 2" xfId="34440" xr:uid="{D6832410-20ED-4827-A595-4DE6997FCEA6}"/>
    <cellStyle name="Normal 113 9 5" xfId="10607" xr:uid="{BDFD10B4-C717-4022-940F-ADD30D87E548}"/>
    <cellStyle name="Normal 113 9 6" xfId="13711" xr:uid="{BF1D5F00-F54D-4C96-86EE-3C5499A291A6}"/>
    <cellStyle name="Normal 113 9 6 2" xfId="37944" xr:uid="{39671AC8-6A33-4B96-B68F-0AEAFD703F49}"/>
    <cellStyle name="Normal 113 9 7" xfId="17424" xr:uid="{77A2F5B6-B3F2-4F68-8D27-02AFA4C88516}"/>
    <cellStyle name="Normal 113 9 7 2" xfId="41655" xr:uid="{C482F06F-7E73-4D0D-A202-BBBC035A069A}"/>
    <cellStyle name="Normal 113 9 8" xfId="21163" xr:uid="{D8C72BA5-4826-4569-839A-DA4E90DA132A}"/>
    <cellStyle name="Normal 113 9 8 2" xfId="45386" xr:uid="{77EF0BAD-4A1D-4AF1-89E2-FA4E2DB9C420}"/>
    <cellStyle name="Normal 113 9 9" xfId="27143" xr:uid="{7CEC759A-A034-46B6-B43B-14B8E49E6359}"/>
    <cellStyle name="Normal 113 9 9 2" xfId="51260" xr:uid="{EFBA7E09-811A-4403-A74B-2347AFE974E2}"/>
    <cellStyle name="Normal 114" xfId="1779" xr:uid="{00000000-0005-0000-0000-00000F080000}"/>
    <cellStyle name="Normal 114 10" xfId="4814" xr:uid="{EAE20AB7-91DE-4961-9EA6-F5FFC1C6BB55}"/>
    <cellStyle name="Normal 114 10 2" xfId="8984" xr:uid="{E3DB8F44-A75D-4A5A-B85F-321272C7EB3B}"/>
    <cellStyle name="Normal 114 10 2 2" xfId="33678" xr:uid="{E4F0B1A1-612C-4E32-9403-ECAF3AFB3ECF}"/>
    <cellStyle name="Normal 114 10 3" xfId="12376" xr:uid="{96192D35-F361-4D19-AA17-C610439FF000}"/>
    <cellStyle name="Normal 114 10 3 2" xfId="36610" xr:uid="{48A02023-DB97-47F6-A068-478473C9FA50}"/>
    <cellStyle name="Normal 114 10 4" xfId="16089" xr:uid="{49560F78-8215-40E3-8BB4-79AE82CC3C3A}"/>
    <cellStyle name="Normal 114 10 4 2" xfId="40321" xr:uid="{E1BBAFA5-D261-4053-98A1-DCE0D32AEE2F}"/>
    <cellStyle name="Normal 114 10 5" xfId="19827" xr:uid="{95E7AF68-FC6B-4975-AD73-3B194DAA0144}"/>
    <cellStyle name="Normal 114 10 5 2" xfId="44052" xr:uid="{D8B3DF19-4A4D-475D-80B5-7210C05D5EEA}"/>
    <cellStyle name="Normal 114 10 6" xfId="25802" xr:uid="{BF9B1E66-5BBA-41AB-A4F9-652C7E45DC66}"/>
    <cellStyle name="Normal 114 10 6 2" xfId="49926" xr:uid="{E79057DD-50E2-4A5C-A099-1A5980940648}"/>
    <cellStyle name="Normal 114 11" xfId="10608" xr:uid="{8331F773-C3B7-4BD5-BF76-5E9D0DCCE315}"/>
    <cellStyle name="Normal 114 11 2" xfId="24513" xr:uid="{7BEE415A-8EBD-4C05-959E-21A986856BB6}"/>
    <cellStyle name="Normal 114 11 2 2" xfId="48687" xr:uid="{9D82F348-BA81-4C53-9876-C539A592246E}"/>
    <cellStyle name="Normal 114 11 3" xfId="35119" xr:uid="{9D1CE7BD-9670-41CD-8A2C-013E89A5481F}"/>
    <cellStyle name="Normal 114 12" xfId="11132" xr:uid="{26EED2B7-5A55-4572-9D85-6FAD164102D0}"/>
    <cellStyle name="Normal 114 12 2" xfId="35366" xr:uid="{6B65FFEC-1AAA-46ED-ABA0-BDD2838DF685}"/>
    <cellStyle name="Normal 114 13" xfId="14845" xr:uid="{73B2C8B4-254B-4223-BB77-601992780087}"/>
    <cellStyle name="Normal 114 13 2" xfId="39077" xr:uid="{352DA878-A3B2-496A-BECD-3B39E2FC870C}"/>
    <cellStyle name="Normal 114 14" xfId="18578" xr:uid="{69925301-4389-4577-BE55-1138CBE04AFA}"/>
    <cellStyle name="Normal 114 14 2" xfId="42804" xr:uid="{37182FCD-BD05-48DE-A91E-F693577C0DA7}"/>
    <cellStyle name="Normal 114 15" xfId="28945" xr:uid="{8E52BC37-274E-486A-BAEF-5A532B236FE9}"/>
    <cellStyle name="Normal 114 2" xfId="1780" xr:uid="{00000000-0005-0000-0000-000010080000}"/>
    <cellStyle name="Normal 114 2 2" xfId="7931" xr:uid="{B40B4D9E-E214-42C3-9F93-5A367E708B87}"/>
    <cellStyle name="Normal 114 2 2 2" xfId="14102" xr:uid="{5D251110-7347-4089-BFBD-1798D9CEEAD4}"/>
    <cellStyle name="Normal 114 2 2 2 2" xfId="27534" xr:uid="{F836F95D-5224-43D3-8D1F-7F4C5EB5451B}"/>
    <cellStyle name="Normal 114 2 2 2 2 2" xfId="51651" xr:uid="{FF885448-48A8-4E79-A3EF-E866AC9104AF}"/>
    <cellStyle name="Normal 114 2 2 2 3" xfId="38335" xr:uid="{AFFB4B86-C84A-4D67-8614-6CE6356F90B5}"/>
    <cellStyle name="Normal 114 2 2 3" xfId="17815" xr:uid="{10D14FFC-7DAB-43E7-84AD-3BFEEFCEF717}"/>
    <cellStyle name="Normal 114 2 2 3 2" xfId="42046" xr:uid="{2431ACD6-D7BE-4042-88E0-3565597F32FA}"/>
    <cellStyle name="Normal 114 2 2 4" xfId="21554" xr:uid="{18CE2B2C-D317-42DB-9999-4CA362B6D322}"/>
    <cellStyle name="Normal 114 2 2 4 2" xfId="45777" xr:uid="{9940C728-6994-4916-9D11-074F65F31047}"/>
    <cellStyle name="Normal 114 2 2 5" xfId="23574" xr:uid="{7283DA5E-C6E9-4D03-9391-1721DEE494AF}"/>
    <cellStyle name="Normal 114 2 2 5 2" xfId="47776" xr:uid="{55D7F856-CCCC-42FA-9AC1-317CB7EF1B84}"/>
    <cellStyle name="Normal 114 2 2 6" xfId="32769" xr:uid="{D343A3C8-42CB-4D3B-AE8E-DF183F69BED7}"/>
    <cellStyle name="Normal 114 2 3" xfId="6784" xr:uid="{728A1EC5-B126-4AF2-A708-F86A02FFA821}"/>
    <cellStyle name="Normal 114 2 3 2" xfId="12922" xr:uid="{7ABC2219-44AB-4BCF-9454-DA84A04145AE}"/>
    <cellStyle name="Normal 114 2 3 2 2" xfId="37155" xr:uid="{91EC0E45-2029-4FDC-925D-76D8707495A6}"/>
    <cellStyle name="Normal 114 2 3 3" xfId="16635" xr:uid="{3C4D7DF1-74D1-4FDA-A8B7-3C842A3C2C32}"/>
    <cellStyle name="Normal 114 2 3 3 2" xfId="40866" xr:uid="{4DE7F45B-C267-4464-878E-1ACD771D3B1D}"/>
    <cellStyle name="Normal 114 2 3 4" xfId="20374" xr:uid="{D0D1C939-96BA-48E8-8421-DB4DC94F69A6}"/>
    <cellStyle name="Normal 114 2 3 4 2" xfId="44597" xr:uid="{1962D416-B6DD-423F-A2FA-1732D9422A35}"/>
    <cellStyle name="Normal 114 2 3 5" xfId="26352" xr:uid="{1CB05BFD-B710-4CD8-9E17-AB35386819DE}"/>
    <cellStyle name="Normal 114 2 3 5 2" xfId="50471" xr:uid="{2E86C8D8-785B-4234-AC6E-910620964C56}"/>
    <cellStyle name="Normal 114 2 3 6" xfId="31721" xr:uid="{1DCD1266-5A5E-4644-B947-484FDB3EBFB3}"/>
    <cellStyle name="Normal 114 2 4" xfId="11521" xr:uid="{0C2538BA-F4D3-44CE-B5DB-0FDB97F3E513}"/>
    <cellStyle name="Normal 114 2 4 2" xfId="24937" xr:uid="{9ABEEC0D-30F5-4ADF-9057-B46CE54BBF7F}"/>
    <cellStyle name="Normal 114 2 4 2 2" xfId="49071" xr:uid="{D4196266-5F2C-4DEC-9893-D633548A5DB3}"/>
    <cellStyle name="Normal 114 2 4 3" xfId="35755" xr:uid="{D7AA7762-6A5C-42BD-9053-6010E83899B8}"/>
    <cellStyle name="Normal 114 2 5" xfId="15234" xr:uid="{E7DAAB06-6576-42AB-9A2F-42689B6116C8}"/>
    <cellStyle name="Normal 114 2 5 2" xfId="39466" xr:uid="{F0007CB7-99F6-403D-8E6D-783EA44D4956}"/>
    <cellStyle name="Normal 114 2 6" xfId="18971" xr:uid="{CEFD13BD-9B21-4B44-AFB3-EE879BB623D5}"/>
    <cellStyle name="Normal 114 2 6 2" xfId="43197" xr:uid="{A75DED58-D2E2-4BE3-84F9-0EE12A86ECD5}"/>
    <cellStyle name="Normal 114 2 7" xfId="22524" xr:uid="{9E17DC09-F75F-45A7-8EEE-4A999FFAACAD}"/>
    <cellStyle name="Normal 114 2 7 2" xfId="46726" xr:uid="{2E209A6C-9E4D-43BD-9C7D-E704A9E9D861}"/>
    <cellStyle name="Normal 114 3" xfId="1781" xr:uid="{00000000-0005-0000-0000-000011080000}"/>
    <cellStyle name="Normal 114 3 2" xfId="8065" xr:uid="{8815C0F1-50B2-4653-873C-95CF8D58A93B}"/>
    <cellStyle name="Normal 114 3 2 2" xfId="14226" xr:uid="{703EB89B-FACF-4F0D-B2F2-DB1E841815D5}"/>
    <cellStyle name="Normal 114 3 2 2 2" xfId="27658" xr:uid="{C1DBFE68-D2FC-42DE-8143-B15F6B62420D}"/>
    <cellStyle name="Normal 114 3 2 2 2 2" xfId="51775" xr:uid="{A6C26740-4AEA-45BE-B4C2-FBB3411A8C27}"/>
    <cellStyle name="Normal 114 3 2 2 3" xfId="38459" xr:uid="{418FDE6B-90C7-4FE4-919A-9F68FB156A6E}"/>
    <cellStyle name="Normal 114 3 2 3" xfId="17939" xr:uid="{7B9D5B41-141E-4D2D-8D79-2D5591DE0E48}"/>
    <cellStyle name="Normal 114 3 2 3 2" xfId="42170" xr:uid="{E0D4BCCB-F4F1-4394-BA45-055A2ACCFB64}"/>
    <cellStyle name="Normal 114 3 2 4" xfId="21678" xr:uid="{1B7B3539-B2DB-4D9E-A0CC-E8DF7DA29F82}"/>
    <cellStyle name="Normal 114 3 2 4 2" xfId="45901" xr:uid="{42BD3D21-6B22-4F54-BA22-2AE6A30D43DC}"/>
    <cellStyle name="Normal 114 3 2 5" xfId="23698" xr:uid="{9EE07D95-B116-465A-99DC-26DC533E9B81}"/>
    <cellStyle name="Normal 114 3 2 5 2" xfId="47900" xr:uid="{9219BBE9-4687-4E96-8731-56917D5CEE0A}"/>
    <cellStyle name="Normal 114 3 2 6" xfId="32893" xr:uid="{5256CE27-4FC6-4412-9974-63688990B0AD}"/>
    <cellStyle name="Normal 114 3 3" xfId="6912" xr:uid="{C4E682B7-5FFA-428A-A5A2-3D5D5DBB89B7}"/>
    <cellStyle name="Normal 114 3 3 2" xfId="13034" xr:uid="{ACA68553-7E5F-4A37-93F3-1BF32BD27E9C}"/>
    <cellStyle name="Normal 114 3 3 2 2" xfId="37267" xr:uid="{8C050614-0D33-46EC-B0DE-3518455A0076}"/>
    <cellStyle name="Normal 114 3 3 3" xfId="16747" xr:uid="{794AB0C5-094A-44D3-A21C-EE11A2E8C4B3}"/>
    <cellStyle name="Normal 114 3 3 3 2" xfId="40978" xr:uid="{613398D9-51B5-455F-AB85-5F2AB32EA02F}"/>
    <cellStyle name="Normal 114 3 3 4" xfId="20486" xr:uid="{FCAD0C07-6BF3-4A57-B177-6579A84EF21F}"/>
    <cellStyle name="Normal 114 3 3 4 2" xfId="44709" xr:uid="{46894A66-E2DE-4053-A43F-A42AA7045ECB}"/>
    <cellStyle name="Normal 114 3 3 5" xfId="26464" xr:uid="{8630D790-C436-4F1C-ADDA-44027B235036}"/>
    <cellStyle name="Normal 114 3 3 5 2" xfId="50583" xr:uid="{DC6F4CF8-FEA7-4A4B-9A2F-D4D26CCD5D5A}"/>
    <cellStyle name="Normal 114 3 3 6" xfId="31845" xr:uid="{9159B105-9E94-4F21-96F4-E49EF9C2810C}"/>
    <cellStyle name="Normal 114 3 4" xfId="11645" xr:uid="{90F34DD2-05AE-4F3B-B83E-7AE941678BD2}"/>
    <cellStyle name="Normal 114 3 4 2" xfId="25061" xr:uid="{708F76D3-D1F9-4656-97C0-2660AD0DBEFF}"/>
    <cellStyle name="Normal 114 3 4 2 2" xfId="49195" xr:uid="{A36C7674-8C2C-4C5B-8F29-0C4B714BE0D3}"/>
    <cellStyle name="Normal 114 3 4 3" xfId="35879" xr:uid="{63205845-2279-40BD-BB44-ECBAEB01F12E}"/>
    <cellStyle name="Normal 114 3 5" xfId="15358" xr:uid="{FF3F44FF-024C-474F-826D-9FC2FE4AA295}"/>
    <cellStyle name="Normal 114 3 5 2" xfId="39590" xr:uid="{EE77BBF0-921B-4116-A283-326674BED33C}"/>
    <cellStyle name="Normal 114 3 6" xfId="19095" xr:uid="{1E3C24F0-F261-4BB3-899D-E0BECD06558F}"/>
    <cellStyle name="Normal 114 3 6 2" xfId="43321" xr:uid="{F4A2AD76-0E9F-470E-8D26-D4FC07558102}"/>
    <cellStyle name="Normal 114 3 7" xfId="22648" xr:uid="{FEB021E7-8323-47CA-ABAA-702328DC9CEE}"/>
    <cellStyle name="Normal 114 3 7 2" xfId="46850" xr:uid="{A92F41EF-DE70-400E-9313-E459315B3F36}"/>
    <cellStyle name="Normal 114 4" xfId="1782" xr:uid="{00000000-0005-0000-0000-000012080000}"/>
    <cellStyle name="Normal 114 4 2" xfId="8197" xr:uid="{C3F19403-07D9-4DCE-BA5B-D74CC1473533}"/>
    <cellStyle name="Normal 114 4 2 2" xfId="14354" xr:uid="{675471B2-5618-4BE0-85A2-D567F1BC076D}"/>
    <cellStyle name="Normal 114 4 2 2 2" xfId="27786" xr:uid="{C6E8C98F-0EA2-4C8F-B89D-7C88272FEA58}"/>
    <cellStyle name="Normal 114 4 2 2 2 2" xfId="51903" xr:uid="{C8E9F55A-3E0C-461C-9265-11D60109864B}"/>
    <cellStyle name="Normal 114 4 2 2 3" xfId="38587" xr:uid="{8521EFA6-8812-4A8A-A3E6-373FFFDED1FD}"/>
    <cellStyle name="Normal 114 4 2 3" xfId="18067" xr:uid="{8CF544D2-14BA-4C84-83D0-3D15DEA43EDD}"/>
    <cellStyle name="Normal 114 4 2 3 2" xfId="42298" xr:uid="{79C38840-A1F9-4723-84DD-64671BE0AE68}"/>
    <cellStyle name="Normal 114 4 2 4" xfId="21806" xr:uid="{9B1B7B70-F7CA-4A91-9E47-E2D3280FCBAA}"/>
    <cellStyle name="Normal 114 4 2 4 2" xfId="46029" xr:uid="{1B3158FF-483E-463B-832E-5DB4313F1FAD}"/>
    <cellStyle name="Normal 114 4 2 5" xfId="23826" xr:uid="{5385A1BC-92C0-4D15-8629-A511ED770A8F}"/>
    <cellStyle name="Normal 114 4 2 5 2" xfId="48028" xr:uid="{7906DB9B-9EDE-4A41-AB92-C9BE83F769F5}"/>
    <cellStyle name="Normal 114 4 2 6" xfId="33021" xr:uid="{F438B618-7FDF-40E3-9D85-5EB17C60715D}"/>
    <cellStyle name="Normal 114 4 3" xfId="7049" xr:uid="{3A9424B9-92C5-42BE-A85B-8893377403AD}"/>
    <cellStyle name="Normal 114 4 3 2" xfId="13162" xr:uid="{6DD8F950-A423-42F0-9EEB-C503E320584C}"/>
    <cellStyle name="Normal 114 4 3 2 2" xfId="37395" xr:uid="{DCEC4071-78D5-48FE-BF74-0ED10949098D}"/>
    <cellStyle name="Normal 114 4 3 3" xfId="16875" xr:uid="{6420F9F7-A26C-423B-B3D7-C9DF24E07111}"/>
    <cellStyle name="Normal 114 4 3 3 2" xfId="41106" xr:uid="{5C84E55F-7ED9-4E53-8C3A-C01BE4321561}"/>
    <cellStyle name="Normal 114 4 3 4" xfId="20614" xr:uid="{974AFB7F-9291-485F-B097-FF14C5B59DFD}"/>
    <cellStyle name="Normal 114 4 3 4 2" xfId="44837" xr:uid="{D1AD8BBD-B0BE-41B0-8B97-882B14E9456F}"/>
    <cellStyle name="Normal 114 4 3 5" xfId="26592" xr:uid="{1615E3B7-5FED-4748-BCDC-CD821351DDD8}"/>
    <cellStyle name="Normal 114 4 3 5 2" xfId="50711" xr:uid="{26ABDD67-7588-49C4-AE75-32494A8A74DA}"/>
    <cellStyle name="Normal 114 4 3 6" xfId="31973" xr:uid="{009CADA7-B945-4522-B617-DED0E784B1C7}"/>
    <cellStyle name="Normal 114 4 4" xfId="11773" xr:uid="{683FA694-53E4-44A2-A3B4-16F825CFA558}"/>
    <cellStyle name="Normal 114 4 4 2" xfId="25189" xr:uid="{ACE9B4D9-7522-4AEF-907D-1C3D5004D024}"/>
    <cellStyle name="Normal 114 4 4 2 2" xfId="49323" xr:uid="{C524943E-C0D0-410D-AFB2-BD6909086864}"/>
    <cellStyle name="Normal 114 4 4 3" xfId="36007" xr:uid="{4F280029-3FC8-4A1F-BF23-3FB5BAD17AE9}"/>
    <cellStyle name="Normal 114 4 5" xfId="15486" xr:uid="{B440DDD7-649C-47A1-886A-D23BF5F49649}"/>
    <cellStyle name="Normal 114 4 5 2" xfId="39718" xr:uid="{1C49E081-E0B7-4AF2-8562-87A707AAA13E}"/>
    <cellStyle name="Normal 114 4 6" xfId="19223" xr:uid="{ED8E47BD-38A3-4290-B296-7A45798F0722}"/>
    <cellStyle name="Normal 114 4 6 2" xfId="43449" xr:uid="{517E7E27-91D0-4BD7-B60E-35A3ADBA4610}"/>
    <cellStyle name="Normal 114 4 7" xfId="22776" xr:uid="{FC1F6FF6-217D-4394-A707-00C02B5D931F}"/>
    <cellStyle name="Normal 114 4 7 2" xfId="46978" xr:uid="{AC406665-653A-4248-B034-F891AEC5EADA}"/>
    <cellStyle name="Normal 114 5" xfId="1783" xr:uid="{00000000-0005-0000-0000-000013080000}"/>
    <cellStyle name="Normal 114 5 2" xfId="8327" xr:uid="{9E2DF0F4-BC3C-4D01-810F-66DB21EEE3EE}"/>
    <cellStyle name="Normal 114 5 2 2" xfId="14481" xr:uid="{5268CA89-4377-4AA3-9735-C63FE98E99A7}"/>
    <cellStyle name="Normal 114 5 2 2 2" xfId="27913" xr:uid="{CE6D22FB-42A5-44D4-9790-217B45943457}"/>
    <cellStyle name="Normal 114 5 2 2 2 2" xfId="52030" xr:uid="{AE7A40E4-8240-49D0-A548-7ED3E8E0599E}"/>
    <cellStyle name="Normal 114 5 2 2 3" xfId="38714" xr:uid="{C1517B99-6494-446B-AA2A-E6B122517277}"/>
    <cellStyle name="Normal 114 5 2 3" xfId="18194" xr:uid="{193EDE1C-3532-4AE5-9591-2177025EC86C}"/>
    <cellStyle name="Normal 114 5 2 3 2" xfId="42425" xr:uid="{AAD665E8-EC74-4ADC-86F3-4321825D14F5}"/>
    <cellStyle name="Normal 114 5 2 4" xfId="21933" xr:uid="{9059795E-041D-4E69-A908-2299B148BE88}"/>
    <cellStyle name="Normal 114 5 2 4 2" xfId="46156" xr:uid="{63CA59AB-7F6D-44B0-BF8E-217D5671378B}"/>
    <cellStyle name="Normal 114 5 2 5" xfId="23953" xr:uid="{AF217621-D658-4857-B536-1E20A5CDE46C}"/>
    <cellStyle name="Normal 114 5 2 5 2" xfId="48155" xr:uid="{3F35D2C9-A956-4CE3-AB5F-5BD9E909B844}"/>
    <cellStyle name="Normal 114 5 2 6" xfId="33148" xr:uid="{1342B5E4-E800-4A06-8D32-D8EC055AE416}"/>
    <cellStyle name="Normal 114 5 3" xfId="7177" xr:uid="{7D9EDBC4-CD5C-4007-96F9-94BF889D441B}"/>
    <cellStyle name="Normal 114 5 3 2" xfId="13289" xr:uid="{886325F5-242F-4A8F-9797-0F151BD1E5EB}"/>
    <cellStyle name="Normal 114 5 3 2 2" xfId="37522" xr:uid="{5EB9EF4D-1E2F-4F06-9364-24B12426FAB6}"/>
    <cellStyle name="Normal 114 5 3 3" xfId="17002" xr:uid="{D4D4259A-1EFD-41D9-A10E-74D3A4F5E639}"/>
    <cellStyle name="Normal 114 5 3 3 2" xfId="41233" xr:uid="{6614F704-A12D-4820-85BF-E95C987486CF}"/>
    <cellStyle name="Normal 114 5 3 4" xfId="20741" xr:uid="{41CEB373-23F5-4A51-8980-C00F30D52942}"/>
    <cellStyle name="Normal 114 5 3 4 2" xfId="44964" xr:uid="{FD211210-535E-4E63-BA06-A0BFB2779D32}"/>
    <cellStyle name="Normal 114 5 3 5" xfId="26719" xr:uid="{6F0AB43C-F939-41A9-B64D-14432BC71F66}"/>
    <cellStyle name="Normal 114 5 3 5 2" xfId="50838" xr:uid="{10B459C8-8F02-4FE2-9288-751E75EDB8CB}"/>
    <cellStyle name="Normal 114 5 3 6" xfId="32100" xr:uid="{E004E7FC-6D46-44AB-B175-8412BE772688}"/>
    <cellStyle name="Normal 114 5 4" xfId="11900" xr:uid="{5908A65A-F1E5-4F72-9E3F-BDD9F94CCA3E}"/>
    <cellStyle name="Normal 114 5 4 2" xfId="25316" xr:uid="{D96306AE-CB2A-4DDF-B19C-E8B74AE9C80B}"/>
    <cellStyle name="Normal 114 5 4 2 2" xfId="49450" xr:uid="{C0B37E6D-50F4-42BB-8434-593FB9431CD2}"/>
    <cellStyle name="Normal 114 5 4 3" xfId="36134" xr:uid="{8A6EA742-966B-48C2-AF07-86C961E5BB3B}"/>
    <cellStyle name="Normal 114 5 5" xfId="15613" xr:uid="{9C324514-3107-46F3-A843-D83B6296D8BE}"/>
    <cellStyle name="Normal 114 5 5 2" xfId="39845" xr:uid="{DE1AB2AB-3A35-49C4-8629-1E37F3952737}"/>
    <cellStyle name="Normal 114 5 6" xfId="19350" xr:uid="{CA4CB7D2-F47E-4F69-98D5-26D5EF0A96C8}"/>
    <cellStyle name="Normal 114 5 6 2" xfId="43576" xr:uid="{50A3AA79-2BC9-4282-A9B1-CB0C6BE19A45}"/>
    <cellStyle name="Normal 114 5 7" xfId="22903" xr:uid="{B116DF94-C952-4854-8CD9-B03EE31FBC4F}"/>
    <cellStyle name="Normal 114 5 7 2" xfId="47105" xr:uid="{316E5BD4-3FE3-4D9D-AEBE-1F9A00F7182F}"/>
    <cellStyle name="Normal 114 6" xfId="1784" xr:uid="{00000000-0005-0000-0000-000014080000}"/>
    <cellStyle name="Normal 114 6 2" xfId="8459" xr:uid="{B2DD1575-63ED-44B1-83B7-300499BE1E8C}"/>
    <cellStyle name="Normal 114 6 2 2" xfId="14608" xr:uid="{0878B7E2-47AF-4306-8F75-6AD25C69F66A}"/>
    <cellStyle name="Normal 114 6 2 2 2" xfId="28040" xr:uid="{0DF05101-9A65-456D-99D3-0897546D03CB}"/>
    <cellStyle name="Normal 114 6 2 2 2 2" xfId="52157" xr:uid="{38C755EB-DE6D-4A7C-957E-907A284D365F}"/>
    <cellStyle name="Normal 114 6 2 2 3" xfId="38841" xr:uid="{65C43ADC-D9EA-4D38-B7AF-4FE0C81A86ED}"/>
    <cellStyle name="Normal 114 6 2 3" xfId="18321" xr:uid="{50A5C784-D5D0-4959-B27C-8F6560F53932}"/>
    <cellStyle name="Normal 114 6 2 3 2" xfId="42552" xr:uid="{8A32589D-8442-4639-9F97-C24F31F68572}"/>
    <cellStyle name="Normal 114 6 2 4" xfId="22060" xr:uid="{C729C038-CEB2-4C19-97D0-E986B37011C2}"/>
    <cellStyle name="Normal 114 6 2 4 2" xfId="46283" xr:uid="{B7B937AB-9FE4-4397-B3BE-B76C3E93A7D2}"/>
    <cellStyle name="Normal 114 6 2 5" xfId="24080" xr:uid="{FEE8B235-7C70-445A-B756-018054155F70}"/>
    <cellStyle name="Normal 114 6 2 5 2" xfId="48282" xr:uid="{B301B25C-B2EE-445D-89E7-4B32DA41ECD5}"/>
    <cellStyle name="Normal 114 6 2 6" xfId="33275" xr:uid="{687FCBD5-F671-4D95-AEF9-38147605394A}"/>
    <cellStyle name="Normal 114 6 3" xfId="7311" xr:uid="{29A43836-5171-48FE-99A7-6D14B69C2E6A}"/>
    <cellStyle name="Normal 114 6 3 2" xfId="13416" xr:uid="{8C0E0FF6-61A2-49EF-9EAF-F4AAD370EE4D}"/>
    <cellStyle name="Normal 114 6 3 2 2" xfId="37649" xr:uid="{D6279196-DA7A-49CC-B8E9-351179485CF4}"/>
    <cellStyle name="Normal 114 6 3 3" xfId="17129" xr:uid="{69CD0D3B-17D5-4CE5-A10F-4F11022B331B}"/>
    <cellStyle name="Normal 114 6 3 3 2" xfId="41360" xr:uid="{58961C22-9FA6-4269-BCE9-C95FF11A191C}"/>
    <cellStyle name="Normal 114 6 3 4" xfId="20868" xr:uid="{04229979-4313-4E97-B348-ED9FE9A3B160}"/>
    <cellStyle name="Normal 114 6 3 4 2" xfId="45091" xr:uid="{3074F89E-F118-489C-8D49-1FB716014DBC}"/>
    <cellStyle name="Normal 114 6 3 5" xfId="26846" xr:uid="{97C3D018-A45C-4B24-9E5E-1E5D776F39B3}"/>
    <cellStyle name="Normal 114 6 3 5 2" xfId="50965" xr:uid="{AFA4520C-3668-46B9-8407-B477276C9ABD}"/>
    <cellStyle name="Normal 114 6 3 6" xfId="32227" xr:uid="{64CC0CA6-AF83-43C0-BBBF-3DF90858881A}"/>
    <cellStyle name="Normal 114 6 4" xfId="12027" xr:uid="{A1A54CBD-5C48-4639-BA43-9563164EBE42}"/>
    <cellStyle name="Normal 114 6 4 2" xfId="25443" xr:uid="{CFCA6D81-C57E-4B42-9C82-F55DF919A870}"/>
    <cellStyle name="Normal 114 6 4 2 2" xfId="49577" xr:uid="{0AF08743-0759-41CA-BE95-8AEA36ADBC96}"/>
    <cellStyle name="Normal 114 6 4 3" xfId="36261" xr:uid="{4177DFF7-0C0C-44E9-B82E-0D8D1F1FCD1F}"/>
    <cellStyle name="Normal 114 6 5" xfId="15740" xr:uid="{C1E4FC30-5D0A-4F31-8F06-F9D4C132EE47}"/>
    <cellStyle name="Normal 114 6 5 2" xfId="39972" xr:uid="{FD8286DF-A92F-439A-BEAF-2BC15BD5C063}"/>
    <cellStyle name="Normal 114 6 6" xfId="19477" xr:uid="{D5C6A317-4D8E-41B6-8FA9-6087E12137B3}"/>
    <cellStyle name="Normal 114 6 6 2" xfId="43703" xr:uid="{0821AE0A-2271-472C-9DF8-B5BA1089D7D4}"/>
    <cellStyle name="Normal 114 6 7" xfId="23030" xr:uid="{A6B4E95A-FF55-48DC-926D-B04B389C1919}"/>
    <cellStyle name="Normal 114 6 7 2" xfId="47232" xr:uid="{2C8C1A75-29AE-4123-8E69-A7EC93013C92}"/>
    <cellStyle name="Normal 114 7" xfId="1785" xr:uid="{00000000-0005-0000-0000-000015080000}"/>
    <cellStyle name="Normal 114 7 2" xfId="7788" xr:uid="{D027A718-9D61-4FEA-A8C5-326F3CFE0358}"/>
    <cellStyle name="Normal 114 8" xfId="1786" xr:uid="{00000000-0005-0000-0000-000016080000}"/>
    <cellStyle name="Normal 114 8 2" xfId="7475" xr:uid="{76DC09D5-1ABF-4472-BEC4-A49E9AB3AFA0}"/>
    <cellStyle name="Normal 114 8 2 2" xfId="26013" xr:uid="{699FA72E-16EA-4781-87F7-13448E2B273C}"/>
    <cellStyle name="Normal 114 8 2 2 2" xfId="50134" xr:uid="{83DD4263-8193-403E-ADCD-9E88A8849D7A}"/>
    <cellStyle name="Normal 114 8 2 3" xfId="32386" xr:uid="{23534454-C361-4770-95F4-26C4B3F9122D}"/>
    <cellStyle name="Normal 114 8 3" xfId="12585" xr:uid="{6DDE4F3E-6044-40AC-A7F9-F654414DCA88}"/>
    <cellStyle name="Normal 114 8 3 2" xfId="36818" xr:uid="{E4CA859A-4992-42A2-9250-12058F4D1C15}"/>
    <cellStyle name="Normal 114 8 4" xfId="16298" xr:uid="{3EA6FAD8-DB6F-4159-A9A0-A5948FAAB513}"/>
    <cellStyle name="Normal 114 8 4 2" xfId="40529" xr:uid="{4F58E23A-8A4A-4569-925D-AF14C311C10F}"/>
    <cellStyle name="Normal 114 8 5" xfId="20037" xr:uid="{1D6EB985-3F02-41D1-AFE5-7E8BF5789E7B}"/>
    <cellStyle name="Normal 114 8 5 2" xfId="44260" xr:uid="{686DA67A-8490-49C4-AA6D-BAF9BF20B97E}"/>
    <cellStyle name="Normal 114 8 6" xfId="23189" xr:uid="{D80FD393-CE04-4A18-A640-E70EB1C20942}"/>
    <cellStyle name="Normal 114 8 6 2" xfId="47391" xr:uid="{F5FD02AD-9732-447E-A98C-CF3AE52D9E79}"/>
    <cellStyle name="Normal 114 9" xfId="1787" xr:uid="{00000000-0005-0000-0000-000017080000}"/>
    <cellStyle name="Normal 114 9 10" xfId="28946" xr:uid="{F3CA7B8A-C537-4B4C-94D7-11AA3DE212D9}"/>
    <cellStyle name="Normal 114 9 2" xfId="4815" xr:uid="{9CA5DB86-AEC8-410D-98D9-CE86B7E914BE}"/>
    <cellStyle name="Normal 114 9 2 2" xfId="30116" xr:uid="{7DB539C2-364E-45F0-9846-83543A487718}"/>
    <cellStyle name="Normal 114 9 3" xfId="6130" xr:uid="{E1F40741-0AD7-4D0F-9FAD-A5B38E224497}"/>
    <cellStyle name="Normal 114 9 3 2" xfId="31136" xr:uid="{4D9E597E-6A4E-40F5-AF6A-72FC425E01E5}"/>
    <cellStyle name="Normal 114 9 4" xfId="9850" xr:uid="{4338BC98-4897-4DFA-815C-C0FE31C74CC8}"/>
    <cellStyle name="Normal 114 9 4 2" xfId="34450" xr:uid="{949AD287-82C6-4F2D-94FC-D48BECAF4D24}"/>
    <cellStyle name="Normal 114 9 5" xfId="10609" xr:uid="{6E4C41C0-A574-40E3-8E58-932EF28659BA}"/>
    <cellStyle name="Normal 114 9 6" xfId="13722" xr:uid="{DEAA61EF-FEAD-46EB-AD39-29B289ECBF1B}"/>
    <cellStyle name="Normal 114 9 6 2" xfId="37955" xr:uid="{30754727-DBBF-426F-984E-EBBC56DBA757}"/>
    <cellStyle name="Normal 114 9 7" xfId="17435" xr:uid="{B6B11DC0-1C3B-4713-B95E-509F7FDA3976}"/>
    <cellStyle name="Normal 114 9 7 2" xfId="41666" xr:uid="{1621B016-9D3C-4673-85C6-BCA0CA043CE3}"/>
    <cellStyle name="Normal 114 9 8" xfId="21174" xr:uid="{8792983D-6AB0-4AF6-B92B-ABF651A478E6}"/>
    <cellStyle name="Normal 114 9 8 2" xfId="45397" xr:uid="{F52E814C-C824-4E4F-BEE9-C79075638C94}"/>
    <cellStyle name="Normal 114 9 9" xfId="27154" xr:uid="{784CC895-EAD3-487D-942C-006841ECCE4C}"/>
    <cellStyle name="Normal 114 9 9 2" xfId="51271" xr:uid="{C250BB0A-DA63-40A9-BC28-EEF26516261F}"/>
    <cellStyle name="Normal 115" xfId="1788" xr:uid="{00000000-0005-0000-0000-000018080000}"/>
    <cellStyle name="Normal 115 10" xfId="8975" xr:uid="{3D70A70B-BD79-4C83-9065-89CE121377C0}"/>
    <cellStyle name="Normal 115 10 2" xfId="12367" xr:uid="{EE69508D-E9CA-4C2A-82ED-A5CE99FDE8E0}"/>
    <cellStyle name="Normal 115 10 2 2" xfId="36601" xr:uid="{BD8FC76E-FE2D-4C75-ACE7-19F19F234EC7}"/>
    <cellStyle name="Normal 115 10 3" xfId="16080" xr:uid="{9C6FCF8C-600C-4D3F-A85A-85D923B37A6A}"/>
    <cellStyle name="Normal 115 10 3 2" xfId="40312" xr:uid="{3113001D-B31D-4D86-A7F8-CBECFCDD89B3}"/>
    <cellStyle name="Normal 115 10 4" xfId="19818" xr:uid="{664EF9D0-72B0-4DAD-8CCD-B82C68A2502C}"/>
    <cellStyle name="Normal 115 10 4 2" xfId="44043" xr:uid="{DED30813-03A0-44E8-99D2-A7822E1FDBB7}"/>
    <cellStyle name="Normal 115 10 5" xfId="25793" xr:uid="{2EABF396-342C-47EC-835E-D27ECBD8B67B}"/>
    <cellStyle name="Normal 115 10 5 2" xfId="49917" xr:uid="{085F704A-732E-4D3C-BF17-D0073262F3EA}"/>
    <cellStyle name="Normal 115 10 6" xfId="33669" xr:uid="{EE4402E3-41FA-4AFB-8BCC-354C2810D596}"/>
    <cellStyle name="Normal 115 11" xfId="10610" xr:uid="{12890204-9E2A-4A1E-B4C3-3D7FA36B8053}"/>
    <cellStyle name="Normal 115 11 2" xfId="24504" xr:uid="{EC5C0DE1-E079-4741-ABFB-E60569C35804}"/>
    <cellStyle name="Normal 115 11 2 2" xfId="48678" xr:uid="{71351A04-535D-4DCC-B849-61CACB22E6CB}"/>
    <cellStyle name="Normal 115 11 3" xfId="35120" xr:uid="{44471291-D0EF-4F6D-A1D4-D2091AF6BBEC}"/>
    <cellStyle name="Normal 115 12" xfId="11123" xr:uid="{EAF66BD4-EF99-41F1-A9BF-9F7F469F0E84}"/>
    <cellStyle name="Normal 115 12 2" xfId="35357" xr:uid="{5D859EEB-327C-4155-8336-C7B48978F775}"/>
    <cellStyle name="Normal 115 13" xfId="14836" xr:uid="{43F113F4-15A8-4722-8FAA-40E5C6D84AA2}"/>
    <cellStyle name="Normal 115 13 2" xfId="39068" xr:uid="{2A252332-D058-47EF-88C7-C6979CAB9355}"/>
    <cellStyle name="Normal 115 14" xfId="18569" xr:uid="{4217C816-4C64-43A8-BCEE-110D8A7596B3}"/>
    <cellStyle name="Normal 115 14 2" xfId="42795" xr:uid="{DA5AD106-4097-4488-B9C6-E8C52E79B3C0}"/>
    <cellStyle name="Normal 115 15" xfId="28947" xr:uid="{41D09EC5-2BDB-4910-8A0D-A5C2B8FE2B45}"/>
    <cellStyle name="Normal 115 2" xfId="1789" xr:uid="{00000000-0005-0000-0000-000019080000}"/>
    <cellStyle name="Normal 115 2 2" xfId="7922" xr:uid="{5D567506-9EC6-4E2E-AAB4-8056F63266A2}"/>
    <cellStyle name="Normal 115 2 2 2" xfId="14093" xr:uid="{7BFE6397-B347-4F17-8EFE-B48192738DE3}"/>
    <cellStyle name="Normal 115 2 2 2 2" xfId="27525" xr:uid="{E89D7CAA-3C9F-45A8-95C3-98AD1CAE2DD8}"/>
    <cellStyle name="Normal 115 2 2 2 2 2" xfId="51642" xr:uid="{6834DEE7-64F3-46ED-85F4-9516C84459CD}"/>
    <cellStyle name="Normal 115 2 2 2 3" xfId="38326" xr:uid="{4F5D103E-DCC8-4468-A257-A0F848D325D5}"/>
    <cellStyle name="Normal 115 2 2 3" xfId="17806" xr:uid="{8B4D262C-9E08-4D19-A2CB-2A5A59B9B12C}"/>
    <cellStyle name="Normal 115 2 2 3 2" xfId="42037" xr:uid="{4DA0FFA2-F6EB-4374-96D7-15D584628504}"/>
    <cellStyle name="Normal 115 2 2 4" xfId="21545" xr:uid="{58CC14CB-A589-499E-8CCF-301ABF927B4B}"/>
    <cellStyle name="Normal 115 2 2 4 2" xfId="45768" xr:uid="{1AB237D3-9C66-4C51-A404-2E6111F8D045}"/>
    <cellStyle name="Normal 115 2 2 5" xfId="23565" xr:uid="{CA19A16B-B282-478E-9CB7-D0CC7C0837D5}"/>
    <cellStyle name="Normal 115 2 2 5 2" xfId="47767" xr:uid="{378BE9AB-8104-4E4A-B746-9B4B02C0DDCF}"/>
    <cellStyle name="Normal 115 2 2 6" xfId="32760" xr:uid="{9F6AD1CB-0204-49C4-B871-7DA3293A18FA}"/>
    <cellStyle name="Normal 115 2 3" xfId="6775" xr:uid="{F5B76F02-91EB-44A5-9FB0-CD6728E99AA5}"/>
    <cellStyle name="Normal 115 2 3 2" xfId="12913" xr:uid="{5B08ABDD-455C-426A-958A-5C1A52D50D61}"/>
    <cellStyle name="Normal 115 2 3 2 2" xfId="37146" xr:uid="{A0EDBC1D-EAD1-4AB7-8A14-B80417A096E7}"/>
    <cellStyle name="Normal 115 2 3 3" xfId="16626" xr:uid="{144023AB-CB1B-4FB4-BF94-EA3A2D7348A1}"/>
    <cellStyle name="Normal 115 2 3 3 2" xfId="40857" xr:uid="{E64EB50F-E979-4825-85CE-C47904C44BE7}"/>
    <cellStyle name="Normal 115 2 3 4" xfId="20365" xr:uid="{6AF14B5E-02B4-45F0-8070-D4C37838603E}"/>
    <cellStyle name="Normal 115 2 3 4 2" xfId="44588" xr:uid="{4B438E1B-35C2-40C7-B932-5F954622996C}"/>
    <cellStyle name="Normal 115 2 3 5" xfId="26343" xr:uid="{C72124B2-8A20-4C6C-B11E-2F2057B48FB7}"/>
    <cellStyle name="Normal 115 2 3 5 2" xfId="50462" xr:uid="{17995B3C-4C7B-4C34-8040-9DB39A4148E1}"/>
    <cellStyle name="Normal 115 2 3 6" xfId="31712" xr:uid="{A563EFEF-DB1B-4637-9386-FD3B7C8125F0}"/>
    <cellStyle name="Normal 115 2 4" xfId="11512" xr:uid="{B96F1DCC-1280-41FB-83BE-9C30A08C34D5}"/>
    <cellStyle name="Normal 115 2 4 2" xfId="24928" xr:uid="{1E30FD33-2F74-4ED0-9FCA-176B681ED7B4}"/>
    <cellStyle name="Normal 115 2 4 2 2" xfId="49062" xr:uid="{CF984FEF-F52F-4EC0-856E-57BB23BE7310}"/>
    <cellStyle name="Normal 115 2 4 3" xfId="35746" xr:uid="{485285D7-16F8-4017-B9C2-1CCD649D5D5A}"/>
    <cellStyle name="Normal 115 2 5" xfId="15225" xr:uid="{FC3B4C37-C161-4F7C-B0E9-0A9637CC2A8F}"/>
    <cellStyle name="Normal 115 2 5 2" xfId="39457" xr:uid="{FAE35A73-AFCA-4284-8140-45F2C6F300F3}"/>
    <cellStyle name="Normal 115 2 6" xfId="18962" xr:uid="{DC2628EA-786E-438D-A6DF-3DD3A3E7BFE4}"/>
    <cellStyle name="Normal 115 2 6 2" xfId="43188" xr:uid="{C0A7529F-A0A5-40CF-8AD2-4241821A4B2F}"/>
    <cellStyle name="Normal 115 2 7" xfId="22515" xr:uid="{DCBA2DE2-9F5F-44AE-95DF-A0A1DD8FA394}"/>
    <cellStyle name="Normal 115 2 7 2" xfId="46717" xr:uid="{6C4EA5D6-8316-42BD-B95F-8BFF9519FF64}"/>
    <cellStyle name="Normal 115 3" xfId="1790" xr:uid="{00000000-0005-0000-0000-00001A080000}"/>
    <cellStyle name="Normal 115 3 10" xfId="28948" xr:uid="{9FC9AE7B-65CB-46F6-8F80-11F06A4E80E0}"/>
    <cellStyle name="Normal 115 3 2" xfId="4817" xr:uid="{A7A39D2E-95BD-4C39-9B1D-1287DC8AE69A}"/>
    <cellStyle name="Normal 115 3 2 2" xfId="8056" xr:uid="{5677E845-FA3E-4D06-A2E2-1C167D1BCC4D}"/>
    <cellStyle name="Normal 115 3 2 2 2" xfId="27649" xr:uid="{2ED10838-89BD-4617-B929-7C4E01C2A784}"/>
    <cellStyle name="Normal 115 3 2 2 2 2" xfId="51766" xr:uid="{1900D53F-A2A2-471F-A4B5-E2CBA2268FDD}"/>
    <cellStyle name="Normal 115 3 2 2 3" xfId="32884" xr:uid="{98FFCC16-FA71-484F-A135-3AB3D1A37B34}"/>
    <cellStyle name="Normal 115 3 2 3" xfId="14217" xr:uid="{3F8AF8AB-0C68-46E9-A506-BB723D1B9E51}"/>
    <cellStyle name="Normal 115 3 2 3 2" xfId="38450" xr:uid="{13541777-5AA7-4C3C-8241-B749EDE5A82C}"/>
    <cellStyle name="Normal 115 3 2 4" xfId="17930" xr:uid="{A8B04395-443E-4117-8A82-6D2D217E20FD}"/>
    <cellStyle name="Normal 115 3 2 4 2" xfId="42161" xr:uid="{0315A5A3-3419-4F44-B8FE-F7F7B3365F87}"/>
    <cellStyle name="Normal 115 3 2 5" xfId="21669" xr:uid="{698CED72-648A-4F76-9D9B-73D362C70A75}"/>
    <cellStyle name="Normal 115 3 2 5 2" xfId="45892" xr:uid="{B41991AD-BF5F-4610-95A7-323F5BEFB392}"/>
    <cellStyle name="Normal 115 3 2 6" xfId="23689" xr:uid="{7A581079-4DE4-4F15-9183-75E86597B8DE}"/>
    <cellStyle name="Normal 115 3 2 6 2" xfId="47891" xr:uid="{324E5945-D0FF-437C-AA8F-29696A7B28F5}"/>
    <cellStyle name="Normal 115 3 2 7" xfId="30117" xr:uid="{7933407C-7F83-40C1-8376-970C081925A1}"/>
    <cellStyle name="Normal 115 3 3" xfId="6131" xr:uid="{C0998CC8-E7A7-4921-A6AD-6AE355782E11}"/>
    <cellStyle name="Normal 115 3 3 2" xfId="9387" xr:uid="{DE1BD56B-0E57-44D8-9ED7-D782E156B08F}"/>
    <cellStyle name="Normal 115 3 3 2 2" xfId="34013" xr:uid="{3BF1E63F-6F73-47B1-9A91-7257B41E233B}"/>
    <cellStyle name="Normal 115 3 3 3" xfId="13025" xr:uid="{20449372-47C4-458A-850C-D3D982924404}"/>
    <cellStyle name="Normal 115 3 3 3 2" xfId="37258" xr:uid="{FDAD12C3-BB1A-4714-8EB2-F11B3018D6A2}"/>
    <cellStyle name="Normal 115 3 3 4" xfId="16738" xr:uid="{48EA0724-CB05-4B07-AC50-5055381609B3}"/>
    <cellStyle name="Normal 115 3 3 4 2" xfId="40969" xr:uid="{94366F3F-69C2-477B-8371-51479AAE059D}"/>
    <cellStyle name="Normal 115 3 3 5" xfId="20477" xr:uid="{FBC897C1-379C-4DF1-96EC-04F0A0AF3200}"/>
    <cellStyle name="Normal 115 3 3 5 2" xfId="44700" xr:uid="{D5FC74D1-3D56-41FA-860E-2C8793BC48F2}"/>
    <cellStyle name="Normal 115 3 3 6" xfId="26455" xr:uid="{FB7A2E74-1B07-4E2B-85E4-1F6FD2D89D78}"/>
    <cellStyle name="Normal 115 3 3 6 2" xfId="50574" xr:uid="{D332DB12-D48F-4842-8D38-0AF97590F211}"/>
    <cellStyle name="Normal 115 3 3 7" xfId="31137" xr:uid="{35FEC19E-DD61-49EE-8B47-C0FFFF840D79}"/>
    <cellStyle name="Normal 115 3 4" xfId="6903" xr:uid="{EDD95FE8-327C-43E9-98AC-25A57907E9C7}"/>
    <cellStyle name="Normal 115 3 4 2" xfId="25052" xr:uid="{7692E2DA-9183-456D-B99A-C1ADAFF7604E}"/>
    <cellStyle name="Normal 115 3 4 2 2" xfId="49186" xr:uid="{4DC58A7E-9483-42EC-B138-A13C88A13B61}"/>
    <cellStyle name="Normal 115 3 4 3" xfId="31836" xr:uid="{0FD7ADEA-D1D5-4420-B5B7-090AD8F2DE7C}"/>
    <cellStyle name="Normal 115 3 5" xfId="10611" xr:uid="{C2D61E4F-01EC-4FEC-A0E8-92BDD5F09251}"/>
    <cellStyle name="Normal 115 3 6" xfId="11636" xr:uid="{883F4A44-E518-4851-8F53-E2DC36E732F8}"/>
    <cellStyle name="Normal 115 3 6 2" xfId="35870" xr:uid="{D475093D-A70C-4959-8C80-5CE8C63BB398}"/>
    <cellStyle name="Normal 115 3 7" xfId="15349" xr:uid="{DFD77268-DA5B-4470-A024-AB5D01AE5B3D}"/>
    <cellStyle name="Normal 115 3 7 2" xfId="39581" xr:uid="{1FC4C5A1-8B4A-4DAB-9335-FA75034594C6}"/>
    <cellStyle name="Normal 115 3 8" xfId="19086" xr:uid="{5797E1CA-9183-4A74-8D5C-3BD93B824AF6}"/>
    <cellStyle name="Normal 115 3 8 2" xfId="43312" xr:uid="{41034E59-EE38-4009-927D-2F4F63C0CFB4}"/>
    <cellStyle name="Normal 115 3 9" xfId="22639" xr:uid="{88134546-CD45-4168-BF3B-CB3C34C6F9E1}"/>
    <cellStyle name="Normal 115 3 9 2" xfId="46841" xr:uid="{AA02E107-DE45-4400-B0D4-78378FAADEBF}"/>
    <cellStyle name="Normal 115 4" xfId="4816" xr:uid="{C5B39AAF-4AF7-460D-8779-DB76DDCDD1FA}"/>
    <cellStyle name="Normal 115 4 2" xfId="8188" xr:uid="{168E065F-A27C-41A9-A8ED-8F508C79CDBC}"/>
    <cellStyle name="Normal 115 4 2 2" xfId="14345" xr:uid="{64D9E138-C82A-494D-AFC7-C656A87C990F}"/>
    <cellStyle name="Normal 115 4 2 2 2" xfId="27777" xr:uid="{C8D7878F-22C1-4C7C-A55D-8E29DF052C44}"/>
    <cellStyle name="Normal 115 4 2 2 2 2" xfId="51894" xr:uid="{94C0B289-1390-4CD3-8CEE-48F101E717A9}"/>
    <cellStyle name="Normal 115 4 2 2 3" xfId="38578" xr:uid="{CFE221A1-3977-4313-8A82-B2D47A6800CB}"/>
    <cellStyle name="Normal 115 4 2 3" xfId="18058" xr:uid="{27EF2679-01B6-43C6-B4CF-426EC465C9FF}"/>
    <cellStyle name="Normal 115 4 2 3 2" xfId="42289" xr:uid="{C251819B-B9FF-4250-9B6B-9353904E4341}"/>
    <cellStyle name="Normal 115 4 2 4" xfId="21797" xr:uid="{8F9D0BFA-41D9-47CA-BEA7-31F8AFB4350E}"/>
    <cellStyle name="Normal 115 4 2 4 2" xfId="46020" xr:uid="{7042A7C5-E0EC-46EC-BBE1-74DEDC3F78FC}"/>
    <cellStyle name="Normal 115 4 2 5" xfId="23817" xr:uid="{9DF43420-3240-4640-BF5E-6E1501093905}"/>
    <cellStyle name="Normal 115 4 2 5 2" xfId="48019" xr:uid="{0321E765-2F61-439B-A873-7896C3BB2CC1}"/>
    <cellStyle name="Normal 115 4 2 6" xfId="33012" xr:uid="{DACD1EDD-F28C-4CDD-91FA-57D9FE641773}"/>
    <cellStyle name="Normal 115 4 3" xfId="7040" xr:uid="{AF3D488D-375F-4620-AAE6-3DF9E05F244B}"/>
    <cellStyle name="Normal 115 4 3 2" xfId="13153" xr:uid="{46554434-92DF-44C9-982E-3B28AE716C0F}"/>
    <cellStyle name="Normal 115 4 3 2 2" xfId="37386" xr:uid="{78F5E83D-A6EE-4015-8602-9DE0AC762BAC}"/>
    <cellStyle name="Normal 115 4 3 3" xfId="16866" xr:uid="{D06ED4C6-1BDB-41CA-AC19-A25708543767}"/>
    <cellStyle name="Normal 115 4 3 3 2" xfId="41097" xr:uid="{6EDA16CD-8924-47F2-AA73-BB544A5D0DA8}"/>
    <cellStyle name="Normal 115 4 3 4" xfId="20605" xr:uid="{7F6BA004-1C83-4F1B-B615-5D41D6EE577E}"/>
    <cellStyle name="Normal 115 4 3 4 2" xfId="44828" xr:uid="{DF157421-AE4D-44E6-8815-D9E31FFE1129}"/>
    <cellStyle name="Normal 115 4 3 5" xfId="26583" xr:uid="{BB6EC9E3-C539-46CF-BB6C-4B1871C0D4DA}"/>
    <cellStyle name="Normal 115 4 3 5 2" xfId="50702" xr:uid="{1060776A-6077-40E6-9B7D-AA103AFC4660}"/>
    <cellStyle name="Normal 115 4 3 6" xfId="31964" xr:uid="{EDF459F7-638F-4D32-BE38-5C6B0C70E956}"/>
    <cellStyle name="Normal 115 4 4" xfId="11764" xr:uid="{D2F07296-3BA2-4F17-AEB6-9CFE9F3BE2AD}"/>
    <cellStyle name="Normal 115 4 4 2" xfId="25180" xr:uid="{1B48D2E6-BE6B-4B47-8FD7-B5BE3210612F}"/>
    <cellStyle name="Normal 115 4 4 2 2" xfId="49314" xr:uid="{7023EAFE-ECFE-43AC-8AAA-15306FF13C65}"/>
    <cellStyle name="Normal 115 4 4 3" xfId="35998" xr:uid="{13C9D8EF-C6A8-4EEE-851E-854AF04F61F8}"/>
    <cellStyle name="Normal 115 4 5" xfId="15477" xr:uid="{93518E87-F6A7-4CF9-8159-98B1C272FC0F}"/>
    <cellStyle name="Normal 115 4 5 2" xfId="39709" xr:uid="{66CE481A-5DD3-44A9-BF32-76B58EEA0A8B}"/>
    <cellStyle name="Normal 115 4 6" xfId="19214" xr:uid="{77453602-462F-42E6-930D-8C13A8FA0564}"/>
    <cellStyle name="Normal 115 4 6 2" xfId="43440" xr:uid="{BE9E34C5-8B3C-4F01-ADAE-94C85EC29F70}"/>
    <cellStyle name="Normal 115 4 7" xfId="22767" xr:uid="{063E2557-4533-495B-8E8C-B208A82002AC}"/>
    <cellStyle name="Normal 115 4 7 2" xfId="46969" xr:uid="{CC321626-6018-4917-930C-3A1FF85CE157}"/>
    <cellStyle name="Normal 115 5" xfId="7168" xr:uid="{7CD999E9-CAA2-42AB-92C5-9B995D87AB98}"/>
    <cellStyle name="Normal 115 5 2" xfId="8318" xr:uid="{AC12D2F7-1C9D-41E3-B89D-9BAD1A95CD54}"/>
    <cellStyle name="Normal 115 5 2 2" xfId="14472" xr:uid="{1F352876-AA93-48C3-A0D5-357D55954D1A}"/>
    <cellStyle name="Normal 115 5 2 2 2" xfId="27904" xr:uid="{24A227FA-1C15-4ABB-BEF0-DC7C25B4581B}"/>
    <cellStyle name="Normal 115 5 2 2 2 2" xfId="52021" xr:uid="{6819C795-92FE-45B6-87D2-BC0531EBAA06}"/>
    <cellStyle name="Normal 115 5 2 2 3" xfId="38705" xr:uid="{065E51FC-90E9-4F39-9F74-5274AEDF28A3}"/>
    <cellStyle name="Normal 115 5 2 3" xfId="18185" xr:uid="{98C8A033-D2FF-4BB9-A4A7-3103A62E2EFF}"/>
    <cellStyle name="Normal 115 5 2 3 2" xfId="42416" xr:uid="{0A3A9831-29C9-42CB-8764-964E0BCFEC6C}"/>
    <cellStyle name="Normal 115 5 2 4" xfId="21924" xr:uid="{13DC218A-27F3-44F9-84A9-BFB17BE1D94B}"/>
    <cellStyle name="Normal 115 5 2 4 2" xfId="46147" xr:uid="{2236814D-1521-4B40-8FA5-321DCEA1C39B}"/>
    <cellStyle name="Normal 115 5 2 5" xfId="23944" xr:uid="{C250A328-D60E-47D9-B892-E0FEFDA3EB36}"/>
    <cellStyle name="Normal 115 5 2 5 2" xfId="48146" xr:uid="{598D4E2A-6F12-4375-822C-D92FF1BB42DE}"/>
    <cellStyle name="Normal 115 5 2 6" xfId="33139" xr:uid="{6BFCE7EC-869E-476D-B3A0-9F7ED343E54E}"/>
    <cellStyle name="Normal 115 5 3" xfId="9507" xr:uid="{BD2E636C-E436-4F45-93B1-729317396D0A}"/>
    <cellStyle name="Normal 115 5 3 2" xfId="13280" xr:uid="{C59523BF-1F78-4CDE-AA82-3394D3DF06B7}"/>
    <cellStyle name="Normal 115 5 3 2 2" xfId="37513" xr:uid="{C9D830B9-818A-4413-94BF-7976AA7B3C9D}"/>
    <cellStyle name="Normal 115 5 3 3" xfId="16993" xr:uid="{BBEBCDE9-E4E9-4BDB-BD6A-CD336708231B}"/>
    <cellStyle name="Normal 115 5 3 3 2" xfId="41224" xr:uid="{C014148D-D0DB-4EC6-B58E-4684C402AC56}"/>
    <cellStyle name="Normal 115 5 3 4" xfId="20732" xr:uid="{F2847D2A-D54C-41D3-84AC-D7A4A3652AA1}"/>
    <cellStyle name="Normal 115 5 3 4 2" xfId="44955" xr:uid="{1635FDF9-6DEA-4AC9-98D4-B66498D1AD43}"/>
    <cellStyle name="Normal 115 5 3 5" xfId="26710" xr:uid="{C2F441DA-8FC4-4081-8BE4-EAB52C423AB0}"/>
    <cellStyle name="Normal 115 5 3 5 2" xfId="50829" xr:uid="{CFD777CC-F410-402F-B649-4477E80D57ED}"/>
    <cellStyle name="Normal 115 5 3 6" xfId="34132" xr:uid="{0F5427D1-38F2-419B-B60F-30293DA7AC4F}"/>
    <cellStyle name="Normal 115 5 4" xfId="11891" xr:uid="{41EE968E-3774-499E-A2CC-DD5C21014EB5}"/>
    <cellStyle name="Normal 115 5 4 2" xfId="25307" xr:uid="{D60C0F97-121C-498A-B8A1-970C134635ED}"/>
    <cellStyle name="Normal 115 5 4 2 2" xfId="49441" xr:uid="{74C88701-E256-4D7A-8B1F-8EC3983E0F83}"/>
    <cellStyle name="Normal 115 5 4 3" xfId="36125" xr:uid="{7E834572-A902-4A1D-BA68-EC3C9A58F01B}"/>
    <cellStyle name="Normal 115 5 5" xfId="15604" xr:uid="{D300292A-5D73-47EC-85F1-078FB8D0D525}"/>
    <cellStyle name="Normal 115 5 5 2" xfId="39836" xr:uid="{A998A47E-394F-4879-AD64-012233B78E35}"/>
    <cellStyle name="Normal 115 5 6" xfId="19341" xr:uid="{0CFB31AB-FEC6-479F-87FE-3D891FF02742}"/>
    <cellStyle name="Normal 115 5 6 2" xfId="43567" xr:uid="{F11FE867-F60C-4075-8914-9DBC30D8D0B1}"/>
    <cellStyle name="Normal 115 5 7" xfId="22894" xr:uid="{708A9065-610D-4B41-A057-FA20385E0310}"/>
    <cellStyle name="Normal 115 5 7 2" xfId="47096" xr:uid="{ED39FF3D-CB23-4054-84E3-A86809A17E02}"/>
    <cellStyle name="Normal 115 5 8" xfId="32091" xr:uid="{FDAF1911-8280-4071-84DC-7687D1AEC361}"/>
    <cellStyle name="Normal 115 6" xfId="7302" xr:uid="{B16D96F5-24DD-4F25-B88B-7FDFF7CAC585}"/>
    <cellStyle name="Normal 115 6 2" xfId="8450" xr:uid="{D6B6CC7F-0A39-41AC-B122-BD618E2F62A9}"/>
    <cellStyle name="Normal 115 6 2 2" xfId="14599" xr:uid="{F23E279D-FC57-4CD8-90D1-8571DAAD8908}"/>
    <cellStyle name="Normal 115 6 2 2 2" xfId="28031" xr:uid="{86AC5CD3-B04A-4D55-84E4-EA1604F4C6B7}"/>
    <cellStyle name="Normal 115 6 2 2 2 2" xfId="52148" xr:uid="{48AFDB2D-F1CA-40E3-8948-7C4870DB4DB5}"/>
    <cellStyle name="Normal 115 6 2 2 3" xfId="38832" xr:uid="{A3A8F58C-69B2-4518-99C0-EC319AD8995A}"/>
    <cellStyle name="Normal 115 6 2 3" xfId="18312" xr:uid="{DB4420A7-01EE-4A8C-8BE2-ADA7366F71CD}"/>
    <cellStyle name="Normal 115 6 2 3 2" xfId="42543" xr:uid="{2F7523FB-22C8-46F8-BA06-34113C80C91B}"/>
    <cellStyle name="Normal 115 6 2 4" xfId="22051" xr:uid="{F62417E7-86D4-48AC-94F7-99C530BAD14B}"/>
    <cellStyle name="Normal 115 6 2 4 2" xfId="46274" xr:uid="{AFE8BBA6-51CA-46ED-8A76-65E7F7CD17EB}"/>
    <cellStyle name="Normal 115 6 2 5" xfId="24071" xr:uid="{4A16E106-81CE-4B37-93F9-76D6155CCB33}"/>
    <cellStyle name="Normal 115 6 2 5 2" xfId="48273" xr:uid="{5FD03A9D-28CA-4D21-8B99-60A98FFF98BD}"/>
    <cellStyle name="Normal 115 6 2 6" xfId="33266" xr:uid="{C0FEA320-36A5-4DB9-BAD6-79643A16F380}"/>
    <cellStyle name="Normal 115 6 3" xfId="9593" xr:uid="{4D829229-2230-4380-8853-2B64B3706B1A}"/>
    <cellStyle name="Normal 115 6 3 2" xfId="13407" xr:uid="{43F1ED24-7F8B-4471-8553-396960253BF4}"/>
    <cellStyle name="Normal 115 6 3 2 2" xfId="37640" xr:uid="{7088618D-D97F-4AE5-B79A-B00F90501006}"/>
    <cellStyle name="Normal 115 6 3 3" xfId="17120" xr:uid="{66BC320C-CE8D-481E-A9A7-9CE35CC9F2A2}"/>
    <cellStyle name="Normal 115 6 3 3 2" xfId="41351" xr:uid="{DEA8A6FE-70CB-4AAB-8686-B569B086F97C}"/>
    <cellStyle name="Normal 115 6 3 4" xfId="20859" xr:uid="{A9D4BB9A-7D6C-43D0-9521-E9BBEFCEF6B8}"/>
    <cellStyle name="Normal 115 6 3 4 2" xfId="45082" xr:uid="{8289627F-317A-49D2-B8C0-30D51889A3C9}"/>
    <cellStyle name="Normal 115 6 3 5" xfId="26837" xr:uid="{91B8A5E9-EFFF-4F09-B004-D8ABA0FBE342}"/>
    <cellStyle name="Normal 115 6 3 5 2" xfId="50956" xr:uid="{786D7DBC-B833-498A-97B0-96F9C36E85F3}"/>
    <cellStyle name="Normal 115 6 3 6" xfId="34218" xr:uid="{E120C460-F452-4266-8397-3DEFD3877199}"/>
    <cellStyle name="Normal 115 6 4" xfId="12018" xr:uid="{0A03E21D-EADE-4A98-9293-56DF89185132}"/>
    <cellStyle name="Normal 115 6 4 2" xfId="25434" xr:uid="{CACA849F-8A0B-4339-A44C-92E684B82DE3}"/>
    <cellStyle name="Normal 115 6 4 2 2" xfId="49568" xr:uid="{5D8565B4-1FA9-4CF9-A1EF-A76AADD67B27}"/>
    <cellStyle name="Normal 115 6 4 3" xfId="36252" xr:uid="{6D8FE5F4-D32F-4A77-BBC9-B4CAE778288A}"/>
    <cellStyle name="Normal 115 6 5" xfId="15731" xr:uid="{87C931D4-2E47-4B0C-9A10-1523F2689691}"/>
    <cellStyle name="Normal 115 6 5 2" xfId="39963" xr:uid="{A3A1144A-7BD9-4630-AA6F-C60A8316A426}"/>
    <cellStyle name="Normal 115 6 6" xfId="19468" xr:uid="{95F041AE-16AE-4E1C-A5DA-FD4BAEAA96EA}"/>
    <cellStyle name="Normal 115 6 6 2" xfId="43694" xr:uid="{28F4D418-DD97-48F5-8EA0-814B41C91E9A}"/>
    <cellStyle name="Normal 115 6 7" xfId="23021" xr:uid="{173FBC52-57DE-4130-97A9-D05B34B13975}"/>
    <cellStyle name="Normal 115 6 7 2" xfId="47223" xr:uid="{B2294A6B-6F13-470F-86FA-EE6924D20893}"/>
    <cellStyle name="Normal 115 6 8" xfId="32218" xr:uid="{BBFAE9F9-0ACF-42C3-981A-1295E56B0905}"/>
    <cellStyle name="Normal 115 7" xfId="7791" xr:uid="{4522418A-FD73-40F1-AB4F-E52FEF49615B}"/>
    <cellStyle name="Normal 115 8" xfId="7466" xr:uid="{DB71A924-F795-4F55-9D4E-D913DB540F18}"/>
    <cellStyle name="Normal 115 8 2" xfId="12576" xr:uid="{A4B5D3AD-FC95-49E8-8643-64FAB62557C3}"/>
    <cellStyle name="Normal 115 8 2 2" xfId="26004" xr:uid="{D7A3ECF1-F2A3-47F0-8760-B6B3220C36EE}"/>
    <cellStyle name="Normal 115 8 2 2 2" xfId="50125" xr:uid="{85D3B3B4-7064-4064-B424-37D525472AAC}"/>
    <cellStyle name="Normal 115 8 2 3" xfId="36809" xr:uid="{1AD1CDBF-9751-4BEE-BA59-4CC72A7A3560}"/>
    <cellStyle name="Normal 115 8 3" xfId="16289" xr:uid="{0BC93670-4F13-421B-B2A5-3B11E0BB74FB}"/>
    <cellStyle name="Normal 115 8 3 2" xfId="40520" xr:uid="{A2F27EC3-2070-45F0-9D05-7327EB490D73}"/>
    <cellStyle name="Normal 115 8 4" xfId="20028" xr:uid="{E5453324-974C-4240-B98A-03FF38821DF5}"/>
    <cellStyle name="Normal 115 8 4 2" xfId="44251" xr:uid="{A6EF19F1-B224-4352-A36F-3E7C6C79CFD2}"/>
    <cellStyle name="Normal 115 8 5" xfId="23180" xr:uid="{4A2E49FD-9033-4DAF-8FAD-FFA72B7F974F}"/>
    <cellStyle name="Normal 115 8 5 2" xfId="47382" xr:uid="{A3A7BAA7-4451-4954-AAA1-A0301F10FA89}"/>
    <cellStyle name="Normal 115 8 6" xfId="32377" xr:uid="{28C7E4E8-8A39-492D-BAD9-9B4158599819}"/>
    <cellStyle name="Normal 115 9" xfId="9841" xr:uid="{06B0E5E4-89D2-45E2-ADF3-478662B53D83}"/>
    <cellStyle name="Normal 115 9 2" xfId="13713" xr:uid="{5951F8C8-B9DA-4028-AA36-3BE78337FBE0}"/>
    <cellStyle name="Normal 115 9 2 2" xfId="37946" xr:uid="{3F742857-7FB7-452C-A1A2-A87591160E1E}"/>
    <cellStyle name="Normal 115 9 3" xfId="17426" xr:uid="{494CA139-184A-4EE7-B157-DED605D496EE}"/>
    <cellStyle name="Normal 115 9 3 2" xfId="41657" xr:uid="{2F41ACB3-3227-44AA-A061-7BCB262CC076}"/>
    <cellStyle name="Normal 115 9 4" xfId="21165" xr:uid="{17498866-37C5-4F86-BD53-6F3173DACFF7}"/>
    <cellStyle name="Normal 115 9 4 2" xfId="45388" xr:uid="{32F774EB-ED8D-41D1-9047-F97F2296C5BF}"/>
    <cellStyle name="Normal 115 9 5" xfId="27145" xr:uid="{2A4AE777-D8D9-47B2-A1AC-5643232ECA2C}"/>
    <cellStyle name="Normal 115 9 5 2" xfId="51262" xr:uid="{0ADB81CA-D047-4918-851C-71BF402BB6F5}"/>
    <cellStyle name="Normal 115 9 6" xfId="34441" xr:uid="{9747090E-9D9C-4814-BAD2-36AC6CD23C6B}"/>
    <cellStyle name="Normal 116" xfId="1791" xr:uid="{00000000-0005-0000-0000-00001B080000}"/>
    <cellStyle name="Normal 116 10" xfId="8989" xr:uid="{B3C17205-3CCA-46C1-A94E-CCC6DE8D8CA2}"/>
    <cellStyle name="Normal 116 10 2" xfId="12382" xr:uid="{068DD17D-FE6F-4067-8788-8EFD8D702C40}"/>
    <cellStyle name="Normal 116 10 2 2" xfId="36616" xr:uid="{D662AC6C-530D-400A-86E1-BE4463389884}"/>
    <cellStyle name="Normal 116 10 3" xfId="16095" xr:uid="{D1053713-AB8E-4B2D-86A9-53CA5B519776}"/>
    <cellStyle name="Normal 116 10 3 2" xfId="40327" xr:uid="{4D34310B-C92D-49EE-AFE4-8E9A1D45D363}"/>
    <cellStyle name="Normal 116 10 4" xfId="19833" xr:uid="{FB91F42D-71ED-47B4-9C4B-C1B44ED69FE7}"/>
    <cellStyle name="Normal 116 10 4 2" xfId="44058" xr:uid="{985C1BC3-3906-4BDB-8CC7-895EC81E88DC}"/>
    <cellStyle name="Normal 116 10 5" xfId="25808" xr:uid="{D0A0AD63-C0D8-49E5-A3EB-F2400B617267}"/>
    <cellStyle name="Normal 116 10 5 2" xfId="49932" xr:uid="{1AFB2FA3-C9FA-486A-BE18-2ACC91F76CCD}"/>
    <cellStyle name="Normal 116 10 6" xfId="33683" xr:uid="{D7D4A6AE-6444-4459-8246-256E08805EDF}"/>
    <cellStyle name="Normal 116 11" xfId="10612" xr:uid="{58D96386-47AF-4EC6-AD6F-69B5073A98A1}"/>
    <cellStyle name="Normal 116 11 2" xfId="24519" xr:uid="{DE73B9E4-BD1C-4BE5-A6A7-5C9C0CBE68DB}"/>
    <cellStyle name="Normal 116 11 2 2" xfId="48693" xr:uid="{14090DDD-ADD7-452A-82F2-44C5011E3D34}"/>
    <cellStyle name="Normal 116 11 3" xfId="35121" xr:uid="{FBAF50D5-CAC7-40BC-AF95-E6A99CDF3B50}"/>
    <cellStyle name="Normal 116 12" xfId="11138" xr:uid="{9B6FC146-4BFB-4F80-A04C-EDA1F398D413}"/>
    <cellStyle name="Normal 116 12 2" xfId="35372" xr:uid="{4A8B7EE5-4A9D-418C-8FB9-D372F2AC524F}"/>
    <cellStyle name="Normal 116 13" xfId="14851" xr:uid="{B7A8EF48-8A2E-4B60-95F7-4524D2D52BB5}"/>
    <cellStyle name="Normal 116 13 2" xfId="39083" xr:uid="{17792E90-56C2-4403-B7D1-AD86375E6A65}"/>
    <cellStyle name="Normal 116 14" xfId="18584" xr:uid="{95B8E658-A2AD-4CEE-83AF-5C72C6342663}"/>
    <cellStyle name="Normal 116 14 2" xfId="42810" xr:uid="{7FD84A9D-E4E3-4B0C-B2F8-B838744BCD2D}"/>
    <cellStyle name="Normal 116 15" xfId="28949" xr:uid="{C0349D17-12D0-4AF3-935B-B6C5F9E496B5}"/>
    <cellStyle name="Normal 116 2" xfId="1792" xr:uid="{00000000-0005-0000-0000-00001C080000}"/>
    <cellStyle name="Normal 116 2 2" xfId="7937" xr:uid="{9DEB500C-B8FF-4805-91C6-F3C27D1457C1}"/>
    <cellStyle name="Normal 116 2 2 2" xfId="14108" xr:uid="{30216752-3FE8-4FD3-8526-C609C813247F}"/>
    <cellStyle name="Normal 116 2 2 2 2" xfId="27540" xr:uid="{A468F0B1-30C9-4893-9495-EE6A3D3056D8}"/>
    <cellStyle name="Normal 116 2 2 2 2 2" xfId="51657" xr:uid="{CE9AEAD6-A0EE-40EE-B1BC-3B49C6D217B9}"/>
    <cellStyle name="Normal 116 2 2 2 3" xfId="38341" xr:uid="{118B9E83-97C7-42AA-9585-F63F5790D3F2}"/>
    <cellStyle name="Normal 116 2 2 3" xfId="17821" xr:uid="{C7C2B1C7-5806-4031-9CFE-96CBFFB6DBA1}"/>
    <cellStyle name="Normal 116 2 2 3 2" xfId="42052" xr:uid="{84C66F9F-5F1F-4C8D-97E7-52874750A595}"/>
    <cellStyle name="Normal 116 2 2 4" xfId="21560" xr:uid="{8FA74DE6-4087-40C9-A793-632AE3B4C76A}"/>
    <cellStyle name="Normal 116 2 2 4 2" xfId="45783" xr:uid="{EB9F0732-D41F-4120-B6FB-DBEDB0694B7E}"/>
    <cellStyle name="Normal 116 2 2 5" xfId="23580" xr:uid="{8035DF78-5B75-4003-ADAF-4E0BEF826929}"/>
    <cellStyle name="Normal 116 2 2 5 2" xfId="47782" xr:uid="{F9E54730-53BC-497D-BD74-130F77B2D195}"/>
    <cellStyle name="Normal 116 2 2 6" xfId="32775" xr:uid="{A6C77C08-3044-4604-83A7-723D17FF5896}"/>
    <cellStyle name="Normal 116 2 3" xfId="6790" xr:uid="{42C910BB-4354-438B-9CF7-93082443B51D}"/>
    <cellStyle name="Normal 116 2 3 2" xfId="12928" xr:uid="{9766A790-50DB-46F3-860B-CBA0BB516EA3}"/>
    <cellStyle name="Normal 116 2 3 2 2" xfId="37161" xr:uid="{76F1DE3E-AD88-44F1-A7A9-CFE66C1CE891}"/>
    <cellStyle name="Normal 116 2 3 3" xfId="16641" xr:uid="{39F8BAD5-8378-48C1-96AE-49557E94F804}"/>
    <cellStyle name="Normal 116 2 3 3 2" xfId="40872" xr:uid="{2F915CA3-4CB5-4942-9BEC-A76F74885E1C}"/>
    <cellStyle name="Normal 116 2 3 4" xfId="20380" xr:uid="{C3AB56E9-F81D-4FC6-83EF-3DC9643E4B2F}"/>
    <cellStyle name="Normal 116 2 3 4 2" xfId="44603" xr:uid="{21824BE0-88EB-4DAD-BC13-B14C2F5C9181}"/>
    <cellStyle name="Normal 116 2 3 5" xfId="26358" xr:uid="{10745210-D32D-42A7-8ADD-C2A3C6A61621}"/>
    <cellStyle name="Normal 116 2 3 5 2" xfId="50477" xr:uid="{0EAC8506-C304-4821-858D-BBE4D9A78813}"/>
    <cellStyle name="Normal 116 2 3 6" xfId="31727" xr:uid="{30FCDD26-4217-4E5F-A81F-C70EE0B21C0F}"/>
    <cellStyle name="Normal 116 2 4" xfId="11527" xr:uid="{EE2A9F30-48DC-49FC-B828-D61486A5B824}"/>
    <cellStyle name="Normal 116 2 4 2" xfId="24943" xr:uid="{B7BC430E-40D7-48DC-8D67-6C37315CB7C3}"/>
    <cellStyle name="Normal 116 2 4 2 2" xfId="49077" xr:uid="{51891F6B-699F-4EDF-8FB4-ADBF81C9DFC5}"/>
    <cellStyle name="Normal 116 2 4 3" xfId="35761" xr:uid="{80A89AC7-973D-4C41-A89E-05ED3805B6F6}"/>
    <cellStyle name="Normal 116 2 5" xfId="15240" xr:uid="{7C88B746-3AAC-4FDC-A4BB-E6F31E5EBA4B}"/>
    <cellStyle name="Normal 116 2 5 2" xfId="39472" xr:uid="{31BD44A6-2A10-4713-80FE-329FA63EC258}"/>
    <cellStyle name="Normal 116 2 6" xfId="18977" xr:uid="{7F58AC00-A72C-4395-ADF0-734B1C069979}"/>
    <cellStyle name="Normal 116 2 6 2" xfId="43203" xr:uid="{BEEE15AC-E831-4622-B3C8-6E0248EB5248}"/>
    <cellStyle name="Normal 116 2 7" xfId="22530" xr:uid="{82D86F79-21C1-4F2F-AF31-69FE11D29343}"/>
    <cellStyle name="Normal 116 2 7 2" xfId="46732" xr:uid="{212AD795-8987-4A17-90FC-0DA9FF63147B}"/>
    <cellStyle name="Normal 116 3" xfId="1793" xr:uid="{00000000-0005-0000-0000-00001D080000}"/>
    <cellStyle name="Normal 116 3 10" xfId="28950" xr:uid="{3DD09781-9E89-46D5-8003-799ADBD00C18}"/>
    <cellStyle name="Normal 116 3 2" xfId="4819" xr:uid="{7222737B-5DB9-4817-976B-976D9C8D00E8}"/>
    <cellStyle name="Normal 116 3 2 2" xfId="8071" xr:uid="{88E259E6-E5CC-4433-80E6-D0EDB3E72693}"/>
    <cellStyle name="Normal 116 3 2 2 2" xfId="27664" xr:uid="{192EDB53-4B40-4F1E-845A-781F99BFB316}"/>
    <cellStyle name="Normal 116 3 2 2 2 2" xfId="51781" xr:uid="{F9D8DB87-5576-4E71-A201-FA3AAB1C37A4}"/>
    <cellStyle name="Normal 116 3 2 2 3" xfId="32899" xr:uid="{60F89B75-3664-4E4E-8207-76F26590CFF1}"/>
    <cellStyle name="Normal 116 3 2 3" xfId="14232" xr:uid="{3A765671-82D8-4C97-B43D-7551CF6669A4}"/>
    <cellStyle name="Normal 116 3 2 3 2" xfId="38465" xr:uid="{8D1EBFF3-07D4-492F-BAF1-D284C01FDA5A}"/>
    <cellStyle name="Normal 116 3 2 4" xfId="17945" xr:uid="{1664CB1D-2DE9-46CB-BE7E-6B08090BA524}"/>
    <cellStyle name="Normal 116 3 2 4 2" xfId="42176" xr:uid="{AC5F7FB9-87FB-462C-8FF4-42C379C7FD00}"/>
    <cellStyle name="Normal 116 3 2 5" xfId="21684" xr:uid="{10002BB1-848E-475E-9E01-5E58C793FF34}"/>
    <cellStyle name="Normal 116 3 2 5 2" xfId="45907" xr:uid="{D7051A7B-0414-4615-B522-DBEC33439642}"/>
    <cellStyle name="Normal 116 3 2 6" xfId="23704" xr:uid="{55984EF8-D8C0-489A-9887-519633275995}"/>
    <cellStyle name="Normal 116 3 2 6 2" xfId="47906" xr:uid="{B2BDB008-59DB-4367-87F9-49576BA0B825}"/>
    <cellStyle name="Normal 116 3 2 7" xfId="30118" xr:uid="{983E3991-2A7A-42CA-B6DC-518B523FEBBC}"/>
    <cellStyle name="Normal 116 3 3" xfId="6132" xr:uid="{771236DB-41BA-41C0-B81E-556F92DB5CFA}"/>
    <cellStyle name="Normal 116 3 3 2" xfId="9392" xr:uid="{3B4A1253-904E-4A73-8C57-84552431A77E}"/>
    <cellStyle name="Normal 116 3 3 2 2" xfId="34018" xr:uid="{49EE4B5F-E29A-4404-8BB7-9DC2ED1A0727}"/>
    <cellStyle name="Normal 116 3 3 3" xfId="13040" xr:uid="{C0EA9A3E-3616-419F-8F58-835CF6CCC1F7}"/>
    <cellStyle name="Normal 116 3 3 3 2" xfId="37273" xr:uid="{F2E7B953-08F9-4FAD-830A-372E22BE8DC1}"/>
    <cellStyle name="Normal 116 3 3 4" xfId="16753" xr:uid="{E8C4C74D-8D91-4F37-B4A5-943C2AD8DFB2}"/>
    <cellStyle name="Normal 116 3 3 4 2" xfId="40984" xr:uid="{C5E4CC6E-C40A-4945-A0EF-D8EC302DAB01}"/>
    <cellStyle name="Normal 116 3 3 5" xfId="20492" xr:uid="{59486579-C910-4462-AEA6-D268A7B5EDC8}"/>
    <cellStyle name="Normal 116 3 3 5 2" xfId="44715" xr:uid="{EA6D5C4C-A729-43AA-A16D-16E398FC68C6}"/>
    <cellStyle name="Normal 116 3 3 6" xfId="26470" xr:uid="{D0FD803B-3521-4F9F-AECF-39F3EBAD8AE3}"/>
    <cellStyle name="Normal 116 3 3 6 2" xfId="50589" xr:uid="{2372DEF0-3287-4395-A685-995065F8EA19}"/>
    <cellStyle name="Normal 116 3 3 7" xfId="31138" xr:uid="{32E960D8-B124-44F0-9E9D-4E1A6AD62DA0}"/>
    <cellStyle name="Normal 116 3 4" xfId="6918" xr:uid="{4EDA1461-18F7-4913-8F63-5DA027F04E41}"/>
    <cellStyle name="Normal 116 3 4 2" xfId="25067" xr:uid="{9C703596-B616-40D4-BC2B-C61EE44B57F1}"/>
    <cellStyle name="Normal 116 3 4 2 2" xfId="49201" xr:uid="{37343125-5676-44CB-AF78-4EBFDCB23F2E}"/>
    <cellStyle name="Normal 116 3 4 3" xfId="31851" xr:uid="{F6CCAC7B-845F-45DE-A230-943BB6BA745A}"/>
    <cellStyle name="Normal 116 3 5" xfId="10613" xr:uid="{2775B1AC-6713-4562-8756-8675591FC09B}"/>
    <cellStyle name="Normal 116 3 6" xfId="11651" xr:uid="{EAC4461F-3726-4CBF-BC87-69875F40AEFF}"/>
    <cellStyle name="Normal 116 3 6 2" xfId="35885" xr:uid="{F18A49D4-C363-44D8-9AB8-FF5FB9C25B7A}"/>
    <cellStyle name="Normal 116 3 7" xfId="15364" xr:uid="{F2009FE1-8227-403E-A086-4DE045EFD61C}"/>
    <cellStyle name="Normal 116 3 7 2" xfId="39596" xr:uid="{71BF8B3E-49B7-4158-89A9-22DC0F0C76B3}"/>
    <cellStyle name="Normal 116 3 8" xfId="19101" xr:uid="{D6A90C0B-9FA0-4B35-A37C-F400074D1051}"/>
    <cellStyle name="Normal 116 3 8 2" xfId="43327" xr:uid="{01E50C66-41C7-4A38-A7D1-6284B38CF727}"/>
    <cellStyle name="Normal 116 3 9" xfId="22654" xr:uid="{BFA57CF6-DE38-4234-9C82-ED57BF27C867}"/>
    <cellStyle name="Normal 116 3 9 2" xfId="46856" xr:uid="{4DFEB441-F4B8-4293-884A-9E7C82914647}"/>
    <cellStyle name="Normal 116 4" xfId="4818" xr:uid="{FCD546F4-3406-494B-B7E4-E3A43B736902}"/>
    <cellStyle name="Normal 116 4 2" xfId="8202" xr:uid="{DF628711-50E5-40D0-9BC0-A1E805FEC480}"/>
    <cellStyle name="Normal 116 4 2 2" xfId="14359" xr:uid="{92FE1DEB-AA9B-43E9-9B74-BF28284C0EF9}"/>
    <cellStyle name="Normal 116 4 2 2 2" xfId="27791" xr:uid="{E2A805C9-703B-403E-9175-345B08367DFE}"/>
    <cellStyle name="Normal 116 4 2 2 2 2" xfId="51908" xr:uid="{3F13D7C6-4E78-4044-B9EC-5C57DCA709B2}"/>
    <cellStyle name="Normal 116 4 2 2 3" xfId="38592" xr:uid="{771314A5-B195-4263-995E-E3CD630F4936}"/>
    <cellStyle name="Normal 116 4 2 3" xfId="18072" xr:uid="{5329B660-2C4D-4294-87BC-096C2F193B8A}"/>
    <cellStyle name="Normal 116 4 2 3 2" xfId="42303" xr:uid="{B38F1FA0-F6CB-4C3B-BF8E-90276D0AD21F}"/>
    <cellStyle name="Normal 116 4 2 4" xfId="21811" xr:uid="{5B31E879-E476-483F-93A2-0AD3EF043FA3}"/>
    <cellStyle name="Normal 116 4 2 4 2" xfId="46034" xr:uid="{D49D9885-D4F0-41A4-A85C-9ADD76114D5B}"/>
    <cellStyle name="Normal 116 4 2 5" xfId="23831" xr:uid="{8215A6B3-45A7-4329-A063-9F15D4376AA6}"/>
    <cellStyle name="Normal 116 4 2 5 2" xfId="48033" xr:uid="{AE5D73E1-CF02-4FB5-8861-EC5F3D889483}"/>
    <cellStyle name="Normal 116 4 2 6" xfId="33026" xr:uid="{236CE05E-6B99-4FDF-A636-90C95AE89E37}"/>
    <cellStyle name="Normal 116 4 3" xfId="7054" xr:uid="{E9D61BEC-5ABC-4FBD-939C-B2DED313F508}"/>
    <cellStyle name="Normal 116 4 3 2" xfId="13167" xr:uid="{CD2D83FF-1E74-4DD2-9D87-FABD98996B54}"/>
    <cellStyle name="Normal 116 4 3 2 2" xfId="37400" xr:uid="{6EC759ED-45A0-45E2-96FB-EADEE503953C}"/>
    <cellStyle name="Normal 116 4 3 3" xfId="16880" xr:uid="{CC6283D4-CE87-4D45-9E66-6AFFDFF79376}"/>
    <cellStyle name="Normal 116 4 3 3 2" xfId="41111" xr:uid="{CF117655-C979-4FF3-92D6-0CC55712F50A}"/>
    <cellStyle name="Normal 116 4 3 4" xfId="20619" xr:uid="{21E4651D-DB2C-442A-BFD3-9CEDEBDF4F9A}"/>
    <cellStyle name="Normal 116 4 3 4 2" xfId="44842" xr:uid="{48727F36-01F8-4246-85F8-3994C0CC8543}"/>
    <cellStyle name="Normal 116 4 3 5" xfId="26597" xr:uid="{00C4C637-32C4-47C8-819B-7939F9850423}"/>
    <cellStyle name="Normal 116 4 3 5 2" xfId="50716" xr:uid="{F64E5BB9-0BB8-47B8-B142-3F3AD2A174AC}"/>
    <cellStyle name="Normal 116 4 3 6" xfId="31978" xr:uid="{210E7765-8906-4183-913B-1315D6F5AEBC}"/>
    <cellStyle name="Normal 116 4 4" xfId="11778" xr:uid="{233AACD7-E1BC-4869-B4B7-08DFE2B98AEA}"/>
    <cellStyle name="Normal 116 4 4 2" xfId="25194" xr:uid="{95B03DBB-5C78-410C-BA16-BDA20176129A}"/>
    <cellStyle name="Normal 116 4 4 2 2" xfId="49328" xr:uid="{B6CD9BC9-3DE3-4F3F-8A3F-D3C74C2FD728}"/>
    <cellStyle name="Normal 116 4 4 3" xfId="36012" xr:uid="{3C5826BD-A7E2-46DE-9880-013160C7B257}"/>
    <cellStyle name="Normal 116 4 5" xfId="15491" xr:uid="{5C032F5E-6B6D-4B7E-890C-8CD7490C4F51}"/>
    <cellStyle name="Normal 116 4 5 2" xfId="39723" xr:uid="{8BD027A5-C64D-4895-933A-466B192B0706}"/>
    <cellStyle name="Normal 116 4 6" xfId="19228" xr:uid="{FF1CAE5C-B843-4EEB-AC66-A6C7D8EF5F82}"/>
    <cellStyle name="Normal 116 4 6 2" xfId="43454" xr:uid="{93C3DEF1-A24E-4781-83C9-419BED5A4A46}"/>
    <cellStyle name="Normal 116 4 7" xfId="22781" xr:uid="{03373B08-E253-43BC-A9E4-DDCFC050200B}"/>
    <cellStyle name="Normal 116 4 7 2" xfId="46983" xr:uid="{9E0B9C3C-03C3-4600-ADA2-58C44B705D2E}"/>
    <cellStyle name="Normal 116 5" xfId="7182" xr:uid="{6D18397A-1EBB-4EDA-A994-C29DC88C0F17}"/>
    <cellStyle name="Normal 116 5 2" xfId="8332" xr:uid="{16CB3A7B-B24B-4CFD-9D20-45117F0DBEF4}"/>
    <cellStyle name="Normal 116 5 2 2" xfId="14486" xr:uid="{DEAE69CD-725E-4E90-9476-21F14D8D1472}"/>
    <cellStyle name="Normal 116 5 2 2 2" xfId="27918" xr:uid="{B8F35EAB-A05E-4269-B9CC-51E0C601D9D0}"/>
    <cellStyle name="Normal 116 5 2 2 2 2" xfId="52035" xr:uid="{6BD40221-F8DB-4158-8FE0-8AC69D944418}"/>
    <cellStyle name="Normal 116 5 2 2 3" xfId="38719" xr:uid="{B20F76AA-C15F-4606-B44C-E652200AA97A}"/>
    <cellStyle name="Normal 116 5 2 3" xfId="18199" xr:uid="{A8478ABE-2ED6-44FD-AFC1-F31C39B8044A}"/>
    <cellStyle name="Normal 116 5 2 3 2" xfId="42430" xr:uid="{9A5D80ED-0D6B-43EF-8C76-B042455EDCB0}"/>
    <cellStyle name="Normal 116 5 2 4" xfId="21938" xr:uid="{F03CCA0D-945A-420B-A3EE-05721DA4CBA2}"/>
    <cellStyle name="Normal 116 5 2 4 2" xfId="46161" xr:uid="{6B7F6FA6-2976-469A-A164-3FF8F26CA247}"/>
    <cellStyle name="Normal 116 5 2 5" xfId="23958" xr:uid="{F364FDDB-17F1-4398-8324-F3F177099AB8}"/>
    <cellStyle name="Normal 116 5 2 5 2" xfId="48160" xr:uid="{54DA497B-DDC9-4F12-BC62-6E32E1050FE7}"/>
    <cellStyle name="Normal 116 5 2 6" xfId="33153" xr:uid="{C5F7C3D8-F9DA-4D67-A4F0-11EE9DB1AFD3}"/>
    <cellStyle name="Normal 116 5 3" xfId="9514" xr:uid="{D291F4A8-A054-4C8B-91EC-413FACD76459}"/>
    <cellStyle name="Normal 116 5 3 2" xfId="13294" xr:uid="{9B56792F-712A-410F-911E-4D74CB7829BE}"/>
    <cellStyle name="Normal 116 5 3 2 2" xfId="37527" xr:uid="{0F6BF9B5-BD34-456E-AE59-29738FE60859}"/>
    <cellStyle name="Normal 116 5 3 3" xfId="17007" xr:uid="{7F09B3F4-D5B2-49AB-824C-47D1166A3D90}"/>
    <cellStyle name="Normal 116 5 3 3 2" xfId="41238" xr:uid="{AE1BEF3D-986F-4A23-B9B1-4CCB7F25F9BF}"/>
    <cellStyle name="Normal 116 5 3 4" xfId="20746" xr:uid="{01C86AC1-E9FD-4561-9C39-697DC6CA5935}"/>
    <cellStyle name="Normal 116 5 3 4 2" xfId="44969" xr:uid="{9505E348-C672-4764-A7B4-C3D70C004984}"/>
    <cellStyle name="Normal 116 5 3 5" xfId="26724" xr:uid="{59DA17AC-B194-4D2A-888F-3C957C8D7AB7}"/>
    <cellStyle name="Normal 116 5 3 5 2" xfId="50843" xr:uid="{3FA51C5A-7A9C-4DFD-A329-95D844018FD8}"/>
    <cellStyle name="Normal 116 5 3 6" xfId="34139" xr:uid="{86A396D1-DD12-477D-8134-AEC41FADDEE9}"/>
    <cellStyle name="Normal 116 5 4" xfId="11905" xr:uid="{60175CE5-F973-45E6-836E-D8B6D86859F0}"/>
    <cellStyle name="Normal 116 5 4 2" xfId="25321" xr:uid="{6BC63E4F-683E-4AEA-A2F2-BD1E55C13FA2}"/>
    <cellStyle name="Normal 116 5 4 2 2" xfId="49455" xr:uid="{BDC9660C-1B00-457F-A5BF-927052B9CB7A}"/>
    <cellStyle name="Normal 116 5 4 3" xfId="36139" xr:uid="{7FBCE1F4-916B-4618-83E9-89A91F2FAED1}"/>
    <cellStyle name="Normal 116 5 5" xfId="15618" xr:uid="{DD7EBC7F-9DEC-4C5B-A7E4-7116760C0E5C}"/>
    <cellStyle name="Normal 116 5 5 2" xfId="39850" xr:uid="{E5A65146-3F6D-4FC7-931C-945DFFB82E6F}"/>
    <cellStyle name="Normal 116 5 6" xfId="19355" xr:uid="{8E0F9BEE-8728-4B24-BB13-29F0D6023403}"/>
    <cellStyle name="Normal 116 5 6 2" xfId="43581" xr:uid="{DA0AEA25-D6B8-43D2-B7CF-FEDAC624AF1E}"/>
    <cellStyle name="Normal 116 5 7" xfId="22908" xr:uid="{2C4245BA-C94E-4D7B-A882-85C1F3281C1B}"/>
    <cellStyle name="Normal 116 5 7 2" xfId="47110" xr:uid="{82F59643-0BF1-4E7B-AEAD-F1ED48BD4D51}"/>
    <cellStyle name="Normal 116 5 8" xfId="32105" xr:uid="{AC161318-8312-4504-9344-60F170DA86ED}"/>
    <cellStyle name="Normal 116 6" xfId="7316" xr:uid="{BB914943-81FB-4A36-8750-EB80ABF62F20}"/>
    <cellStyle name="Normal 116 6 2" xfId="8464" xr:uid="{D535CB0E-B7AF-4912-A0B5-0B765656DAAF}"/>
    <cellStyle name="Normal 116 6 2 2" xfId="14613" xr:uid="{7A9CD088-F085-4FBA-A5DA-15EA097BE814}"/>
    <cellStyle name="Normal 116 6 2 2 2" xfId="28045" xr:uid="{EA23D366-7938-40E9-8D0D-2D3CD28C37C6}"/>
    <cellStyle name="Normal 116 6 2 2 2 2" xfId="52162" xr:uid="{9468696C-181C-470D-BA7D-37800FD2FD4F}"/>
    <cellStyle name="Normal 116 6 2 2 3" xfId="38846" xr:uid="{8DF55235-F456-4848-91DD-61FE155474D1}"/>
    <cellStyle name="Normal 116 6 2 3" xfId="18326" xr:uid="{47E1E6DA-F3CB-49FB-AEFE-07C044A076B5}"/>
    <cellStyle name="Normal 116 6 2 3 2" xfId="42557" xr:uid="{649A0F9B-2722-40EC-82C5-653CDC61C8D0}"/>
    <cellStyle name="Normal 116 6 2 4" xfId="22065" xr:uid="{5A3634AF-30D9-41FB-A8CE-1A9EBE8A3156}"/>
    <cellStyle name="Normal 116 6 2 4 2" xfId="46288" xr:uid="{D9FF735B-C621-4D9F-B3AF-ED3D4302F981}"/>
    <cellStyle name="Normal 116 6 2 5" xfId="24085" xr:uid="{F8E41390-8AD5-4488-BBDC-2790601F403A}"/>
    <cellStyle name="Normal 116 6 2 5 2" xfId="48287" xr:uid="{870F623C-FD29-45C4-869E-5ECC288FB219}"/>
    <cellStyle name="Normal 116 6 2 6" xfId="33280" xr:uid="{A97BC07C-4556-49EC-9C3B-C75ED980A9E2}"/>
    <cellStyle name="Normal 116 6 3" xfId="9603" xr:uid="{99346DCE-EC99-4BC7-B632-D8FBF8017C2E}"/>
    <cellStyle name="Normal 116 6 3 2" xfId="13421" xr:uid="{5870E028-833B-42A6-9B93-4B6D8BDE99AE}"/>
    <cellStyle name="Normal 116 6 3 2 2" xfId="37654" xr:uid="{291D92D3-4571-4E11-BE18-473720D52ED7}"/>
    <cellStyle name="Normal 116 6 3 3" xfId="17134" xr:uid="{CDABEE96-4B7A-48C9-8BC0-7B0DC395F1DA}"/>
    <cellStyle name="Normal 116 6 3 3 2" xfId="41365" xr:uid="{B2BBE48D-239F-4150-9127-E1A874DD5AD5}"/>
    <cellStyle name="Normal 116 6 3 4" xfId="20873" xr:uid="{DA00CCB9-D2D0-4448-953C-8FCCF20A28A9}"/>
    <cellStyle name="Normal 116 6 3 4 2" xfId="45096" xr:uid="{C9893556-67E9-4C05-B9A0-167885167379}"/>
    <cellStyle name="Normal 116 6 3 5" xfId="26851" xr:uid="{87334990-8E0C-4ACE-B8AB-D375D551EE0C}"/>
    <cellStyle name="Normal 116 6 3 5 2" xfId="50970" xr:uid="{CE65C0DF-1BF8-443C-B580-10147EB6891D}"/>
    <cellStyle name="Normal 116 6 3 6" xfId="34228" xr:uid="{95E8A2A0-5FF5-4518-9196-BD81CC10EF19}"/>
    <cellStyle name="Normal 116 6 4" xfId="12032" xr:uid="{1AF7CD1A-2C75-46C0-84E4-FDC590A93B26}"/>
    <cellStyle name="Normal 116 6 4 2" xfId="25448" xr:uid="{EC899BE7-2CC4-45D7-A1D7-277536F84138}"/>
    <cellStyle name="Normal 116 6 4 2 2" xfId="49582" xr:uid="{8EC46DF6-07A0-48F0-8106-7CC68C0A3DA4}"/>
    <cellStyle name="Normal 116 6 4 3" xfId="36266" xr:uid="{828AC6B3-7685-47F6-8B1A-450C22F53FAE}"/>
    <cellStyle name="Normal 116 6 5" xfId="15745" xr:uid="{062642A4-103A-44A4-8DA0-0AA8CD5AF6D3}"/>
    <cellStyle name="Normal 116 6 5 2" xfId="39977" xr:uid="{E0C0EFA5-E5DB-4086-B23A-EEA6F423E98D}"/>
    <cellStyle name="Normal 116 6 6" xfId="19482" xr:uid="{48504089-A23D-460A-898E-426E7980A63D}"/>
    <cellStyle name="Normal 116 6 6 2" xfId="43708" xr:uid="{90481619-A657-47DB-AA5E-97C53534B99A}"/>
    <cellStyle name="Normal 116 6 7" xfId="23035" xr:uid="{FA117E86-B144-4554-BE3A-D8CED4B741EC}"/>
    <cellStyle name="Normal 116 6 7 2" xfId="47237" xr:uid="{6079B803-AB50-4C63-85E0-F3CE6CA53248}"/>
    <cellStyle name="Normal 116 6 8" xfId="32232" xr:uid="{6C9434B5-24B8-4915-A589-48BE72ED6BC7}"/>
    <cellStyle name="Normal 116 7" xfId="7804" xr:uid="{CFECDC8E-A35B-40B6-B4EF-103EAE153CC5}"/>
    <cellStyle name="Normal 116 8" xfId="7481" xr:uid="{31CCED3A-5443-41FB-BDC5-0A2444760587}"/>
    <cellStyle name="Normal 116 8 2" xfId="12590" xr:uid="{23DF15C1-FA8A-4EA5-8F9A-C82EEE72E4F7}"/>
    <cellStyle name="Normal 116 8 2 2" xfId="26018" xr:uid="{CE5242AF-7B27-4478-87F5-1377F491B7FC}"/>
    <cellStyle name="Normal 116 8 2 2 2" xfId="50139" xr:uid="{2C80BF43-6600-48D2-93AE-F222CD2356B9}"/>
    <cellStyle name="Normal 116 8 2 3" xfId="36823" xr:uid="{3B4922F7-4EAF-4BA3-BE63-49D1AD4457F2}"/>
    <cellStyle name="Normal 116 8 3" xfId="16303" xr:uid="{25FF23AE-68D6-4C4C-8067-9F4EF10A40CA}"/>
    <cellStyle name="Normal 116 8 3 2" xfId="40534" xr:uid="{82D007D9-D27E-48F5-ADFA-785E3A912D92}"/>
    <cellStyle name="Normal 116 8 4" xfId="20042" xr:uid="{3A1F15A4-1869-496B-A353-0653B5B8BFA8}"/>
    <cellStyle name="Normal 116 8 4 2" xfId="44265" xr:uid="{63C17836-E735-48E4-A516-29200251A907}"/>
    <cellStyle name="Normal 116 8 5" xfId="23195" xr:uid="{6D41645E-48ED-44EB-A8D2-B4F225255885}"/>
    <cellStyle name="Normal 116 8 5 2" xfId="47397" xr:uid="{9A6F7613-8841-425C-B907-BE26F5D799BB}"/>
    <cellStyle name="Normal 116 8 6" xfId="32392" xr:uid="{287AB660-FCD7-4085-B848-4899CCA89ABB}"/>
    <cellStyle name="Normal 116 9" xfId="9855" xr:uid="{8B888A55-D9F6-430B-B9AE-53E5B4027BCB}"/>
    <cellStyle name="Normal 116 9 2" xfId="13728" xr:uid="{6ECE6760-BFD2-48E0-A6AB-C8788EA217BC}"/>
    <cellStyle name="Normal 116 9 2 2" xfId="37961" xr:uid="{29AFDDBD-F246-419E-87EC-C28AD3F89C1D}"/>
    <cellStyle name="Normal 116 9 3" xfId="17441" xr:uid="{75A95295-7186-4B3F-8A30-C9EC3CB4DB34}"/>
    <cellStyle name="Normal 116 9 3 2" xfId="41672" xr:uid="{31E2ACAA-D065-43FF-B5A7-137FA418C562}"/>
    <cellStyle name="Normal 116 9 4" xfId="21180" xr:uid="{17BFC177-8A5D-482B-9513-82ABD312A03F}"/>
    <cellStyle name="Normal 116 9 4 2" xfId="45403" xr:uid="{BFE1DDE8-E136-4009-920F-BC462BC26557}"/>
    <cellStyle name="Normal 116 9 5" xfId="27160" xr:uid="{9C0236D1-E7EB-4832-8251-79735BA1A0C6}"/>
    <cellStyle name="Normal 116 9 5 2" xfId="51277" xr:uid="{F171292F-AEEF-4F4E-802D-8961726A0CCA}"/>
    <cellStyle name="Normal 116 9 6" xfId="34455" xr:uid="{5F020A8B-B6AA-4989-88F0-0A4689C8396A}"/>
    <cellStyle name="Normal 117" xfId="1794" xr:uid="{00000000-0005-0000-0000-00001E080000}"/>
    <cellStyle name="Normal 117 10" xfId="9001" xr:uid="{FA14E76C-7820-4947-8104-CF6C3F1C4C30}"/>
    <cellStyle name="Normal 117 10 2" xfId="12396" xr:uid="{CC94DAD6-87B6-4F05-B7B9-E2F5EF91E779}"/>
    <cellStyle name="Normal 117 10 2 2" xfId="36630" xr:uid="{210C0FAF-F216-4CF8-BAAE-2577490FB775}"/>
    <cellStyle name="Normal 117 10 3" xfId="16109" xr:uid="{5CF57BAE-5C14-46F9-AFBE-868E63B225B3}"/>
    <cellStyle name="Normal 117 10 3 2" xfId="40341" xr:uid="{7A7D84B7-D82B-4F0D-9F12-740F159D025F}"/>
    <cellStyle name="Normal 117 10 4" xfId="19847" xr:uid="{986419D1-D811-45B4-BC32-28871DA2AB22}"/>
    <cellStyle name="Normal 117 10 4 2" xfId="44072" xr:uid="{1517CFB6-AA26-4161-AEAE-8C7D473B1D4D}"/>
    <cellStyle name="Normal 117 10 5" xfId="25822" xr:uid="{95E4582B-FA80-4A18-9CAC-53EC1E49175F}"/>
    <cellStyle name="Normal 117 10 5 2" xfId="49946" xr:uid="{167938C0-5C86-4488-9B27-A38F4FC32F9F}"/>
    <cellStyle name="Normal 117 10 6" xfId="33695" xr:uid="{24D38B9A-1803-430B-84DE-6EEE4F4327A7}"/>
    <cellStyle name="Normal 117 11" xfId="10614" xr:uid="{3A9F9972-5D5A-4933-9F1D-737BFCE06F4C}"/>
    <cellStyle name="Normal 117 11 2" xfId="24533" xr:uid="{1420DCB5-7404-475B-BCEE-D3C6134EDFC4}"/>
    <cellStyle name="Normal 117 11 2 2" xfId="48707" xr:uid="{4ABA058D-899E-48BC-9FB5-B10DAC80A4D6}"/>
    <cellStyle name="Normal 117 11 3" xfId="35122" xr:uid="{8D37BE8B-EC93-4F88-AC45-F7621C716268}"/>
    <cellStyle name="Normal 117 12" xfId="11152" xr:uid="{4DA51366-3C7B-45D4-BFEE-FEBFAFD47D05}"/>
    <cellStyle name="Normal 117 12 2" xfId="35386" xr:uid="{AD4273B4-66D2-46CF-864F-A2D354D79D22}"/>
    <cellStyle name="Normal 117 13" xfId="14865" xr:uid="{00AEFC15-B43C-4CDF-8A73-17C59798FD7D}"/>
    <cellStyle name="Normal 117 13 2" xfId="39097" xr:uid="{5FDA7B65-4016-4DB7-B088-07307BC504E4}"/>
    <cellStyle name="Normal 117 14" xfId="18598" xr:uid="{6702DC27-E9C3-46F8-A7E1-C929A4D79D63}"/>
    <cellStyle name="Normal 117 14 2" xfId="42824" xr:uid="{28B3D2EF-8DF1-4F4F-AB36-C2CA603323F3}"/>
    <cellStyle name="Normal 117 15" xfId="28951" xr:uid="{63E78065-B95A-4D97-AA56-F5F94958B249}"/>
    <cellStyle name="Normal 117 2" xfId="1795" xr:uid="{00000000-0005-0000-0000-00001F080000}"/>
    <cellStyle name="Normal 117 2 2" xfId="7951" xr:uid="{161F69BE-3A1E-4F03-9FFE-1FF769147B0E}"/>
    <cellStyle name="Normal 117 2 2 2" xfId="14122" xr:uid="{5915DAA8-4DCE-4282-B0E1-A7E0D120130F}"/>
    <cellStyle name="Normal 117 2 2 2 2" xfId="27554" xr:uid="{CFA58D9D-FA65-48AA-AA44-12B3DD5EFB5A}"/>
    <cellStyle name="Normal 117 2 2 2 2 2" xfId="51671" xr:uid="{64E7746C-BB9A-4C32-B22E-4BD249AC4ABA}"/>
    <cellStyle name="Normal 117 2 2 2 3" xfId="38355" xr:uid="{76EB5445-F17A-450A-B9F5-21FD71160C9C}"/>
    <cellStyle name="Normal 117 2 2 3" xfId="17835" xr:uid="{02F1EC9C-244F-4F8A-8E76-92080ED82046}"/>
    <cellStyle name="Normal 117 2 2 3 2" xfId="42066" xr:uid="{A2E71FDB-F22C-498D-828A-112F8E03FB63}"/>
    <cellStyle name="Normal 117 2 2 4" xfId="21574" xr:uid="{82D5550F-F899-4447-91C6-16AE461C9E98}"/>
    <cellStyle name="Normal 117 2 2 4 2" xfId="45797" xr:uid="{888AB1FC-38BB-411D-A79A-3B779F27071F}"/>
    <cellStyle name="Normal 117 2 2 5" xfId="23594" xr:uid="{FE28E3AE-83F4-461D-B197-B78D06CD202B}"/>
    <cellStyle name="Normal 117 2 2 5 2" xfId="47796" xr:uid="{274E2470-475A-4E04-96B4-213E70CDCB78}"/>
    <cellStyle name="Normal 117 2 2 6" xfId="32789" xr:uid="{007FBF31-5A7B-402A-A98F-F452EA38608D}"/>
    <cellStyle name="Normal 117 2 3" xfId="6804" xr:uid="{01534E71-B3D5-42BD-80B7-0D30B4B86D33}"/>
    <cellStyle name="Normal 117 2 3 2" xfId="12942" xr:uid="{532EDF94-E93E-4C53-9DFB-821465ED9D37}"/>
    <cellStyle name="Normal 117 2 3 2 2" xfId="37175" xr:uid="{71537246-EA2A-4BB3-A11F-AD68EBD239D2}"/>
    <cellStyle name="Normal 117 2 3 3" xfId="16655" xr:uid="{EFDD003E-66F5-4CE9-AAF5-DEA0879CE0F9}"/>
    <cellStyle name="Normal 117 2 3 3 2" xfId="40886" xr:uid="{64B25DB4-81D5-4E2F-9BF6-ADFF3C6D3D4B}"/>
    <cellStyle name="Normal 117 2 3 4" xfId="20394" xr:uid="{1D139842-51B5-4661-8429-75F3902358E5}"/>
    <cellStyle name="Normal 117 2 3 4 2" xfId="44617" xr:uid="{123E5D6C-B7F6-4C15-AA5A-9E5791DB1812}"/>
    <cellStyle name="Normal 117 2 3 5" xfId="26372" xr:uid="{E4C69E69-3F3F-440E-B642-F4A2E7DC3DB2}"/>
    <cellStyle name="Normal 117 2 3 5 2" xfId="50491" xr:uid="{3493013F-9797-4BAA-8A95-C7AE561F18D3}"/>
    <cellStyle name="Normal 117 2 3 6" xfId="31741" xr:uid="{171C791B-384E-43CA-8EC1-92B954854031}"/>
    <cellStyle name="Normal 117 2 4" xfId="11541" xr:uid="{A222999A-9664-40E1-9690-D7E0910F2DC8}"/>
    <cellStyle name="Normal 117 2 4 2" xfId="24957" xr:uid="{22ADD673-5A3B-4586-913C-9A6D80FFB6DD}"/>
    <cellStyle name="Normal 117 2 4 2 2" xfId="49091" xr:uid="{44D68F65-6C38-4688-BC17-E70EB04C6F1E}"/>
    <cellStyle name="Normal 117 2 4 3" xfId="35775" xr:uid="{BE3D3B7A-81A8-429C-AA8F-950A33F6ECD5}"/>
    <cellStyle name="Normal 117 2 5" xfId="15254" xr:uid="{A539CAC4-D595-44E6-A043-DD5308C2B78A}"/>
    <cellStyle name="Normal 117 2 5 2" xfId="39486" xr:uid="{1C192034-1786-4756-93FC-5823A8B792B4}"/>
    <cellStyle name="Normal 117 2 6" xfId="18991" xr:uid="{45C2E860-1E39-45DB-874B-06378918CFB9}"/>
    <cellStyle name="Normal 117 2 6 2" xfId="43217" xr:uid="{D1523507-9DDB-4610-8C22-198CAB88D95A}"/>
    <cellStyle name="Normal 117 2 7" xfId="22544" xr:uid="{1B4650E7-8733-48DE-A88A-1B898E7C6B30}"/>
    <cellStyle name="Normal 117 2 7 2" xfId="46746" xr:uid="{87D8ACDE-2D5D-41C9-873B-F5D878A6ECEE}"/>
    <cellStyle name="Normal 117 3" xfId="1796" xr:uid="{00000000-0005-0000-0000-000020080000}"/>
    <cellStyle name="Normal 117 3 10" xfId="28952" xr:uid="{0F5A8B57-0602-4EE3-A9F8-A2716A955CC0}"/>
    <cellStyle name="Normal 117 3 2" xfId="4821" xr:uid="{2949E490-9380-4616-8715-566C9B22F385}"/>
    <cellStyle name="Normal 117 3 2 2" xfId="8085" xr:uid="{56391C25-98C9-4EB7-A8A1-30DBF3831200}"/>
    <cellStyle name="Normal 117 3 2 2 2" xfId="27678" xr:uid="{C4FDC6B2-5A78-463B-B24F-4AB6DB743F2B}"/>
    <cellStyle name="Normal 117 3 2 2 2 2" xfId="51795" xr:uid="{42220E9B-6E4E-430B-BD74-4C23C16FB4D9}"/>
    <cellStyle name="Normal 117 3 2 2 3" xfId="32913" xr:uid="{BF940CFE-C920-457E-B45D-E47F493A886A}"/>
    <cellStyle name="Normal 117 3 2 3" xfId="14246" xr:uid="{02661683-5C67-4321-9395-792AE57F3BC1}"/>
    <cellStyle name="Normal 117 3 2 3 2" xfId="38479" xr:uid="{A7BA17AA-AC80-4795-A1D0-1E94F784F91D}"/>
    <cellStyle name="Normal 117 3 2 4" xfId="17959" xr:uid="{A67C14AE-97B4-42D7-ADE1-E6B08682F502}"/>
    <cellStyle name="Normal 117 3 2 4 2" xfId="42190" xr:uid="{50CD787E-514E-467F-851A-BDA4D6EC903E}"/>
    <cellStyle name="Normal 117 3 2 5" xfId="21698" xr:uid="{BC1B1AD6-CBAB-416A-A949-FF7E9AE38C16}"/>
    <cellStyle name="Normal 117 3 2 5 2" xfId="45921" xr:uid="{0FBFED4E-6CF1-4C07-B7A3-4F29AC1016F3}"/>
    <cellStyle name="Normal 117 3 2 6" xfId="23718" xr:uid="{E10FDAFE-E672-4989-992D-7402C430D8BD}"/>
    <cellStyle name="Normal 117 3 2 6 2" xfId="47920" xr:uid="{05215271-C32C-41FC-BB49-0C9960675846}"/>
    <cellStyle name="Normal 117 3 2 7" xfId="30120" xr:uid="{61C6CEF4-3650-4305-8DF2-1DF1033886AD}"/>
    <cellStyle name="Normal 117 3 3" xfId="6134" xr:uid="{E95395C4-17F5-45F9-A6FC-62EEDCB62BAA}"/>
    <cellStyle name="Normal 117 3 3 2" xfId="9396" xr:uid="{9E359A43-54CB-4433-8444-ADD8E265A8FC}"/>
    <cellStyle name="Normal 117 3 3 2 2" xfId="34022" xr:uid="{719378D8-1487-4E19-86B0-8AFB996D431E}"/>
    <cellStyle name="Normal 117 3 3 3" xfId="13054" xr:uid="{7CE64ECF-35A5-49FC-B9CF-F4AC7F56747F}"/>
    <cellStyle name="Normal 117 3 3 3 2" xfId="37287" xr:uid="{C4CA24B8-B75E-42B8-9200-CF5A64002954}"/>
    <cellStyle name="Normal 117 3 3 4" xfId="16767" xr:uid="{7B5D7494-5B84-4F75-A332-B479275B1AB1}"/>
    <cellStyle name="Normal 117 3 3 4 2" xfId="40998" xr:uid="{83F879B1-CA47-4209-9E79-AD77DA16A9AF}"/>
    <cellStyle name="Normal 117 3 3 5" xfId="20506" xr:uid="{B56C55B0-4BA3-457E-A22A-6B660246AAF1}"/>
    <cellStyle name="Normal 117 3 3 5 2" xfId="44729" xr:uid="{C2198495-9A2A-49BC-9392-4A6AC4E28699}"/>
    <cellStyle name="Normal 117 3 3 6" xfId="26484" xr:uid="{C00D57FD-E73B-46A1-AF40-C9D16FF1F84D}"/>
    <cellStyle name="Normal 117 3 3 6 2" xfId="50603" xr:uid="{3B730DA5-8852-422F-A194-A42DCC20304C}"/>
    <cellStyle name="Normal 117 3 3 7" xfId="31140" xr:uid="{0BED133A-27C8-4CBB-BDFF-3D4A10F62C41}"/>
    <cellStyle name="Normal 117 3 4" xfId="6932" xr:uid="{AB0FF7BF-3449-492C-A54D-B2DF31F80EB4}"/>
    <cellStyle name="Normal 117 3 4 2" xfId="25081" xr:uid="{0DEC201C-037F-4BE0-B621-59D8DBF0C7D4}"/>
    <cellStyle name="Normal 117 3 4 2 2" xfId="49215" xr:uid="{9FC5AC30-47D2-4F2B-AEF0-2DF25211FD77}"/>
    <cellStyle name="Normal 117 3 4 3" xfId="31865" xr:uid="{A83B338A-A840-4C76-BCC1-7D18BBC17599}"/>
    <cellStyle name="Normal 117 3 5" xfId="10615" xr:uid="{CD15C8D0-3F20-47BA-A65E-FA010E2AB337}"/>
    <cellStyle name="Normal 117 3 6" xfId="11665" xr:uid="{EA0E3495-F255-4F83-B65C-7325825850C6}"/>
    <cellStyle name="Normal 117 3 6 2" xfId="35899" xr:uid="{BE008A51-402E-4C43-B64D-7044E52B225D}"/>
    <cellStyle name="Normal 117 3 7" xfId="15378" xr:uid="{0F966BFB-50C2-4B7F-A239-63E3591F3720}"/>
    <cellStyle name="Normal 117 3 7 2" xfId="39610" xr:uid="{63FE36D1-3116-43B2-89C5-ACA4EB5CA488}"/>
    <cellStyle name="Normal 117 3 8" xfId="19115" xr:uid="{D0031C4A-D0DD-4ADF-94D0-0DD734E3669E}"/>
    <cellStyle name="Normal 117 3 8 2" xfId="43341" xr:uid="{ECF5F930-89FD-42D0-9442-28CE524C246E}"/>
    <cellStyle name="Normal 117 3 9" xfId="22668" xr:uid="{1D67262F-C317-41FA-8AE7-E2B0994BC8A3}"/>
    <cellStyle name="Normal 117 3 9 2" xfId="46870" xr:uid="{1E2473BC-8538-4C3E-BC03-19AA0D625F05}"/>
    <cellStyle name="Normal 117 4" xfId="4820" xr:uid="{D1C208CB-79A3-49EB-A6E0-5CEB8A80529E}"/>
    <cellStyle name="Normal 117 4 2" xfId="8216" xr:uid="{7BB3751A-C913-4748-A880-AF3DDCFE4BD8}"/>
    <cellStyle name="Normal 117 4 2 2" xfId="14373" xr:uid="{16662F49-5DB7-45A9-9A34-F592FB820B4C}"/>
    <cellStyle name="Normal 117 4 2 2 2" xfId="27805" xr:uid="{3432418A-18E9-4EAD-80AE-B947985B88CE}"/>
    <cellStyle name="Normal 117 4 2 2 2 2" xfId="51922" xr:uid="{2789A866-9235-4FD8-ACFA-11FDBEA54316}"/>
    <cellStyle name="Normal 117 4 2 2 3" xfId="38606" xr:uid="{3DC5E3EA-4A25-4BFF-88EC-616F0D09F31A}"/>
    <cellStyle name="Normal 117 4 2 3" xfId="18086" xr:uid="{3A7C7CEF-AA59-4492-953B-F4939D5F9C42}"/>
    <cellStyle name="Normal 117 4 2 3 2" xfId="42317" xr:uid="{84935542-A6C2-4BBE-A165-3E45B1E68E21}"/>
    <cellStyle name="Normal 117 4 2 4" xfId="21825" xr:uid="{36C807ED-48EE-475D-8EB0-17AF4EF08AE8}"/>
    <cellStyle name="Normal 117 4 2 4 2" xfId="46048" xr:uid="{A1F2E9C7-AAA7-49FB-9ACB-712899F39E98}"/>
    <cellStyle name="Normal 117 4 2 5" xfId="23845" xr:uid="{3EC3F66D-F722-4CE2-8251-0CCC276BD7B4}"/>
    <cellStyle name="Normal 117 4 2 5 2" xfId="48047" xr:uid="{4BBBCAB8-AD26-4513-BFD8-842696E33B78}"/>
    <cellStyle name="Normal 117 4 2 6" xfId="33040" xr:uid="{8B55E615-1B66-4BC6-976E-AEFF9FA74137}"/>
    <cellStyle name="Normal 117 4 3" xfId="7068" xr:uid="{7D790D88-71AD-44F3-9E97-5B2DCA74EEE7}"/>
    <cellStyle name="Normal 117 4 3 2" xfId="13181" xr:uid="{E95877DC-8792-4F1A-9C9A-91CC8BE1F5BC}"/>
    <cellStyle name="Normal 117 4 3 2 2" xfId="37414" xr:uid="{30D9F06B-42B6-4AAA-AC8D-FBCFBF0C83C8}"/>
    <cellStyle name="Normal 117 4 3 3" xfId="16894" xr:uid="{A08B06B1-0522-4254-A9FA-F3CE2FE2E896}"/>
    <cellStyle name="Normal 117 4 3 3 2" xfId="41125" xr:uid="{6768298E-2ECD-4150-B83E-BE7168977EE9}"/>
    <cellStyle name="Normal 117 4 3 4" xfId="20633" xr:uid="{B5030BEA-3BC0-4D55-9C93-EBAA2460A04E}"/>
    <cellStyle name="Normal 117 4 3 4 2" xfId="44856" xr:uid="{5179D017-FF56-4011-981C-4D9C2F04328A}"/>
    <cellStyle name="Normal 117 4 3 5" xfId="26611" xr:uid="{835598FE-ACD1-4F6D-9274-9D2018AD05CE}"/>
    <cellStyle name="Normal 117 4 3 5 2" xfId="50730" xr:uid="{215BCD95-BEBC-4635-B41C-B89C3062F31B}"/>
    <cellStyle name="Normal 117 4 3 6" xfId="31992" xr:uid="{14446E77-225D-4B3C-84C2-52B7CA233BDF}"/>
    <cellStyle name="Normal 117 4 4" xfId="11792" xr:uid="{2D1097DF-449C-48DE-96C0-B8F6D788239A}"/>
    <cellStyle name="Normal 117 4 4 2" xfId="25208" xr:uid="{847017F8-C2AC-4C78-A2F3-F61F757E537D}"/>
    <cellStyle name="Normal 117 4 4 2 2" xfId="49342" xr:uid="{629CBAF9-FAC0-4D43-BC61-98FAA5E22431}"/>
    <cellStyle name="Normal 117 4 4 3" xfId="36026" xr:uid="{185E1F31-7B78-4239-B866-AA9244E8CC30}"/>
    <cellStyle name="Normal 117 4 5" xfId="15505" xr:uid="{79B24FE8-39E7-4374-9C99-324CEB10BE33}"/>
    <cellStyle name="Normal 117 4 5 2" xfId="39737" xr:uid="{D3A79630-A3CA-4789-9A91-4AA2E3EE956B}"/>
    <cellStyle name="Normal 117 4 6" xfId="19242" xr:uid="{A189900A-8B39-47FD-AB1A-43F5DEA9280F}"/>
    <cellStyle name="Normal 117 4 6 2" xfId="43468" xr:uid="{C4FCC655-1678-49E2-8754-C935695AECE4}"/>
    <cellStyle name="Normal 117 4 7" xfId="22795" xr:uid="{3A18B9B1-420D-403A-8DB1-2E03187CE57B}"/>
    <cellStyle name="Normal 117 4 7 2" xfId="46997" xr:uid="{ABD5CA09-88F7-418A-927C-221D68466482}"/>
    <cellStyle name="Normal 117 4 8" xfId="30119" xr:uid="{60B211ED-3EA8-40F8-9D77-23324CCBBAD6}"/>
    <cellStyle name="Normal 117 5" xfId="6133" xr:uid="{A0610204-F0FD-42F1-B477-0D6759549269}"/>
    <cellStyle name="Normal 117 5 2" xfId="8346" xr:uid="{7CC4F8B1-65DE-43FC-BE29-F21A5C76E0CF}"/>
    <cellStyle name="Normal 117 5 2 2" xfId="14500" xr:uid="{9835E8D1-6483-4634-916A-07E0373C422D}"/>
    <cellStyle name="Normal 117 5 2 2 2" xfId="27932" xr:uid="{EAAA880D-4DA5-4CCC-9B83-9418433EFEF0}"/>
    <cellStyle name="Normal 117 5 2 2 2 2" xfId="52049" xr:uid="{0CC184BD-3CE3-4440-9FC0-A5AAE470FB1A}"/>
    <cellStyle name="Normal 117 5 2 2 3" xfId="38733" xr:uid="{FAFB6589-4487-4C6F-897E-75E5EF718630}"/>
    <cellStyle name="Normal 117 5 2 3" xfId="18213" xr:uid="{52F81078-D488-4D27-AF05-FEFC32217463}"/>
    <cellStyle name="Normal 117 5 2 3 2" xfId="42444" xr:uid="{7D19FC01-4B69-4996-BE46-C97FAB983109}"/>
    <cellStyle name="Normal 117 5 2 4" xfId="21952" xr:uid="{DF06882B-E43A-414E-A605-00658E510943}"/>
    <cellStyle name="Normal 117 5 2 4 2" xfId="46175" xr:uid="{2DE78AEB-D939-45FD-A9E8-2847A6D17B61}"/>
    <cellStyle name="Normal 117 5 2 5" xfId="23972" xr:uid="{D6D6F9C5-AFF5-4B42-B2E7-ED578E185C15}"/>
    <cellStyle name="Normal 117 5 2 5 2" xfId="48174" xr:uid="{1CB9A216-9DD4-4270-A92A-E1D689DDF933}"/>
    <cellStyle name="Normal 117 5 2 6" xfId="33167" xr:uid="{EDC03DD2-354B-4BA4-A5BB-265F6EA2DA69}"/>
    <cellStyle name="Normal 117 5 3" xfId="7196" xr:uid="{935EDF7D-1122-47A3-B8B8-C4E989D1D2A3}"/>
    <cellStyle name="Normal 117 5 3 2" xfId="13308" xr:uid="{7F78E0E9-D09F-4C31-8266-1F9D5CD31A05}"/>
    <cellStyle name="Normal 117 5 3 2 2" xfId="37541" xr:uid="{E78667E2-051E-46EF-AFF8-7EC681879A3B}"/>
    <cellStyle name="Normal 117 5 3 3" xfId="17021" xr:uid="{E21F2C49-5324-45D8-9FBA-8A5F2F630E46}"/>
    <cellStyle name="Normal 117 5 3 3 2" xfId="41252" xr:uid="{D78B364E-1CDE-4702-9922-0545832E0016}"/>
    <cellStyle name="Normal 117 5 3 4" xfId="20760" xr:uid="{A8FB4A3A-3640-4D71-B6B6-A7F694E23EFB}"/>
    <cellStyle name="Normal 117 5 3 4 2" xfId="44983" xr:uid="{A7C5422E-8E6D-4140-95EE-B7168563BDD9}"/>
    <cellStyle name="Normal 117 5 3 5" xfId="26738" xr:uid="{2990B960-666C-43DC-86EB-9F21A71DFCBB}"/>
    <cellStyle name="Normal 117 5 3 5 2" xfId="50857" xr:uid="{FB2D82DD-89CE-46C8-9789-1B8DE92E7959}"/>
    <cellStyle name="Normal 117 5 3 6" xfId="32119" xr:uid="{F753B10D-07CB-47E1-B0E0-B39474E9458F}"/>
    <cellStyle name="Normal 117 5 4" xfId="11919" xr:uid="{495794E5-C939-443E-B0CF-94DD7914FA07}"/>
    <cellStyle name="Normal 117 5 4 2" xfId="25335" xr:uid="{AE55647F-EABA-4A98-B6DF-6AEC7311C052}"/>
    <cellStyle name="Normal 117 5 4 2 2" xfId="49469" xr:uid="{E9629047-9667-4DD4-8136-AF8B1BF8E314}"/>
    <cellStyle name="Normal 117 5 4 3" xfId="36153" xr:uid="{D7841147-1812-4446-81C5-7E74BCB82065}"/>
    <cellStyle name="Normal 117 5 5" xfId="15632" xr:uid="{E2D0664B-6AC9-41FB-82CC-1FCA18D345BE}"/>
    <cellStyle name="Normal 117 5 5 2" xfId="39864" xr:uid="{D9AC743B-83FC-4130-A2EB-DF23ED433C93}"/>
    <cellStyle name="Normal 117 5 6" xfId="19369" xr:uid="{2B3F5B5E-A984-4574-8CD1-EF204743BFBF}"/>
    <cellStyle name="Normal 117 5 6 2" xfId="43595" xr:uid="{AA3DAC0B-F853-47C2-A688-7D29CDB65AF0}"/>
    <cellStyle name="Normal 117 5 7" xfId="22922" xr:uid="{990FE41E-21D4-4864-9415-0E948DEFA478}"/>
    <cellStyle name="Normal 117 5 7 2" xfId="47124" xr:uid="{2EAFABBB-B721-4699-966F-BAA7597858E7}"/>
    <cellStyle name="Normal 117 5 8" xfId="31139" xr:uid="{38FDD106-0F38-45B0-81A7-87AD925FECB5}"/>
    <cellStyle name="Normal 117 6" xfId="7330" xr:uid="{F96452DD-C15D-47D3-AFF6-09A4BEFDC6C9}"/>
    <cellStyle name="Normal 117 6 2" xfId="8478" xr:uid="{B2D89E4C-0BC0-4EDE-970F-4BE72A643B7D}"/>
    <cellStyle name="Normal 117 6 2 2" xfId="14627" xr:uid="{7DC7056D-0913-4E7D-A70E-99BC8ECB6CA2}"/>
    <cellStyle name="Normal 117 6 2 2 2" xfId="28059" xr:uid="{AEC299EA-B7EF-4712-A184-D84352C5F2C6}"/>
    <cellStyle name="Normal 117 6 2 2 2 2" xfId="52176" xr:uid="{8C11E7AE-3F8A-4A53-AF14-6FB771F872E1}"/>
    <cellStyle name="Normal 117 6 2 2 3" xfId="38860" xr:uid="{7D0C7058-BEE4-44B3-B668-838A5AFAAD2C}"/>
    <cellStyle name="Normal 117 6 2 3" xfId="18340" xr:uid="{2F2BF291-056C-42D6-8AF1-C17B763F9818}"/>
    <cellStyle name="Normal 117 6 2 3 2" xfId="42571" xr:uid="{F1EC7785-5A3C-48B3-995E-50E4CD07806F}"/>
    <cellStyle name="Normal 117 6 2 4" xfId="22079" xr:uid="{5EBBD94A-826F-4224-B6AD-639B6DE118ED}"/>
    <cellStyle name="Normal 117 6 2 4 2" xfId="46302" xr:uid="{B2420154-0CF1-4004-9F7B-313B09DD7E3C}"/>
    <cellStyle name="Normal 117 6 2 5" xfId="24099" xr:uid="{53994A82-818E-4652-BB9A-6A067992F321}"/>
    <cellStyle name="Normal 117 6 2 5 2" xfId="48301" xr:uid="{5D03C410-5C1E-4791-9A8F-EB364496B8CF}"/>
    <cellStyle name="Normal 117 6 2 6" xfId="33294" xr:uid="{D7F7445D-4732-420B-B01F-7C5177623AE9}"/>
    <cellStyle name="Normal 117 6 3" xfId="9605" xr:uid="{3EE142DF-D088-4A95-A422-C22C1489720B}"/>
    <cellStyle name="Normal 117 6 3 2" xfId="13435" xr:uid="{60A190EC-FFAE-429D-ADA6-4CF3963DBC11}"/>
    <cellStyle name="Normal 117 6 3 2 2" xfId="37668" xr:uid="{862B9C24-224B-415C-9704-05F7C2682C09}"/>
    <cellStyle name="Normal 117 6 3 3" xfId="17148" xr:uid="{3F1EAA40-7BF9-4450-BDCB-692B358AD2CE}"/>
    <cellStyle name="Normal 117 6 3 3 2" xfId="41379" xr:uid="{AB162C9B-082D-4F36-BC05-6B6C69F54E77}"/>
    <cellStyle name="Normal 117 6 3 4" xfId="20887" xr:uid="{F7B4E5ED-97E9-4550-9710-46D79242D831}"/>
    <cellStyle name="Normal 117 6 3 4 2" xfId="45110" xr:uid="{E8DDECF5-F6E1-425D-8967-ED14B565B050}"/>
    <cellStyle name="Normal 117 6 3 5" xfId="26865" xr:uid="{FEF1A175-3623-4089-904A-078329820636}"/>
    <cellStyle name="Normal 117 6 3 5 2" xfId="50984" xr:uid="{C1D04DAF-0247-4104-BDE9-9725A66102C6}"/>
    <cellStyle name="Normal 117 6 3 6" xfId="34230" xr:uid="{C4969855-D090-479B-A2A6-0088B92E2AB2}"/>
    <cellStyle name="Normal 117 6 4" xfId="12046" xr:uid="{C28B0F28-F696-4026-9F87-A31C4C5372B3}"/>
    <cellStyle name="Normal 117 6 4 2" xfId="25462" xr:uid="{CFD7E58A-C0C1-47F2-BC9F-FFD7D7BBC495}"/>
    <cellStyle name="Normal 117 6 4 2 2" xfId="49596" xr:uid="{F756AFED-CEAE-413D-9D28-E7B49CFAB8FF}"/>
    <cellStyle name="Normal 117 6 4 3" xfId="36280" xr:uid="{00C67391-DD2F-49AA-8BFB-78C0BE710B18}"/>
    <cellStyle name="Normal 117 6 5" xfId="15759" xr:uid="{16B3D707-FADB-496A-BB7B-812DA68A11B5}"/>
    <cellStyle name="Normal 117 6 5 2" xfId="39991" xr:uid="{C1C92742-C59D-4815-A117-57535C38E9AE}"/>
    <cellStyle name="Normal 117 6 6" xfId="19496" xr:uid="{656949C6-0924-4563-BFB4-0C52DC11C44F}"/>
    <cellStyle name="Normal 117 6 6 2" xfId="43722" xr:uid="{3094DD63-FF3F-4A6D-AA58-985DE2626DC8}"/>
    <cellStyle name="Normal 117 6 7" xfId="23049" xr:uid="{6D7B0B2F-153E-4E47-BCE9-F2AD9E16C535}"/>
    <cellStyle name="Normal 117 6 7 2" xfId="47251" xr:uid="{4ED61D15-F484-4064-BB07-9F63693433DD}"/>
    <cellStyle name="Normal 117 6 8" xfId="32246" xr:uid="{1BA6BE8D-5740-4D8F-B5FA-135A1824D9ED}"/>
    <cellStyle name="Normal 117 7" xfId="7805" xr:uid="{A7DFB09C-EBD2-4AAF-8C0C-F2BEE37D3B52}"/>
    <cellStyle name="Normal 117 8" xfId="7495" xr:uid="{7DC3F297-DF6B-49B8-9271-3127C82E13BE}"/>
    <cellStyle name="Normal 117 8 2" xfId="12593" xr:uid="{68E14273-FB9A-4D32-A257-68669377DFBA}"/>
    <cellStyle name="Normal 117 8 2 2" xfId="26021" xr:uid="{EE194867-F674-4519-88DD-89D5A6FCC7A8}"/>
    <cellStyle name="Normal 117 8 2 2 2" xfId="50142" xr:uid="{54EFE7AC-355A-49F6-BFED-1523E960BFF3}"/>
    <cellStyle name="Normal 117 8 2 3" xfId="36826" xr:uid="{0D0ED31D-529C-443B-8BEA-C0E8F13B397E}"/>
    <cellStyle name="Normal 117 8 3" xfId="16306" xr:uid="{639D40BC-7F82-4E3B-AC7E-1F12B88F7499}"/>
    <cellStyle name="Normal 117 8 3 2" xfId="40537" xr:uid="{10AA2568-3591-4EB9-8C25-BB01231DA89D}"/>
    <cellStyle name="Normal 117 8 4" xfId="20045" xr:uid="{8F2C6309-4F8D-45AC-B65D-FC177AE686F3}"/>
    <cellStyle name="Normal 117 8 4 2" xfId="44268" xr:uid="{C298BC33-792D-4A3F-B0F2-76223B368D77}"/>
    <cellStyle name="Normal 117 8 5" xfId="23209" xr:uid="{8081F371-80F5-4350-A0EF-7D37A1CF94FD}"/>
    <cellStyle name="Normal 117 8 5 2" xfId="47411" xr:uid="{C2FA0ADE-6A47-4A3D-9B6C-1E53678BA4BB}"/>
    <cellStyle name="Normal 117 8 6" xfId="32406" xr:uid="{B0017037-DB70-415D-A1FA-0F8AD4D41303}"/>
    <cellStyle name="Normal 117 9" xfId="9858" xr:uid="{4E54EE15-B0CB-4DCB-B031-64AFE802A00E}"/>
    <cellStyle name="Normal 117 9 2" xfId="13742" xr:uid="{007B3EF5-2C24-4CD5-A1E5-30C2B00BC8A9}"/>
    <cellStyle name="Normal 117 9 2 2" xfId="37975" xr:uid="{E880FEEF-D3F3-4937-9848-EF01B5608E46}"/>
    <cellStyle name="Normal 117 9 3" xfId="17455" xr:uid="{75B1AB28-21AB-4B17-B7B2-F8F05DB6D58A}"/>
    <cellStyle name="Normal 117 9 3 2" xfId="41686" xr:uid="{E766E15D-9CC6-41AC-A999-27246EF4A67D}"/>
    <cellStyle name="Normal 117 9 4" xfId="21194" xr:uid="{61EEAE28-EF0A-4BED-8C50-262BC616B10F}"/>
    <cellStyle name="Normal 117 9 4 2" xfId="45417" xr:uid="{57C0321C-E829-43C9-80D5-56F78F5DC5BC}"/>
    <cellStyle name="Normal 117 9 5" xfId="27174" xr:uid="{CB026E91-C016-4B38-9AAC-27A2F6D38571}"/>
    <cellStyle name="Normal 117 9 5 2" xfId="51291" xr:uid="{1A9334BB-E0DA-42F2-B2DA-244D8DD81A3D}"/>
    <cellStyle name="Normal 117 9 6" xfId="34458" xr:uid="{C6EA8D39-10F8-4AD9-81E8-10F1D50B844B}"/>
    <cellStyle name="Normal 118" xfId="1797" xr:uid="{00000000-0005-0000-0000-000021080000}"/>
    <cellStyle name="Normal 118 10" xfId="9006" xr:uid="{EB29EBDF-D027-4E2B-9883-C439BD477B05}"/>
    <cellStyle name="Normal 118 10 2" xfId="12401" xr:uid="{6980B7B2-45EF-4C91-84AC-268446A10807}"/>
    <cellStyle name="Normal 118 10 2 2" xfId="36635" xr:uid="{649F3E94-13A9-4432-AC2D-ECA60549BB9D}"/>
    <cellStyle name="Normal 118 10 3" xfId="16114" xr:uid="{7DBED7DA-3CCB-43CE-9E96-8AC563C2AF8A}"/>
    <cellStyle name="Normal 118 10 3 2" xfId="40346" xr:uid="{2FD19288-AD20-48E8-8D6F-5C195D7FAF0C}"/>
    <cellStyle name="Normal 118 10 4" xfId="19852" xr:uid="{31432F84-C9F1-4986-9801-A2132303D3C0}"/>
    <cellStyle name="Normal 118 10 4 2" xfId="44077" xr:uid="{374FA03C-B410-4B14-BF9C-B61685B8A7AD}"/>
    <cellStyle name="Normal 118 10 5" xfId="25827" xr:uid="{34AF6895-38F7-41A3-8809-D73BE79623FA}"/>
    <cellStyle name="Normal 118 10 5 2" xfId="49951" xr:uid="{1B55D211-5A05-48C6-BF70-876F974F4622}"/>
    <cellStyle name="Normal 118 10 6" xfId="33700" xr:uid="{69AA0E1E-9B73-4DC9-98A0-DE51072E33C8}"/>
    <cellStyle name="Normal 118 11" xfId="10616" xr:uid="{2BF3B1DE-0FC0-4FEF-BE34-A88C1F7DE07D}"/>
    <cellStyle name="Normal 118 11 2" xfId="24538" xr:uid="{B5D81AC1-E6E7-4E77-90BA-EB3A677DA561}"/>
    <cellStyle name="Normal 118 11 2 2" xfId="48712" xr:uid="{5DA4CE52-ED47-4716-9B10-B43FF902E955}"/>
    <cellStyle name="Normal 118 11 3" xfId="35123" xr:uid="{845E7534-F1CF-4FA8-967C-70FE19106478}"/>
    <cellStyle name="Normal 118 12" xfId="11157" xr:uid="{407415FC-C353-4313-8F01-314FA9B1E896}"/>
    <cellStyle name="Normal 118 12 2" xfId="35391" xr:uid="{99ED8B5D-72EA-469B-AC34-A0DC4CE8F029}"/>
    <cellStyle name="Normal 118 13" xfId="14870" xr:uid="{9B8163DE-7EC2-4E5F-BAA3-84FEB23FF090}"/>
    <cellStyle name="Normal 118 13 2" xfId="39102" xr:uid="{C289CA77-AF4F-4D5C-9562-2752B22FA859}"/>
    <cellStyle name="Normal 118 14" xfId="18603" xr:uid="{01795BFB-39A1-4937-8932-5BDDE4C946FD}"/>
    <cellStyle name="Normal 118 14 2" xfId="42829" xr:uid="{439E41D5-4947-462A-9434-145C14419C85}"/>
    <cellStyle name="Normal 118 15" xfId="28953" xr:uid="{224D06BB-4D88-4312-8492-686D597B8C5F}"/>
    <cellStyle name="Normal 118 2" xfId="1798" xr:uid="{00000000-0005-0000-0000-000022080000}"/>
    <cellStyle name="Normal 118 2 2" xfId="7956" xr:uid="{DB0A4C6E-2B0B-4FAF-AEA0-43D3CA1E4A6A}"/>
    <cellStyle name="Normal 118 2 2 2" xfId="14127" xr:uid="{206F96FF-FBCD-40A3-B18D-332C38C8F4C6}"/>
    <cellStyle name="Normal 118 2 2 2 2" xfId="27559" xr:uid="{462B2976-76CE-477B-9AA7-F8C1B1282936}"/>
    <cellStyle name="Normal 118 2 2 2 2 2" xfId="51676" xr:uid="{1A8C67F7-E884-4B1E-AFE0-CFC99A863DED}"/>
    <cellStyle name="Normal 118 2 2 2 3" xfId="38360" xr:uid="{C073978E-15E7-4A8F-BDFA-7D6E0FA4C3EE}"/>
    <cellStyle name="Normal 118 2 2 3" xfId="17840" xr:uid="{9E7C34E0-1863-43BB-A6BB-EE185A087B92}"/>
    <cellStyle name="Normal 118 2 2 3 2" xfId="42071" xr:uid="{B6FB67F1-EC06-493B-B4C6-333E756251FC}"/>
    <cellStyle name="Normal 118 2 2 4" xfId="21579" xr:uid="{C7DF983B-2B67-4ADD-859F-90DB58E746F3}"/>
    <cellStyle name="Normal 118 2 2 4 2" xfId="45802" xr:uid="{962DE27B-460D-4547-9530-80D57E6C23E5}"/>
    <cellStyle name="Normal 118 2 2 5" xfId="23599" xr:uid="{E301B58A-0199-4561-BF2E-011B5265FC2E}"/>
    <cellStyle name="Normal 118 2 2 5 2" xfId="47801" xr:uid="{7E65F6BD-D38A-4267-859D-D1A6F8BEFA55}"/>
    <cellStyle name="Normal 118 2 2 6" xfId="32794" xr:uid="{7E1451F1-CDE2-406F-AF97-B1A68EE5A6AA}"/>
    <cellStyle name="Normal 118 2 3" xfId="6809" xr:uid="{AEBC487A-D418-49DF-A563-5F28D2D8D855}"/>
    <cellStyle name="Normal 118 2 3 2" xfId="12947" xr:uid="{88F39065-0777-4948-BC9D-4CAB03C2E3D9}"/>
    <cellStyle name="Normal 118 2 3 2 2" xfId="37180" xr:uid="{2FBCC4BF-BA3B-445D-97FA-F8043672EF1F}"/>
    <cellStyle name="Normal 118 2 3 3" xfId="16660" xr:uid="{B8C35B43-74A9-47A4-9C9C-B44D475D263B}"/>
    <cellStyle name="Normal 118 2 3 3 2" xfId="40891" xr:uid="{6FD173DF-6EF3-4613-A3E8-1769E2DA9530}"/>
    <cellStyle name="Normal 118 2 3 4" xfId="20399" xr:uid="{29BAAB81-5275-495D-AC09-44B9A7B5A800}"/>
    <cellStyle name="Normal 118 2 3 4 2" xfId="44622" xr:uid="{7A0EDD2A-F7C2-4624-BDD5-EFC104FBBCE0}"/>
    <cellStyle name="Normal 118 2 3 5" xfId="26377" xr:uid="{9E6E346D-870A-46AA-8968-C3B4C408815F}"/>
    <cellStyle name="Normal 118 2 3 5 2" xfId="50496" xr:uid="{9A7CBCAA-65D7-4753-97FB-241189A21ECF}"/>
    <cellStyle name="Normal 118 2 3 6" xfId="31746" xr:uid="{A7674E93-684C-4243-8504-4CFB848522C1}"/>
    <cellStyle name="Normal 118 2 4" xfId="11546" xr:uid="{3B58508C-9BCA-46D4-9E45-EB6ADABDFA2F}"/>
    <cellStyle name="Normal 118 2 4 2" xfId="24962" xr:uid="{0EDC790A-7EE3-4B7F-8AFE-BF29298CEE6F}"/>
    <cellStyle name="Normal 118 2 4 2 2" xfId="49096" xr:uid="{F9553831-7EA9-4354-8DBF-03CD163CE624}"/>
    <cellStyle name="Normal 118 2 4 3" xfId="35780" xr:uid="{00908E79-30D4-4BD0-902E-06956C9D09AB}"/>
    <cellStyle name="Normal 118 2 5" xfId="15259" xr:uid="{111A70F6-3151-47DF-8C31-6CAD716278D6}"/>
    <cellStyle name="Normal 118 2 5 2" xfId="39491" xr:uid="{BE9510BA-1C3A-4D58-8ECA-765C9790AB19}"/>
    <cellStyle name="Normal 118 2 6" xfId="18996" xr:uid="{3FC2DA00-2D36-41FF-8CB7-33AEEC73CA6B}"/>
    <cellStyle name="Normal 118 2 6 2" xfId="43222" xr:uid="{C590D79F-C473-402E-B19B-5B712343DA55}"/>
    <cellStyle name="Normal 118 2 7" xfId="22549" xr:uid="{7A88ABA0-26B3-4960-90DB-E52C52845EF5}"/>
    <cellStyle name="Normal 118 2 7 2" xfId="46751" xr:uid="{464C4A5F-63C0-413F-801A-2DF171F645F3}"/>
    <cellStyle name="Normal 118 3" xfId="1799" xr:uid="{00000000-0005-0000-0000-000023080000}"/>
    <cellStyle name="Normal 118 3 10" xfId="28954" xr:uid="{89A04351-924C-451F-A7C7-51393B823C48}"/>
    <cellStyle name="Normal 118 3 2" xfId="4823" xr:uid="{7A8D83E9-9707-449E-93A7-5AD25E0E09BE}"/>
    <cellStyle name="Normal 118 3 2 2" xfId="8090" xr:uid="{E110552A-61DB-4A24-8155-5800F1D5B4EB}"/>
    <cellStyle name="Normal 118 3 2 2 2" xfId="27683" xr:uid="{7B819BDB-750C-4396-B314-F50A9B77B763}"/>
    <cellStyle name="Normal 118 3 2 2 2 2" xfId="51800" xr:uid="{3DB9AFD6-039C-46D8-AAC6-423D0EC53E19}"/>
    <cellStyle name="Normal 118 3 2 2 3" xfId="32918" xr:uid="{21E926F7-C3F3-4569-889A-1419559ECD54}"/>
    <cellStyle name="Normal 118 3 2 3" xfId="14251" xr:uid="{8CFFD0B4-1D4F-48D4-86A1-DC378C832DA4}"/>
    <cellStyle name="Normal 118 3 2 3 2" xfId="38484" xr:uid="{76A1A9B7-41BF-4587-BB19-CC350A3D9E30}"/>
    <cellStyle name="Normal 118 3 2 4" xfId="17964" xr:uid="{95382FE2-3D93-4FF2-8C6E-F711DE1BA193}"/>
    <cellStyle name="Normal 118 3 2 4 2" xfId="42195" xr:uid="{C436D137-0E15-4135-8F84-A20B37BD71FE}"/>
    <cellStyle name="Normal 118 3 2 5" xfId="21703" xr:uid="{7C3BF140-4B2F-41E0-A3BE-2FF7A4AF7510}"/>
    <cellStyle name="Normal 118 3 2 5 2" xfId="45926" xr:uid="{F05FF685-4A87-41D1-8010-BEBCC0525CAE}"/>
    <cellStyle name="Normal 118 3 2 6" xfId="23723" xr:uid="{AA19A038-0A75-48D2-8E3D-0ECD3EF1ACBD}"/>
    <cellStyle name="Normal 118 3 2 6 2" xfId="47925" xr:uid="{ACF1CAD4-4602-4768-8582-46C0AC4AE8B0}"/>
    <cellStyle name="Normal 118 3 2 7" xfId="30122" xr:uid="{5ECC107F-F2E1-4A22-839C-D4EB29E10A95}"/>
    <cellStyle name="Normal 118 3 3" xfId="6136" xr:uid="{C7AA7554-E589-41BD-B1D2-C6C7F6B6E06B}"/>
    <cellStyle name="Normal 118 3 3 2" xfId="9398" xr:uid="{2DFE8CB6-184E-4C36-B07C-92DC61E463EC}"/>
    <cellStyle name="Normal 118 3 3 2 2" xfId="34024" xr:uid="{B9965D8B-EB21-41EC-8BFC-2169F642A6EF}"/>
    <cellStyle name="Normal 118 3 3 3" xfId="13059" xr:uid="{DADFD0E2-4C94-4433-90A0-EB0BEDDDAFA0}"/>
    <cellStyle name="Normal 118 3 3 3 2" xfId="37292" xr:uid="{49CEEEDA-218C-45E8-B40D-4EEE1CE0934A}"/>
    <cellStyle name="Normal 118 3 3 4" xfId="16772" xr:uid="{1B0FA84C-F9F4-41CA-AA2B-2D77D5B3F038}"/>
    <cellStyle name="Normal 118 3 3 4 2" xfId="41003" xr:uid="{86DEBE5F-5DA7-484F-90CA-DE8D99DEAACC}"/>
    <cellStyle name="Normal 118 3 3 5" xfId="20511" xr:uid="{BDDE113F-3E2B-4855-805A-7FC7940E8801}"/>
    <cellStyle name="Normal 118 3 3 5 2" xfId="44734" xr:uid="{D12B084E-7AC7-4088-A1C8-EC4740F5EF5B}"/>
    <cellStyle name="Normal 118 3 3 6" xfId="26489" xr:uid="{052B460A-4D6A-43F6-8D1E-8C3C9987C4CF}"/>
    <cellStyle name="Normal 118 3 3 6 2" xfId="50608" xr:uid="{2B70A674-93B0-47EE-BEA2-64AEEDE28119}"/>
    <cellStyle name="Normal 118 3 3 7" xfId="31142" xr:uid="{7B17D8CB-85A7-442C-B7C9-5B1B3F719D1B}"/>
    <cellStyle name="Normal 118 3 4" xfId="6937" xr:uid="{1CFBC5D8-58F1-43A2-85CF-C7DC0A394766}"/>
    <cellStyle name="Normal 118 3 4 2" xfId="25086" xr:uid="{45957EA7-0F62-4C35-B4E6-547996C9A36A}"/>
    <cellStyle name="Normal 118 3 4 2 2" xfId="49220" xr:uid="{0882498F-AA3E-42DE-BFCD-C8F18F1392ED}"/>
    <cellStyle name="Normal 118 3 4 3" xfId="31870" xr:uid="{56159C92-87B3-40CA-89E3-A08E405A76EB}"/>
    <cellStyle name="Normal 118 3 5" xfId="10617" xr:uid="{D110F2C1-5C7F-464C-BD9A-6BE4EB545D20}"/>
    <cellStyle name="Normal 118 3 6" xfId="11670" xr:uid="{E2F187E2-AA4A-4C95-B7F2-544291F4CEB8}"/>
    <cellStyle name="Normal 118 3 6 2" xfId="35904" xr:uid="{70FA55EE-0DE8-44DE-AEE9-46E04A97DD13}"/>
    <cellStyle name="Normal 118 3 7" xfId="15383" xr:uid="{5F613D42-7400-438C-A09D-A1E88C943220}"/>
    <cellStyle name="Normal 118 3 7 2" xfId="39615" xr:uid="{295786BE-BD41-46E2-AC34-9DE0A8958691}"/>
    <cellStyle name="Normal 118 3 8" xfId="19120" xr:uid="{74337756-294D-468F-AA85-305007986A10}"/>
    <cellStyle name="Normal 118 3 8 2" xfId="43346" xr:uid="{EA60CED9-E8A6-4365-B361-EC4AD3A9180B}"/>
    <cellStyle name="Normal 118 3 9" xfId="22673" xr:uid="{3815A85C-F532-4990-A4E7-1732D36694D5}"/>
    <cellStyle name="Normal 118 3 9 2" xfId="46875" xr:uid="{085395FA-8C74-4B73-94E4-6B97C2B62670}"/>
    <cellStyle name="Normal 118 4" xfId="4824" xr:uid="{B66E2B07-6D66-4769-9ACD-146A94EA6082}"/>
    <cellStyle name="Normal 118 4 2" xfId="8221" xr:uid="{672E8719-32AA-4696-8029-6A90A212E959}"/>
    <cellStyle name="Normal 118 4 2 2" xfId="14378" xr:uid="{06B8828E-9A7F-4264-A73F-CBDE3C1E87E7}"/>
    <cellStyle name="Normal 118 4 2 2 2" xfId="27810" xr:uid="{8E2AAA3F-FA9D-43FF-85E1-982C521D67EE}"/>
    <cellStyle name="Normal 118 4 2 2 2 2" xfId="51927" xr:uid="{1B6BEAA9-27F8-40AC-ACBA-003ED88DD735}"/>
    <cellStyle name="Normal 118 4 2 2 3" xfId="38611" xr:uid="{878C6A99-8D70-4A8E-B928-6B7C45E70A32}"/>
    <cellStyle name="Normal 118 4 2 3" xfId="18091" xr:uid="{8C2C211A-7923-47F7-9824-15F0815D4714}"/>
    <cellStyle name="Normal 118 4 2 3 2" xfId="42322" xr:uid="{A398AB9F-E259-4890-84A4-289F26556340}"/>
    <cellStyle name="Normal 118 4 2 4" xfId="21830" xr:uid="{883C58DD-D4CC-4F12-AE19-9FD17778D821}"/>
    <cellStyle name="Normal 118 4 2 4 2" xfId="46053" xr:uid="{E4B52DB1-647E-4008-B7B0-23CCC84933ED}"/>
    <cellStyle name="Normal 118 4 2 5" xfId="23850" xr:uid="{A595F93C-31DC-4C10-979D-284ABC483B52}"/>
    <cellStyle name="Normal 118 4 2 5 2" xfId="48052" xr:uid="{14B9A517-9531-4B4A-9027-3F81C8470856}"/>
    <cellStyle name="Normal 118 4 2 6" xfId="33045" xr:uid="{D2E843C9-17B9-4841-9A0C-73EF398B99F6}"/>
    <cellStyle name="Normal 118 4 3" xfId="7073" xr:uid="{AB7DA769-FD3D-415E-AF6D-5C2342CE4D18}"/>
    <cellStyle name="Normal 118 4 3 2" xfId="13186" xr:uid="{E5F4FDDB-E987-442C-9B6A-4B12C18082C5}"/>
    <cellStyle name="Normal 118 4 3 2 2" xfId="37419" xr:uid="{1D02341B-2B65-4C4B-BE6D-85A16BE5C17F}"/>
    <cellStyle name="Normal 118 4 3 3" xfId="16899" xr:uid="{9D9DDD11-8FE5-4562-9D0E-ED88EB470EB0}"/>
    <cellStyle name="Normal 118 4 3 3 2" xfId="41130" xr:uid="{E2D6D228-6898-413F-AAA3-A6F52EC20758}"/>
    <cellStyle name="Normal 118 4 3 4" xfId="20638" xr:uid="{67F35790-F9A1-45D0-BF7F-741D00581F58}"/>
    <cellStyle name="Normal 118 4 3 4 2" xfId="44861" xr:uid="{97284BA4-6FD5-45DF-AD43-63448DFDE362}"/>
    <cellStyle name="Normal 118 4 3 5" xfId="26616" xr:uid="{60F84278-5766-4583-889C-D32154C1B869}"/>
    <cellStyle name="Normal 118 4 3 5 2" xfId="50735" xr:uid="{F959B016-0BE4-4D90-9834-AB1720FD7AA1}"/>
    <cellStyle name="Normal 118 4 3 6" xfId="31997" xr:uid="{3EF704DE-86DE-4798-BDF6-CAA6F6F01227}"/>
    <cellStyle name="Normal 118 4 4" xfId="11797" xr:uid="{DF26BC08-A486-46DB-B7A4-AE7DC4A3780D}"/>
    <cellStyle name="Normal 118 4 4 2" xfId="25213" xr:uid="{51783AEE-973C-418D-8951-046AD6CE4D43}"/>
    <cellStyle name="Normal 118 4 4 2 2" xfId="49347" xr:uid="{E4105B36-E213-48E7-A4EC-AFEBE60938A8}"/>
    <cellStyle name="Normal 118 4 4 3" xfId="36031" xr:uid="{0E853E82-EE4A-46C2-9505-7B2F51F2C995}"/>
    <cellStyle name="Normal 118 4 5" xfId="15510" xr:uid="{9146251F-3C24-4830-B3C0-0B84868102BE}"/>
    <cellStyle name="Normal 118 4 5 2" xfId="39742" xr:uid="{59D21C61-56C8-4896-B7DC-5024D60D4C72}"/>
    <cellStyle name="Normal 118 4 6" xfId="19247" xr:uid="{4596CD31-52A2-4C58-A792-1C25F3A67AEF}"/>
    <cellStyle name="Normal 118 4 6 2" xfId="43473" xr:uid="{14AC9032-F76E-42D3-98DB-CD602F2049A0}"/>
    <cellStyle name="Normal 118 4 7" xfId="22800" xr:uid="{537B2F13-6485-429C-B083-8606AB23B44F}"/>
    <cellStyle name="Normal 118 4 7 2" xfId="47002" xr:uid="{D7F90167-5BF5-4EC8-8093-A1FCF3D84B41}"/>
    <cellStyle name="Normal 118 5" xfId="4822" xr:uid="{8E449126-162C-4C8B-98BB-F7CD50C3FF28}"/>
    <cellStyle name="Normal 118 5 2" xfId="8351" xr:uid="{5FE512E9-BFF0-46DC-B108-3B65B91E7D65}"/>
    <cellStyle name="Normal 118 5 2 2" xfId="14505" xr:uid="{57E100DB-712B-4F9C-8CB2-61AE8EFAE7C5}"/>
    <cellStyle name="Normal 118 5 2 2 2" xfId="27937" xr:uid="{171DD53F-F57B-4DC2-9DD9-E451818E3B1B}"/>
    <cellStyle name="Normal 118 5 2 2 2 2" xfId="52054" xr:uid="{4CF340BC-5819-4896-8C42-B38CD9CD9E8E}"/>
    <cellStyle name="Normal 118 5 2 2 3" xfId="38738" xr:uid="{8B80A3B8-561D-4321-8CD9-4FD42D767B82}"/>
    <cellStyle name="Normal 118 5 2 3" xfId="18218" xr:uid="{5CD55CF1-4E78-43CF-877A-429B431E0AE7}"/>
    <cellStyle name="Normal 118 5 2 3 2" xfId="42449" xr:uid="{180AB670-A1EB-43BF-887A-BF2950C06B85}"/>
    <cellStyle name="Normal 118 5 2 4" xfId="21957" xr:uid="{180F52C0-5089-427A-B8CB-8242E96E115D}"/>
    <cellStyle name="Normal 118 5 2 4 2" xfId="46180" xr:uid="{D4BF542D-C35B-40BD-BA70-6F451151DE4C}"/>
    <cellStyle name="Normal 118 5 2 5" xfId="23977" xr:uid="{8AD7F281-0C71-4D6A-A944-A785AA0CC1EE}"/>
    <cellStyle name="Normal 118 5 2 5 2" xfId="48179" xr:uid="{991F6ECC-D1B4-4E92-848A-9190EBE16432}"/>
    <cellStyle name="Normal 118 5 2 6" xfId="33172" xr:uid="{52340D70-B64F-4ABE-BEEA-23D9BE18DBB2}"/>
    <cellStyle name="Normal 118 5 3" xfId="7201" xr:uid="{819F7F30-3761-442D-9DA2-317643067B0E}"/>
    <cellStyle name="Normal 118 5 3 2" xfId="13313" xr:uid="{736FB9B8-123F-42DC-ABA8-C76C9AD2D8D2}"/>
    <cellStyle name="Normal 118 5 3 2 2" xfId="37546" xr:uid="{9DB15259-2B58-40AE-80E8-6C89683D8600}"/>
    <cellStyle name="Normal 118 5 3 3" xfId="17026" xr:uid="{A8F9070B-0666-4A52-BDBB-9BAB21FF073B}"/>
    <cellStyle name="Normal 118 5 3 3 2" xfId="41257" xr:uid="{3F5577D8-8F7E-46C9-B162-7413751A2E9C}"/>
    <cellStyle name="Normal 118 5 3 4" xfId="20765" xr:uid="{4B1115DB-8EFD-4588-9470-D622BF949D22}"/>
    <cellStyle name="Normal 118 5 3 4 2" xfId="44988" xr:uid="{5343CAAA-0FAD-46ED-B21A-6C66B7144FDE}"/>
    <cellStyle name="Normal 118 5 3 5" xfId="26743" xr:uid="{1A95F04E-957B-4DB2-999E-3F79F7CABF91}"/>
    <cellStyle name="Normal 118 5 3 5 2" xfId="50862" xr:uid="{8697DB70-7E40-44C6-9C9A-CB5998D3346B}"/>
    <cellStyle name="Normal 118 5 3 6" xfId="32124" xr:uid="{73AC94A7-3A5F-4297-8880-FF93FCED85A0}"/>
    <cellStyle name="Normal 118 5 4" xfId="11924" xr:uid="{29B9D4E8-B268-4A31-886D-BF3059D28347}"/>
    <cellStyle name="Normal 118 5 4 2" xfId="25340" xr:uid="{B5DE8A09-DFA2-451C-BF61-893210C1D673}"/>
    <cellStyle name="Normal 118 5 4 2 2" xfId="49474" xr:uid="{EE0C545D-E2F1-43FF-B8FE-A972596C6E5F}"/>
    <cellStyle name="Normal 118 5 4 3" xfId="36158" xr:uid="{4B91C19B-02FE-4812-8318-FBEFEAB5EDE1}"/>
    <cellStyle name="Normal 118 5 5" xfId="15637" xr:uid="{F007430C-794A-4D84-8C59-4BD1866646E6}"/>
    <cellStyle name="Normal 118 5 5 2" xfId="39869" xr:uid="{3DFE47A8-51A5-40B1-9813-7B258061C4B5}"/>
    <cellStyle name="Normal 118 5 6" xfId="19374" xr:uid="{71FBB5B5-07E1-4D88-9BFE-9422E5F1AD4C}"/>
    <cellStyle name="Normal 118 5 6 2" xfId="43600" xr:uid="{9D7AEDCE-8CA7-40B9-871F-A4DD64A065AC}"/>
    <cellStyle name="Normal 118 5 7" xfId="22927" xr:uid="{FB83854F-6F0F-4D33-A745-CB69E8033472}"/>
    <cellStyle name="Normal 118 5 7 2" xfId="47129" xr:uid="{8C8A30C7-73F6-4ED6-A538-AE1408C92CB5}"/>
    <cellStyle name="Normal 118 5 8" xfId="30121" xr:uid="{3F4BF484-F669-4014-B3D5-14B03B32180C}"/>
    <cellStyle name="Normal 118 6" xfId="6135" xr:uid="{CEA3EDF5-8956-4B27-B11C-088BA8395382}"/>
    <cellStyle name="Normal 118 6 2" xfId="8483" xr:uid="{A1CE7671-B993-4D3B-98C8-5D8F1347C764}"/>
    <cellStyle name="Normal 118 6 2 2" xfId="14632" xr:uid="{D9D9FE89-3F18-4C51-BE0B-87A4558B7931}"/>
    <cellStyle name="Normal 118 6 2 2 2" xfId="28064" xr:uid="{4BB2ADA0-4CE6-4F19-B7E0-DCBD928F0C88}"/>
    <cellStyle name="Normal 118 6 2 2 2 2" xfId="52181" xr:uid="{45201BED-75FB-494C-998B-9467FDF92039}"/>
    <cellStyle name="Normal 118 6 2 2 3" xfId="38865" xr:uid="{884EE3B8-A169-406F-83F7-7E5C79045574}"/>
    <cellStyle name="Normal 118 6 2 3" xfId="18345" xr:uid="{6D0FAA1B-56AF-4B40-823C-573C30FA8278}"/>
    <cellStyle name="Normal 118 6 2 3 2" xfId="42576" xr:uid="{6E628DB7-5A5F-442E-A47C-079BB7F78447}"/>
    <cellStyle name="Normal 118 6 2 4" xfId="22084" xr:uid="{D03EBF0F-409A-48D0-8693-AD1BCCB58128}"/>
    <cellStyle name="Normal 118 6 2 4 2" xfId="46307" xr:uid="{40E32158-D993-42D7-9A65-C90B57AE24E4}"/>
    <cellStyle name="Normal 118 6 2 5" xfId="24104" xr:uid="{84964C10-C111-48EE-AA55-C0AB9FF7D7A2}"/>
    <cellStyle name="Normal 118 6 2 5 2" xfId="48306" xr:uid="{1C4AEE2A-1780-40FC-B951-7E44EB27D947}"/>
    <cellStyle name="Normal 118 6 2 6" xfId="33299" xr:uid="{F3992549-9BDB-4D97-A7A9-587CF014456D}"/>
    <cellStyle name="Normal 118 6 3" xfId="7335" xr:uid="{F34C39F7-790F-4736-9F99-22F6704D242B}"/>
    <cellStyle name="Normal 118 6 3 2" xfId="13440" xr:uid="{03ACAE83-D011-423A-9525-91B603A494D9}"/>
    <cellStyle name="Normal 118 6 3 2 2" xfId="37673" xr:uid="{2790EE1F-C856-4B29-85A0-B6DB944B26A5}"/>
    <cellStyle name="Normal 118 6 3 3" xfId="17153" xr:uid="{F08C20D2-D174-4BE3-87DD-89CB10817812}"/>
    <cellStyle name="Normal 118 6 3 3 2" xfId="41384" xr:uid="{78440FBA-9952-41AA-AFA4-B0176846DB81}"/>
    <cellStyle name="Normal 118 6 3 4" xfId="20892" xr:uid="{C048EA54-B5B1-44B8-BC1F-3CD36DCEBA18}"/>
    <cellStyle name="Normal 118 6 3 4 2" xfId="45115" xr:uid="{57F690F2-0C0D-43F6-ABFC-CD1E729AA496}"/>
    <cellStyle name="Normal 118 6 3 5" xfId="26870" xr:uid="{20752FF0-58F5-4384-9C1D-3E37D0280141}"/>
    <cellStyle name="Normal 118 6 3 5 2" xfId="50989" xr:uid="{63849784-A486-412C-B8C2-2E5B233EA424}"/>
    <cellStyle name="Normal 118 6 3 6" xfId="32251" xr:uid="{7877ADF8-67FD-4577-9B06-7E452DDF1290}"/>
    <cellStyle name="Normal 118 6 4" xfId="12051" xr:uid="{3B12D993-3167-4492-9498-9312A316C8D7}"/>
    <cellStyle name="Normal 118 6 4 2" xfId="25467" xr:uid="{6451C145-EA95-4C1A-910C-DF2F1CE12D11}"/>
    <cellStyle name="Normal 118 6 4 2 2" xfId="49601" xr:uid="{1D6C79E3-C275-419D-9DA9-B41D641C2F50}"/>
    <cellStyle name="Normal 118 6 4 3" xfId="36285" xr:uid="{1DDD0A35-A35B-492F-BB96-9DB191B764BE}"/>
    <cellStyle name="Normal 118 6 5" xfId="15764" xr:uid="{C7F5F16B-AB5E-4EC6-AD09-2FFAA34851B3}"/>
    <cellStyle name="Normal 118 6 5 2" xfId="39996" xr:uid="{B7DADB2A-75AF-46C4-8074-8BADAF90D6BB}"/>
    <cellStyle name="Normal 118 6 6" xfId="19501" xr:uid="{EC1A354F-44EC-45D3-A88A-9424CE7317EC}"/>
    <cellStyle name="Normal 118 6 6 2" xfId="43727" xr:uid="{3B17A52D-9B76-402E-B8DC-725196F3C7E9}"/>
    <cellStyle name="Normal 118 6 7" xfId="23054" xr:uid="{52D6C524-C6C5-4108-B096-2DEE2B9F6C39}"/>
    <cellStyle name="Normal 118 6 7 2" xfId="47256" xr:uid="{40C79A87-CC26-42F7-91E5-B0407DE5CAA4}"/>
    <cellStyle name="Normal 118 6 8" xfId="31141" xr:uid="{A5A8C796-BD2B-403C-B1C8-5E254E81CFD8}"/>
    <cellStyle name="Normal 118 7" xfId="7820" xr:uid="{2F3E382E-C5D1-4DA7-8B75-B2AF52DB69F9}"/>
    <cellStyle name="Normal 118 8" xfId="7500" xr:uid="{3603B133-2D32-4157-AA8D-5DA619105A16}"/>
    <cellStyle name="Normal 118 8 2" xfId="12596" xr:uid="{C254F228-B7EB-421C-A76F-55C15D433904}"/>
    <cellStyle name="Normal 118 8 2 2" xfId="26024" xr:uid="{A7CB4A4B-16F7-4583-A51F-2FB1FB112524}"/>
    <cellStyle name="Normal 118 8 2 2 2" xfId="50145" xr:uid="{155CB97F-53B9-42C6-B1B3-D064B21A1B51}"/>
    <cellStyle name="Normal 118 8 2 3" xfId="36829" xr:uid="{1F4D8A50-D7A1-43F5-B1D3-7629E7A71038}"/>
    <cellStyle name="Normal 118 8 3" xfId="16309" xr:uid="{C0509332-13D4-4764-8487-620D546ED962}"/>
    <cellStyle name="Normal 118 8 3 2" xfId="40540" xr:uid="{319EB68A-791D-4AB9-ACFE-699DEBCBDCF8}"/>
    <cellStyle name="Normal 118 8 4" xfId="20048" xr:uid="{F916277A-758B-4627-9620-B4432BB2FAF4}"/>
    <cellStyle name="Normal 118 8 4 2" xfId="44271" xr:uid="{EB42444D-74CD-4BA3-B594-FD7D1528FA4E}"/>
    <cellStyle name="Normal 118 8 5" xfId="23214" xr:uid="{C1AD47DD-C9F5-472D-B65F-9001EFB48E68}"/>
    <cellStyle name="Normal 118 8 5 2" xfId="47416" xr:uid="{87A3449A-4D5B-426A-ACDD-57E19DFD758E}"/>
    <cellStyle name="Normal 118 8 6" xfId="32411" xr:uid="{64EC17CD-DDB7-47BA-9F5F-8EB9AF135A36}"/>
    <cellStyle name="Normal 118 9" xfId="9861" xr:uid="{1AA17C6D-0DC4-476E-9540-14C67D0CAAF2}"/>
    <cellStyle name="Normal 118 9 2" xfId="13747" xr:uid="{6C0D9E6A-BF4D-4A3A-8495-2BD7A7ED6C5B}"/>
    <cellStyle name="Normal 118 9 2 2" xfId="37980" xr:uid="{783E5CAB-67B3-4BD0-BEC4-428BB1470C75}"/>
    <cellStyle name="Normal 118 9 3" xfId="17460" xr:uid="{6CFABAB3-1D02-44BF-BE55-83C251D3CEE8}"/>
    <cellStyle name="Normal 118 9 3 2" xfId="41691" xr:uid="{CA6346C2-4056-449C-89E0-1F0F701B95B3}"/>
    <cellStyle name="Normal 118 9 4" xfId="21199" xr:uid="{3E063A95-CF2C-4841-BE0C-0F6203C31060}"/>
    <cellStyle name="Normal 118 9 4 2" xfId="45422" xr:uid="{79107C22-4141-44E7-B8BF-855A8FE4EECF}"/>
    <cellStyle name="Normal 118 9 5" xfId="27179" xr:uid="{05047467-5CBB-4EA3-ABDC-4341A56C66AB}"/>
    <cellStyle name="Normal 118 9 5 2" xfId="51296" xr:uid="{2D58DF90-8D22-482F-A1EE-CF5D8C434FC0}"/>
    <cellStyle name="Normal 118 9 6" xfId="34461" xr:uid="{73731E1E-2815-4463-A5CA-D21F39A5B4F5}"/>
    <cellStyle name="Normal 119" xfId="1800" xr:uid="{00000000-0005-0000-0000-000024080000}"/>
    <cellStyle name="Normal 119 10" xfId="9005" xr:uid="{64704E05-255D-4291-A982-3E1DCDBD5202}"/>
    <cellStyle name="Normal 119 10 2" xfId="12400" xr:uid="{B6132E43-9CE8-46D7-8DAA-AF8AC867BDFB}"/>
    <cellStyle name="Normal 119 10 2 2" xfId="36634" xr:uid="{5A94B0DE-079C-4294-A347-D376CF3F57BF}"/>
    <cellStyle name="Normal 119 10 3" xfId="16113" xr:uid="{79CD25EC-D5D1-4255-AB68-8985034D2D1D}"/>
    <cellStyle name="Normal 119 10 3 2" xfId="40345" xr:uid="{773241EC-F760-441A-A617-7FBCC59DBD9C}"/>
    <cellStyle name="Normal 119 10 4" xfId="19851" xr:uid="{1467BD2F-C308-48B0-9792-1BD1C0383B02}"/>
    <cellStyle name="Normal 119 10 4 2" xfId="44076" xr:uid="{45B93F2E-DE56-4066-9C4D-F80F6F55BE25}"/>
    <cellStyle name="Normal 119 10 5" xfId="25826" xr:uid="{562EABBA-1EC4-47FA-9D64-79752CC37D84}"/>
    <cellStyle name="Normal 119 10 5 2" xfId="49950" xr:uid="{34D5AA0A-4A02-4735-8686-F060ABA0F6B6}"/>
    <cellStyle name="Normal 119 10 6" xfId="33699" xr:uid="{4DAE92F2-092C-4C95-BD73-42E661042B05}"/>
    <cellStyle name="Normal 119 11" xfId="10618" xr:uid="{98D002C9-35C5-4FF5-886A-63E329B16261}"/>
    <cellStyle name="Normal 119 11 2" xfId="24537" xr:uid="{07402124-6C24-4D14-BB25-CD94200B331B}"/>
    <cellStyle name="Normal 119 11 2 2" xfId="48711" xr:uid="{C90E15ED-6304-4BC6-B38B-361850E4F04E}"/>
    <cellStyle name="Normal 119 11 3" xfId="35124" xr:uid="{7A28765D-21CD-451A-B4F6-8FBF2D5372A6}"/>
    <cellStyle name="Normal 119 12" xfId="11156" xr:uid="{93275BA2-487C-412C-9A70-36547D5AC7CE}"/>
    <cellStyle name="Normal 119 12 2" xfId="35390" xr:uid="{AA7FA019-B5E3-410E-BB89-BC4DE6270177}"/>
    <cellStyle name="Normal 119 13" xfId="14869" xr:uid="{D494E7E8-D067-478D-A80B-2BFEB0A1DB38}"/>
    <cellStyle name="Normal 119 13 2" xfId="39101" xr:uid="{F019C263-52CA-4BA3-BE0E-A4327F2F71A9}"/>
    <cellStyle name="Normal 119 14" xfId="18602" xr:uid="{07CECCDA-943B-459E-AD24-230C6928DF03}"/>
    <cellStyle name="Normal 119 14 2" xfId="42828" xr:uid="{979B7D6D-B950-4195-9C4C-4E29A2105702}"/>
    <cellStyle name="Normal 119 15" xfId="28955" xr:uid="{3D0FFEB1-B72C-439F-AAEF-B0B027CB0043}"/>
    <cellStyle name="Normal 119 2" xfId="1801" xr:uid="{00000000-0005-0000-0000-000025080000}"/>
    <cellStyle name="Normal 119 2 2" xfId="7955" xr:uid="{D9BD1F1E-6581-4D52-B596-3C2FB7B42897}"/>
    <cellStyle name="Normal 119 2 2 2" xfId="14126" xr:uid="{B4BC9033-11C5-40E4-9006-18A440F599CC}"/>
    <cellStyle name="Normal 119 2 2 2 2" xfId="27558" xr:uid="{DAF95DB5-497E-4B89-997B-A2F5DE1D5741}"/>
    <cellStyle name="Normal 119 2 2 2 2 2" xfId="51675" xr:uid="{4D8E1437-F14B-4907-8FB6-6E4236328987}"/>
    <cellStyle name="Normal 119 2 2 2 3" xfId="38359" xr:uid="{D23D5331-8A22-4AA2-8261-CF6642171342}"/>
    <cellStyle name="Normal 119 2 2 3" xfId="17839" xr:uid="{1AC2FB64-5353-49B6-A450-B73F5C6123A9}"/>
    <cellStyle name="Normal 119 2 2 3 2" xfId="42070" xr:uid="{D1B9280A-E6DD-4A5C-85A3-4B7877887BFC}"/>
    <cellStyle name="Normal 119 2 2 4" xfId="21578" xr:uid="{9ADEEEC4-9F7C-433E-B57C-9C36C632DB8E}"/>
    <cellStyle name="Normal 119 2 2 4 2" xfId="45801" xr:uid="{C72048FD-FEB4-47B2-B943-D2565F70B5BF}"/>
    <cellStyle name="Normal 119 2 2 5" xfId="23598" xr:uid="{C248AEB8-C201-4DC2-ABC2-C7F835C48884}"/>
    <cellStyle name="Normal 119 2 2 5 2" xfId="47800" xr:uid="{FEA124DB-77E6-4AEC-8F68-F7526C1FDBDC}"/>
    <cellStyle name="Normal 119 2 2 6" xfId="32793" xr:uid="{DBEBF5CA-FC54-49C0-B5B5-44ECF88A546E}"/>
    <cellStyle name="Normal 119 2 3" xfId="6808" xr:uid="{C3EF535A-2E88-4711-8253-C60340B5E284}"/>
    <cellStyle name="Normal 119 2 3 2" xfId="12946" xr:uid="{6C62400A-BA4C-4227-832D-3F87C2BAC3CD}"/>
    <cellStyle name="Normal 119 2 3 2 2" xfId="37179" xr:uid="{65CA1E2A-6491-4F88-817E-F3CB81C55F92}"/>
    <cellStyle name="Normal 119 2 3 3" xfId="16659" xr:uid="{325589EF-AF36-4868-B8B1-6CA3E13EB57B}"/>
    <cellStyle name="Normal 119 2 3 3 2" xfId="40890" xr:uid="{3909A4E7-CD8E-4718-AB64-BA1AC5C02429}"/>
    <cellStyle name="Normal 119 2 3 4" xfId="20398" xr:uid="{C74C1F27-7B4B-4C88-A557-6A5880AA2FB9}"/>
    <cellStyle name="Normal 119 2 3 4 2" xfId="44621" xr:uid="{40CBEDA0-60E7-4A0D-8E55-72DD851CF34A}"/>
    <cellStyle name="Normal 119 2 3 5" xfId="26376" xr:uid="{E8E03EA1-B980-4BE2-B59D-D240DE56A44B}"/>
    <cellStyle name="Normal 119 2 3 5 2" xfId="50495" xr:uid="{88C25E4F-22F3-4451-8330-25EFF636E963}"/>
    <cellStyle name="Normal 119 2 3 6" xfId="31745" xr:uid="{DC6B419F-1A13-4DBE-BFDE-90700DA0E909}"/>
    <cellStyle name="Normal 119 2 4" xfId="11545" xr:uid="{EA865836-8628-4042-B0E7-1CC5F8F92697}"/>
    <cellStyle name="Normal 119 2 4 2" xfId="24961" xr:uid="{76CAFB87-6578-4B60-AA49-B9A97B6AA4E9}"/>
    <cellStyle name="Normal 119 2 4 2 2" xfId="49095" xr:uid="{421EED3C-2070-4CCB-93E2-981A1C7F14DC}"/>
    <cellStyle name="Normal 119 2 4 3" xfId="35779" xr:uid="{126AD9F6-020C-49B7-8ED4-0E432F3963B3}"/>
    <cellStyle name="Normal 119 2 5" xfId="15258" xr:uid="{812E6320-7984-4BF7-A3CB-57A490B1C311}"/>
    <cellStyle name="Normal 119 2 5 2" xfId="39490" xr:uid="{34F5437E-0298-4C7E-8407-E9B32D20D00B}"/>
    <cellStyle name="Normal 119 2 6" xfId="18995" xr:uid="{03265798-21FD-4429-9CF8-DA27C40A98E3}"/>
    <cellStyle name="Normal 119 2 6 2" xfId="43221" xr:uid="{F7E3C9AE-E884-4B19-833C-7AAE935A47C9}"/>
    <cellStyle name="Normal 119 2 7" xfId="22548" xr:uid="{30F54888-4EDC-4F47-AC6F-2605ADF8F1C2}"/>
    <cellStyle name="Normal 119 2 7 2" xfId="46750" xr:uid="{64824244-4B71-46B8-B7DF-C38B24C7837A}"/>
    <cellStyle name="Normal 119 3" xfId="1802" xr:uid="{00000000-0005-0000-0000-000026080000}"/>
    <cellStyle name="Normal 119 3 10" xfId="28956" xr:uid="{356EF5F5-5277-451A-AA8D-ED2DDE02ECC2}"/>
    <cellStyle name="Normal 119 3 2" xfId="4825" xr:uid="{29F5142F-2773-4BCB-8862-54E201C0E189}"/>
    <cellStyle name="Normal 119 3 2 2" xfId="8089" xr:uid="{4B15DDB9-FE15-4180-B3F2-7CA02334C7D7}"/>
    <cellStyle name="Normal 119 3 2 2 2" xfId="27682" xr:uid="{9B6AEE10-8AC1-49FD-AD43-9D081C213059}"/>
    <cellStyle name="Normal 119 3 2 2 2 2" xfId="51799" xr:uid="{D3BA2400-91D5-4FAD-B383-7856B341DC0C}"/>
    <cellStyle name="Normal 119 3 2 2 3" xfId="32917" xr:uid="{8C6CE930-810A-4005-8EF1-22F8B82AE3E5}"/>
    <cellStyle name="Normal 119 3 2 3" xfId="14250" xr:uid="{50808A27-D78B-423A-B72A-1DED736C586C}"/>
    <cellStyle name="Normal 119 3 2 3 2" xfId="38483" xr:uid="{0AEA7C6A-79DE-4FD1-9A8A-8B7D9316DFB6}"/>
    <cellStyle name="Normal 119 3 2 4" xfId="17963" xr:uid="{CC27CF7B-A1B6-4D1D-A89B-4F2848062B06}"/>
    <cellStyle name="Normal 119 3 2 4 2" xfId="42194" xr:uid="{4F632FF3-661A-46B8-ACD6-45C97D4138EE}"/>
    <cellStyle name="Normal 119 3 2 5" xfId="21702" xr:uid="{B685C558-253E-4519-B4FF-2EED0B61C489}"/>
    <cellStyle name="Normal 119 3 2 5 2" xfId="45925" xr:uid="{9262CC19-A5F4-4F9B-9769-E033497CD310}"/>
    <cellStyle name="Normal 119 3 2 6" xfId="23722" xr:uid="{B8949DF5-4A4D-4783-AC3B-AE86A34EBBD3}"/>
    <cellStyle name="Normal 119 3 2 6 2" xfId="47924" xr:uid="{32607688-829D-4B13-8FF1-5C9DE30CDDBE}"/>
    <cellStyle name="Normal 119 3 2 7" xfId="30123" xr:uid="{2FDFE139-48AE-494B-8A75-DEA8810DDFB3}"/>
    <cellStyle name="Normal 119 3 3" xfId="6137" xr:uid="{3E616A21-7D8C-419D-9F0E-F9684C1104B5}"/>
    <cellStyle name="Normal 119 3 3 2" xfId="9397" xr:uid="{786CF4DC-E3B0-4A28-BA69-57178DA0C49A}"/>
    <cellStyle name="Normal 119 3 3 2 2" xfId="34023" xr:uid="{26ABC09D-6EFE-4D6B-A824-4F1CED228CE2}"/>
    <cellStyle name="Normal 119 3 3 3" xfId="13058" xr:uid="{9E1C7618-57C8-401E-9E6E-60CFA6C3ABCD}"/>
    <cellStyle name="Normal 119 3 3 3 2" xfId="37291" xr:uid="{A5DC7287-1CB5-41CB-BBF0-A8A51D2E6ED4}"/>
    <cellStyle name="Normal 119 3 3 4" xfId="16771" xr:uid="{9BE7429E-2A6C-49DD-A2B5-65BDE10F4A8F}"/>
    <cellStyle name="Normal 119 3 3 4 2" xfId="41002" xr:uid="{2BEC1F3A-9101-480E-A8A1-AB60E964911C}"/>
    <cellStyle name="Normal 119 3 3 5" xfId="20510" xr:uid="{B3F1C922-A939-4BA8-BD3A-60511F61367C}"/>
    <cellStyle name="Normal 119 3 3 5 2" xfId="44733" xr:uid="{AF5A354D-E8F3-4EE8-97C5-801FE12970B6}"/>
    <cellStyle name="Normal 119 3 3 6" xfId="26488" xr:uid="{21725AD9-B989-484F-A4A4-203550F6467B}"/>
    <cellStyle name="Normal 119 3 3 6 2" xfId="50607" xr:uid="{780E51ED-AF65-47C2-81AE-44AA5676B636}"/>
    <cellStyle name="Normal 119 3 3 7" xfId="31143" xr:uid="{D579202E-3AB2-4109-9796-D306E2E45C37}"/>
    <cellStyle name="Normal 119 3 4" xfId="6936" xr:uid="{4DA0750E-413A-4F6A-B1C8-184D7F70CB68}"/>
    <cellStyle name="Normal 119 3 4 2" xfId="25085" xr:uid="{5B2F0793-D593-493A-A213-EB9918673DDC}"/>
    <cellStyle name="Normal 119 3 4 2 2" xfId="49219" xr:uid="{436D759E-334C-490C-AB57-B7AB1D35A1EF}"/>
    <cellStyle name="Normal 119 3 4 3" xfId="31869" xr:uid="{DDDB0E78-6768-4AA2-A13F-078968134DDE}"/>
    <cellStyle name="Normal 119 3 5" xfId="10619" xr:uid="{A713112D-A488-4A38-ACED-6FC632DE8B18}"/>
    <cellStyle name="Normal 119 3 6" xfId="11669" xr:uid="{3385F6DE-066D-4EEC-92D5-7D606CE104EC}"/>
    <cellStyle name="Normal 119 3 6 2" xfId="35903" xr:uid="{87780EFC-F644-4BD3-9C73-D4999F51BDBD}"/>
    <cellStyle name="Normal 119 3 7" xfId="15382" xr:uid="{F22AF4EE-0543-4A4E-9A9D-CBCD9B9DC5A4}"/>
    <cellStyle name="Normal 119 3 7 2" xfId="39614" xr:uid="{57B8C028-8AFE-4F28-9E72-ADFC05E5165F}"/>
    <cellStyle name="Normal 119 3 8" xfId="19119" xr:uid="{02100E60-FAEC-4F3C-ADF1-7137BB23983B}"/>
    <cellStyle name="Normal 119 3 8 2" xfId="43345" xr:uid="{ADD8ACCC-1924-434D-BBFD-2EE7CDA68372}"/>
    <cellStyle name="Normal 119 3 9" xfId="22672" xr:uid="{3E8B1E45-18D9-41B6-94E1-E8363C380579}"/>
    <cellStyle name="Normal 119 3 9 2" xfId="46874" xr:uid="{36C5A1C1-917C-494C-8356-7F1DAE8C1B12}"/>
    <cellStyle name="Normal 119 4" xfId="4826" xr:uid="{C69F7F09-6EFB-4B9C-9CA6-63B52113C365}"/>
    <cellStyle name="Normal 119 4 2" xfId="8220" xr:uid="{E71E43EF-F25E-4583-B28C-D91108F9DD98}"/>
    <cellStyle name="Normal 119 4 2 2" xfId="14377" xr:uid="{28275DCC-A6AC-4BF0-A225-62ED12D46087}"/>
    <cellStyle name="Normal 119 4 2 2 2" xfId="27809" xr:uid="{61D46D6F-771F-48CC-98E7-9ED38C9643CC}"/>
    <cellStyle name="Normal 119 4 2 2 2 2" xfId="51926" xr:uid="{26DCE92F-DED9-47DE-854D-35F9D5D5A4B2}"/>
    <cellStyle name="Normal 119 4 2 2 3" xfId="38610" xr:uid="{2122D849-1301-448C-98E4-5B29F18071DF}"/>
    <cellStyle name="Normal 119 4 2 3" xfId="18090" xr:uid="{6E310CCB-8DA7-4DA4-9CE7-3B5C6D066086}"/>
    <cellStyle name="Normal 119 4 2 3 2" xfId="42321" xr:uid="{192B551D-1871-4484-AE20-4916790C651F}"/>
    <cellStyle name="Normal 119 4 2 4" xfId="21829" xr:uid="{1CEEA83E-75C7-4555-944F-D3ACE7332973}"/>
    <cellStyle name="Normal 119 4 2 4 2" xfId="46052" xr:uid="{BA10EA5F-A93D-45F1-9021-92A10F0B2B92}"/>
    <cellStyle name="Normal 119 4 2 5" xfId="23849" xr:uid="{5E89989F-115B-4418-9224-F5D42BE00537}"/>
    <cellStyle name="Normal 119 4 2 5 2" xfId="48051" xr:uid="{1295A15A-A6AE-4E3D-AE80-348995E599F5}"/>
    <cellStyle name="Normal 119 4 2 6" xfId="33044" xr:uid="{4C53C43C-4792-422B-9C1B-966094910918}"/>
    <cellStyle name="Normal 119 4 3" xfId="7072" xr:uid="{3E54BF0C-71E1-4444-8DF4-A9401CC8BBC9}"/>
    <cellStyle name="Normal 119 4 3 2" xfId="13185" xr:uid="{A6D81E8F-95C8-4CB6-9212-7AC8A6E9B0B3}"/>
    <cellStyle name="Normal 119 4 3 2 2" xfId="37418" xr:uid="{8EB17AEF-88BE-4E92-A412-493C358A91CD}"/>
    <cellStyle name="Normal 119 4 3 3" xfId="16898" xr:uid="{C75D5497-A7BC-43AB-9C1E-1DD023A20121}"/>
    <cellStyle name="Normal 119 4 3 3 2" xfId="41129" xr:uid="{2D2F5826-FE96-4C48-88BD-C8C0BA3AFF89}"/>
    <cellStyle name="Normal 119 4 3 4" xfId="20637" xr:uid="{6F3D06BA-D418-4F61-8526-92C14375C616}"/>
    <cellStyle name="Normal 119 4 3 4 2" xfId="44860" xr:uid="{4A046589-A145-4645-8F8E-03D578DD5198}"/>
    <cellStyle name="Normal 119 4 3 5" xfId="26615" xr:uid="{4CA96A79-E1CC-46C9-A11F-0A109D8CDCC9}"/>
    <cellStyle name="Normal 119 4 3 5 2" xfId="50734" xr:uid="{31A99CCB-6972-4C86-93C1-5E499A018201}"/>
    <cellStyle name="Normal 119 4 3 6" xfId="31996" xr:uid="{234B54D0-631E-4592-A270-C6ACC863E8B0}"/>
    <cellStyle name="Normal 119 4 4" xfId="11796" xr:uid="{CB594236-F293-40FC-B42D-80C0DE144056}"/>
    <cellStyle name="Normal 119 4 4 2" xfId="25212" xr:uid="{FB020B7D-9DB9-4EE8-85C3-099E5CAC16C0}"/>
    <cellStyle name="Normal 119 4 4 2 2" xfId="49346" xr:uid="{63C3E5F7-F669-4968-AFB6-6F4891EA44AE}"/>
    <cellStyle name="Normal 119 4 4 3" xfId="36030" xr:uid="{D1B72BDB-E396-4D4C-BD5B-F1AE7776B992}"/>
    <cellStyle name="Normal 119 4 5" xfId="15509" xr:uid="{437BF1FC-9FEB-4A08-9D45-8EC2386793B2}"/>
    <cellStyle name="Normal 119 4 5 2" xfId="39741" xr:uid="{053F4E7E-797E-41D9-A3C7-31C756829EDF}"/>
    <cellStyle name="Normal 119 4 6" xfId="19246" xr:uid="{1E7BC7D3-89D6-40D5-97ED-676E52AA1D6B}"/>
    <cellStyle name="Normal 119 4 6 2" xfId="43472" xr:uid="{82F96FBD-ADA7-4E29-99CE-0BA7254EAC0B}"/>
    <cellStyle name="Normal 119 4 7" xfId="22799" xr:uid="{8B567D1D-CCD8-431C-9441-6F22E77BEE81}"/>
    <cellStyle name="Normal 119 4 7 2" xfId="47001" xr:uid="{DD67DC72-B85F-41B3-963F-FB7B6C6D624B}"/>
    <cellStyle name="Normal 119 5" xfId="7200" xr:uid="{62631DEF-E7C2-4D64-8571-C9602E406EBA}"/>
    <cellStyle name="Normal 119 5 2" xfId="8350" xr:uid="{1D55DFF7-F6AF-4F4A-8DA9-AD17D58768F3}"/>
    <cellStyle name="Normal 119 5 2 2" xfId="14504" xr:uid="{2E73953C-7DFE-4853-800F-7CF5A76A8F22}"/>
    <cellStyle name="Normal 119 5 2 2 2" xfId="27936" xr:uid="{A9F5FF9C-FF2E-4291-AD6E-3F5D7C39D8B0}"/>
    <cellStyle name="Normal 119 5 2 2 2 2" xfId="52053" xr:uid="{6B11CCCD-B909-42D3-B80F-097E4431D257}"/>
    <cellStyle name="Normal 119 5 2 2 3" xfId="38737" xr:uid="{49A5DE2D-1373-49E2-A206-B4B69D81747A}"/>
    <cellStyle name="Normal 119 5 2 3" xfId="18217" xr:uid="{CBF9CE7A-D058-4467-ACD3-622F3E14D3D6}"/>
    <cellStyle name="Normal 119 5 2 3 2" xfId="42448" xr:uid="{FDEBF912-B39D-40C5-9B45-D674DDEEA142}"/>
    <cellStyle name="Normal 119 5 2 4" xfId="21956" xr:uid="{80DC5DF5-D6E7-4DCB-8DCB-2E20D2E53C3E}"/>
    <cellStyle name="Normal 119 5 2 4 2" xfId="46179" xr:uid="{8DF099E1-1910-418E-BBE9-8DDEC5AC5A58}"/>
    <cellStyle name="Normal 119 5 2 5" xfId="23976" xr:uid="{36531F0B-FDB3-4ACB-843A-6E5215A8C99C}"/>
    <cellStyle name="Normal 119 5 2 5 2" xfId="48178" xr:uid="{A35068D8-E360-4646-B651-BB8332BC1943}"/>
    <cellStyle name="Normal 119 5 2 6" xfId="33171" xr:uid="{7B2AF306-DB77-493A-A8FC-D89D19C9400A}"/>
    <cellStyle name="Normal 119 5 3" xfId="9526" xr:uid="{199A7CF6-1F6E-4682-A929-09006D7ED8B1}"/>
    <cellStyle name="Normal 119 5 3 2" xfId="13312" xr:uid="{FD2A6A8B-2389-41E7-AD17-F2D85AB636AC}"/>
    <cellStyle name="Normal 119 5 3 2 2" xfId="37545" xr:uid="{27E4AF82-C29E-4353-8EC5-E2884F4EA39C}"/>
    <cellStyle name="Normal 119 5 3 3" xfId="17025" xr:uid="{D64930DC-6B09-43FF-973D-E6D6138EF774}"/>
    <cellStyle name="Normal 119 5 3 3 2" xfId="41256" xr:uid="{D740442C-8736-40A1-892C-1ED494450AFE}"/>
    <cellStyle name="Normal 119 5 3 4" xfId="20764" xr:uid="{D5504519-53CB-4BDB-A900-CAD321862448}"/>
    <cellStyle name="Normal 119 5 3 4 2" xfId="44987" xr:uid="{DA8C477B-C0E1-44F8-86EF-BC524AB682DC}"/>
    <cellStyle name="Normal 119 5 3 5" xfId="26742" xr:uid="{141F6E97-5C83-4C3F-A276-629B50D45B9E}"/>
    <cellStyle name="Normal 119 5 3 5 2" xfId="50861" xr:uid="{50FD7378-B216-4BA2-9101-2DE4DBB37198}"/>
    <cellStyle name="Normal 119 5 3 6" xfId="34151" xr:uid="{4A0732C6-7B15-4FDD-9E9D-5CE48FD8F692}"/>
    <cellStyle name="Normal 119 5 4" xfId="11923" xr:uid="{EA0CE6EC-DD5D-4973-A955-667936BCE011}"/>
    <cellStyle name="Normal 119 5 4 2" xfId="25339" xr:uid="{0433CA09-58DD-4175-981F-7E68E9C78F67}"/>
    <cellStyle name="Normal 119 5 4 2 2" xfId="49473" xr:uid="{24A32F59-9B6C-4373-9C0F-7E4DC1F114DC}"/>
    <cellStyle name="Normal 119 5 4 3" xfId="36157" xr:uid="{BFAA72C3-A265-446F-8A32-0D4F38F07C6B}"/>
    <cellStyle name="Normal 119 5 5" xfId="15636" xr:uid="{8A1152AD-68AE-4C68-8085-3CC7F906C91A}"/>
    <cellStyle name="Normal 119 5 5 2" xfId="39868" xr:uid="{12E7CF49-F98E-4C14-9D65-575D566CE4D2}"/>
    <cellStyle name="Normal 119 5 6" xfId="19373" xr:uid="{DB1966AB-9C39-48C6-957F-BEBA9BEDE5FF}"/>
    <cellStyle name="Normal 119 5 6 2" xfId="43599" xr:uid="{F2BCD9D7-97C2-44F7-B373-028257EB90A3}"/>
    <cellStyle name="Normal 119 5 7" xfId="22926" xr:uid="{D4CAEECF-0866-48C4-81D7-5BDFE7A85551}"/>
    <cellStyle name="Normal 119 5 7 2" xfId="47128" xr:uid="{E5C2BAEB-FEE8-41A8-B95A-6977E3BEA291}"/>
    <cellStyle name="Normal 119 5 8" xfId="32123" xr:uid="{5017C00B-F1C1-41D2-AD2D-7DC38A19E279}"/>
    <cellStyle name="Normal 119 6" xfId="7334" xr:uid="{A5F993F4-CF43-425F-B949-AE45FBFDC413}"/>
    <cellStyle name="Normal 119 6 2" xfId="8482" xr:uid="{997794FD-64AC-4C7B-895B-A38D5B879905}"/>
    <cellStyle name="Normal 119 6 2 2" xfId="14631" xr:uid="{09797533-2112-4672-8B56-DAE4BC71F76E}"/>
    <cellStyle name="Normal 119 6 2 2 2" xfId="28063" xr:uid="{6A651D55-D48F-4695-B2EF-938BCBD0904B}"/>
    <cellStyle name="Normal 119 6 2 2 2 2" xfId="52180" xr:uid="{BA69ACDB-8F37-4D9C-BCC8-08341E992F4D}"/>
    <cellStyle name="Normal 119 6 2 2 3" xfId="38864" xr:uid="{FAEF0A9F-B495-4277-9F12-D3B3D4CBAC80}"/>
    <cellStyle name="Normal 119 6 2 3" xfId="18344" xr:uid="{B252C39A-C7B1-46A6-B244-DBF4A0FE066E}"/>
    <cellStyle name="Normal 119 6 2 3 2" xfId="42575" xr:uid="{0BB4D8A1-AA52-418A-81BA-596DE1269348}"/>
    <cellStyle name="Normal 119 6 2 4" xfId="22083" xr:uid="{5D17BE1E-0FAC-456A-8854-C32ABDE36853}"/>
    <cellStyle name="Normal 119 6 2 4 2" xfId="46306" xr:uid="{753C8F97-07F2-45FE-A957-23746857D50D}"/>
    <cellStyle name="Normal 119 6 2 5" xfId="24103" xr:uid="{4E641E4F-6A89-4C55-A126-74E568838AE0}"/>
    <cellStyle name="Normal 119 6 2 5 2" xfId="48305" xr:uid="{26A6DA7F-7E8E-4408-A1E1-B925715DFBCF}"/>
    <cellStyle name="Normal 119 6 2 6" xfId="33298" xr:uid="{3184C05A-DFE1-4E8F-B7AC-7D2F8703796F}"/>
    <cellStyle name="Normal 119 6 3" xfId="9606" xr:uid="{FE8714C1-5955-4333-8663-2B41D8193AFD}"/>
    <cellStyle name="Normal 119 6 3 2" xfId="13439" xr:uid="{9B0AFD41-4F80-4BFB-A3E6-279A32A5CCEA}"/>
    <cellStyle name="Normal 119 6 3 2 2" xfId="37672" xr:uid="{859DA5AD-F0E6-4862-A66D-AEB71A46A0EC}"/>
    <cellStyle name="Normal 119 6 3 3" xfId="17152" xr:uid="{810E4C32-2F1B-4B67-BB22-9DD15A351CE6}"/>
    <cellStyle name="Normal 119 6 3 3 2" xfId="41383" xr:uid="{1590CF26-5E03-434D-98C4-B43CEC3F021E}"/>
    <cellStyle name="Normal 119 6 3 4" xfId="20891" xr:uid="{2E332095-FC2F-4DD2-9254-7FBAA4D476CC}"/>
    <cellStyle name="Normal 119 6 3 4 2" xfId="45114" xr:uid="{A90E43A0-178A-40E4-9E64-3F9151F8A182}"/>
    <cellStyle name="Normal 119 6 3 5" xfId="26869" xr:uid="{F30C1B19-E4A9-4EE8-8235-779E1EC9519F}"/>
    <cellStyle name="Normal 119 6 3 5 2" xfId="50988" xr:uid="{5D6896ED-3E47-48DE-9E38-56DCAE837944}"/>
    <cellStyle name="Normal 119 6 3 6" xfId="34231" xr:uid="{ABEC711F-332D-4BE6-BC35-B3C8A2D73EB2}"/>
    <cellStyle name="Normal 119 6 4" xfId="12050" xr:uid="{1CC69E31-D9A2-40CA-98EE-67F933FCB437}"/>
    <cellStyle name="Normal 119 6 4 2" xfId="25466" xr:uid="{D83A2238-D7A5-46C8-85C9-6325954B4828}"/>
    <cellStyle name="Normal 119 6 4 2 2" xfId="49600" xr:uid="{E88CB7F0-7E03-4627-A66A-CC8A386B324F}"/>
    <cellStyle name="Normal 119 6 4 3" xfId="36284" xr:uid="{910BF94D-34D9-4829-ABCC-26A2BB1D8EA8}"/>
    <cellStyle name="Normal 119 6 5" xfId="15763" xr:uid="{CA6D9155-D612-4AE5-AD82-743E94224FB5}"/>
    <cellStyle name="Normal 119 6 5 2" xfId="39995" xr:uid="{E5CE732F-1B6A-4296-A997-086419907638}"/>
    <cellStyle name="Normal 119 6 6" xfId="19500" xr:uid="{AA6D5760-ADF3-4183-AEAB-748AC7ABC26F}"/>
    <cellStyle name="Normal 119 6 6 2" xfId="43726" xr:uid="{B06F5019-D042-47E2-B0AE-15237C189B55}"/>
    <cellStyle name="Normal 119 6 7" xfId="23053" xr:uid="{CF6FB041-AD0B-433B-85E8-3BD39976FA1F}"/>
    <cellStyle name="Normal 119 6 7 2" xfId="47255" xr:uid="{07B6B106-A69B-4BC9-98AA-03FE5542DDA2}"/>
    <cellStyle name="Normal 119 6 8" xfId="32250" xr:uid="{713B8FB9-2433-4054-A836-BC08C78014FD}"/>
    <cellStyle name="Normal 119 7" xfId="7821" xr:uid="{7D2E5805-BF9E-4F74-A1F0-1EF9D00C315C}"/>
    <cellStyle name="Normal 119 8" xfId="7499" xr:uid="{52CAA50E-9BE2-45A6-9598-032AE18214AB}"/>
    <cellStyle name="Normal 119 8 2" xfId="12595" xr:uid="{3ACD4E00-EABF-463B-9AE4-16FE59DD46A2}"/>
    <cellStyle name="Normal 119 8 2 2" xfId="26023" xr:uid="{1A72F2B6-8673-4797-962F-EEFC12A90D42}"/>
    <cellStyle name="Normal 119 8 2 2 2" xfId="50144" xr:uid="{4C4E9255-1048-49C3-9DF1-0B714A3962C7}"/>
    <cellStyle name="Normal 119 8 2 3" xfId="36828" xr:uid="{44DAF2E8-3CCE-489A-9A93-3959C16A5BD7}"/>
    <cellStyle name="Normal 119 8 3" xfId="16308" xr:uid="{1FB36A11-376E-406E-8C68-D97FAD6C3094}"/>
    <cellStyle name="Normal 119 8 3 2" xfId="40539" xr:uid="{0F08D206-46D3-48A2-8C7B-C5A079F87BDB}"/>
    <cellStyle name="Normal 119 8 4" xfId="20047" xr:uid="{5C40F110-3C16-428A-AFAE-A2E27EA8D6A3}"/>
    <cellStyle name="Normal 119 8 4 2" xfId="44270" xr:uid="{1BB709F0-DD5C-4CC3-8F31-A8C7C2FA54D6}"/>
    <cellStyle name="Normal 119 8 5" xfId="23213" xr:uid="{2FE3F6B0-2241-47EC-B463-9401F81A8659}"/>
    <cellStyle name="Normal 119 8 5 2" xfId="47415" xr:uid="{F90ACC46-353E-4299-8921-45E980E9308B}"/>
    <cellStyle name="Normal 119 8 6" xfId="32410" xr:uid="{05805B2A-D7E9-439E-B709-AB050F636E6B}"/>
    <cellStyle name="Normal 119 9" xfId="9860" xr:uid="{55926C41-A84F-4509-B38B-C6290D1B4E9E}"/>
    <cellStyle name="Normal 119 9 2" xfId="13746" xr:uid="{7FDB55BB-6C8E-4094-8A10-B99B1459921C}"/>
    <cellStyle name="Normal 119 9 2 2" xfId="37979" xr:uid="{7D283AF8-6F8C-4E23-9BBC-40871EAC7EF7}"/>
    <cellStyle name="Normal 119 9 3" xfId="17459" xr:uid="{ACDB8F13-81C1-4FEC-89DE-827D6218C61A}"/>
    <cellStyle name="Normal 119 9 3 2" xfId="41690" xr:uid="{4B6DDE3D-2F7E-46B4-9DF0-6ED78CFBE1F2}"/>
    <cellStyle name="Normal 119 9 4" xfId="21198" xr:uid="{D1B9BA88-403C-43B9-AA48-16F71AFC458C}"/>
    <cellStyle name="Normal 119 9 4 2" xfId="45421" xr:uid="{CF868C69-F550-476F-82BF-CAD4D2342DF0}"/>
    <cellStyle name="Normal 119 9 5" xfId="27178" xr:uid="{53E1C937-2F7C-4751-B9C5-A1C963098B13}"/>
    <cellStyle name="Normal 119 9 5 2" xfId="51295" xr:uid="{F6CEDDEB-0664-4023-B7FC-50CF82490749}"/>
    <cellStyle name="Normal 119 9 6" xfId="34460" xr:uid="{1B7C9CCE-09A8-428F-B8FB-340068C7AE24}"/>
    <cellStyle name="Normal 12" xfId="1803" xr:uid="{00000000-0005-0000-0000-000027080000}"/>
    <cellStyle name="Normal 12 2" xfId="1804" xr:uid="{00000000-0005-0000-0000-000028080000}"/>
    <cellStyle name="Normal 12 2 2" xfId="3438" xr:uid="{00000000-0005-0000-0000-000029080000}"/>
    <cellStyle name="Normal 12 2 2 2" xfId="10620" xr:uid="{9772D7F5-F96E-4313-AE2E-C4EF46CA9386}"/>
    <cellStyle name="Normal 12 2 3" xfId="3636" xr:uid="{90CC1B03-9BE4-41C0-BF70-6E6A68A5EB85}"/>
    <cellStyle name="Normal 12 3" xfId="3318" xr:uid="{00000000-0005-0000-0000-00002A080000}"/>
    <cellStyle name="Normal 12 3 2" xfId="8937" xr:uid="{273B2A82-CE50-418D-A055-4149459C1165}"/>
    <cellStyle name="Normal 12 3 3" xfId="8821" xr:uid="{9B833835-04EA-435E-80F0-8DB0D6D70458}"/>
    <cellStyle name="Normal 12 3 3 2" xfId="25675" xr:uid="{63515448-B609-401D-8E5A-0857793ED698}"/>
    <cellStyle name="Normal 12 3 3 2 2" xfId="49804" xr:uid="{DA5B5EB8-CE9D-4231-AF5D-282508A25BD7}"/>
    <cellStyle name="Normal 12 3 3 3" xfId="33587" xr:uid="{570ACE59-6C8B-4433-8BB4-1CC361AABC14}"/>
    <cellStyle name="Normal 12 3 4" xfId="10621" xr:uid="{868090DE-AA02-4691-B395-E4B25E05801F}"/>
    <cellStyle name="Normal 12 3 4 2" xfId="35125" xr:uid="{8C2647EF-8269-4FB4-9B3C-9CAE341396C7}"/>
    <cellStyle name="Normal 12 3 5" xfId="12254" xr:uid="{23FE04B0-DEF9-4AFD-ABA2-A816C3156236}"/>
    <cellStyle name="Normal 12 3 5 2" xfId="36488" xr:uid="{5FB582AA-EE34-4809-BCFF-12F5648B13F1}"/>
    <cellStyle name="Normal 12 3 6" xfId="15967" xr:uid="{74E9A164-2947-4BFD-ADF4-A22C565A0FCC}"/>
    <cellStyle name="Normal 12 3 6 2" xfId="40199" xr:uid="{7C4E8304-9F9E-41A4-BFCA-6F8BDF409A15}"/>
    <cellStyle name="Normal 12 3 7" xfId="19704" xr:uid="{C987F78C-70F4-4D14-8FE5-CC549F61FC74}"/>
    <cellStyle name="Normal 12 3 7 2" xfId="43930" xr:uid="{806528BF-87A1-4C18-B8E7-F59BF52908A6}"/>
    <cellStyle name="Normal 12 4" xfId="3557" xr:uid="{00000000-0005-0000-0000-00002B080000}"/>
    <cellStyle name="Normal 12 4 2" xfId="9098" xr:uid="{ABB2E447-CA8E-4AE9-9209-6881E8F5C286}"/>
    <cellStyle name="Normal 12 4 3" xfId="29329" xr:uid="{CE3A6A6D-6BFA-4A35-84E8-361143E9DBDB}"/>
    <cellStyle name="Normal 12 5" xfId="6441" xr:uid="{A6C447A6-07DF-4AC4-BC12-AFDD620FEC9F}"/>
    <cellStyle name="Normal 12 5 2" xfId="8902" xr:uid="{C87972F7-C9D0-4756-A505-7E6AD478C856}"/>
    <cellStyle name="Normal 12 5 3" xfId="31446" xr:uid="{FE89D897-B9D9-4179-9396-6A01AE6459A0}"/>
    <cellStyle name="Normal 12 6" xfId="11090" xr:uid="{6AB45E00-2547-45B9-BCF7-327A4DC94CF0}"/>
    <cellStyle name="Normal 120" xfId="1805" xr:uid="{00000000-0005-0000-0000-00002C080000}"/>
    <cellStyle name="Normal 120 10" xfId="8991" xr:uid="{0A91F069-1DD0-48D3-BC0C-4705098AAE79}"/>
    <cellStyle name="Normal 120 10 2" xfId="12384" xr:uid="{0B5BFAF0-BAA0-4F29-8B55-6EEA67699767}"/>
    <cellStyle name="Normal 120 10 2 2" xfId="36618" xr:uid="{1A8762A6-BC33-4CCF-BACA-5684E9736FA1}"/>
    <cellStyle name="Normal 120 10 3" xfId="16097" xr:uid="{258D924E-8C16-40D8-A483-147C34EC50CD}"/>
    <cellStyle name="Normal 120 10 3 2" xfId="40329" xr:uid="{D3D513DE-A41E-48D6-868C-9C81D2E21ABD}"/>
    <cellStyle name="Normal 120 10 4" xfId="19835" xr:uid="{01DB7F24-58B7-4CF2-AEB4-0D4E27329782}"/>
    <cellStyle name="Normal 120 10 4 2" xfId="44060" xr:uid="{909CDC27-0215-49E2-BDA3-9247ECED11BC}"/>
    <cellStyle name="Normal 120 10 5" xfId="25810" xr:uid="{512392EE-67D6-4F86-AB56-99C18E0B1029}"/>
    <cellStyle name="Normal 120 10 5 2" xfId="49934" xr:uid="{25DB83B9-3179-4807-8AC6-7DFBED4D8A35}"/>
    <cellStyle name="Normal 120 10 6" xfId="33685" xr:uid="{5AD015AF-023E-47AA-AB0B-89B0F048E8D3}"/>
    <cellStyle name="Normal 120 11" xfId="10622" xr:uid="{96864F9D-5050-484D-9041-58767757789D}"/>
    <cellStyle name="Normal 120 11 2" xfId="24521" xr:uid="{D11424AB-1343-42A7-928B-A2AAAD9B9557}"/>
    <cellStyle name="Normal 120 11 2 2" xfId="48695" xr:uid="{1EDE6E59-01F5-42C9-ADC8-F89420C759A8}"/>
    <cellStyle name="Normal 120 11 3" xfId="35126" xr:uid="{CDA9F316-71ED-4342-8DBC-40CFFEA43164}"/>
    <cellStyle name="Normal 120 12" xfId="11140" xr:uid="{F704E2F3-5A6E-4CE8-B76D-09CA5E0711EC}"/>
    <cellStyle name="Normal 120 12 2" xfId="35374" xr:uid="{E9EB50E0-15F2-435A-BEF9-FFC67E35718C}"/>
    <cellStyle name="Normal 120 13" xfId="14853" xr:uid="{8AC070AD-F37E-449C-AC0C-5D06C8054D42}"/>
    <cellStyle name="Normal 120 13 2" xfId="39085" xr:uid="{33FF31CA-978F-4255-85F1-2C567B7C7EBE}"/>
    <cellStyle name="Normal 120 14" xfId="18586" xr:uid="{5DADC303-9638-435D-9ACD-2D70031FD391}"/>
    <cellStyle name="Normal 120 14 2" xfId="42812" xr:uid="{A97E3D6F-B9CC-4575-8425-D87D7302B230}"/>
    <cellStyle name="Normal 120 15" xfId="28957" xr:uid="{9D251ABF-2DDF-4138-8316-D9EDD72AF1ED}"/>
    <cellStyle name="Normal 120 2" xfId="1806" xr:uid="{00000000-0005-0000-0000-00002D080000}"/>
    <cellStyle name="Normal 120 2 2" xfId="7939" xr:uid="{1396E7E1-9E59-4E9E-9963-EE401E665E9F}"/>
    <cellStyle name="Normal 120 2 2 2" xfId="14110" xr:uid="{C50C184A-3F46-4BDF-86AD-65B47E3145C0}"/>
    <cellStyle name="Normal 120 2 2 2 2" xfId="27542" xr:uid="{FCD609BC-D772-4738-BA61-6DC646D4F28A}"/>
    <cellStyle name="Normal 120 2 2 2 2 2" xfId="51659" xr:uid="{4C234032-D4FB-4352-82B6-27AC5D815925}"/>
    <cellStyle name="Normal 120 2 2 2 3" xfId="38343" xr:uid="{5BA78362-7C69-4BC1-8B56-EC0A883AFDBF}"/>
    <cellStyle name="Normal 120 2 2 3" xfId="17823" xr:uid="{6BB5185E-98F8-4346-B96E-FE8928755460}"/>
    <cellStyle name="Normal 120 2 2 3 2" xfId="42054" xr:uid="{E5A3CAA1-86A8-4C87-B1D4-CC791D38F673}"/>
    <cellStyle name="Normal 120 2 2 4" xfId="21562" xr:uid="{AC7A2676-0BB0-4EAE-874E-038D82D8CD27}"/>
    <cellStyle name="Normal 120 2 2 4 2" xfId="45785" xr:uid="{37B3084E-C031-4BA7-ADEC-B1A4385BDA52}"/>
    <cellStyle name="Normal 120 2 2 5" xfId="23582" xr:uid="{CE229937-C096-4C96-A135-A94795EA9144}"/>
    <cellStyle name="Normal 120 2 2 5 2" xfId="47784" xr:uid="{0C81A45C-29DE-4724-8BFD-B301589F56C7}"/>
    <cellStyle name="Normal 120 2 2 6" xfId="32777" xr:uid="{F3BC344A-D1A7-4823-8B91-4D9E5AD7E833}"/>
    <cellStyle name="Normal 120 2 3" xfId="6792" xr:uid="{C37A5EAB-A370-48B9-B1B7-EEE088D1449A}"/>
    <cellStyle name="Normal 120 2 3 2" xfId="12930" xr:uid="{82FA18DC-4137-4FEA-AE02-864E3085B5A5}"/>
    <cellStyle name="Normal 120 2 3 2 2" xfId="37163" xr:uid="{EC926633-0DB5-4A72-834B-113DE05DDFD5}"/>
    <cellStyle name="Normal 120 2 3 3" xfId="16643" xr:uid="{967F5ADF-5BB1-4306-8FB3-309802AFAC9C}"/>
    <cellStyle name="Normal 120 2 3 3 2" xfId="40874" xr:uid="{71086956-E69A-43B2-BB78-8E46E9AE300F}"/>
    <cellStyle name="Normal 120 2 3 4" xfId="20382" xr:uid="{BD4B567B-B162-4560-A38F-ADBA98FC5734}"/>
    <cellStyle name="Normal 120 2 3 4 2" xfId="44605" xr:uid="{0689A6AA-9C9E-409E-A2FA-96808E307AEF}"/>
    <cellStyle name="Normal 120 2 3 5" xfId="26360" xr:uid="{F1F74FE1-21DD-4314-A986-DE1FA70B23CB}"/>
    <cellStyle name="Normal 120 2 3 5 2" xfId="50479" xr:uid="{9BFAEA92-9606-4566-AD51-158FF4900D89}"/>
    <cellStyle name="Normal 120 2 3 6" xfId="31729" xr:uid="{D5FE4570-72C7-4DB5-A589-57952C1E1A6D}"/>
    <cellStyle name="Normal 120 2 4" xfId="11529" xr:uid="{74FD183F-7F17-4735-8AE8-2020A4D3767C}"/>
    <cellStyle name="Normal 120 2 4 2" xfId="24945" xr:uid="{7C9F168E-7465-4881-A6AB-24D4A27EAB9D}"/>
    <cellStyle name="Normal 120 2 4 2 2" xfId="49079" xr:uid="{4247A21F-3062-4DBC-9EA3-6D8D9EA42F6A}"/>
    <cellStyle name="Normal 120 2 4 3" xfId="35763" xr:uid="{B10AC982-FC63-4251-A335-8959C1176064}"/>
    <cellStyle name="Normal 120 2 5" xfId="15242" xr:uid="{3243DD56-F3D3-431B-976B-E3F7CB590D4E}"/>
    <cellStyle name="Normal 120 2 5 2" xfId="39474" xr:uid="{972E8DA5-29EA-4B25-BB68-B3123EA91488}"/>
    <cellStyle name="Normal 120 2 6" xfId="18979" xr:uid="{BBB5C6C9-A54B-4D3F-81CB-1015E30B8360}"/>
    <cellStyle name="Normal 120 2 6 2" xfId="43205" xr:uid="{E3358E25-BFB0-4B56-A32B-DBFBE10A387D}"/>
    <cellStyle name="Normal 120 2 7" xfId="22532" xr:uid="{874035E8-60F0-403D-A92D-D6140D24550D}"/>
    <cellStyle name="Normal 120 2 7 2" xfId="46734" xr:uid="{8C85ABFE-387C-474D-910A-52D46238203B}"/>
    <cellStyle name="Normal 120 3" xfId="1807" xr:uid="{00000000-0005-0000-0000-00002E080000}"/>
    <cellStyle name="Normal 120 3 10" xfId="28958" xr:uid="{63CE3762-5F87-41CA-A301-D502779B3639}"/>
    <cellStyle name="Normal 120 3 2" xfId="4828" xr:uid="{470320BD-38CA-4F85-8857-ECAFE23519C0}"/>
    <cellStyle name="Normal 120 3 2 2" xfId="8073" xr:uid="{FA4E759D-F831-497F-B9B6-A8DCEE7A85BE}"/>
    <cellStyle name="Normal 120 3 2 2 2" xfId="27666" xr:uid="{DE328A92-5809-4946-B897-0DF06FE01B44}"/>
    <cellStyle name="Normal 120 3 2 2 2 2" xfId="51783" xr:uid="{C419BD02-66C2-440B-AC06-6E6A80BABCB9}"/>
    <cellStyle name="Normal 120 3 2 2 3" xfId="32901" xr:uid="{134D1C1F-FC80-483F-8FA9-EF4E4AFDF798}"/>
    <cellStyle name="Normal 120 3 2 3" xfId="14234" xr:uid="{A39859F2-2C7A-46F4-A941-B4E67FC29949}"/>
    <cellStyle name="Normal 120 3 2 3 2" xfId="38467" xr:uid="{75716A18-A51D-4558-8740-737593971297}"/>
    <cellStyle name="Normal 120 3 2 4" xfId="17947" xr:uid="{E2A7933D-377C-4C56-8949-C265BE95C80A}"/>
    <cellStyle name="Normal 120 3 2 4 2" xfId="42178" xr:uid="{0A629F92-0D56-4328-8080-AEF426F52D26}"/>
    <cellStyle name="Normal 120 3 2 5" xfId="21686" xr:uid="{DA4437DD-E449-4DD2-B396-7E674E85333E}"/>
    <cellStyle name="Normal 120 3 2 5 2" xfId="45909" xr:uid="{F556AF80-D92C-4E6D-8630-1D1B2287182C}"/>
    <cellStyle name="Normal 120 3 2 6" xfId="23706" xr:uid="{6CE2684D-9256-46C8-85F0-B0DE6C8F796D}"/>
    <cellStyle name="Normal 120 3 2 6 2" xfId="47908" xr:uid="{2D1C3F87-0F8B-47A6-9190-F27B66F2F085}"/>
    <cellStyle name="Normal 120 3 2 7" xfId="30124" xr:uid="{45957652-652F-4A1F-97EB-7C3645AF2335}"/>
    <cellStyle name="Normal 120 3 3" xfId="6138" xr:uid="{202C0604-6E47-48EF-A25B-8AAB1C98FFFA}"/>
    <cellStyle name="Normal 120 3 3 2" xfId="9393" xr:uid="{FD0D59F4-E188-4783-950D-4AEAB047EFC4}"/>
    <cellStyle name="Normal 120 3 3 2 2" xfId="34019" xr:uid="{C69CADB6-D86E-4F9B-9F1E-CB35D6B3C4E3}"/>
    <cellStyle name="Normal 120 3 3 3" xfId="13042" xr:uid="{3810884E-4EE1-481B-AA33-E45F1DF730F4}"/>
    <cellStyle name="Normal 120 3 3 3 2" xfId="37275" xr:uid="{3BBD976F-0657-478C-B199-D50877986AAD}"/>
    <cellStyle name="Normal 120 3 3 4" xfId="16755" xr:uid="{CBD88F3E-B168-4BEA-A5FB-353904D8148C}"/>
    <cellStyle name="Normal 120 3 3 4 2" xfId="40986" xr:uid="{A1E25827-BE72-4B79-8A90-268473FDFFA1}"/>
    <cellStyle name="Normal 120 3 3 5" xfId="20494" xr:uid="{432E1D84-EBE3-47DD-AA99-F6117F95204C}"/>
    <cellStyle name="Normal 120 3 3 5 2" xfId="44717" xr:uid="{ECEBAE23-ABD1-4D3C-8018-604EA6B2A19B}"/>
    <cellStyle name="Normal 120 3 3 6" xfId="26472" xr:uid="{7782C7A8-4948-4803-83ED-5575270AAC61}"/>
    <cellStyle name="Normal 120 3 3 6 2" xfId="50591" xr:uid="{20AF42DE-A2C1-4CA3-B20C-741AEA7D11E1}"/>
    <cellStyle name="Normal 120 3 3 7" xfId="31144" xr:uid="{4AB78E99-783F-4909-AF00-46FB5361C034}"/>
    <cellStyle name="Normal 120 3 4" xfId="6920" xr:uid="{FF01223A-7A8C-464B-854B-FDD3DDF1F35D}"/>
    <cellStyle name="Normal 120 3 4 2" xfId="25069" xr:uid="{E228AC23-687D-4CBC-A0C5-E95E4DBF81B5}"/>
    <cellStyle name="Normal 120 3 4 2 2" xfId="49203" xr:uid="{6A9DC6A6-FD8B-407B-81F9-1F06FE5C70BB}"/>
    <cellStyle name="Normal 120 3 4 3" xfId="31853" xr:uid="{FC5A3A8C-A41C-48FF-8CE0-4B658CCCC5ED}"/>
    <cellStyle name="Normal 120 3 5" xfId="10623" xr:uid="{5CF25FF7-8938-49E4-91D5-1FAE36DA8687}"/>
    <cellStyle name="Normal 120 3 6" xfId="11653" xr:uid="{F0A4DD56-AAEB-4CF8-9926-53BD27CF5A53}"/>
    <cellStyle name="Normal 120 3 6 2" xfId="35887" xr:uid="{B1AC34D6-FA9E-4572-AC53-F5EB03DC44CA}"/>
    <cellStyle name="Normal 120 3 7" xfId="15366" xr:uid="{F04E392C-3790-4FE8-89CA-FDE92328EEAE}"/>
    <cellStyle name="Normal 120 3 7 2" xfId="39598" xr:uid="{28C5B825-527A-4461-8E38-7D391E63DB79}"/>
    <cellStyle name="Normal 120 3 8" xfId="19103" xr:uid="{FB894390-515E-4322-BCF2-A4A03243A20A}"/>
    <cellStyle name="Normal 120 3 8 2" xfId="43329" xr:uid="{7D91CDE9-6622-4633-AF3A-820245A7EC6E}"/>
    <cellStyle name="Normal 120 3 9" xfId="22656" xr:uid="{0F1D4C58-60F4-43A0-9D0A-F088F80B6C00}"/>
    <cellStyle name="Normal 120 3 9 2" xfId="46858" xr:uid="{0636C1D6-50E5-4362-9C1A-9612EC1A1354}"/>
    <cellStyle name="Normal 120 4" xfId="4827" xr:uid="{BC91F3B5-C123-4FF5-8736-02AB1804BA34}"/>
    <cellStyle name="Normal 120 4 2" xfId="8204" xr:uid="{49538FA4-D583-4975-96E2-AC68B0AE16D6}"/>
    <cellStyle name="Normal 120 4 2 2" xfId="14361" xr:uid="{7C1261B3-4956-41BE-A22E-0A39AF31B34C}"/>
    <cellStyle name="Normal 120 4 2 2 2" xfId="27793" xr:uid="{D5867D5C-FE51-4DB0-AB66-C8C29036BBB9}"/>
    <cellStyle name="Normal 120 4 2 2 2 2" xfId="51910" xr:uid="{3271D886-B7CC-421B-A27B-7E0DD442CB06}"/>
    <cellStyle name="Normal 120 4 2 2 3" xfId="38594" xr:uid="{D2D29F5D-81A7-4281-835A-E557349AF4D1}"/>
    <cellStyle name="Normal 120 4 2 3" xfId="18074" xr:uid="{AADD123C-F648-4FCE-8562-DBF3E588CFCF}"/>
    <cellStyle name="Normal 120 4 2 3 2" xfId="42305" xr:uid="{2A604FCE-59CD-4211-A95D-C44A075B8DB3}"/>
    <cellStyle name="Normal 120 4 2 4" xfId="21813" xr:uid="{FEAF7353-15E0-495F-9B82-AE3F815E8C47}"/>
    <cellStyle name="Normal 120 4 2 4 2" xfId="46036" xr:uid="{A0752C9F-74A8-4139-BFAD-6A8E86649D4A}"/>
    <cellStyle name="Normal 120 4 2 5" xfId="23833" xr:uid="{FC79C24F-C7B4-43AE-912F-F864AECB2B9E}"/>
    <cellStyle name="Normal 120 4 2 5 2" xfId="48035" xr:uid="{2F9EB955-7CD7-4C5D-AB06-32ED3BBB8488}"/>
    <cellStyle name="Normal 120 4 2 6" xfId="33028" xr:uid="{74B57031-21A1-4BEE-AE53-8F5347F5D919}"/>
    <cellStyle name="Normal 120 4 3" xfId="7056" xr:uid="{FE0748A1-7F43-433D-9409-5A516D1C3540}"/>
    <cellStyle name="Normal 120 4 3 2" xfId="13169" xr:uid="{B0DD8864-BFC6-446E-83E9-0608F1D493AB}"/>
    <cellStyle name="Normal 120 4 3 2 2" xfId="37402" xr:uid="{A1973578-1236-4EFF-8442-AEC6240DEEB8}"/>
    <cellStyle name="Normal 120 4 3 3" xfId="16882" xr:uid="{DD8DAE95-9982-4328-A5A2-CD45B70F875F}"/>
    <cellStyle name="Normal 120 4 3 3 2" xfId="41113" xr:uid="{C81D91A3-59C7-4221-BD18-1C02A5F1B137}"/>
    <cellStyle name="Normal 120 4 3 4" xfId="20621" xr:uid="{2506EE90-DB46-4C0A-9B7E-34529D095B53}"/>
    <cellStyle name="Normal 120 4 3 4 2" xfId="44844" xr:uid="{7EA532B0-515B-43E5-8A1E-FAD58B1387B1}"/>
    <cellStyle name="Normal 120 4 3 5" xfId="26599" xr:uid="{1C41C5DD-DA59-4EF0-A4F0-90F738B56648}"/>
    <cellStyle name="Normal 120 4 3 5 2" xfId="50718" xr:uid="{BB748687-6A21-49AB-B3A9-C92576E4699A}"/>
    <cellStyle name="Normal 120 4 3 6" xfId="31980" xr:uid="{2C3808FC-2C42-4336-ADA8-895982AC26C4}"/>
    <cellStyle name="Normal 120 4 4" xfId="11780" xr:uid="{A02E5071-6DE4-4A85-8F0B-99470EE8AF0C}"/>
    <cellStyle name="Normal 120 4 4 2" xfId="25196" xr:uid="{29D30799-55C2-493F-BF2A-616BD3C2DD46}"/>
    <cellStyle name="Normal 120 4 4 2 2" xfId="49330" xr:uid="{E4D347E7-4C8B-438D-9A58-D75689C70540}"/>
    <cellStyle name="Normal 120 4 4 3" xfId="36014" xr:uid="{1A948553-DC4C-4E54-BB97-E973D0DAC81E}"/>
    <cellStyle name="Normal 120 4 5" xfId="15493" xr:uid="{E4AB4D2C-8A86-49B0-A9FC-430FE3FE612E}"/>
    <cellStyle name="Normal 120 4 5 2" xfId="39725" xr:uid="{64511D0E-EB24-4AC1-90D9-C2F558B7B545}"/>
    <cellStyle name="Normal 120 4 6" xfId="19230" xr:uid="{D08C7F3D-8B3E-4DDF-A9CA-8C1C4F8347A0}"/>
    <cellStyle name="Normal 120 4 6 2" xfId="43456" xr:uid="{599A4EA5-6965-4E94-92BC-410156903F6C}"/>
    <cellStyle name="Normal 120 4 7" xfId="22783" xr:uid="{1E89C6B2-DE3D-468B-A6E9-283C43479166}"/>
    <cellStyle name="Normal 120 4 7 2" xfId="46985" xr:uid="{8D36CBBB-D3B4-493E-A722-3451D2140D08}"/>
    <cellStyle name="Normal 120 5" xfId="7184" xr:uid="{A2156811-C2D1-4942-B061-BDAFFA5B82DF}"/>
    <cellStyle name="Normal 120 5 2" xfId="8334" xr:uid="{D4D6A123-265A-470C-916F-79B1C8AAD071}"/>
    <cellStyle name="Normal 120 5 2 2" xfId="14488" xr:uid="{B918FBD5-B112-40D6-8CE4-7D5662F720A4}"/>
    <cellStyle name="Normal 120 5 2 2 2" xfId="27920" xr:uid="{CC7F89BF-CFA2-43CD-93D4-74F99041D808}"/>
    <cellStyle name="Normal 120 5 2 2 2 2" xfId="52037" xr:uid="{83020721-5A5C-4016-9571-4413DE846535}"/>
    <cellStyle name="Normal 120 5 2 2 3" xfId="38721" xr:uid="{FEED7369-5B0B-4273-B5A9-EDBB001B5834}"/>
    <cellStyle name="Normal 120 5 2 3" xfId="18201" xr:uid="{18E22CC1-21A3-44B5-A531-B0183985D5C1}"/>
    <cellStyle name="Normal 120 5 2 3 2" xfId="42432" xr:uid="{BEEAF018-E2FD-4723-A4CD-FE0B03AB4ABD}"/>
    <cellStyle name="Normal 120 5 2 4" xfId="21940" xr:uid="{39E3049D-8985-4BFE-BA3E-4143A12A90C9}"/>
    <cellStyle name="Normal 120 5 2 4 2" xfId="46163" xr:uid="{378F6B45-4E7B-41A2-8269-0F155C0242BE}"/>
    <cellStyle name="Normal 120 5 2 5" xfId="23960" xr:uid="{CEFF2F4A-9D73-4DE1-A23F-4D69A8759F37}"/>
    <cellStyle name="Normal 120 5 2 5 2" xfId="48162" xr:uid="{FF0B23F4-0C2B-48EE-A30B-BD7D2538E639}"/>
    <cellStyle name="Normal 120 5 2 6" xfId="33155" xr:uid="{98CAE527-7FB0-4E78-8575-3E19154251E7}"/>
    <cellStyle name="Normal 120 5 3" xfId="9515" xr:uid="{8FBBEBB2-30B2-4D0F-97DD-EF2E4511F8A0}"/>
    <cellStyle name="Normal 120 5 3 2" xfId="13296" xr:uid="{A5027377-2AEF-4BDD-A0D5-2933D5B68AC1}"/>
    <cellStyle name="Normal 120 5 3 2 2" xfId="37529" xr:uid="{28F55448-02FA-4D4A-9917-493D4A0DDCB2}"/>
    <cellStyle name="Normal 120 5 3 3" xfId="17009" xr:uid="{58E44AEB-1BD0-4FC5-8A9D-0F4574626065}"/>
    <cellStyle name="Normal 120 5 3 3 2" xfId="41240" xr:uid="{B8A22D4D-42B0-4546-A070-B8C2D542A0A4}"/>
    <cellStyle name="Normal 120 5 3 4" xfId="20748" xr:uid="{4CDEDE7F-5667-492B-A768-D16A06050811}"/>
    <cellStyle name="Normal 120 5 3 4 2" xfId="44971" xr:uid="{1554BE61-F8CA-4725-B107-8A9ABDCC7DFE}"/>
    <cellStyle name="Normal 120 5 3 5" xfId="26726" xr:uid="{438A8F21-6623-4F97-9013-5D77BB959212}"/>
    <cellStyle name="Normal 120 5 3 5 2" xfId="50845" xr:uid="{F774B92F-BD2C-4AAF-B47D-C02EDE419E7E}"/>
    <cellStyle name="Normal 120 5 3 6" xfId="34140" xr:uid="{40A04867-BA12-4B12-BB88-748E8C7E5C50}"/>
    <cellStyle name="Normal 120 5 4" xfId="11907" xr:uid="{53539DE8-46D3-4A6B-9C8B-A4A4E496A127}"/>
    <cellStyle name="Normal 120 5 4 2" xfId="25323" xr:uid="{85A938F2-EF72-4764-BC63-BAE543BE0F61}"/>
    <cellStyle name="Normal 120 5 4 2 2" xfId="49457" xr:uid="{DD3D67E3-3809-4E1D-AB6D-DCEDB71BD5F5}"/>
    <cellStyle name="Normal 120 5 4 3" xfId="36141" xr:uid="{F2D84BBF-B592-4685-AFE2-1622435409AF}"/>
    <cellStyle name="Normal 120 5 5" xfId="15620" xr:uid="{EA336B45-AE60-4648-A482-81E3DF0BF1D0}"/>
    <cellStyle name="Normal 120 5 5 2" xfId="39852" xr:uid="{C54D775E-5BA9-4980-A0B6-021436B6F2AB}"/>
    <cellStyle name="Normal 120 5 6" xfId="19357" xr:uid="{BAA95EED-6667-42A0-9688-DFCDC5459024}"/>
    <cellStyle name="Normal 120 5 6 2" xfId="43583" xr:uid="{895FA195-9E88-460C-9CFE-580B6EE2B4FB}"/>
    <cellStyle name="Normal 120 5 7" xfId="22910" xr:uid="{4CC4FE70-6769-4729-9D44-E3895EE764DD}"/>
    <cellStyle name="Normal 120 5 7 2" xfId="47112" xr:uid="{C8BE6803-38D7-4E0F-8057-B1009339A93F}"/>
    <cellStyle name="Normal 120 5 8" xfId="32107" xr:uid="{0621F2C6-7D55-4118-9BCB-20AAA7057261}"/>
    <cellStyle name="Normal 120 6" xfId="7318" xr:uid="{6D6A5CDF-9646-4432-AE35-A5A62D49BE9A}"/>
    <cellStyle name="Normal 120 6 2" xfId="8466" xr:uid="{A4C7001F-617F-4F3C-BEAC-35BDB73AA8E2}"/>
    <cellStyle name="Normal 120 6 2 2" xfId="14615" xr:uid="{D67775F3-830F-4EB3-9BC6-62ADA6691F0F}"/>
    <cellStyle name="Normal 120 6 2 2 2" xfId="28047" xr:uid="{E88A8A3E-9743-4B81-A0A2-8FDCE3708939}"/>
    <cellStyle name="Normal 120 6 2 2 2 2" xfId="52164" xr:uid="{786B03B4-F2E5-46A9-A705-029E4A32772B}"/>
    <cellStyle name="Normal 120 6 2 2 3" xfId="38848" xr:uid="{A2F5263B-7DE8-4522-A432-2AE0B6E99D7D}"/>
    <cellStyle name="Normal 120 6 2 3" xfId="18328" xr:uid="{A9FC7C7D-2E66-4BC8-9678-02D42C4A27E3}"/>
    <cellStyle name="Normal 120 6 2 3 2" xfId="42559" xr:uid="{EFA43A65-53F2-4C3B-9443-2A088829182C}"/>
    <cellStyle name="Normal 120 6 2 4" xfId="22067" xr:uid="{5064F335-5B1D-4C90-BCF3-2793F005D2F5}"/>
    <cellStyle name="Normal 120 6 2 4 2" xfId="46290" xr:uid="{6F6E6EA8-84A7-4915-A129-774D156FD7B6}"/>
    <cellStyle name="Normal 120 6 2 5" xfId="24087" xr:uid="{FFB4DFF2-AEE0-4F89-B0B2-CACC6ED6580E}"/>
    <cellStyle name="Normal 120 6 2 5 2" xfId="48289" xr:uid="{851CDC4B-720E-4922-BA22-258FA1D7F73A}"/>
    <cellStyle name="Normal 120 6 2 6" xfId="33282" xr:uid="{1B1D5144-0F4B-4006-A8DF-10B944FAB16C}"/>
    <cellStyle name="Normal 120 6 3" xfId="9604" xr:uid="{3BC94EBB-87BD-498D-87A9-02A0BDA75DA7}"/>
    <cellStyle name="Normal 120 6 3 2" xfId="13423" xr:uid="{91830404-CE2D-4FEA-A3E7-C2EBFAB6DB16}"/>
    <cellStyle name="Normal 120 6 3 2 2" xfId="37656" xr:uid="{322449C0-0DCE-4BAE-837D-551935CCBAE8}"/>
    <cellStyle name="Normal 120 6 3 3" xfId="17136" xr:uid="{4F2F3AE4-ACF3-46E1-9741-FF280C93CED4}"/>
    <cellStyle name="Normal 120 6 3 3 2" xfId="41367" xr:uid="{99F7E07D-9847-4B93-B215-3C7DA955AF9F}"/>
    <cellStyle name="Normal 120 6 3 4" xfId="20875" xr:uid="{A31CD34A-15A2-44E5-BD84-A2F77CEE041E}"/>
    <cellStyle name="Normal 120 6 3 4 2" xfId="45098" xr:uid="{938ADB58-9FBA-4E05-A9E9-FE3FDD3312C5}"/>
    <cellStyle name="Normal 120 6 3 5" xfId="26853" xr:uid="{7BC9E862-E21A-4400-8C72-7F0BF824F297}"/>
    <cellStyle name="Normal 120 6 3 5 2" xfId="50972" xr:uid="{1000CD6C-95B7-49C0-A94F-BCE65582DEDA}"/>
    <cellStyle name="Normal 120 6 3 6" xfId="34229" xr:uid="{F3F128BC-5196-4CC1-AFA6-BFE748D301C9}"/>
    <cellStyle name="Normal 120 6 4" xfId="12034" xr:uid="{70D0B738-F714-48DB-96EC-2F8E4900C333}"/>
    <cellStyle name="Normal 120 6 4 2" xfId="25450" xr:uid="{5D49EC4E-512E-4930-89C5-A8D04C9250F5}"/>
    <cellStyle name="Normal 120 6 4 2 2" xfId="49584" xr:uid="{A4A3CDDB-9F50-4DAA-95DB-CECC3D561A1B}"/>
    <cellStyle name="Normal 120 6 4 3" xfId="36268" xr:uid="{5C3BA396-3A54-401D-B0AB-72B0845970B9}"/>
    <cellStyle name="Normal 120 6 5" xfId="15747" xr:uid="{CAE9B810-E970-40F0-9B6E-823F17784FE7}"/>
    <cellStyle name="Normal 120 6 5 2" xfId="39979" xr:uid="{587F67EB-A58F-4927-9BC1-24D3C773E3F1}"/>
    <cellStyle name="Normal 120 6 6" xfId="19484" xr:uid="{337D5C1A-AF5A-4DCF-B712-9B307EF5418F}"/>
    <cellStyle name="Normal 120 6 6 2" xfId="43710" xr:uid="{60A7EB08-8CC8-47BE-8DCD-57CF9F1374A9}"/>
    <cellStyle name="Normal 120 6 7" xfId="23037" xr:uid="{8B5E0A68-AD0D-4E98-B330-E6A1DFDC9212}"/>
    <cellStyle name="Normal 120 6 7 2" xfId="47239" xr:uid="{A9C91971-32C4-4DE6-A64B-B27F6CB9918D}"/>
    <cellStyle name="Normal 120 6 8" xfId="32234" xr:uid="{4324641A-DB89-4EFD-874C-082FD4988706}"/>
    <cellStyle name="Normal 120 7" xfId="7828" xr:uid="{BAFD0D22-5BD7-43F6-A00F-FD231E24006C}"/>
    <cellStyle name="Normal 120 8" xfId="7483" xr:uid="{6153CA79-3AB6-42B8-BBC8-C18BB56D4B32}"/>
    <cellStyle name="Normal 120 8 2" xfId="12592" xr:uid="{CF23ACA6-A951-4E17-8487-F7140BCD8A2A}"/>
    <cellStyle name="Normal 120 8 2 2" xfId="26020" xr:uid="{C4C279EB-4FB7-4516-AF22-F709571CF569}"/>
    <cellStyle name="Normal 120 8 2 2 2" xfId="50141" xr:uid="{F50BE002-87F6-4705-A0D3-2AFC4303D7E2}"/>
    <cellStyle name="Normal 120 8 2 3" xfId="36825" xr:uid="{1A05D2DF-7592-41D8-9A29-7A37B27C7AA8}"/>
    <cellStyle name="Normal 120 8 3" xfId="16305" xr:uid="{CF86832B-6BE6-45ED-9289-A95C06553286}"/>
    <cellStyle name="Normal 120 8 3 2" xfId="40536" xr:uid="{0CCBBB5E-944D-4167-BFF9-959DEB8C8ADF}"/>
    <cellStyle name="Normal 120 8 4" xfId="20044" xr:uid="{99068577-834F-4452-8406-4AF6E4524D00}"/>
    <cellStyle name="Normal 120 8 4 2" xfId="44267" xr:uid="{72EE54BC-7F92-4CC4-A66B-01492D64A230}"/>
    <cellStyle name="Normal 120 8 5" xfId="23197" xr:uid="{D3DA8857-62D4-44F5-84EB-B045811CA345}"/>
    <cellStyle name="Normal 120 8 5 2" xfId="47399" xr:uid="{24806BF1-2187-4C9A-A521-8495C86126D0}"/>
    <cellStyle name="Normal 120 8 6" xfId="32394" xr:uid="{1F5B4A7F-937C-4027-A12B-91338E7B95AA}"/>
    <cellStyle name="Normal 120 9" xfId="9857" xr:uid="{9FD2C7DC-CDF0-424A-BD03-1022FBAEDAC6}"/>
    <cellStyle name="Normal 120 9 2" xfId="13730" xr:uid="{2573CC7C-4655-49AE-8B77-6454623DCCBA}"/>
    <cellStyle name="Normal 120 9 2 2" xfId="37963" xr:uid="{602AE2BB-24F0-4904-8F96-70064913A81D}"/>
    <cellStyle name="Normal 120 9 3" xfId="17443" xr:uid="{1141FCA5-BBB3-4A2B-9D6B-BB1672CC59AC}"/>
    <cellStyle name="Normal 120 9 3 2" xfId="41674" xr:uid="{1B44D5FC-FF12-4007-9A14-4F9ECE751CD7}"/>
    <cellStyle name="Normal 120 9 4" xfId="21182" xr:uid="{54845635-AB5F-49E0-8E7E-AE8039B39ABC}"/>
    <cellStyle name="Normal 120 9 4 2" xfId="45405" xr:uid="{EEFA9C2A-EA28-4529-99F0-7A03BB7A47F5}"/>
    <cellStyle name="Normal 120 9 5" xfId="27162" xr:uid="{C3A87D7F-B559-43B2-BEFA-61E00082F1DF}"/>
    <cellStyle name="Normal 120 9 5 2" xfId="51279" xr:uid="{4673F7A5-499C-4E5E-A641-39CAEB2EF68D}"/>
    <cellStyle name="Normal 120 9 6" xfId="34457" xr:uid="{5F2B7817-738A-4909-8884-D7B3BC37AD38}"/>
    <cellStyle name="Normal 121" xfId="1808" xr:uid="{00000000-0005-0000-0000-00002F080000}"/>
    <cellStyle name="Normal 121 2" xfId="1809" xr:uid="{00000000-0005-0000-0000-000030080000}"/>
    <cellStyle name="Normal 121 2 2" xfId="4830" xr:uid="{9543FD83-D3A6-4563-A672-9CEF187041B1}"/>
    <cellStyle name="Normal 121 2 3" xfId="10624" xr:uid="{C10B812F-80EF-4D11-94C2-52F83346CAA1}"/>
    <cellStyle name="Normal 121 3" xfId="4829" xr:uid="{2F3A9947-C719-43E2-85CD-7B8AC7272B1C}"/>
    <cellStyle name="Normal 121 3 2" xfId="7837" xr:uid="{38758444-059F-45E9-ABF1-D2094645E662}"/>
    <cellStyle name="Normal 122" xfId="1810" xr:uid="{00000000-0005-0000-0000-000031080000}"/>
    <cellStyle name="Normal 122 2" xfId="1811" xr:uid="{00000000-0005-0000-0000-000032080000}"/>
    <cellStyle name="Normal 122 2 2" xfId="4832" xr:uid="{C01D5CF8-1824-4B89-859E-5D86D0F63A12}"/>
    <cellStyle name="Normal 122 2 3" xfId="10625" xr:uid="{E7D6CD3B-31E1-4FD8-B075-D114AB95838E}"/>
    <cellStyle name="Normal 122 3" xfId="4831" xr:uid="{231A6857-EDE3-40B8-93CD-527AD1EAF115}"/>
    <cellStyle name="Normal 122 3 2" xfId="7840" xr:uid="{C2715166-4777-4275-8814-1CBBF79F1202}"/>
    <cellStyle name="Normal 123" xfId="1812" xr:uid="{00000000-0005-0000-0000-000033080000}"/>
    <cellStyle name="Normal 123 2" xfId="1813" xr:uid="{00000000-0005-0000-0000-000034080000}"/>
    <cellStyle name="Normal 123 2 2" xfId="6952" xr:uid="{4CC5A08E-EBBF-4001-A928-2A6C557D7D19}"/>
    <cellStyle name="Normal 123 3" xfId="4834" xr:uid="{2AEDAF07-8D09-4761-B280-468D3C069664}"/>
    <cellStyle name="Normal 123 3 2" xfId="7842" xr:uid="{D8F6C307-991E-4DE0-9BB2-E616B50DD6F4}"/>
    <cellStyle name="Normal 123 3 3" xfId="10626" xr:uid="{F7C6F6B9-683F-4ECF-9D97-3C9031A1C174}"/>
    <cellStyle name="Normal 123 4" xfId="4833" xr:uid="{C4941B45-BAE1-4639-A436-F726D8ECB02C}"/>
    <cellStyle name="Normal 124" xfId="1814" xr:uid="{00000000-0005-0000-0000-000035080000}"/>
    <cellStyle name="Normal 124 2" xfId="4836" xr:uid="{6D0449FA-14D1-4808-AB40-49C920263E68}"/>
    <cellStyle name="Normal 124 2 2" xfId="10627" xr:uid="{36857768-3506-448F-BD21-AA558B8F7A35}"/>
    <cellStyle name="Normal 124 3" xfId="4835" xr:uid="{71C9EDFF-E96A-4026-8557-8CEA5F5843F6}"/>
    <cellStyle name="Normal 124 4" xfId="6676" xr:uid="{D4819680-DF53-45D3-A5A8-790E4F851C4B}"/>
    <cellStyle name="Normal 125" xfId="1815" xr:uid="{00000000-0005-0000-0000-000036080000}"/>
    <cellStyle name="Normal 125 10" xfId="11186" xr:uid="{7F88E113-E6AE-43F7-9375-3FF3693A9893}"/>
    <cellStyle name="Normal 125 10 2" xfId="24567" xr:uid="{A0CDC95A-46BC-4771-86EA-482DC76D82F1}"/>
    <cellStyle name="Normal 125 10 2 2" xfId="48741" xr:uid="{0F12EA21-5628-4235-A7C9-3100B0D79FE7}"/>
    <cellStyle name="Normal 125 10 3" xfId="35420" xr:uid="{F7390A20-368A-4883-BD50-6C34F1EDEE53}"/>
    <cellStyle name="Normal 125 11" xfId="14899" xr:uid="{FA6EBB87-DDD5-4439-8402-F37B06CC8771}"/>
    <cellStyle name="Normal 125 11 2" xfId="39131" xr:uid="{63B9FE77-83A8-4844-B6C4-6B40D4A1BA3B}"/>
    <cellStyle name="Normal 125 12" xfId="18632" xr:uid="{B33F3103-3992-4BAA-A408-AC29E60E6F52}"/>
    <cellStyle name="Normal 125 12 2" xfId="42858" xr:uid="{2FE6DF9B-354E-4E9C-AFCE-E643C2EB9432}"/>
    <cellStyle name="Normal 125 2" xfId="4837" xr:uid="{E0CFA629-4CA2-4853-A0B6-825C70DCC712}"/>
    <cellStyle name="Normal 125 2 2" xfId="8119" xr:uid="{27E18A39-8778-48AA-9D91-293FC85D60ED}"/>
    <cellStyle name="Normal 125 2 2 2" xfId="14280" xr:uid="{3157B580-8915-4895-A211-4B80A2141767}"/>
    <cellStyle name="Normal 125 2 2 2 2" xfId="27712" xr:uid="{2E540431-A6AB-429B-89F0-FE5FA2936CF0}"/>
    <cellStyle name="Normal 125 2 2 2 2 2" xfId="51829" xr:uid="{710757A9-931F-4178-8BED-510534034B8F}"/>
    <cellStyle name="Normal 125 2 2 2 3" xfId="38513" xr:uid="{AA9FC921-5144-461F-9600-9E06BCC03517}"/>
    <cellStyle name="Normal 125 2 2 3" xfId="17993" xr:uid="{C7D5AFC3-5C25-473C-9A2E-D30ED841EEDE}"/>
    <cellStyle name="Normal 125 2 2 3 2" xfId="42224" xr:uid="{B7B01883-31F0-443F-B714-6A70F6B13B25}"/>
    <cellStyle name="Normal 125 2 2 4" xfId="21732" xr:uid="{1F037B84-9ABF-4588-B5A7-4AE38AC39406}"/>
    <cellStyle name="Normal 125 2 2 4 2" xfId="45955" xr:uid="{4AEFF5C2-6085-47C6-9DDE-31423AFDE89B}"/>
    <cellStyle name="Normal 125 2 2 5" xfId="23752" xr:uid="{4AF5F0CA-19CD-48CE-B62D-D657F458C8BE}"/>
    <cellStyle name="Normal 125 2 2 5 2" xfId="47954" xr:uid="{A6E663F6-CBF7-423C-9D1F-CAAFFFC86FEC}"/>
    <cellStyle name="Normal 125 2 2 6" xfId="32947" xr:uid="{2629CB38-9337-4811-8E99-936B5C1A8A6B}"/>
    <cellStyle name="Normal 125 2 3" xfId="6967" xr:uid="{D75FC7C5-B6E5-4335-9328-AABB042EAE9F}"/>
    <cellStyle name="Normal 125 2 3 2" xfId="13088" xr:uid="{4CE36FB3-98B2-44A2-A594-1EFFBA01A555}"/>
    <cellStyle name="Normal 125 2 3 2 2" xfId="37321" xr:uid="{FB6EFF9D-F3CC-434D-B561-D088AC242C58}"/>
    <cellStyle name="Normal 125 2 3 3" xfId="16801" xr:uid="{A33C25A7-38B3-4328-A475-05627BE588F0}"/>
    <cellStyle name="Normal 125 2 3 3 2" xfId="41032" xr:uid="{FBC75636-32EC-40DE-9003-39839194E183}"/>
    <cellStyle name="Normal 125 2 3 4" xfId="20540" xr:uid="{83DE510A-E383-401C-93A8-60B650BE4756}"/>
    <cellStyle name="Normal 125 2 3 4 2" xfId="44763" xr:uid="{00706A66-237A-4F97-8BD3-46857AB25714}"/>
    <cellStyle name="Normal 125 2 3 5" xfId="26518" xr:uid="{970BBC78-EAD9-46B4-9F43-250183A5C442}"/>
    <cellStyle name="Normal 125 2 3 5 2" xfId="50637" xr:uid="{6AA364CB-89BE-4BE8-9B48-93DB0D6FE977}"/>
    <cellStyle name="Normal 125 2 3 6" xfId="31899" xr:uid="{1335FE03-8C6B-459D-B87A-6641D63D77E2}"/>
    <cellStyle name="Normal 125 2 4" xfId="10628" xr:uid="{D643E720-B01A-4613-BAB2-13F4F3690169}"/>
    <cellStyle name="Normal 125 2 4 2" xfId="25115" xr:uid="{95A3785B-1C7A-4A6F-B438-AD2AC469BDDB}"/>
    <cellStyle name="Normal 125 2 4 2 2" xfId="49249" xr:uid="{0DBA5235-241C-488E-8FD7-7E7466AF9FFB}"/>
    <cellStyle name="Normal 125 2 5" xfId="11699" xr:uid="{5E5E8CD9-26BA-48B9-B3BC-AF839C9D675B}"/>
    <cellStyle name="Normal 125 2 5 2" xfId="35933" xr:uid="{FFB73065-B209-44AC-872A-C9E3B8474CAF}"/>
    <cellStyle name="Normal 125 2 6" xfId="15412" xr:uid="{3E8114BF-A2F1-40FD-93A8-272F57262013}"/>
    <cellStyle name="Normal 125 2 6 2" xfId="39644" xr:uid="{4F281BBF-2B6D-49AE-9FE3-6E996B31B5F4}"/>
    <cellStyle name="Normal 125 2 7" xfId="19149" xr:uid="{A95B283C-E391-4429-90C4-B0BE69F78AAD}"/>
    <cellStyle name="Normal 125 2 7 2" xfId="43375" xr:uid="{2386ED99-4A9C-489C-90FB-F8E3C351B9A6}"/>
    <cellStyle name="Normal 125 2 8" xfId="22702" xr:uid="{D5601AE4-A1FA-4330-8B15-A4A2C108D3C5}"/>
    <cellStyle name="Normal 125 2 8 2" xfId="46904" xr:uid="{DB1FDF23-E169-4D66-8EFF-C101046DDC8E}"/>
    <cellStyle name="Normal 125 3" xfId="7102" xr:uid="{FF36FA99-528B-43D4-951E-1DFEE453F5C0}"/>
    <cellStyle name="Normal 125 3 2" xfId="8250" xr:uid="{0CE01E1B-273D-46F9-B682-0BDC44521238}"/>
    <cellStyle name="Normal 125 3 2 2" xfId="14407" xr:uid="{D76E6382-735E-4C54-97EC-349EED3F924B}"/>
    <cellStyle name="Normal 125 3 2 2 2" xfId="27839" xr:uid="{5D4090B4-984F-427E-AB34-BBC28CDCAEF3}"/>
    <cellStyle name="Normal 125 3 2 2 2 2" xfId="51956" xr:uid="{5CF40A42-038E-493D-904E-774283CC04F2}"/>
    <cellStyle name="Normal 125 3 2 2 3" xfId="38640" xr:uid="{9A245F8E-A615-4EAA-AE3F-9ABB00B5B8EC}"/>
    <cellStyle name="Normal 125 3 2 3" xfId="18120" xr:uid="{6267C944-93F0-422E-9E1A-7E6C79AE324D}"/>
    <cellStyle name="Normal 125 3 2 3 2" xfId="42351" xr:uid="{2F268404-9425-4609-B3B9-9AA6ED1A8D65}"/>
    <cellStyle name="Normal 125 3 2 4" xfId="21859" xr:uid="{11EF6748-82E0-43C8-A215-CD7547DD257F}"/>
    <cellStyle name="Normal 125 3 2 4 2" xfId="46082" xr:uid="{34831CDE-13C0-4C8E-BB51-490B162EC063}"/>
    <cellStyle name="Normal 125 3 2 5" xfId="23879" xr:uid="{A7D390E1-F4F5-4AD9-8321-4FC838AB8B6C}"/>
    <cellStyle name="Normal 125 3 2 5 2" xfId="48081" xr:uid="{191ECE67-B0BE-4A57-A239-E0950F7CCB91}"/>
    <cellStyle name="Normal 125 3 2 6" xfId="33074" xr:uid="{35463634-E4B5-4418-9E28-671BF7A7F7BE}"/>
    <cellStyle name="Normal 125 3 3" xfId="9469" xr:uid="{5304AB08-AFA2-4FA8-938D-A3A15105576A}"/>
    <cellStyle name="Normal 125 3 3 2" xfId="13215" xr:uid="{F9B61335-1A3C-496D-B28E-0CBE5BAB18AB}"/>
    <cellStyle name="Normal 125 3 3 2 2" xfId="37448" xr:uid="{C4B24DCB-147E-4A09-89A3-AE1809259988}"/>
    <cellStyle name="Normal 125 3 3 3" xfId="16928" xr:uid="{D5DBC7DC-8364-401D-ABD4-3A6D738DF970}"/>
    <cellStyle name="Normal 125 3 3 3 2" xfId="41159" xr:uid="{60585D0A-DC1E-495A-9D60-5548D3163952}"/>
    <cellStyle name="Normal 125 3 3 4" xfId="20667" xr:uid="{4D27D0AD-0123-42BA-A5EA-677CF1F36115}"/>
    <cellStyle name="Normal 125 3 3 4 2" xfId="44890" xr:uid="{E38DD4AD-135F-4D30-95C6-57F07EF5ED12}"/>
    <cellStyle name="Normal 125 3 3 5" xfId="26645" xr:uid="{3852338E-B557-4F5C-994F-0969C94D4B80}"/>
    <cellStyle name="Normal 125 3 3 5 2" xfId="50764" xr:uid="{814F75F0-A250-47EA-9E0F-7C5876FA3EEC}"/>
    <cellStyle name="Normal 125 3 3 6" xfId="34094" xr:uid="{797FA234-3BBE-4953-AD82-F6DC8B230E38}"/>
    <cellStyle name="Normal 125 3 4" xfId="11826" xr:uid="{E021FC32-247C-499F-ACE5-FB3CD987AAC8}"/>
    <cellStyle name="Normal 125 3 4 2" xfId="25242" xr:uid="{AECFA32F-465F-4D8E-A5D3-83F28BA425C8}"/>
    <cellStyle name="Normal 125 3 4 2 2" xfId="49376" xr:uid="{23D7AC72-0A44-4803-B6B7-C224374610FF}"/>
    <cellStyle name="Normal 125 3 4 3" xfId="36060" xr:uid="{7DF289DA-82CC-4377-AF6B-CE6B47F2BB0B}"/>
    <cellStyle name="Normal 125 3 5" xfId="15539" xr:uid="{FC9EE4E2-CAC1-44B6-B0FA-6950A1780657}"/>
    <cellStyle name="Normal 125 3 5 2" xfId="39771" xr:uid="{B27C1C8D-ADBA-4603-A0DE-A9966062E76C}"/>
    <cellStyle name="Normal 125 3 6" xfId="19276" xr:uid="{745FF5FF-C10A-4A27-BE60-3B964840E7C5}"/>
    <cellStyle name="Normal 125 3 6 2" xfId="43502" xr:uid="{3E72F1B6-7590-48E0-A2D3-C92581A078FB}"/>
    <cellStyle name="Normal 125 3 7" xfId="22829" xr:uid="{64DE0A49-369A-4A61-82FA-AADA09CC7714}"/>
    <cellStyle name="Normal 125 3 7 2" xfId="47031" xr:uid="{3ACB777E-6B66-4759-9BBB-546771059D04}"/>
    <cellStyle name="Normal 125 3 8" xfId="32026" xr:uid="{33E6B1D7-E729-4FC4-80FA-EA2BD0319722}"/>
    <cellStyle name="Normal 125 4" xfId="7230" xr:uid="{9A4B257E-7829-4486-A892-11D0F577F51B}"/>
    <cellStyle name="Normal 125 4 2" xfId="8380" xr:uid="{4AB562E6-7189-4CC6-946A-D74F71997AD8}"/>
    <cellStyle name="Normal 125 4 2 2" xfId="14534" xr:uid="{3D7A693A-DE24-41C8-AE9F-57D3C4D78916}"/>
    <cellStyle name="Normal 125 4 2 2 2" xfId="27966" xr:uid="{A1D28705-4AF2-400D-9B66-5B69A170F579}"/>
    <cellStyle name="Normal 125 4 2 2 2 2" xfId="52083" xr:uid="{76FF9AA5-5A28-45EE-BCDA-C06E0AE9D6F6}"/>
    <cellStyle name="Normal 125 4 2 2 3" xfId="38767" xr:uid="{191011FE-427A-4BD5-98D6-30582C3AE717}"/>
    <cellStyle name="Normal 125 4 2 3" xfId="18247" xr:uid="{9234E379-E973-49AC-AE8F-D1BF67A6DD99}"/>
    <cellStyle name="Normal 125 4 2 3 2" xfId="42478" xr:uid="{503C7CD5-60D1-4397-9A0E-05D3128F7727}"/>
    <cellStyle name="Normal 125 4 2 4" xfId="21986" xr:uid="{C807B010-85C1-4953-8AE3-8BBCF7EC06C7}"/>
    <cellStyle name="Normal 125 4 2 4 2" xfId="46209" xr:uid="{D5E7EEC0-60CA-4E66-9913-973EBD872E22}"/>
    <cellStyle name="Normal 125 4 2 5" xfId="24006" xr:uid="{25955BFE-4E98-4DD5-A576-943420BACD1F}"/>
    <cellStyle name="Normal 125 4 2 5 2" xfId="48208" xr:uid="{1296C061-3ACF-4568-9977-95C06D4FFB5F}"/>
    <cellStyle name="Normal 125 4 2 6" xfId="33201" xr:uid="{954066B4-0B55-4D0B-849A-65493E545066}"/>
    <cellStyle name="Normal 125 4 3" xfId="9548" xr:uid="{AD7DF049-D04C-48F4-BDD0-F3D94CEE9BCD}"/>
    <cellStyle name="Normal 125 4 3 2" xfId="13342" xr:uid="{4F3C7E86-133C-49D4-9A63-FEB1ED3EDF9B}"/>
    <cellStyle name="Normal 125 4 3 2 2" xfId="37575" xr:uid="{457B5E97-5416-4F15-811B-1F57DE3C393C}"/>
    <cellStyle name="Normal 125 4 3 3" xfId="17055" xr:uid="{DE65A4F2-0445-452E-A656-A35F80C98502}"/>
    <cellStyle name="Normal 125 4 3 3 2" xfId="41286" xr:uid="{634F860C-D688-4F43-B955-B4B89562053E}"/>
    <cellStyle name="Normal 125 4 3 4" xfId="20794" xr:uid="{6A5DC652-D12F-4987-8CC5-EA8B5D80257A}"/>
    <cellStyle name="Normal 125 4 3 4 2" xfId="45017" xr:uid="{65ABBE67-AEDA-4383-8DA8-DF1731F7D786}"/>
    <cellStyle name="Normal 125 4 3 5" xfId="26772" xr:uid="{5166E077-1DB1-41D8-B1A5-DD97A6261BD9}"/>
    <cellStyle name="Normal 125 4 3 5 2" xfId="50891" xr:uid="{8386DFA7-95EA-400D-8E87-F75A684365B0}"/>
    <cellStyle name="Normal 125 4 3 6" xfId="34173" xr:uid="{725BE24E-EB60-421E-B581-CDEA34FED2E9}"/>
    <cellStyle name="Normal 125 4 4" xfId="11953" xr:uid="{840824FA-C018-48B9-9552-FD8ECD58FBB5}"/>
    <cellStyle name="Normal 125 4 4 2" xfId="25369" xr:uid="{B1D8550E-DB9A-45E1-8B86-002CC2D80F4A}"/>
    <cellStyle name="Normal 125 4 4 2 2" xfId="49503" xr:uid="{7460F1B1-DE0D-4288-895C-86351B789291}"/>
    <cellStyle name="Normal 125 4 4 3" xfId="36187" xr:uid="{3BFB1F04-2099-443B-A2DB-37604BE592E6}"/>
    <cellStyle name="Normal 125 4 5" xfId="15666" xr:uid="{D2775ED8-AC27-4D10-8E2C-D082B54EC4AE}"/>
    <cellStyle name="Normal 125 4 5 2" xfId="39898" xr:uid="{00C7E3FB-8315-4606-AE90-746861D49853}"/>
    <cellStyle name="Normal 125 4 6" xfId="19403" xr:uid="{4DC7E21B-5FB9-47DB-A144-57F5A9F6F7B4}"/>
    <cellStyle name="Normal 125 4 6 2" xfId="43629" xr:uid="{45600728-FD61-4006-B313-1584AED7D845}"/>
    <cellStyle name="Normal 125 4 7" xfId="22956" xr:uid="{8EFE5145-FEF1-4493-B544-4EB6B2D46348}"/>
    <cellStyle name="Normal 125 4 7 2" xfId="47158" xr:uid="{A5A3E606-1B06-4251-BE05-8CBBDA06EE19}"/>
    <cellStyle name="Normal 125 4 8" xfId="32153" xr:uid="{99C99A4E-DDFD-45BF-BF2F-C5383918386A}"/>
    <cellStyle name="Normal 125 5" xfId="7364" xr:uid="{D31B6023-45D6-4ED8-9A89-547EDD41B348}"/>
    <cellStyle name="Normal 125 5 2" xfId="8512" xr:uid="{CB2A4F50-4806-4371-8146-4656F373368B}"/>
    <cellStyle name="Normal 125 5 2 2" xfId="14661" xr:uid="{CE26C81E-153B-4B4A-8E9C-FBCFCFEAD0CB}"/>
    <cellStyle name="Normal 125 5 2 2 2" xfId="28093" xr:uid="{575172BE-72E1-4C70-AD5A-C77E100D8D69}"/>
    <cellStyle name="Normal 125 5 2 2 2 2" xfId="52210" xr:uid="{0A8401C6-439C-47E7-9C15-070D6E008929}"/>
    <cellStyle name="Normal 125 5 2 2 3" xfId="38894" xr:uid="{0D6B0937-F4B5-4770-A153-B3D04E4084BA}"/>
    <cellStyle name="Normal 125 5 2 3" xfId="18374" xr:uid="{AAA16BBE-F905-4A43-8EE6-42CFAEFAE7E0}"/>
    <cellStyle name="Normal 125 5 2 3 2" xfId="42605" xr:uid="{23694C18-B881-405A-936E-3430113F2408}"/>
    <cellStyle name="Normal 125 5 2 4" xfId="22113" xr:uid="{7AA37BF7-4C8D-4D7E-AEB3-C2E867E13997}"/>
    <cellStyle name="Normal 125 5 2 4 2" xfId="46336" xr:uid="{E8C315E2-F34A-433B-AB9A-0C01484EE18D}"/>
    <cellStyle name="Normal 125 5 2 5" xfId="24133" xr:uid="{F5D51999-7512-4D7A-BB28-E380F7E9F647}"/>
    <cellStyle name="Normal 125 5 2 5 2" xfId="48335" xr:uid="{5B6B0552-E960-441E-9E1A-D52FDCAFB8EB}"/>
    <cellStyle name="Normal 125 5 2 6" xfId="33328" xr:uid="{89496A98-277C-4C59-A0EC-D0916793066E}"/>
    <cellStyle name="Normal 125 5 3" xfId="9628" xr:uid="{FA04EF51-C909-4D1E-A4CE-CC8515F6399A}"/>
    <cellStyle name="Normal 125 5 3 2" xfId="13469" xr:uid="{EC715687-ABA7-4057-BD94-454FB4767428}"/>
    <cellStyle name="Normal 125 5 3 2 2" xfId="37702" xr:uid="{2875503E-2E2A-4F72-965B-B3F2C3684A61}"/>
    <cellStyle name="Normal 125 5 3 3" xfId="17182" xr:uid="{AB68ECB8-595D-48F4-A73C-CAABD739B143}"/>
    <cellStyle name="Normal 125 5 3 3 2" xfId="41413" xr:uid="{6BE97F29-9CEC-428B-AE51-2B901A91C2FD}"/>
    <cellStyle name="Normal 125 5 3 4" xfId="20921" xr:uid="{B8BC3289-AA98-49B5-9300-98FB16A69810}"/>
    <cellStyle name="Normal 125 5 3 4 2" xfId="45144" xr:uid="{F77166C6-2AF6-485F-B18A-8A6B69A924C0}"/>
    <cellStyle name="Normal 125 5 3 5" xfId="26899" xr:uid="{5E8100F8-4019-46BC-9568-821AB7CD8C31}"/>
    <cellStyle name="Normal 125 5 3 5 2" xfId="51018" xr:uid="{8D8EE981-794F-4F67-9E60-8623EC092CE7}"/>
    <cellStyle name="Normal 125 5 3 6" xfId="34253" xr:uid="{D8984343-97D6-4383-B4B6-F627FBCB7217}"/>
    <cellStyle name="Normal 125 5 4" xfId="12080" xr:uid="{CE2E62FC-F10A-411E-B53A-76F14BF81A02}"/>
    <cellStyle name="Normal 125 5 4 2" xfId="25496" xr:uid="{D6B90B5D-2F9D-4685-87A1-04C6976F9B29}"/>
    <cellStyle name="Normal 125 5 4 2 2" xfId="49630" xr:uid="{B034C0E9-8033-4794-87D1-437DDE3496D5}"/>
    <cellStyle name="Normal 125 5 4 3" xfId="36314" xr:uid="{11668279-5539-4D41-9FDE-3E71C009CD81}"/>
    <cellStyle name="Normal 125 5 5" xfId="15793" xr:uid="{A75C87C3-F119-4871-9D9C-127D845DD7B0}"/>
    <cellStyle name="Normal 125 5 5 2" xfId="40025" xr:uid="{1A16A0F7-0457-402F-8561-D68BA4811960}"/>
    <cellStyle name="Normal 125 5 6" xfId="19530" xr:uid="{17546597-7D40-4837-B501-CB422DA981A6}"/>
    <cellStyle name="Normal 125 5 6 2" xfId="43756" xr:uid="{1B10F1C1-E17F-4F95-80F3-B57D530A7BEF}"/>
    <cellStyle name="Normal 125 5 7" xfId="23083" xr:uid="{3B4AE560-A999-4495-99EB-8EC1160BA024}"/>
    <cellStyle name="Normal 125 5 7 2" xfId="47285" xr:uid="{EFFDAF14-BA63-4E92-BD36-78E9625434A1}"/>
    <cellStyle name="Normal 125 5 8" xfId="32280" xr:uid="{8072CCF9-6ADE-47A8-9427-4816D068D448}"/>
    <cellStyle name="Normal 125 6" xfId="7857" xr:uid="{C88184E9-A05E-4A5D-83FD-7E9DBE29EADE}"/>
    <cellStyle name="Normal 125 7" xfId="7529" xr:uid="{BDE957F5-D6C3-4169-996D-167500EB9536}"/>
    <cellStyle name="Normal 125 7 2" xfId="12599" xr:uid="{33F15531-A1C2-4A92-8251-1FB61B177041}"/>
    <cellStyle name="Normal 125 7 2 2" xfId="26027" xr:uid="{152DD155-0564-4B62-96BA-6FD514AADC6F}"/>
    <cellStyle name="Normal 125 7 2 2 2" xfId="50148" xr:uid="{8A15CE9B-FB42-49F9-87E3-2082D83B513D}"/>
    <cellStyle name="Normal 125 7 2 3" xfId="36832" xr:uid="{E217983F-F15E-43BA-8CB4-4E1552C4FDB6}"/>
    <cellStyle name="Normal 125 7 3" xfId="16312" xr:uid="{41F29DCF-EFBD-4185-85F6-F633DD71F0AC}"/>
    <cellStyle name="Normal 125 7 3 2" xfId="40543" xr:uid="{1F617C34-BE6A-4C68-B453-A8D0932864B6}"/>
    <cellStyle name="Normal 125 7 4" xfId="20051" xr:uid="{329235A6-C7DC-4284-BF5D-2F57D337F908}"/>
    <cellStyle name="Normal 125 7 4 2" xfId="44274" xr:uid="{827E0C28-B86E-454F-8C6F-87A03360AA6B}"/>
    <cellStyle name="Normal 125 7 5" xfId="23243" xr:uid="{99DCBD65-044B-4EBB-90B7-190E4938777A}"/>
    <cellStyle name="Normal 125 7 5 2" xfId="47445" xr:uid="{A3ED377A-A2B6-4367-BBCB-2946E58D8EE7}"/>
    <cellStyle name="Normal 125 7 6" xfId="32440" xr:uid="{95693F4A-FA6A-400B-9A37-C469D6A0E8A1}"/>
    <cellStyle name="Normal 125 8" xfId="6691" xr:uid="{E259142B-4C4D-49DB-A0BE-E326554DB123}"/>
    <cellStyle name="Normal 125 8 2" xfId="9885" xr:uid="{DCBD9C88-6C17-4E8A-BC49-AEC2C9F55D37}"/>
    <cellStyle name="Normal 125 8 2 2" xfId="34485" xr:uid="{815B2E12-BA25-4969-BE4C-D5FFA016F2F0}"/>
    <cellStyle name="Normal 125 8 3" xfId="13776" xr:uid="{6CE399DA-7B70-4356-B74B-FD5370342EE2}"/>
    <cellStyle name="Normal 125 8 3 2" xfId="38009" xr:uid="{E1FAAE56-438B-4997-9B7E-940355CA1D65}"/>
    <cellStyle name="Normal 125 8 4" xfId="17489" xr:uid="{675E4323-D83F-4D62-AC23-9589AE58FF34}"/>
    <cellStyle name="Normal 125 8 4 2" xfId="41720" xr:uid="{AA146017-29F7-4BC9-A9EA-72723A5598ED}"/>
    <cellStyle name="Normal 125 8 5" xfId="21228" xr:uid="{6B80DAFB-C6B5-49DE-80E9-59105E13D3B3}"/>
    <cellStyle name="Normal 125 8 5 2" xfId="45451" xr:uid="{D9BF79AE-1CDC-420A-9534-63F767969126}"/>
    <cellStyle name="Normal 125 8 6" xfId="27208" xr:uid="{F446D5FA-71D2-477E-95AC-0460AD271BB0}"/>
    <cellStyle name="Normal 125 8 6 2" xfId="51325" xr:uid="{BC0DC88F-E054-4016-B201-7D0AECC054D8}"/>
    <cellStyle name="Normal 125 9" xfId="9030" xr:uid="{924AD3AD-8D48-440D-A6FE-4AEDC91A6A7F}"/>
    <cellStyle name="Normal 125 9 2" xfId="12430" xr:uid="{D0976AB5-E16A-4C68-8EAD-40BB6F4E72C0}"/>
    <cellStyle name="Normal 125 9 2 2" xfId="36664" xr:uid="{0ACA4228-7E3E-4B2F-BEEE-EA5D142E5289}"/>
    <cellStyle name="Normal 125 9 3" xfId="16143" xr:uid="{F8D66F47-4536-48F8-BC63-947B3B2B240D}"/>
    <cellStyle name="Normal 125 9 3 2" xfId="40375" xr:uid="{696141FB-0A0F-4F26-A04A-79BC56FBC162}"/>
    <cellStyle name="Normal 125 9 4" xfId="19881" xr:uid="{AC7DBC47-8642-41D1-B62F-1853FF6B27EB}"/>
    <cellStyle name="Normal 125 9 4 2" xfId="44106" xr:uid="{07D59D65-E0D7-4F8B-BA8F-C37E5F575732}"/>
    <cellStyle name="Normal 125 9 5" xfId="25856" xr:uid="{C99102DD-7D4C-432D-B6AC-49953654F1F8}"/>
    <cellStyle name="Normal 125 9 5 2" xfId="49980" xr:uid="{9F19B7C2-5705-491C-8196-A4F5DEAC7E7C}"/>
    <cellStyle name="Normal 125 9 6" xfId="33724" xr:uid="{0D3A50E0-6F77-4F51-80E7-2B419A01BC43}"/>
    <cellStyle name="Normal 126" xfId="1816" xr:uid="{00000000-0005-0000-0000-000037080000}"/>
    <cellStyle name="Normal 126 10" xfId="11203" xr:uid="{C925F3EA-74ED-4AF0-AE8D-C64EC7F10993}"/>
    <cellStyle name="Normal 126 10 2" xfId="24584" xr:uid="{959C1423-4AA9-4265-A94B-A318DB97A2D5}"/>
    <cellStyle name="Normal 126 10 2 2" xfId="48758" xr:uid="{A3F1B411-ECFE-47F9-AF5E-184349147B39}"/>
    <cellStyle name="Normal 126 10 3" xfId="35437" xr:uid="{62BF8E76-3F38-4011-8852-075FCD63220E}"/>
    <cellStyle name="Normal 126 11" xfId="14916" xr:uid="{487D352C-C287-4F18-96A5-A4F0BBA3BDF4}"/>
    <cellStyle name="Normal 126 11 2" xfId="39148" xr:uid="{A7B39633-5EED-4F94-8C0A-2FDA169055E3}"/>
    <cellStyle name="Normal 126 12" xfId="18649" xr:uid="{B89EAB7D-D5A4-4A65-93B4-A62FA3736505}"/>
    <cellStyle name="Normal 126 12 2" xfId="42875" xr:uid="{73024BC8-2F4E-4FC9-A4DD-2BC249F66E33}"/>
    <cellStyle name="Normal 126 2" xfId="4839" xr:uid="{2BA747D0-B3A4-47EA-864E-4E3C7C057C6A}"/>
    <cellStyle name="Normal 126 2 2" xfId="8136" xr:uid="{D5435AA7-8963-45F9-B2DC-FA48B0315E90}"/>
    <cellStyle name="Normal 126 2 2 2" xfId="14297" xr:uid="{7D591AC1-FF25-4F6A-BD5B-EBED406BA733}"/>
    <cellStyle name="Normal 126 2 2 2 2" xfId="27729" xr:uid="{89035D31-F502-4052-8B7F-C9C7480AA8F4}"/>
    <cellStyle name="Normal 126 2 2 2 2 2" xfId="51846" xr:uid="{96B4A13D-7927-43A9-A845-2C39FD2231F1}"/>
    <cellStyle name="Normal 126 2 2 2 3" xfId="38530" xr:uid="{65E6F235-FD4B-4079-AA46-2545DCEBA968}"/>
    <cellStyle name="Normal 126 2 2 3" xfId="18010" xr:uid="{961AB0B5-DE36-4987-8AB9-064E5DABDBFA}"/>
    <cellStyle name="Normal 126 2 2 3 2" xfId="42241" xr:uid="{9B30BAD1-2BE3-4BCF-AC67-4B7CE3CFC2F1}"/>
    <cellStyle name="Normal 126 2 2 4" xfId="21749" xr:uid="{F5FA473D-84CE-4085-9178-0E9B26920026}"/>
    <cellStyle name="Normal 126 2 2 4 2" xfId="45972" xr:uid="{2FF20071-68B9-4D5C-A541-871690AE95A5}"/>
    <cellStyle name="Normal 126 2 2 5" xfId="23769" xr:uid="{1F8227F5-00B3-4EF0-A26C-B18F21FE9E3D}"/>
    <cellStyle name="Normal 126 2 2 5 2" xfId="47971" xr:uid="{D755538B-FA97-493C-BE75-EC76EC72A3A3}"/>
    <cellStyle name="Normal 126 2 2 6" xfId="32964" xr:uid="{217CDD26-790C-47C7-930D-3DFC4821DFE3}"/>
    <cellStyle name="Normal 126 2 3" xfId="6989" xr:uid="{4AC45F19-E520-4C3C-8937-DBE08A9E2760}"/>
    <cellStyle name="Normal 126 2 3 2" xfId="13105" xr:uid="{936CE1B4-5378-4A41-AA1C-F841F4512917}"/>
    <cellStyle name="Normal 126 2 3 2 2" xfId="37338" xr:uid="{99E0F66C-76DF-4009-AF8E-09A75C588BB9}"/>
    <cellStyle name="Normal 126 2 3 3" xfId="16818" xr:uid="{750C3118-3979-411E-811E-50BDB0850EBB}"/>
    <cellStyle name="Normal 126 2 3 3 2" xfId="41049" xr:uid="{02A14334-2544-4E1E-9FD5-99879436BE39}"/>
    <cellStyle name="Normal 126 2 3 4" xfId="20557" xr:uid="{00600742-BF73-4662-B171-3E5D3BC8F233}"/>
    <cellStyle name="Normal 126 2 3 4 2" xfId="44780" xr:uid="{7ADEF73B-0FAA-41D3-8429-264A9B1BF5C3}"/>
    <cellStyle name="Normal 126 2 3 5" xfId="26535" xr:uid="{0288A6C0-4072-4936-988A-5CD4314A922E}"/>
    <cellStyle name="Normal 126 2 3 5 2" xfId="50654" xr:uid="{DA784938-C571-4650-AE46-6280366577F7}"/>
    <cellStyle name="Normal 126 2 3 6" xfId="31916" xr:uid="{9C98332F-3E5F-4AA6-A565-99AF1A2115B4}"/>
    <cellStyle name="Normal 126 2 4" xfId="10629" xr:uid="{BE1649BF-1981-4D06-A303-481AD0C75BDF}"/>
    <cellStyle name="Normal 126 2 4 2" xfId="25132" xr:uid="{D42D53DA-90D5-4C8B-AC98-1B447E2E60BB}"/>
    <cellStyle name="Normal 126 2 4 2 2" xfId="49266" xr:uid="{797FE7B9-DB7D-4AFB-9563-017CEF20439A}"/>
    <cellStyle name="Normal 126 2 5" xfId="11716" xr:uid="{B98C4731-F372-4D3B-AC98-9CF5DD1BA72E}"/>
    <cellStyle name="Normal 126 2 5 2" xfId="35950" xr:uid="{E4056720-7796-4CB7-97BF-CBF3E589E793}"/>
    <cellStyle name="Normal 126 2 6" xfId="15429" xr:uid="{42BD766A-9A34-444F-8301-51B63DA7CD83}"/>
    <cellStyle name="Normal 126 2 6 2" xfId="39661" xr:uid="{0109F95F-95BF-455B-90CB-71875006B877}"/>
    <cellStyle name="Normal 126 2 7" xfId="19166" xr:uid="{3E2364A9-5E91-44FB-ACB1-E83E6C615096}"/>
    <cellStyle name="Normal 126 2 7 2" xfId="43392" xr:uid="{D7BFBA75-1435-4E79-8452-E313E31B966F}"/>
    <cellStyle name="Normal 126 2 8" xfId="22719" xr:uid="{3DB4E43D-D013-4566-8019-9BDB98A0E810}"/>
    <cellStyle name="Normal 126 2 8 2" xfId="46921" xr:uid="{F31247C5-FD28-41BB-AA70-A1C0E68D1121}"/>
    <cellStyle name="Normal 126 3" xfId="4838" xr:uid="{009AA7FE-1731-49A8-A348-A509DE259755}"/>
    <cellStyle name="Normal 126 3 2" xfId="8267" xr:uid="{B580056E-B149-4A5E-8D04-510FBFCA20A4}"/>
    <cellStyle name="Normal 126 3 2 2" xfId="14424" xr:uid="{C763CCF0-A5ED-4BBB-83A3-C8AAF7EE6451}"/>
    <cellStyle name="Normal 126 3 2 2 2" xfId="27856" xr:uid="{84061633-102D-46EA-B9D4-64146B87186F}"/>
    <cellStyle name="Normal 126 3 2 2 2 2" xfId="51973" xr:uid="{EA05C591-561A-47F1-BA6C-B989CC2EEEAB}"/>
    <cellStyle name="Normal 126 3 2 2 3" xfId="38657" xr:uid="{01024C32-0346-45C7-B813-1EE7E690E48B}"/>
    <cellStyle name="Normal 126 3 2 3" xfId="18137" xr:uid="{5594F171-0D6A-4BC1-923C-0A14DA7B3888}"/>
    <cellStyle name="Normal 126 3 2 3 2" xfId="42368" xr:uid="{8CBCEFB5-B750-4484-8DC6-F8612636052C}"/>
    <cellStyle name="Normal 126 3 2 4" xfId="21876" xr:uid="{5260B887-C853-4B06-95B9-B158331F906B}"/>
    <cellStyle name="Normal 126 3 2 4 2" xfId="46099" xr:uid="{2BFADDA2-69C6-4935-9255-C5E2396BCBA5}"/>
    <cellStyle name="Normal 126 3 2 5" xfId="23896" xr:uid="{86E0B0A2-DC68-4F25-942E-D509760F3233}"/>
    <cellStyle name="Normal 126 3 2 5 2" xfId="48098" xr:uid="{56C821E4-6BF9-49D1-A42A-53017F55AFB3}"/>
    <cellStyle name="Normal 126 3 2 6" xfId="33091" xr:uid="{5DA75F33-FA7B-42FA-BEF6-2430960E6DE8}"/>
    <cellStyle name="Normal 126 3 3" xfId="7119" xr:uid="{4E6CE72A-00B0-4934-B10F-ACB24AD88991}"/>
    <cellStyle name="Normal 126 3 3 2" xfId="13232" xr:uid="{7A6D2991-A205-41A8-B264-7C83D0F293ED}"/>
    <cellStyle name="Normal 126 3 3 2 2" xfId="37465" xr:uid="{87CA4332-65B7-4F45-8616-A616583EB388}"/>
    <cellStyle name="Normal 126 3 3 3" xfId="16945" xr:uid="{F1B4C75C-374D-49D5-9AF2-4F0A2F523C85}"/>
    <cellStyle name="Normal 126 3 3 3 2" xfId="41176" xr:uid="{2BE7E473-7A3D-4CAC-AF29-FEB9F2B8E2B7}"/>
    <cellStyle name="Normal 126 3 3 4" xfId="20684" xr:uid="{045E74BC-E8D2-47D0-B21E-23A5A413E949}"/>
    <cellStyle name="Normal 126 3 3 4 2" xfId="44907" xr:uid="{28E79968-4CEE-4B1C-AACD-FBF03FFA41D1}"/>
    <cellStyle name="Normal 126 3 3 5" xfId="26662" xr:uid="{5D670F19-D398-4985-B6D2-C26C7A2843AD}"/>
    <cellStyle name="Normal 126 3 3 5 2" xfId="50781" xr:uid="{33ADA36F-E499-4BDD-832A-A55B75EDDC89}"/>
    <cellStyle name="Normal 126 3 3 6" xfId="32043" xr:uid="{EE21BA7B-287A-45B7-9A1D-75AAB0C20521}"/>
    <cellStyle name="Normal 126 3 4" xfId="11843" xr:uid="{E2716F7C-CB9D-438B-98A5-0233175CBB9D}"/>
    <cellStyle name="Normal 126 3 4 2" xfId="25259" xr:uid="{CF58ED4B-41B7-4E9C-8BE1-FB96FF1E631C}"/>
    <cellStyle name="Normal 126 3 4 2 2" xfId="49393" xr:uid="{9F91036E-F6AE-4707-8513-3D88AB5B76A7}"/>
    <cellStyle name="Normal 126 3 4 3" xfId="36077" xr:uid="{1184278B-279C-41CB-9C93-96AE2D060738}"/>
    <cellStyle name="Normal 126 3 5" xfId="15556" xr:uid="{C9E8FE8C-8638-4A30-87BF-D5D564534EDC}"/>
    <cellStyle name="Normal 126 3 5 2" xfId="39788" xr:uid="{9227219E-748E-4723-813C-62AFBC4F1E94}"/>
    <cellStyle name="Normal 126 3 6" xfId="19293" xr:uid="{187608C6-DEE8-45C5-A206-A5100686759E}"/>
    <cellStyle name="Normal 126 3 6 2" xfId="43519" xr:uid="{4DA99BA7-D374-4578-9DFF-FDB98E4578EE}"/>
    <cellStyle name="Normal 126 3 7" xfId="22846" xr:uid="{E5EBA56D-43EA-4DE6-B414-A4F6C983B328}"/>
    <cellStyle name="Normal 126 3 7 2" xfId="47048" xr:uid="{05A5A4A3-5846-47FC-86E1-DFD098FEF490}"/>
    <cellStyle name="Normal 126 4" xfId="7247" xr:uid="{581B4658-31DF-462F-ACA8-4AC959077BAD}"/>
    <cellStyle name="Normal 126 4 2" xfId="8397" xr:uid="{760690D5-064A-4153-9158-7B917BC2A0A3}"/>
    <cellStyle name="Normal 126 4 2 2" xfId="14551" xr:uid="{BBCBE340-BBAE-4D0A-8237-21F13C2D31FF}"/>
    <cellStyle name="Normal 126 4 2 2 2" xfId="27983" xr:uid="{3A8EB530-375A-4235-B5D0-B0C01AA6C6A7}"/>
    <cellStyle name="Normal 126 4 2 2 2 2" xfId="52100" xr:uid="{5DAC8EA2-45C2-432B-84D8-125FD89C7DC0}"/>
    <cellStyle name="Normal 126 4 2 2 3" xfId="38784" xr:uid="{66F8EAAB-74B3-4236-A1E8-8EC6C0ABCC60}"/>
    <cellStyle name="Normal 126 4 2 3" xfId="18264" xr:uid="{3B939A24-4F49-4E14-9B90-0F55B0BE1B2A}"/>
    <cellStyle name="Normal 126 4 2 3 2" xfId="42495" xr:uid="{091969A5-3F80-404B-A344-2186CD7C5448}"/>
    <cellStyle name="Normal 126 4 2 4" xfId="22003" xr:uid="{895F3237-8D27-4625-8FB7-55C66E70F597}"/>
    <cellStyle name="Normal 126 4 2 4 2" xfId="46226" xr:uid="{4B7431CE-8BEB-493D-B556-91F6B18901C3}"/>
    <cellStyle name="Normal 126 4 2 5" xfId="24023" xr:uid="{E90E5387-DA8F-4A55-B78C-5D286A2FBF6B}"/>
    <cellStyle name="Normal 126 4 2 5 2" xfId="48225" xr:uid="{CAEF5064-856B-4368-B6B6-75A94DA391F1}"/>
    <cellStyle name="Normal 126 4 2 6" xfId="33218" xr:uid="{D7C6F346-269A-41F5-AE72-CF33C44C4C2C}"/>
    <cellStyle name="Normal 126 4 3" xfId="9563" xr:uid="{E9A2D90D-8885-4A9B-A1AE-AA58FCFDCDCA}"/>
    <cellStyle name="Normal 126 4 3 2" xfId="13359" xr:uid="{DAE1A3B6-3611-4C6C-902A-EF77A8CB1A5D}"/>
    <cellStyle name="Normal 126 4 3 2 2" xfId="37592" xr:uid="{062AC307-3C74-4534-8D57-41085D7B89CF}"/>
    <cellStyle name="Normal 126 4 3 3" xfId="17072" xr:uid="{22FA0E43-72BB-4B89-B98E-617F8B1F9126}"/>
    <cellStyle name="Normal 126 4 3 3 2" xfId="41303" xr:uid="{7F9171DE-61FB-4E50-A942-5CF67420FF69}"/>
    <cellStyle name="Normal 126 4 3 4" xfId="20811" xr:uid="{CA6B9B30-6956-4AE4-9054-F5D6CEC1FC2E}"/>
    <cellStyle name="Normal 126 4 3 4 2" xfId="45034" xr:uid="{F3003A9D-1762-4FAC-A7AC-DD8DEAEF9E27}"/>
    <cellStyle name="Normal 126 4 3 5" xfId="26789" xr:uid="{DBDCBC15-8A7F-4843-B1A1-C7CA1C3403C0}"/>
    <cellStyle name="Normal 126 4 3 5 2" xfId="50908" xr:uid="{3827B6B0-4F75-48F2-88D7-6FCC63A8810F}"/>
    <cellStyle name="Normal 126 4 3 6" xfId="34188" xr:uid="{7A83A308-0575-48B2-B217-536C9EEE8E11}"/>
    <cellStyle name="Normal 126 4 4" xfId="11970" xr:uid="{DCD68AB6-73CA-4D30-8EA5-E607FAF02983}"/>
    <cellStyle name="Normal 126 4 4 2" xfId="25386" xr:uid="{15E8A551-2719-4F18-BA44-98FDD91B5D61}"/>
    <cellStyle name="Normal 126 4 4 2 2" xfId="49520" xr:uid="{FBCD4724-1270-4D60-AF8F-8EB4D27DAFD0}"/>
    <cellStyle name="Normal 126 4 4 3" xfId="36204" xr:uid="{BC59D7AA-062A-4A45-87CE-F65DF5BF4903}"/>
    <cellStyle name="Normal 126 4 5" xfId="15683" xr:uid="{1D1533F6-D1EB-4041-BE5C-F9352040B670}"/>
    <cellStyle name="Normal 126 4 5 2" xfId="39915" xr:uid="{2B1B9F5B-D429-4047-80DB-1AEC8345092E}"/>
    <cellStyle name="Normal 126 4 6" xfId="19420" xr:uid="{195573B0-0541-44C7-8060-F98BF666B3F3}"/>
    <cellStyle name="Normal 126 4 6 2" xfId="43646" xr:uid="{3B605467-6BB9-408C-B0B0-4965800B9778}"/>
    <cellStyle name="Normal 126 4 7" xfId="22973" xr:uid="{ED2ADAE1-4E40-4B79-AC57-4BF287ACC07E}"/>
    <cellStyle name="Normal 126 4 7 2" xfId="47175" xr:uid="{A60B668F-719C-4B32-9539-91D9104A169B}"/>
    <cellStyle name="Normal 126 4 8" xfId="32170" xr:uid="{6B0BDC68-E214-4844-9984-D9E8430EAFA5}"/>
    <cellStyle name="Normal 126 5" xfId="7381" xr:uid="{2F449364-6805-4DDA-AB5F-BE14685DF057}"/>
    <cellStyle name="Normal 126 5 2" xfId="8529" xr:uid="{197DBE8B-F486-4958-AAC5-7E630288DE90}"/>
    <cellStyle name="Normal 126 5 2 2" xfId="14678" xr:uid="{AAA7D42B-6BCD-4D04-93F9-E1DBD156858E}"/>
    <cellStyle name="Normal 126 5 2 2 2" xfId="28110" xr:uid="{53C9A27C-B946-40D7-82C1-9D693C798181}"/>
    <cellStyle name="Normal 126 5 2 2 2 2" xfId="52227" xr:uid="{20356402-51E6-4652-8677-1E925B3D8C7F}"/>
    <cellStyle name="Normal 126 5 2 2 3" xfId="38911" xr:uid="{AACA178A-FBDF-4FB3-88E8-7925C7BDB337}"/>
    <cellStyle name="Normal 126 5 2 3" xfId="18391" xr:uid="{6B11EDD0-79B7-43A0-8CAD-78D789A38738}"/>
    <cellStyle name="Normal 126 5 2 3 2" xfId="42622" xr:uid="{B231AC58-35E3-45E5-8259-3634FD257947}"/>
    <cellStyle name="Normal 126 5 2 4" xfId="22130" xr:uid="{1EE1A151-0549-422F-ACA4-B1D60FF99222}"/>
    <cellStyle name="Normal 126 5 2 4 2" xfId="46353" xr:uid="{A1B3D1F2-7CCE-4D32-A145-176DCC031D89}"/>
    <cellStyle name="Normal 126 5 2 5" xfId="24150" xr:uid="{5BF82320-28C5-472C-9730-91B30146B293}"/>
    <cellStyle name="Normal 126 5 2 5 2" xfId="48352" xr:uid="{5A1E2F10-7389-4F3E-BB49-0D012F7954C8}"/>
    <cellStyle name="Normal 126 5 2 6" xfId="33345" xr:uid="{7B84CC31-7A64-469E-8F36-0974050C94D6}"/>
    <cellStyle name="Normal 126 5 3" xfId="9642" xr:uid="{A4B1F2ED-4044-4476-8EB8-B69C1F5DBE14}"/>
    <cellStyle name="Normal 126 5 3 2" xfId="13486" xr:uid="{8DF66950-090A-4FC5-B3BB-59644172BBD0}"/>
    <cellStyle name="Normal 126 5 3 2 2" xfId="37719" xr:uid="{1EF355B3-3C48-4421-87CB-32A5A1012F63}"/>
    <cellStyle name="Normal 126 5 3 3" xfId="17199" xr:uid="{B6F62F82-8CF8-4174-BC10-7416B7654536}"/>
    <cellStyle name="Normal 126 5 3 3 2" xfId="41430" xr:uid="{90ED8023-E17A-44EE-AE75-547A5F31AA04}"/>
    <cellStyle name="Normal 126 5 3 4" xfId="20938" xr:uid="{83D0ABE0-15F3-4688-8EC9-9C303D9674F7}"/>
    <cellStyle name="Normal 126 5 3 4 2" xfId="45161" xr:uid="{00A7435C-41DC-4EC0-A370-F2AF7172CF5C}"/>
    <cellStyle name="Normal 126 5 3 5" xfId="26916" xr:uid="{5EE67C16-6F27-46C7-947C-15798C3B980F}"/>
    <cellStyle name="Normal 126 5 3 5 2" xfId="51035" xr:uid="{CB198A22-04AB-45AC-90F4-539E80DD4814}"/>
    <cellStyle name="Normal 126 5 3 6" xfId="34267" xr:uid="{2792A300-48AF-4D27-B4AB-EFE70A7AADEC}"/>
    <cellStyle name="Normal 126 5 4" xfId="12097" xr:uid="{F0F89F18-2916-44C2-8BC0-CD4010EF9A62}"/>
    <cellStyle name="Normal 126 5 4 2" xfId="25513" xr:uid="{C35A22E3-11B0-4BFD-AA0C-5909B57C3D59}"/>
    <cellStyle name="Normal 126 5 4 2 2" xfId="49647" xr:uid="{8AF5F9B3-655A-4673-B445-8C817679C5AF}"/>
    <cellStyle name="Normal 126 5 4 3" xfId="36331" xr:uid="{0B3AD4D0-7189-46E1-B1E0-0CC0468676A7}"/>
    <cellStyle name="Normal 126 5 5" xfId="15810" xr:uid="{FB249850-2F02-4B69-A3C3-F50CA37A7A08}"/>
    <cellStyle name="Normal 126 5 5 2" xfId="40042" xr:uid="{3FA35035-4B6F-4124-A541-2E313E23B224}"/>
    <cellStyle name="Normal 126 5 6" xfId="19547" xr:uid="{012E9E29-0115-4CCF-9DA0-BEBFAFB65B41}"/>
    <cellStyle name="Normal 126 5 6 2" xfId="43773" xr:uid="{17D36292-065B-41AE-AAFB-94E9F15A1611}"/>
    <cellStyle name="Normal 126 5 7" xfId="23100" xr:uid="{66907556-4B53-4FA7-B745-F7229911D431}"/>
    <cellStyle name="Normal 126 5 7 2" xfId="47302" xr:uid="{BAEEC155-17FB-4F63-B8BB-961DCB897A06}"/>
    <cellStyle name="Normal 126 5 8" xfId="32297" xr:uid="{E0A00EA6-08E2-49E2-83C9-26C14C4D2A49}"/>
    <cellStyle name="Normal 126 6" xfId="7858" xr:uid="{D7758B2D-BCCB-4332-8C73-669CDC6EE8E9}"/>
    <cellStyle name="Normal 126 7" xfId="7546" xr:uid="{48333ACE-4D82-4BD6-A6A2-308F495BA8E6}"/>
    <cellStyle name="Normal 126 7 2" xfId="12616" xr:uid="{9140FF71-D19A-44DD-94B4-35627C5D776B}"/>
    <cellStyle name="Normal 126 7 2 2" xfId="26044" xr:uid="{E6B2C506-12D2-4B35-840B-335F774A431C}"/>
    <cellStyle name="Normal 126 7 2 2 2" xfId="50165" xr:uid="{4B5E7719-F2EB-416F-8D3F-F51D1D17D316}"/>
    <cellStyle name="Normal 126 7 2 3" xfId="36849" xr:uid="{E232FC96-8697-4D3A-A984-2834C22DD602}"/>
    <cellStyle name="Normal 126 7 3" xfId="16329" xr:uid="{96DB41CB-4B0C-4A44-A2C1-11932133F6B7}"/>
    <cellStyle name="Normal 126 7 3 2" xfId="40560" xr:uid="{1242602F-4722-4835-91ED-DE17447328DB}"/>
    <cellStyle name="Normal 126 7 4" xfId="20068" xr:uid="{C317B550-3758-4D74-8C4B-6FFB25FE768F}"/>
    <cellStyle name="Normal 126 7 4 2" xfId="44291" xr:uid="{2AC678B7-F032-4609-865D-50A89B39B908}"/>
    <cellStyle name="Normal 126 7 5" xfId="23260" xr:uid="{697A184F-3209-4D92-B27E-9CAE38722811}"/>
    <cellStyle name="Normal 126 7 5 2" xfId="47462" xr:uid="{89B9D98D-3F48-4D91-9B7D-08963DFBE42E}"/>
    <cellStyle name="Normal 126 7 6" xfId="32457" xr:uid="{D117509A-2F87-40FA-BF28-9745F73557DD}"/>
    <cellStyle name="Normal 126 8" xfId="6692" xr:uid="{38CEEABA-C7EE-4B7B-BDB7-FC6C5EEDA6BB}"/>
    <cellStyle name="Normal 126 8 2" xfId="9888" xr:uid="{063FB767-6BE3-475F-ACFB-621FBB163C54}"/>
    <cellStyle name="Normal 126 8 2 2" xfId="34488" xr:uid="{52ACED11-5CEE-4F22-A18E-13F6E833E3C9}"/>
    <cellStyle name="Normal 126 8 3" xfId="13793" xr:uid="{AFE23C99-B394-40D9-B311-1538FC0DD1AC}"/>
    <cellStyle name="Normal 126 8 3 2" xfId="38026" xr:uid="{A65B3655-F518-406F-B39A-8E2C1A4BD0C6}"/>
    <cellStyle name="Normal 126 8 4" xfId="17506" xr:uid="{77FC0A6B-146F-4785-9CF3-1060E84BAE04}"/>
    <cellStyle name="Normal 126 8 4 2" xfId="41737" xr:uid="{870B8219-0426-47A8-A19A-05B117FBEF55}"/>
    <cellStyle name="Normal 126 8 5" xfId="21245" xr:uid="{5DD080FE-0009-43A3-92CB-A84A8AD03EC3}"/>
    <cellStyle name="Normal 126 8 5 2" xfId="45468" xr:uid="{41A8ED8B-95DA-404C-A804-7BBDE28E8A37}"/>
    <cellStyle name="Normal 126 8 6" xfId="27225" xr:uid="{B6609EBD-C1F7-4B43-8154-6F3578A0CB88}"/>
    <cellStyle name="Normal 126 8 6 2" xfId="51342" xr:uid="{AA8E0718-DB33-4141-92FE-43281333A035}"/>
    <cellStyle name="Normal 126 9" xfId="9044" xr:uid="{4498883A-215E-40BB-97C9-18721AFD96B1}"/>
    <cellStyle name="Normal 126 9 2" xfId="12446" xr:uid="{D9E5BBE8-D786-45D4-814A-7F5CF4205399}"/>
    <cellStyle name="Normal 126 9 2 2" xfId="36680" xr:uid="{4616B16C-76D0-4E5E-AAE1-43C08F642E04}"/>
    <cellStyle name="Normal 126 9 3" xfId="16159" xr:uid="{7E2002F1-A31F-477C-AA2E-0FDFDB9459F2}"/>
    <cellStyle name="Normal 126 9 3 2" xfId="40391" xr:uid="{895617C1-063A-42BB-9890-450E3D637703}"/>
    <cellStyle name="Normal 126 9 4" xfId="19897" xr:uid="{B55F5785-7A31-4F20-AE11-729D212617C4}"/>
    <cellStyle name="Normal 126 9 4 2" xfId="44122" xr:uid="{2BA58CB2-ADCF-4871-8C3C-449A92B18F47}"/>
    <cellStyle name="Normal 126 9 5" xfId="25872" xr:uid="{6F780B77-C3FE-4CFF-866A-2753A5F18066}"/>
    <cellStyle name="Normal 126 9 5 2" xfId="49996" xr:uid="{D7050AD5-AA1C-43A9-BE16-AAEF54FA3989}"/>
    <cellStyle name="Normal 126 9 6" xfId="33737" xr:uid="{1AE35850-9085-4EF6-AC45-71374068B42B}"/>
    <cellStyle name="Normal 127" xfId="1817" xr:uid="{00000000-0005-0000-0000-000038080000}"/>
    <cellStyle name="Normal 127 10" xfId="14917" xr:uid="{34535770-DC74-4827-8DEF-8F3C2D792209}"/>
    <cellStyle name="Normal 127 10 2" xfId="39149" xr:uid="{7BD89F59-67DE-45F8-9E33-CA39480C7B51}"/>
    <cellStyle name="Normal 127 11" xfId="18650" xr:uid="{4593041E-B7C3-4EF0-8807-6259FF814DE8}"/>
    <cellStyle name="Normal 127 11 2" xfId="42876" xr:uid="{CFE1D720-E9B9-4025-99D9-35EC2FE0F0D1}"/>
    <cellStyle name="Normal 127 2" xfId="6990" xr:uid="{F60DAF78-330D-41F6-BB68-745648798621}"/>
    <cellStyle name="Normal 127 2 10" xfId="31917" xr:uid="{700E0F1A-B1C1-4DBA-98B1-71B20F53A27E}"/>
    <cellStyle name="Normal 127 2 2" xfId="8137" xr:uid="{5BE3292E-2F87-4A04-9670-AE9980FB662E}"/>
    <cellStyle name="Normal 127 2 2 2" xfId="13106" xr:uid="{CD096572-71AD-428A-8F82-149A2D15E733}"/>
    <cellStyle name="Normal 127 2 2 2 2" xfId="26536" xr:uid="{6437B101-C260-45F3-94C8-CA69333308A1}"/>
    <cellStyle name="Normal 127 2 2 2 2 2" xfId="50655" xr:uid="{D4FAB253-4F76-4AFD-8165-725B7D213BEF}"/>
    <cellStyle name="Normal 127 2 2 2 3" xfId="37339" xr:uid="{345681BD-74DB-4ACD-8CC5-8148BF8BA6DC}"/>
    <cellStyle name="Normal 127 2 2 3" xfId="16819" xr:uid="{C3ED1E92-1AD7-4892-85FF-E4AE776A72D5}"/>
    <cellStyle name="Normal 127 2 2 3 2" xfId="41050" xr:uid="{5C9C33D3-25B7-45CA-AAE1-58CA6ABC9D19}"/>
    <cellStyle name="Normal 127 2 2 4" xfId="20558" xr:uid="{1705F6BF-9CF2-42C1-AF92-10DC13E79472}"/>
    <cellStyle name="Normal 127 2 2 4 2" xfId="44781" xr:uid="{44C07A08-588C-447A-848C-686127609079}"/>
    <cellStyle name="Normal 127 2 2 5" xfId="23770" xr:uid="{808F36E5-CE29-4BDC-A197-4C86A990F4B6}"/>
    <cellStyle name="Normal 127 2 2 5 2" xfId="47972" xr:uid="{CC39106E-77E6-4596-880B-BC2314A9F480}"/>
    <cellStyle name="Normal 127 2 2 6" xfId="32965" xr:uid="{373FCD2F-3351-4E1F-BCED-E64031AEE2E9}"/>
    <cellStyle name="Normal 127 2 3" xfId="10094" xr:uid="{D29DFF00-90ED-4DE6-9D6D-C0E77F9A5E96}"/>
    <cellStyle name="Normal 127 2 3 2" xfId="14298" xr:uid="{6A7C6811-BBD4-4F20-A72C-4AA7758E0935}"/>
    <cellStyle name="Normal 127 2 3 2 2" xfId="38531" xr:uid="{9B94B768-BAF0-4E73-91E6-54850601A63A}"/>
    <cellStyle name="Normal 127 2 3 3" xfId="18011" xr:uid="{4EA5E366-545B-4BA2-9873-4C8C3F9B2534}"/>
    <cellStyle name="Normal 127 2 3 3 2" xfId="42242" xr:uid="{2FFB11C9-3E1C-49DD-AAEF-E4A838B6AF51}"/>
    <cellStyle name="Normal 127 2 3 4" xfId="21750" xr:uid="{CA29F63D-D45D-4975-8A77-BBF52222ADA1}"/>
    <cellStyle name="Normal 127 2 3 4 2" xfId="45973" xr:uid="{7C6FA57E-1155-443C-8140-9383492FFF55}"/>
    <cellStyle name="Normal 127 2 3 5" xfId="27730" xr:uid="{885D747B-8D95-4162-A942-857FBF1777F1}"/>
    <cellStyle name="Normal 127 2 3 5 2" xfId="51847" xr:uid="{50DE03FF-A678-4318-8BD8-DEF98255F59C}"/>
    <cellStyle name="Normal 127 2 3 6" xfId="34688" xr:uid="{0728ECA4-04B7-48CD-8547-5303718C6F15}"/>
    <cellStyle name="Normal 127 2 4" xfId="9045" xr:uid="{32E18A80-1D0B-4EA1-B5FE-ADB37B7F09E9}"/>
    <cellStyle name="Normal 127 2 4 2" xfId="12447" xr:uid="{3169FFFE-F712-44B8-AC1B-9346DC28C8BE}"/>
    <cellStyle name="Normal 127 2 4 2 2" xfId="36681" xr:uid="{EA82E5A5-0FC4-429D-9199-B7D18414DFA8}"/>
    <cellStyle name="Normal 127 2 4 3" xfId="16160" xr:uid="{F445BB41-20D6-4505-BF49-3BD93871217B}"/>
    <cellStyle name="Normal 127 2 4 3 2" xfId="40392" xr:uid="{3E66DD78-7307-4DA7-ACB9-2A111B61C474}"/>
    <cellStyle name="Normal 127 2 4 4" xfId="19898" xr:uid="{02F32048-64D2-4E05-BA2A-00DF0F153F56}"/>
    <cellStyle name="Normal 127 2 4 4 2" xfId="44123" xr:uid="{712DC864-BF1B-4B33-9628-D755B9954F17}"/>
    <cellStyle name="Normal 127 2 4 5" xfId="25873" xr:uid="{122D543F-41B2-4D15-957A-A344B8E28BA3}"/>
    <cellStyle name="Normal 127 2 4 5 2" xfId="49997" xr:uid="{FC0C5C0D-8B12-4D40-B39C-22CDF76C2478}"/>
    <cellStyle name="Normal 127 2 4 6" xfId="33738" xr:uid="{81B651FF-F01B-4310-A519-9316D33A8E2A}"/>
    <cellStyle name="Normal 127 2 5" xfId="10630" xr:uid="{02543621-A21C-43FB-819D-E95485630B5D}"/>
    <cellStyle name="Normal 127 2 5 2" xfId="25133" xr:uid="{8412339A-86A1-4C12-A46A-56E7F2D3A4DC}"/>
    <cellStyle name="Normal 127 2 5 2 2" xfId="49267" xr:uid="{819B746E-D046-4989-89A3-C4242439DB36}"/>
    <cellStyle name="Normal 127 2 6" xfId="11717" xr:uid="{BC0B9E8D-0392-4D5F-80B2-49005B7EF0A0}"/>
    <cellStyle name="Normal 127 2 6 2" xfId="35951" xr:uid="{BA1BC210-8F79-4DBB-8427-368685A0326D}"/>
    <cellStyle name="Normal 127 2 7" xfId="15430" xr:uid="{90E271AD-4AD6-47B3-A1A2-B5C376FAFE71}"/>
    <cellStyle name="Normal 127 2 7 2" xfId="39662" xr:uid="{0A30047C-337E-42FD-A283-A1D25DA52B18}"/>
    <cellStyle name="Normal 127 2 8" xfId="19167" xr:uid="{8350FB3F-FE0A-4D1A-9263-12053DDB8B34}"/>
    <cellStyle name="Normal 127 2 8 2" xfId="43393" xr:uid="{3DE7E95B-9345-4575-88AD-88AA1D0020EB}"/>
    <cellStyle name="Normal 127 2 9" xfId="22720" xr:uid="{87EB3BCB-75B5-4C35-B786-7ACAA6F9AD7E}"/>
    <cellStyle name="Normal 127 2 9 2" xfId="46922" xr:uid="{66A168FB-A765-4A82-83D2-8A94C6A59B60}"/>
    <cellStyle name="Normal 127 3" xfId="7120" xr:uid="{3D1D429A-131C-4844-A649-CFC7812E3F9E}"/>
    <cellStyle name="Normal 127 3 2" xfId="8268" xr:uid="{FC8686FD-4D29-44FD-B29A-FFE401503A6B}"/>
    <cellStyle name="Normal 127 3 2 2" xfId="14425" xr:uid="{CF183361-3569-46DC-AACA-1229579F6100}"/>
    <cellStyle name="Normal 127 3 2 2 2" xfId="27857" xr:uid="{C1397E0C-C3E8-4F92-920E-400EED8D5B58}"/>
    <cellStyle name="Normal 127 3 2 2 2 2" xfId="51974" xr:uid="{7E43B957-0EA5-4C87-8895-C1AE36953318}"/>
    <cellStyle name="Normal 127 3 2 2 3" xfId="38658" xr:uid="{CA94BA73-F3F9-424C-982D-E0C3AA6FD3F6}"/>
    <cellStyle name="Normal 127 3 2 3" xfId="18138" xr:uid="{5D66B7E7-61AF-45D4-B336-CFD4004847FB}"/>
    <cellStyle name="Normal 127 3 2 3 2" xfId="42369" xr:uid="{0CD273E0-AC61-40DB-943A-402F5F459231}"/>
    <cellStyle name="Normal 127 3 2 4" xfId="21877" xr:uid="{44AEB431-A67A-4F56-AC5B-18688ADB67A3}"/>
    <cellStyle name="Normal 127 3 2 4 2" xfId="46100" xr:uid="{84E59454-EBC1-4426-B649-FE1ED45F56ED}"/>
    <cellStyle name="Normal 127 3 2 5" xfId="23897" xr:uid="{ED74911D-E246-47D6-9D00-5D238CB6A902}"/>
    <cellStyle name="Normal 127 3 2 5 2" xfId="48099" xr:uid="{CF507980-22F9-41C8-A515-597AEA158281}"/>
    <cellStyle name="Normal 127 3 2 6" xfId="33092" xr:uid="{5BF18778-0779-4116-A078-AF4E0057BEAF}"/>
    <cellStyle name="Normal 127 3 3" xfId="9482" xr:uid="{391F5C68-5535-4E65-BF30-BDFA5DD13C98}"/>
    <cellStyle name="Normal 127 3 3 2" xfId="13233" xr:uid="{BEFDDFD2-C5BB-4FF7-A1C0-AE4F24F86B18}"/>
    <cellStyle name="Normal 127 3 3 2 2" xfId="37466" xr:uid="{5C831B8B-C32E-49A8-BD6C-4F4B863C80D1}"/>
    <cellStyle name="Normal 127 3 3 3" xfId="16946" xr:uid="{60B14B5C-F4D8-45B5-96FE-A52F0BE7C8B2}"/>
    <cellStyle name="Normal 127 3 3 3 2" xfId="41177" xr:uid="{D32CF011-8075-4F8A-9204-43420743E632}"/>
    <cellStyle name="Normal 127 3 3 4" xfId="20685" xr:uid="{5930EF1E-5571-4D79-A2BB-2B758863DF59}"/>
    <cellStyle name="Normal 127 3 3 4 2" xfId="44908" xr:uid="{13569616-2DBC-48A8-A6F9-DF5122A4C8C0}"/>
    <cellStyle name="Normal 127 3 3 5" xfId="26663" xr:uid="{FD352E37-4218-4BEC-A610-3275D115AEB7}"/>
    <cellStyle name="Normal 127 3 3 5 2" xfId="50782" xr:uid="{D7BE0AB1-74C4-499D-BDC4-25615F700346}"/>
    <cellStyle name="Normal 127 3 3 6" xfId="34107" xr:uid="{6875DB0B-5281-4F26-9F7C-D316B1F14CE0}"/>
    <cellStyle name="Normal 127 3 4" xfId="11844" xr:uid="{EA04AB78-F92B-4E90-B6B7-2493AD9815A6}"/>
    <cellStyle name="Normal 127 3 4 2" xfId="25260" xr:uid="{D55F988F-CD3D-4F79-A078-7D13F4751975}"/>
    <cellStyle name="Normal 127 3 4 2 2" xfId="49394" xr:uid="{D91A333C-3F12-4310-B7B9-51C8836F3366}"/>
    <cellStyle name="Normal 127 3 4 3" xfId="36078" xr:uid="{BAA1A4CF-93A9-4488-970D-8334A0508EBE}"/>
    <cellStyle name="Normal 127 3 5" xfId="15557" xr:uid="{67865C49-5422-4E0B-A719-2F5077672887}"/>
    <cellStyle name="Normal 127 3 5 2" xfId="39789" xr:uid="{34FAE8FD-CD90-4B8A-9B4A-ECC04CF36E21}"/>
    <cellStyle name="Normal 127 3 6" xfId="19294" xr:uid="{9354AD20-19A1-4464-874B-C5B853BB6F33}"/>
    <cellStyle name="Normal 127 3 6 2" xfId="43520" xr:uid="{892CE5C3-E17F-470D-8022-A6FD863A9A25}"/>
    <cellStyle name="Normal 127 3 7" xfId="22847" xr:uid="{2C290214-B899-4F14-A9CE-17FDC888947C}"/>
    <cellStyle name="Normal 127 3 7 2" xfId="47049" xr:uid="{AAD34A88-A2BB-4C8B-80C5-2D9020E7C346}"/>
    <cellStyle name="Normal 127 3 8" xfId="32044" xr:uid="{2BB122F3-7FFA-43A1-AACA-880249DFBDCB}"/>
    <cellStyle name="Normal 127 4" xfId="7248" xr:uid="{6C15D58D-4C51-48AD-9793-811ED9E86D3B}"/>
    <cellStyle name="Normal 127 4 2" xfId="8398" xr:uid="{981A0540-A90C-43A9-B3CB-92AB4C23FAAE}"/>
    <cellStyle name="Normal 127 4 2 2" xfId="14552" xr:uid="{E25CAAA9-698B-48DD-A5F7-B6FA763AF5FF}"/>
    <cellStyle name="Normal 127 4 2 2 2" xfId="27984" xr:uid="{1F7D4A1C-B913-4B94-84A0-D2A82239181B}"/>
    <cellStyle name="Normal 127 4 2 2 2 2" xfId="52101" xr:uid="{158C5213-6C88-4237-9320-84A5C2636FB1}"/>
    <cellStyle name="Normal 127 4 2 2 3" xfId="38785" xr:uid="{AC249D55-F9EB-45A3-A288-8BC719D58D34}"/>
    <cellStyle name="Normal 127 4 2 3" xfId="18265" xr:uid="{5121D4F9-0BE1-4E24-B554-912E448EDEA8}"/>
    <cellStyle name="Normal 127 4 2 3 2" xfId="42496" xr:uid="{4CCC6417-49BA-418E-B38A-BE750367E005}"/>
    <cellStyle name="Normal 127 4 2 4" xfId="22004" xr:uid="{6ED9E204-ECB3-422D-A72A-F418A43A579E}"/>
    <cellStyle name="Normal 127 4 2 4 2" xfId="46227" xr:uid="{BE7FFE6E-723A-4A1D-B190-D687A7F07EAF}"/>
    <cellStyle name="Normal 127 4 2 5" xfId="24024" xr:uid="{97BC6B7F-81AD-47BC-84DD-07E984086AE7}"/>
    <cellStyle name="Normal 127 4 2 5 2" xfId="48226" xr:uid="{A052D103-B8F1-412A-8BCF-FE4651CC6B19}"/>
    <cellStyle name="Normal 127 4 2 6" xfId="33219" xr:uid="{E18F9286-C5C1-4B0A-B216-E88BAC3F8487}"/>
    <cellStyle name="Normal 127 4 3" xfId="9564" xr:uid="{D49D2907-90F0-4806-B7C3-E7EE0C1B42B9}"/>
    <cellStyle name="Normal 127 4 3 2" xfId="13360" xr:uid="{FD86D820-8F4E-41CF-BAFC-26965FD2ACDD}"/>
    <cellStyle name="Normal 127 4 3 2 2" xfId="37593" xr:uid="{4BBE7593-17C8-4D4C-9681-E22119007D65}"/>
    <cellStyle name="Normal 127 4 3 3" xfId="17073" xr:uid="{044B93E1-F5D4-4371-8483-1A1CDC77A3B3}"/>
    <cellStyle name="Normal 127 4 3 3 2" xfId="41304" xr:uid="{E03A96CC-8260-40AE-A413-32EE4B284B3B}"/>
    <cellStyle name="Normal 127 4 3 4" xfId="20812" xr:uid="{981DD8F0-B8F4-4C3E-B56C-8A4D76021A8B}"/>
    <cellStyle name="Normal 127 4 3 4 2" xfId="45035" xr:uid="{2E29FF2E-29B9-415F-B8A8-9B5C7A09CBFA}"/>
    <cellStyle name="Normal 127 4 3 5" xfId="26790" xr:uid="{66810B3C-8755-443F-B5D9-C7EADEFF5E79}"/>
    <cellStyle name="Normal 127 4 3 5 2" xfId="50909" xr:uid="{402309DF-FD2C-48E7-A756-D01AEE4B7214}"/>
    <cellStyle name="Normal 127 4 3 6" xfId="34189" xr:uid="{C3E96BB1-FB54-4FA8-8B4E-E9E3E619DDA7}"/>
    <cellStyle name="Normal 127 4 4" xfId="11971" xr:uid="{A8F87A63-1D05-421E-8185-0D10BB30C151}"/>
    <cellStyle name="Normal 127 4 4 2" xfId="25387" xr:uid="{C074D506-F265-4694-8217-35737F8B43FB}"/>
    <cellStyle name="Normal 127 4 4 2 2" xfId="49521" xr:uid="{347AFE19-AEF3-4BD6-8A11-5DCC0C7F3CEA}"/>
    <cellStyle name="Normal 127 4 4 3" xfId="36205" xr:uid="{EA661BD9-59C3-4E2E-BF34-F0A378F488D7}"/>
    <cellStyle name="Normal 127 4 5" xfId="15684" xr:uid="{FFA5468B-968C-4BD2-941D-BC53D0F6CACD}"/>
    <cellStyle name="Normal 127 4 5 2" xfId="39916" xr:uid="{1564087F-4D54-49EE-AD79-FF7E5A61E16A}"/>
    <cellStyle name="Normal 127 4 6" xfId="19421" xr:uid="{BE64D62F-EB7C-46D1-9A50-016D2F6A3C46}"/>
    <cellStyle name="Normal 127 4 6 2" xfId="43647" xr:uid="{87D20931-8106-4D56-B0F7-D650E4145676}"/>
    <cellStyle name="Normal 127 4 7" xfId="22974" xr:uid="{F08EF6EC-3865-49AB-8E2F-6055CE2CFB1C}"/>
    <cellStyle name="Normal 127 4 7 2" xfId="47176" xr:uid="{24B3DC01-8E7E-46D7-B7AD-F7CDD342F6D4}"/>
    <cellStyle name="Normal 127 4 8" xfId="32171" xr:uid="{6E244787-C3A7-4C52-A982-D64B2ECBFD45}"/>
    <cellStyle name="Normal 127 5" xfId="7382" xr:uid="{3E4A2D23-9899-472D-821D-7BCF57D472C9}"/>
    <cellStyle name="Normal 127 5 2" xfId="8530" xr:uid="{4E1C176E-2B79-439B-83A2-1DE4AE14273F}"/>
    <cellStyle name="Normal 127 5 2 2" xfId="14679" xr:uid="{2152A547-782A-4404-9C0A-20417D76A556}"/>
    <cellStyle name="Normal 127 5 2 2 2" xfId="28111" xr:uid="{B43FF020-4629-45CE-811B-3976A35E5817}"/>
    <cellStyle name="Normal 127 5 2 2 2 2" xfId="52228" xr:uid="{4D361B4F-972B-40EE-BF05-2FCE54727BAB}"/>
    <cellStyle name="Normal 127 5 2 2 3" xfId="38912" xr:uid="{FCE2208A-DA63-4177-97D4-90785239B46B}"/>
    <cellStyle name="Normal 127 5 2 3" xfId="18392" xr:uid="{D6A9D3E4-725A-481E-ACF9-6E2AC575B876}"/>
    <cellStyle name="Normal 127 5 2 3 2" xfId="42623" xr:uid="{A8CED24D-BAED-40B9-A097-3AFD9B1532F6}"/>
    <cellStyle name="Normal 127 5 2 4" xfId="22131" xr:uid="{683E21B3-F495-4634-BB61-02FEF0073EE1}"/>
    <cellStyle name="Normal 127 5 2 4 2" xfId="46354" xr:uid="{F741991A-A883-4AF5-8729-0F7B324EA0B3}"/>
    <cellStyle name="Normal 127 5 2 5" xfId="24151" xr:uid="{45F6CF47-8D7C-4B45-A888-B8AD8AD20F82}"/>
    <cellStyle name="Normal 127 5 2 5 2" xfId="48353" xr:uid="{615E0318-A2B0-43B6-86D6-6E71637FF73E}"/>
    <cellStyle name="Normal 127 5 2 6" xfId="33346" xr:uid="{92609AAA-84B3-4D0A-9286-E3B0B1A23E7F}"/>
    <cellStyle name="Normal 127 5 3" xfId="9643" xr:uid="{0E600EEA-1958-4388-9A30-427CF665B981}"/>
    <cellStyle name="Normal 127 5 3 2" xfId="13487" xr:uid="{BDEF5F78-0D6D-44C6-95AC-65FDEDB0D7D7}"/>
    <cellStyle name="Normal 127 5 3 2 2" xfId="37720" xr:uid="{911D9FE8-3B1C-46F2-A267-24C6305FC7F4}"/>
    <cellStyle name="Normal 127 5 3 3" xfId="17200" xr:uid="{B3B44D64-EA9F-4E75-A716-0DB6ACE820C0}"/>
    <cellStyle name="Normal 127 5 3 3 2" xfId="41431" xr:uid="{A1ED87BE-BB0F-4887-B466-BFF635FF638E}"/>
    <cellStyle name="Normal 127 5 3 4" xfId="20939" xr:uid="{C29EF2D3-4E10-46DD-B3EC-AE4141908B09}"/>
    <cellStyle name="Normal 127 5 3 4 2" xfId="45162" xr:uid="{87BD2F90-9AED-42E1-9A2B-8FED635CEFAC}"/>
    <cellStyle name="Normal 127 5 3 5" xfId="26917" xr:uid="{0E9AE32B-6E76-4211-A6B4-3573FF3E5225}"/>
    <cellStyle name="Normal 127 5 3 5 2" xfId="51036" xr:uid="{1AADEF0D-A32F-4429-BDF9-D442E7C5F9B2}"/>
    <cellStyle name="Normal 127 5 3 6" xfId="34268" xr:uid="{C53582E1-D440-4F80-82CA-B71CEBAA6ED2}"/>
    <cellStyle name="Normal 127 5 4" xfId="12098" xr:uid="{6663EB64-30BC-4640-9BCE-0A9B0615E9A7}"/>
    <cellStyle name="Normal 127 5 4 2" xfId="25514" xr:uid="{C6828112-182F-48C9-B5FF-7451A537A45A}"/>
    <cellStyle name="Normal 127 5 4 2 2" xfId="49648" xr:uid="{A5E95B1C-831A-42EB-9A71-BEC67C79F9BA}"/>
    <cellStyle name="Normal 127 5 4 3" xfId="36332" xr:uid="{00F3AE19-6633-49D3-8B51-F6B4018FF6B1}"/>
    <cellStyle name="Normal 127 5 5" xfId="15811" xr:uid="{61D290D1-831A-44AF-A6F8-FCD0FE58F8C9}"/>
    <cellStyle name="Normal 127 5 5 2" xfId="40043" xr:uid="{CB4EBA90-8DDD-4A4F-8049-2BC382278387}"/>
    <cellStyle name="Normal 127 5 6" xfId="19548" xr:uid="{EAC1B7E2-6047-46E4-A50B-265A53927E6F}"/>
    <cellStyle name="Normal 127 5 6 2" xfId="43774" xr:uid="{8C5495FF-216C-4CF5-BA98-693C852A9270}"/>
    <cellStyle name="Normal 127 5 7" xfId="23101" xr:uid="{C6FD1CF3-9B26-47E7-B344-A66D41B6B44E}"/>
    <cellStyle name="Normal 127 5 7 2" xfId="47303" xr:uid="{3DB47E34-49ED-4CBE-9644-6EB44246CD2F}"/>
    <cellStyle name="Normal 127 5 8" xfId="32298" xr:uid="{A0CC41CA-CD0E-45F7-BF85-A11A227C87B6}"/>
    <cellStyle name="Normal 127 6" xfId="7758" xr:uid="{81E2F715-642D-4320-AE43-F08E6C571F79}"/>
    <cellStyle name="Normal 127 7" xfId="7547" xr:uid="{7A7BBEDB-C62F-425E-A6ED-6C1906E58734}"/>
    <cellStyle name="Normal 127 7 2" xfId="12617" xr:uid="{B0EA5F9E-ECAF-4FB2-8200-8A2B5DA503B1}"/>
    <cellStyle name="Normal 127 7 2 2" xfId="26045" xr:uid="{2DAB81BA-CF4D-4890-A42B-C4149CF67D6F}"/>
    <cellStyle name="Normal 127 7 2 2 2" xfId="50166" xr:uid="{46E2A73C-0946-4D75-8228-1A2B31E7403F}"/>
    <cellStyle name="Normal 127 7 2 3" xfId="36850" xr:uid="{9CEDFDD2-E938-47B7-B527-A877F00B69BA}"/>
    <cellStyle name="Normal 127 7 3" xfId="16330" xr:uid="{217C230F-D9B9-4EAE-8808-A5F3C7560688}"/>
    <cellStyle name="Normal 127 7 3 2" xfId="40561" xr:uid="{3AFD7007-E37A-4878-B3DF-A5A369B33701}"/>
    <cellStyle name="Normal 127 7 4" xfId="20069" xr:uid="{1BB70B9C-8023-4A18-B12A-3E55B857C223}"/>
    <cellStyle name="Normal 127 7 4 2" xfId="44292" xr:uid="{2BC4954E-6267-445A-AADA-495AC5B057B6}"/>
    <cellStyle name="Normal 127 7 5" xfId="23261" xr:uid="{94BE6D03-40CA-42F1-B5F6-5A51D924A3BC}"/>
    <cellStyle name="Normal 127 7 5 2" xfId="47463" xr:uid="{FB6ED22F-C52D-47A4-BA1F-EACFF396B05C}"/>
    <cellStyle name="Normal 127 7 6" xfId="32458" xr:uid="{362E8A2B-3925-4765-BDA5-719FC9F2FC63}"/>
    <cellStyle name="Normal 127 8" xfId="9889" xr:uid="{FF4F64B7-91E0-4002-9A7F-214F37236D0E}"/>
    <cellStyle name="Normal 127 8 2" xfId="13794" xr:uid="{770C1146-3921-4DD1-BB41-260E414F9778}"/>
    <cellStyle name="Normal 127 8 2 2" xfId="38027" xr:uid="{0481BDC8-C98F-4EE6-A98B-56D63876A5B5}"/>
    <cellStyle name="Normal 127 8 3" xfId="17507" xr:uid="{AF3C00BE-5DD6-41E4-B586-BFF2FB893A53}"/>
    <cellStyle name="Normal 127 8 3 2" xfId="41738" xr:uid="{45AB281E-D198-4219-8D8D-A4832CB60EAB}"/>
    <cellStyle name="Normal 127 8 4" xfId="21246" xr:uid="{CC0AD135-DA36-4E1C-A0C8-8C618B079938}"/>
    <cellStyle name="Normal 127 8 4 2" xfId="45469" xr:uid="{E452F32F-E1C4-46D7-9831-288789E4C0A5}"/>
    <cellStyle name="Normal 127 8 5" xfId="27226" xr:uid="{9665112A-F7E8-4182-81D9-EA9247CE04D4}"/>
    <cellStyle name="Normal 127 8 5 2" xfId="51343" xr:uid="{D2B5253A-BC31-4912-A618-8C1F18E252EA}"/>
    <cellStyle name="Normal 127 8 6" xfId="34489" xr:uid="{21C687E4-5D33-46AE-9AFB-607C373D8B2B}"/>
    <cellStyle name="Normal 127 9" xfId="11204" xr:uid="{DF09C83F-B93B-43D4-9731-78FC624D9AE1}"/>
    <cellStyle name="Normal 127 9 2" xfId="24585" xr:uid="{8CB5C3F7-BD5F-480B-8803-2C380F4AD1A3}"/>
    <cellStyle name="Normal 127 9 2 2" xfId="48759" xr:uid="{8843B838-CE6B-49B7-9207-B06AA91E86E6}"/>
    <cellStyle name="Normal 127 9 3" xfId="35438" xr:uid="{027CA49A-1D33-4608-95CC-9ADC101E2CDA}"/>
    <cellStyle name="Normal 128" xfId="1818" xr:uid="{00000000-0005-0000-0000-000039080000}"/>
    <cellStyle name="Normal 128 10" xfId="11205" xr:uid="{A60CD93A-3B5A-4134-9D21-55A1A66E2A98}"/>
    <cellStyle name="Normal 128 10 2" xfId="24586" xr:uid="{5A8286AF-2BCC-44C4-9FF2-F757EE132CFE}"/>
    <cellStyle name="Normal 128 10 2 2" xfId="48760" xr:uid="{6FD6EC38-C4B2-4F4C-8AAB-AAABE92A012B}"/>
    <cellStyle name="Normal 128 10 3" xfId="35439" xr:uid="{64197C78-7FB5-4CD5-A91E-ACA5016A2844}"/>
    <cellStyle name="Normal 128 11" xfId="14918" xr:uid="{408543B3-EBB3-4AE1-8810-999FEA8E0233}"/>
    <cellStyle name="Normal 128 11 2" xfId="39150" xr:uid="{FAB8E460-28B9-4172-B617-563D3493C3F8}"/>
    <cellStyle name="Normal 128 12" xfId="18651" xr:uid="{53701217-7F90-4E34-A8D5-9072A58E5241}"/>
    <cellStyle name="Normal 128 12 2" xfId="42877" xr:uid="{BEFB1C29-9684-47F3-B96A-E65569470CF7}"/>
    <cellStyle name="Normal 128 2" xfId="4840" xr:uid="{09BA1EAF-AA41-4BD8-A7CC-8DF10E52EA57}"/>
    <cellStyle name="Normal 128 2 2" xfId="8138" xr:uid="{514A9A93-31FD-425D-AF00-28A13E9B6492}"/>
    <cellStyle name="Normal 128 2 2 2" xfId="14299" xr:uid="{2C408CB1-ADA3-4B68-BCE7-33F132FC6B67}"/>
    <cellStyle name="Normal 128 2 2 2 2" xfId="27731" xr:uid="{764A0C1E-B00E-4FB8-99F8-435CA03EEE47}"/>
    <cellStyle name="Normal 128 2 2 2 2 2" xfId="51848" xr:uid="{294382C1-BABB-4B90-B4AE-4E32C8A29158}"/>
    <cellStyle name="Normal 128 2 2 2 3" xfId="38532" xr:uid="{3840C175-4528-4C22-B0D4-896D6FD1717F}"/>
    <cellStyle name="Normal 128 2 2 3" xfId="18012" xr:uid="{FC7F0B18-36F5-4089-A3E2-3BD5AEE608CD}"/>
    <cellStyle name="Normal 128 2 2 3 2" xfId="42243" xr:uid="{42E11B78-C8E3-45B1-B640-12A250D788E2}"/>
    <cellStyle name="Normal 128 2 2 4" xfId="21751" xr:uid="{DB6D27F0-591D-444E-803E-4A662682E372}"/>
    <cellStyle name="Normal 128 2 2 4 2" xfId="45974" xr:uid="{D3AF4D79-C285-450D-AC67-D53D3F265218}"/>
    <cellStyle name="Normal 128 2 2 5" xfId="23771" xr:uid="{18270227-CA27-485B-BED0-F68A7A9BE649}"/>
    <cellStyle name="Normal 128 2 2 5 2" xfId="47973" xr:uid="{649FFE17-F418-4321-B25B-4E7BEA46DF46}"/>
    <cellStyle name="Normal 128 2 2 6" xfId="32966" xr:uid="{F2324AAF-5016-40A7-934D-06B6D9636C46}"/>
    <cellStyle name="Normal 128 2 3" xfId="6991" xr:uid="{68C5EAF0-2AC4-422A-A312-3C2DB23B90F7}"/>
    <cellStyle name="Normal 128 2 3 2" xfId="13107" xr:uid="{F4BDE77E-F2D7-4B63-9C4E-47D42131BF1E}"/>
    <cellStyle name="Normal 128 2 3 2 2" xfId="37340" xr:uid="{7C02E9DA-2EA0-45D6-9141-ABD6FF903B89}"/>
    <cellStyle name="Normal 128 2 3 3" xfId="16820" xr:uid="{55819BBB-001C-4255-8B2E-246FDFF2B0C2}"/>
    <cellStyle name="Normal 128 2 3 3 2" xfId="41051" xr:uid="{CE9FA395-9E6C-4D66-8BD0-FBF9DDE0A37F}"/>
    <cellStyle name="Normal 128 2 3 4" xfId="20559" xr:uid="{47D2A7CD-117E-4EE7-A42F-82E7ED2832E2}"/>
    <cellStyle name="Normal 128 2 3 4 2" xfId="44782" xr:uid="{3AFF06F8-046A-49B3-A4F8-8A0C62AE2466}"/>
    <cellStyle name="Normal 128 2 3 5" xfId="26537" xr:uid="{C6D584C4-DB6C-42F2-A774-B564774CE654}"/>
    <cellStyle name="Normal 128 2 3 5 2" xfId="50656" xr:uid="{7CA36EEB-BAD1-4D38-BA2B-EAB1CCD1359D}"/>
    <cellStyle name="Normal 128 2 3 6" xfId="31918" xr:uid="{026FEF40-0453-4921-8E12-DBAD4A7E1F88}"/>
    <cellStyle name="Normal 128 2 4" xfId="10631" xr:uid="{74A8EB74-862F-4651-9AF6-33CBE733F753}"/>
    <cellStyle name="Normal 128 2 4 2" xfId="25134" xr:uid="{0339D781-9598-4BFB-90F4-C9531BFD2154}"/>
    <cellStyle name="Normal 128 2 4 2 2" xfId="49268" xr:uid="{972E58B9-026C-4C4B-AB91-7A14FC7DE0BF}"/>
    <cellStyle name="Normal 128 2 5" xfId="11718" xr:uid="{FA82461F-27CB-46AE-AA82-F09C46807185}"/>
    <cellStyle name="Normal 128 2 5 2" xfId="35952" xr:uid="{FE90B651-9DE2-4857-999D-4D324CB1A611}"/>
    <cellStyle name="Normal 128 2 6" xfId="15431" xr:uid="{2BF6C80D-41CD-43B0-AAC1-709461F53D73}"/>
    <cellStyle name="Normal 128 2 6 2" xfId="39663" xr:uid="{DEE7B473-9A35-4C98-B60B-3FC47C08B183}"/>
    <cellStyle name="Normal 128 2 7" xfId="19168" xr:uid="{A3287C6D-3FDF-4A76-895D-B7A384E067FA}"/>
    <cellStyle name="Normal 128 2 7 2" xfId="43394" xr:uid="{70B4247A-B874-445B-9771-BF6091BDE59C}"/>
    <cellStyle name="Normal 128 2 8" xfId="22721" xr:uid="{CC0C72D1-8A98-4AFD-B0F9-95DC07ED0782}"/>
    <cellStyle name="Normal 128 2 8 2" xfId="46923" xr:uid="{30E8D09D-931F-44BB-919B-24624FC5067B}"/>
    <cellStyle name="Normal 128 3" xfId="7121" xr:uid="{37AAA8B0-A7F4-4A60-89BF-B28E99A7E1D3}"/>
    <cellStyle name="Normal 128 3 2" xfId="8269" xr:uid="{75BA31FB-8FC1-465F-BB48-D9A5E26D990B}"/>
    <cellStyle name="Normal 128 3 2 2" xfId="14426" xr:uid="{98B28FF5-37C8-4173-AFA5-2850228AD6A3}"/>
    <cellStyle name="Normal 128 3 2 2 2" xfId="27858" xr:uid="{4C0DFBAB-29D4-4CA9-B5C1-8382D9BB2400}"/>
    <cellStyle name="Normal 128 3 2 2 2 2" xfId="51975" xr:uid="{D9330790-2ABA-4EB3-ACFB-16A1274E35A9}"/>
    <cellStyle name="Normal 128 3 2 2 3" xfId="38659" xr:uid="{86F0D239-B4CC-42B4-9F17-7F329961BFA6}"/>
    <cellStyle name="Normal 128 3 2 3" xfId="18139" xr:uid="{8C104582-1421-4D05-BEBC-A14CB7A9CEEB}"/>
    <cellStyle name="Normal 128 3 2 3 2" xfId="42370" xr:uid="{AB6B1237-9B81-4B0F-9C76-56A22760156F}"/>
    <cellStyle name="Normal 128 3 2 4" xfId="21878" xr:uid="{FCC86F90-1455-4F26-AE5E-4F5F1D9BF0DB}"/>
    <cellStyle name="Normal 128 3 2 4 2" xfId="46101" xr:uid="{B25E8780-E024-4C26-9B93-EEF614EE7007}"/>
    <cellStyle name="Normal 128 3 2 5" xfId="23898" xr:uid="{8E59A7AF-09EC-47E6-9EAF-DF708E4C975B}"/>
    <cellStyle name="Normal 128 3 2 5 2" xfId="48100" xr:uid="{58BA81C2-216C-43FD-BB1D-4A02EAA7477D}"/>
    <cellStyle name="Normal 128 3 2 6" xfId="33093" xr:uid="{D982E7A0-6820-456E-AF67-DCC6FA254C85}"/>
    <cellStyle name="Normal 128 3 3" xfId="9483" xr:uid="{0819B247-433C-4A83-BB61-455FAE838CF9}"/>
    <cellStyle name="Normal 128 3 3 2" xfId="13234" xr:uid="{2D209A14-41DA-499B-81BB-EFD0D20BD4EA}"/>
    <cellStyle name="Normal 128 3 3 2 2" xfId="37467" xr:uid="{3C29B263-96DE-4B33-B5F2-ED48AA842D26}"/>
    <cellStyle name="Normal 128 3 3 3" xfId="16947" xr:uid="{8C935121-2C4C-4045-A260-D727B11A21FF}"/>
    <cellStyle name="Normal 128 3 3 3 2" xfId="41178" xr:uid="{29230EEB-2DCA-4CDA-B9F7-664CDA2B6D12}"/>
    <cellStyle name="Normal 128 3 3 4" xfId="20686" xr:uid="{D60D6F65-729D-4A3A-9FE2-680FE4FDA4A0}"/>
    <cellStyle name="Normal 128 3 3 4 2" xfId="44909" xr:uid="{DE341BE8-05B3-4B0D-A35C-34AB883EC419}"/>
    <cellStyle name="Normal 128 3 3 5" xfId="26664" xr:uid="{9F05DE3D-752F-4ECC-AEC1-2B592D9F88D7}"/>
    <cellStyle name="Normal 128 3 3 5 2" xfId="50783" xr:uid="{60F236D1-B558-4409-AC44-D4DFA6462816}"/>
    <cellStyle name="Normal 128 3 3 6" xfId="34108" xr:uid="{00AF7657-B454-49F8-8347-383D1FA426F7}"/>
    <cellStyle name="Normal 128 3 4" xfId="11845" xr:uid="{919FB046-3D7D-47AE-9FFC-06868C1A37BE}"/>
    <cellStyle name="Normal 128 3 4 2" xfId="25261" xr:uid="{5197B2F8-55FA-417F-B9C9-832C98C8D5B2}"/>
    <cellStyle name="Normal 128 3 4 2 2" xfId="49395" xr:uid="{8995CB44-1CBC-4F6F-9BA2-8C57670925B2}"/>
    <cellStyle name="Normal 128 3 4 3" xfId="36079" xr:uid="{C77C5613-98D1-430C-B07E-364CA1C104CA}"/>
    <cellStyle name="Normal 128 3 5" xfId="15558" xr:uid="{D945BAC5-CD53-4457-A0DB-C99275EF2D4B}"/>
    <cellStyle name="Normal 128 3 5 2" xfId="39790" xr:uid="{0BBB94FB-8F0B-4320-9B7B-E6E24462583D}"/>
    <cellStyle name="Normal 128 3 6" xfId="19295" xr:uid="{A60E1BFC-81EA-469C-9673-AF2797502306}"/>
    <cellStyle name="Normal 128 3 6 2" xfId="43521" xr:uid="{90BBA7BA-119B-41CE-990F-F62E9F573FF9}"/>
    <cellStyle name="Normal 128 3 7" xfId="22848" xr:uid="{4B293517-7FFD-438B-8F86-D9B73B859055}"/>
    <cellStyle name="Normal 128 3 7 2" xfId="47050" xr:uid="{8F9068C5-4AC7-4B05-B8F7-C3105AE7C8A5}"/>
    <cellStyle name="Normal 128 3 8" xfId="32045" xr:uid="{8C9AAA14-F10B-456B-A951-8C3E5CCBF751}"/>
    <cellStyle name="Normal 128 4" xfId="7249" xr:uid="{4AD69FC6-4E69-47EC-B4CA-0D9FEB63B8F5}"/>
    <cellStyle name="Normal 128 4 2" xfId="8399" xr:uid="{BA748011-A8C1-4779-913A-482CE8607B99}"/>
    <cellStyle name="Normal 128 4 2 2" xfId="14553" xr:uid="{0B3FFEC0-AF17-41B4-9E41-BC150657328E}"/>
    <cellStyle name="Normal 128 4 2 2 2" xfId="27985" xr:uid="{50D512A4-2375-426E-861A-E57414F86B19}"/>
    <cellStyle name="Normal 128 4 2 2 2 2" xfId="52102" xr:uid="{2F197C91-E980-4595-8807-7FFCCE5410B5}"/>
    <cellStyle name="Normal 128 4 2 2 3" xfId="38786" xr:uid="{385EEA43-98F9-45B2-AD26-58DBD1F09161}"/>
    <cellStyle name="Normal 128 4 2 3" xfId="18266" xr:uid="{705C7CD0-0BA4-47CD-893A-59B8BBAF4621}"/>
    <cellStyle name="Normal 128 4 2 3 2" xfId="42497" xr:uid="{DF415507-A642-4981-80A2-84C274898C55}"/>
    <cellStyle name="Normal 128 4 2 4" xfId="22005" xr:uid="{B35263F0-C843-4182-8B69-CED17D6660E1}"/>
    <cellStyle name="Normal 128 4 2 4 2" xfId="46228" xr:uid="{BFB035DB-BFC3-4069-9C4E-4FC6383B536A}"/>
    <cellStyle name="Normal 128 4 2 5" xfId="24025" xr:uid="{95D9F68A-0111-4A6C-861D-DE9518E8AD7D}"/>
    <cellStyle name="Normal 128 4 2 5 2" xfId="48227" xr:uid="{CEA61059-D016-4DA3-94B7-933EDD64704A}"/>
    <cellStyle name="Normal 128 4 2 6" xfId="33220" xr:uid="{EA830B96-21EA-434B-A611-582A17174C74}"/>
    <cellStyle name="Normal 128 4 3" xfId="9565" xr:uid="{B79F20D9-546F-41B4-A3CA-0C2A588DE6B4}"/>
    <cellStyle name="Normal 128 4 3 2" xfId="13361" xr:uid="{5BB5580B-0C28-4739-9539-2DB9C2408716}"/>
    <cellStyle name="Normal 128 4 3 2 2" xfId="37594" xr:uid="{4D7C298A-30C2-494B-B122-67CE1CA7CAD3}"/>
    <cellStyle name="Normal 128 4 3 3" xfId="17074" xr:uid="{22C5FEF0-2E22-4310-8143-C0DAE4219496}"/>
    <cellStyle name="Normal 128 4 3 3 2" xfId="41305" xr:uid="{FDFC540E-8675-4B31-AC36-09ABCB8C826D}"/>
    <cellStyle name="Normal 128 4 3 4" xfId="20813" xr:uid="{83DDC485-97FB-438A-A027-1F887820EBC9}"/>
    <cellStyle name="Normal 128 4 3 4 2" xfId="45036" xr:uid="{74351940-9E8E-4DEF-B377-5A55F8DDF291}"/>
    <cellStyle name="Normal 128 4 3 5" xfId="26791" xr:uid="{7EF35E25-59CE-498C-9288-EF7086D6023B}"/>
    <cellStyle name="Normal 128 4 3 5 2" xfId="50910" xr:uid="{EDD86707-1D5E-4F0A-8DDE-EF5F9A0B6439}"/>
    <cellStyle name="Normal 128 4 3 6" xfId="34190" xr:uid="{D83E81F9-1711-4EBD-B440-46FE0CB3688C}"/>
    <cellStyle name="Normal 128 4 4" xfId="11972" xr:uid="{894DDD3A-FB7C-47E9-ADB2-7D4265082C63}"/>
    <cellStyle name="Normal 128 4 4 2" xfId="25388" xr:uid="{19AB8BAA-F52C-452B-B65D-B9F60FD5F8C3}"/>
    <cellStyle name="Normal 128 4 4 2 2" xfId="49522" xr:uid="{F84618B7-F09C-4796-84DD-D7107CB3AAB5}"/>
    <cellStyle name="Normal 128 4 4 3" xfId="36206" xr:uid="{14D191BC-731F-4276-A25F-EBEF744E1D17}"/>
    <cellStyle name="Normal 128 4 5" xfId="15685" xr:uid="{2CC23DD3-52A2-4F79-B744-E70A50C5C2DB}"/>
    <cellStyle name="Normal 128 4 5 2" xfId="39917" xr:uid="{E6FF5FC8-F990-426B-8484-6A174FD844AA}"/>
    <cellStyle name="Normal 128 4 6" xfId="19422" xr:uid="{2A8BDFCF-60A0-4C1E-BEDC-5332BE9D7DD9}"/>
    <cellStyle name="Normal 128 4 6 2" xfId="43648" xr:uid="{D72B67D1-4D7B-4CCF-8B2F-9C1CA65A0348}"/>
    <cellStyle name="Normal 128 4 7" xfId="22975" xr:uid="{55FE6363-3EED-4767-959C-3F812DB3DC9F}"/>
    <cellStyle name="Normal 128 4 7 2" xfId="47177" xr:uid="{C4B78066-277D-464C-BEFD-CBC6ED7D5CAD}"/>
    <cellStyle name="Normal 128 4 8" xfId="32172" xr:uid="{34D1BC20-4EFA-4988-B5DF-7390E18ED279}"/>
    <cellStyle name="Normal 128 5" xfId="7383" xr:uid="{49B11248-2ABC-4ED7-A2BC-CD671602B1EA}"/>
    <cellStyle name="Normal 128 5 2" xfId="8531" xr:uid="{188B69DE-F15A-44A8-A940-E0A1D7B5DAA8}"/>
    <cellStyle name="Normal 128 5 2 2" xfId="14680" xr:uid="{FC7EE2D6-433B-4333-AD34-0D30274A6C03}"/>
    <cellStyle name="Normal 128 5 2 2 2" xfId="28112" xr:uid="{74A90441-0A8F-456E-A5E6-D9CD2915AA28}"/>
    <cellStyle name="Normal 128 5 2 2 2 2" xfId="52229" xr:uid="{4786B438-652C-4F46-BC07-776479B0E235}"/>
    <cellStyle name="Normal 128 5 2 2 3" xfId="38913" xr:uid="{A1D9E535-DB72-404B-B27C-13DBD8B0B1B1}"/>
    <cellStyle name="Normal 128 5 2 3" xfId="18393" xr:uid="{1CE25228-17A9-4454-BA07-F0456D6B0E56}"/>
    <cellStyle name="Normal 128 5 2 3 2" xfId="42624" xr:uid="{1A6540CC-950B-4544-9958-FAA6FC8F76FD}"/>
    <cellStyle name="Normal 128 5 2 4" xfId="22132" xr:uid="{773F2C2D-8F7F-412F-A300-280668B0B9B0}"/>
    <cellStyle name="Normal 128 5 2 4 2" xfId="46355" xr:uid="{92D8C46D-88BE-4A05-84B0-CEDFBBA8D04C}"/>
    <cellStyle name="Normal 128 5 2 5" xfId="24152" xr:uid="{5B644A65-7278-47D6-A976-C1151E457987}"/>
    <cellStyle name="Normal 128 5 2 5 2" xfId="48354" xr:uid="{F9C4A6AF-81D3-4B28-9902-EA84C405073C}"/>
    <cellStyle name="Normal 128 5 2 6" xfId="33347" xr:uid="{A7FE8D8B-E504-4311-9460-8881DCD41709}"/>
    <cellStyle name="Normal 128 5 3" xfId="9644" xr:uid="{4A1A18E6-F2BB-4FA4-B31B-0B006AF75204}"/>
    <cellStyle name="Normal 128 5 3 2" xfId="13488" xr:uid="{21FB97D3-4716-46B1-B771-36E38BB35C0E}"/>
    <cellStyle name="Normal 128 5 3 2 2" xfId="37721" xr:uid="{32AC1136-E34A-4D83-A19E-CCE5BA50C275}"/>
    <cellStyle name="Normal 128 5 3 3" xfId="17201" xr:uid="{69AEF004-378D-4140-99A7-80FE8536FC69}"/>
    <cellStyle name="Normal 128 5 3 3 2" xfId="41432" xr:uid="{E6B8344D-AE7C-4B21-9548-5CDE7B7A3F83}"/>
    <cellStyle name="Normal 128 5 3 4" xfId="20940" xr:uid="{CE0546F3-6A3B-4FA4-BB37-7C47251689F3}"/>
    <cellStyle name="Normal 128 5 3 4 2" xfId="45163" xr:uid="{77E632C1-5B35-40C2-BCEF-55765D7D6EA2}"/>
    <cellStyle name="Normal 128 5 3 5" xfId="26918" xr:uid="{77799497-85E8-4334-AB8D-42CEE9BA542D}"/>
    <cellStyle name="Normal 128 5 3 5 2" xfId="51037" xr:uid="{FD276D9A-7874-4425-902A-25A18259DF05}"/>
    <cellStyle name="Normal 128 5 3 6" xfId="34269" xr:uid="{B8A0B229-E0D7-43EC-ABDA-B4C6EF13178E}"/>
    <cellStyle name="Normal 128 5 4" xfId="12099" xr:uid="{48BCAA7B-6162-4B07-AFB3-74D6B68E0ED3}"/>
    <cellStyle name="Normal 128 5 4 2" xfId="25515" xr:uid="{CBC1F0B7-B849-405A-B338-1A52B99F1549}"/>
    <cellStyle name="Normal 128 5 4 2 2" xfId="49649" xr:uid="{DC3C8B95-966C-4B33-9EE8-EFD282BA2598}"/>
    <cellStyle name="Normal 128 5 4 3" xfId="36333" xr:uid="{8098635F-8693-4335-A772-D65EC17C15B8}"/>
    <cellStyle name="Normal 128 5 5" xfId="15812" xr:uid="{1F1E5648-A067-4222-B904-9E03765FE1B1}"/>
    <cellStyle name="Normal 128 5 5 2" xfId="40044" xr:uid="{4E4ED454-2B91-4B49-A0A3-888F8215F70C}"/>
    <cellStyle name="Normal 128 5 6" xfId="19549" xr:uid="{0CF964B2-E242-409A-BEA0-1A39525994A4}"/>
    <cellStyle name="Normal 128 5 6 2" xfId="43775" xr:uid="{FBC1088A-3780-4C36-8943-2C34179C0314}"/>
    <cellStyle name="Normal 128 5 7" xfId="23102" xr:uid="{3202FC2F-0716-4D1F-B6FC-FEDE13D5A5A2}"/>
    <cellStyle name="Normal 128 5 7 2" xfId="47304" xr:uid="{C7C15516-B727-4F8F-BF31-5AA9708B8CC2}"/>
    <cellStyle name="Normal 128 5 8" xfId="32299" xr:uid="{44103BD0-1683-4D49-8D7E-A7BBC31E4D76}"/>
    <cellStyle name="Normal 128 6" xfId="7873" xr:uid="{64570C7C-335F-4469-9CD1-786BF493877A}"/>
    <cellStyle name="Normal 128 7" xfId="7548" xr:uid="{15BE5D47-8D1F-4EDC-818F-C4465182E334}"/>
    <cellStyle name="Normal 128 7 2" xfId="12618" xr:uid="{6D3DA59B-524C-4DDD-A2B5-16B67DC50D27}"/>
    <cellStyle name="Normal 128 7 2 2" xfId="26046" xr:uid="{B995665C-2A90-4A4E-9DF1-4F99442756F9}"/>
    <cellStyle name="Normal 128 7 2 2 2" xfId="50167" xr:uid="{76BBAB88-FB91-4AF9-B55E-412DCE1FDDA5}"/>
    <cellStyle name="Normal 128 7 2 3" xfId="36851" xr:uid="{EA5E391A-E883-40B0-B7A6-5A35552CD850}"/>
    <cellStyle name="Normal 128 7 3" xfId="16331" xr:uid="{50AC91CB-CF4F-4AC0-A58F-A853B7301361}"/>
    <cellStyle name="Normal 128 7 3 2" xfId="40562" xr:uid="{26064410-F96B-4E46-9718-61927CCE14F0}"/>
    <cellStyle name="Normal 128 7 4" xfId="20070" xr:uid="{21E2ECA0-B4E8-4DCD-8BE1-30B50E54F785}"/>
    <cellStyle name="Normal 128 7 4 2" xfId="44293" xr:uid="{D17543AB-B5BA-45B3-977E-552301193E3D}"/>
    <cellStyle name="Normal 128 7 5" xfId="23262" xr:uid="{F08FBE44-83B6-4242-98A9-0E38DD6CC81D}"/>
    <cellStyle name="Normal 128 7 5 2" xfId="47464" xr:uid="{30E4F410-0656-4E3D-8D93-A1E663FC4250}"/>
    <cellStyle name="Normal 128 7 6" xfId="32459" xr:uid="{DCEDF63B-770D-431A-BAED-A7B94802B706}"/>
    <cellStyle name="Normal 128 8" xfId="6707" xr:uid="{A0E88E47-6839-480E-B025-5C7D792CD930}"/>
    <cellStyle name="Normal 128 8 2" xfId="9890" xr:uid="{798AD315-58E2-4EE6-8E54-1C10C816A771}"/>
    <cellStyle name="Normal 128 8 2 2" xfId="34490" xr:uid="{CD16982C-7627-40ED-A5A6-D7FED4689DBF}"/>
    <cellStyle name="Normal 128 8 3" xfId="13795" xr:uid="{17056310-38B9-4B77-94FC-D398CD1ED33E}"/>
    <cellStyle name="Normal 128 8 3 2" xfId="38028" xr:uid="{66AC1994-C649-4A3B-AF55-24B4C805341A}"/>
    <cellStyle name="Normal 128 8 4" xfId="17508" xr:uid="{0A80E7A7-2413-485C-A000-7AEE83CDD14D}"/>
    <cellStyle name="Normal 128 8 4 2" xfId="41739" xr:uid="{904547BF-E384-4C57-8F5D-213EE9E232AC}"/>
    <cellStyle name="Normal 128 8 5" xfId="21247" xr:uid="{A799CC6F-0956-4BCD-B7AE-C752960D0F63}"/>
    <cellStyle name="Normal 128 8 5 2" xfId="45470" xr:uid="{0DB5B462-70D4-4BD5-9542-7DAFFEB83950}"/>
    <cellStyle name="Normal 128 8 6" xfId="27227" xr:uid="{0758F108-C3FA-443F-AE21-5CABA921270C}"/>
    <cellStyle name="Normal 128 8 6 2" xfId="51344" xr:uid="{2262BF0D-F82F-4CA1-9BDE-40F561AEEF63}"/>
    <cellStyle name="Normal 128 9" xfId="9046" xr:uid="{879C91E0-3DD0-4F2E-AE00-28C95279916E}"/>
    <cellStyle name="Normal 128 9 2" xfId="12448" xr:uid="{941F9406-FFD6-479D-B9E1-A29486ED8F7E}"/>
    <cellStyle name="Normal 128 9 2 2" xfId="36682" xr:uid="{1192A376-F477-4617-B7E5-892D19C8C6E7}"/>
    <cellStyle name="Normal 128 9 3" xfId="16161" xr:uid="{51AE1120-201F-49E0-BC27-48FCF7338439}"/>
    <cellStyle name="Normal 128 9 3 2" xfId="40393" xr:uid="{233CAEB3-D4CC-490E-AF49-5B0A0CFC567E}"/>
    <cellStyle name="Normal 128 9 4" xfId="19899" xr:uid="{95BE3486-48B2-4727-BC2B-96795E0CBED8}"/>
    <cellStyle name="Normal 128 9 4 2" xfId="44124" xr:uid="{662C38C8-EED6-4867-8313-EAF9E340B085}"/>
    <cellStyle name="Normal 128 9 5" xfId="25874" xr:uid="{713AD6C6-290B-4CFC-A839-A56F8CF41C19}"/>
    <cellStyle name="Normal 128 9 5 2" xfId="49998" xr:uid="{4A7F4ACD-4277-42FB-A5F6-B85877CCC8A3}"/>
    <cellStyle name="Normal 128 9 6" xfId="33739" xr:uid="{2F7367A1-B47B-4120-BB35-D10A67621975}"/>
    <cellStyle name="Normal 129" xfId="1819" xr:uid="{00000000-0005-0000-0000-00003A080000}"/>
    <cellStyle name="Normal 129 10" xfId="11206" xr:uid="{88C57EC4-1957-43EE-BC1A-7A29858DFF4D}"/>
    <cellStyle name="Normal 129 10 2" xfId="24587" xr:uid="{3AC7E059-04E8-4382-BA9C-ABF2167D78C7}"/>
    <cellStyle name="Normal 129 10 2 2" xfId="48761" xr:uid="{D201AFDA-61C5-4E02-9BF2-DF664800C378}"/>
    <cellStyle name="Normal 129 10 3" xfId="35440" xr:uid="{E4D5A552-65F3-4794-A468-D2111C46EE25}"/>
    <cellStyle name="Normal 129 11" xfId="14919" xr:uid="{819E913D-16A1-4AAF-A748-701152AF741B}"/>
    <cellStyle name="Normal 129 11 2" xfId="39151" xr:uid="{5E83D282-6ECF-4DA0-B19D-297879C55D2F}"/>
    <cellStyle name="Normal 129 12" xfId="18652" xr:uid="{BE518098-1CF9-48DC-9EE8-4D071F3F1866}"/>
    <cellStyle name="Normal 129 12 2" xfId="42878" xr:uid="{D94FDE6F-5753-4E90-B134-49D0F5B8B39A}"/>
    <cellStyle name="Normal 129 2" xfId="4841" xr:uid="{2DD8CAE0-B56B-45BA-AB30-E18F332808EB}"/>
    <cellStyle name="Normal 129 2 2" xfId="8139" xr:uid="{EC6757CD-4598-454B-BD2B-A4256BA65F51}"/>
    <cellStyle name="Normal 129 2 2 2" xfId="14300" xr:uid="{ABCF7352-42F2-4464-9F95-D5B72D8CD5C0}"/>
    <cellStyle name="Normal 129 2 2 2 2" xfId="27732" xr:uid="{C5BF7041-F349-449C-8367-FB671C897A07}"/>
    <cellStyle name="Normal 129 2 2 2 2 2" xfId="51849" xr:uid="{66BA0BCA-40F8-4578-8B40-041458B4CD83}"/>
    <cellStyle name="Normal 129 2 2 2 3" xfId="38533" xr:uid="{B0C55B1E-CCA0-4B54-8538-9AD8DD42435E}"/>
    <cellStyle name="Normal 129 2 2 3" xfId="18013" xr:uid="{FCBD45BE-1C18-485C-8FA8-BBFDA2271279}"/>
    <cellStyle name="Normal 129 2 2 3 2" xfId="42244" xr:uid="{9BDEA470-F27D-4AE6-8FEB-C53BEB9F04F1}"/>
    <cellStyle name="Normal 129 2 2 4" xfId="21752" xr:uid="{CC70BC66-F23B-4721-ABC3-716EF50B66EB}"/>
    <cellStyle name="Normal 129 2 2 4 2" xfId="45975" xr:uid="{FD54C2CD-A65D-46BF-9B6A-0994EFCDEED3}"/>
    <cellStyle name="Normal 129 2 2 5" xfId="23772" xr:uid="{A5B2F4E3-8D33-498E-B986-5C0CFD05A247}"/>
    <cellStyle name="Normal 129 2 2 5 2" xfId="47974" xr:uid="{23B26D9B-18AA-49AE-9070-4056E5D0E478}"/>
    <cellStyle name="Normal 129 2 2 6" xfId="32967" xr:uid="{35A08768-CFBE-41F4-9B0F-E00088957C70}"/>
    <cellStyle name="Normal 129 2 3" xfId="6992" xr:uid="{1CA7C25C-91FD-4F9F-858D-48F3C8468A83}"/>
    <cellStyle name="Normal 129 2 3 2" xfId="13108" xr:uid="{A8F77362-C13F-4E58-A9AE-94E5218273EE}"/>
    <cellStyle name="Normal 129 2 3 2 2" xfId="37341" xr:uid="{62C3D0AD-60C1-4FE0-B054-F8CC1711DC3E}"/>
    <cellStyle name="Normal 129 2 3 3" xfId="16821" xr:uid="{7EA31360-5F73-4848-B315-78D7A46DF6D1}"/>
    <cellStyle name="Normal 129 2 3 3 2" xfId="41052" xr:uid="{EF0A70D5-13FE-49B1-8262-C737155D6EFF}"/>
    <cellStyle name="Normal 129 2 3 4" xfId="20560" xr:uid="{18234282-195C-4227-95C4-75B1A81253C4}"/>
    <cellStyle name="Normal 129 2 3 4 2" xfId="44783" xr:uid="{619E97CF-F0AD-4339-A1B4-A997066FED77}"/>
    <cellStyle name="Normal 129 2 3 5" xfId="26538" xr:uid="{28D4E853-10CE-41D3-A919-B4A3F22ADBC8}"/>
    <cellStyle name="Normal 129 2 3 5 2" xfId="50657" xr:uid="{C9445FC3-1F69-4591-AEA9-ECC523B9DF11}"/>
    <cellStyle name="Normal 129 2 3 6" xfId="31919" xr:uid="{B7C8ACBA-43B1-423A-A8F6-77A930F051D8}"/>
    <cellStyle name="Normal 129 2 4" xfId="10632" xr:uid="{24C47BAD-130D-41ED-82C4-5413F53F3EF3}"/>
    <cellStyle name="Normal 129 2 4 2" xfId="25135" xr:uid="{D8D03588-447F-4AF9-8051-BA07EEE9266B}"/>
    <cellStyle name="Normal 129 2 4 2 2" xfId="49269" xr:uid="{1AD66EB0-398F-4D0B-8CDA-2E15E1748CC1}"/>
    <cellStyle name="Normal 129 2 5" xfId="11719" xr:uid="{B7C32327-7002-440C-BDA8-5FFD80846B52}"/>
    <cellStyle name="Normal 129 2 5 2" xfId="35953" xr:uid="{4E218DA4-BD45-4AE6-B001-63B5A5E17FFE}"/>
    <cellStyle name="Normal 129 2 6" xfId="15432" xr:uid="{A4CE60CB-1727-4199-865A-AEC71A43CABD}"/>
    <cellStyle name="Normal 129 2 6 2" xfId="39664" xr:uid="{CC43B798-BB02-4946-BE16-70AB756EEDA0}"/>
    <cellStyle name="Normal 129 2 7" xfId="19169" xr:uid="{C739D34F-2F17-458D-B073-DF01D029A343}"/>
    <cellStyle name="Normal 129 2 7 2" xfId="43395" xr:uid="{2E497727-D188-4DD4-90E3-EA1387FC1273}"/>
    <cellStyle name="Normal 129 2 8" xfId="22722" xr:uid="{8D3D9B69-E745-4D8E-B137-207D860CB648}"/>
    <cellStyle name="Normal 129 2 8 2" xfId="46924" xr:uid="{A256BB4C-6300-4F1D-B860-35BE07CE6A12}"/>
    <cellStyle name="Normal 129 3" xfId="7122" xr:uid="{DB17A905-2AF6-4CC4-9AEF-822FD630AA8C}"/>
    <cellStyle name="Normal 129 3 2" xfId="8270" xr:uid="{1264CA4D-C176-42E2-85CB-73E867FB2AC7}"/>
    <cellStyle name="Normal 129 3 2 2" xfId="14427" xr:uid="{FA7B4DCD-F5BB-4774-8849-180C8A00F964}"/>
    <cellStyle name="Normal 129 3 2 2 2" xfId="27859" xr:uid="{4C27CA0C-D115-4D18-A2A3-0D7C3586DD74}"/>
    <cellStyle name="Normal 129 3 2 2 2 2" xfId="51976" xr:uid="{1ED0A482-BD92-4AF5-88CB-CC45446BD848}"/>
    <cellStyle name="Normal 129 3 2 2 3" xfId="38660" xr:uid="{57F887FD-D996-42D4-A864-CAB140707273}"/>
    <cellStyle name="Normal 129 3 2 3" xfId="18140" xr:uid="{E2371C56-4BDA-4DBA-B015-12A7BBB526AE}"/>
    <cellStyle name="Normal 129 3 2 3 2" xfId="42371" xr:uid="{5472548E-737F-49FF-9B22-9E1863F6E388}"/>
    <cellStyle name="Normal 129 3 2 4" xfId="21879" xr:uid="{7292A30E-0B52-46A8-8CFD-A006E6B810F4}"/>
    <cellStyle name="Normal 129 3 2 4 2" xfId="46102" xr:uid="{0732D8CA-0FD0-45C3-97BF-FB82CFC7468B}"/>
    <cellStyle name="Normal 129 3 2 5" xfId="23899" xr:uid="{FD9ADCB4-C5F7-4DF2-B647-D8762A64C7F0}"/>
    <cellStyle name="Normal 129 3 2 5 2" xfId="48101" xr:uid="{CA67697B-4C3D-42D3-AE39-D3DB9E738A23}"/>
    <cellStyle name="Normal 129 3 2 6" xfId="33094" xr:uid="{02186751-C27F-4724-89E6-81BFD23E1B11}"/>
    <cellStyle name="Normal 129 3 3" xfId="9484" xr:uid="{9445E74E-71EC-4901-9FBD-51EB4B722FE2}"/>
    <cellStyle name="Normal 129 3 3 2" xfId="13235" xr:uid="{224AD7D1-0DA2-44CB-B093-8E7929F43C68}"/>
    <cellStyle name="Normal 129 3 3 2 2" xfId="37468" xr:uid="{678FC726-6349-4676-AD2C-DA9B1C38B206}"/>
    <cellStyle name="Normal 129 3 3 3" xfId="16948" xr:uid="{DE2DBC54-CFD4-44FF-A40F-0F310EE708A4}"/>
    <cellStyle name="Normal 129 3 3 3 2" xfId="41179" xr:uid="{48131BC7-5F88-4585-B732-411133B801AB}"/>
    <cellStyle name="Normal 129 3 3 4" xfId="20687" xr:uid="{43CA3CD5-9D6C-4CFC-B6BC-2E2D1315161F}"/>
    <cellStyle name="Normal 129 3 3 4 2" xfId="44910" xr:uid="{ED62DB65-FCB4-41BC-B244-1CA4648E81BC}"/>
    <cellStyle name="Normal 129 3 3 5" xfId="26665" xr:uid="{AA59398B-5A68-452A-8D6E-5C216353F43F}"/>
    <cellStyle name="Normal 129 3 3 5 2" xfId="50784" xr:uid="{4A7B491A-0AB0-44E9-884A-131899AB2806}"/>
    <cellStyle name="Normal 129 3 3 6" xfId="34109" xr:uid="{D125CD17-3125-467A-B967-27BFEA5B97B0}"/>
    <cellStyle name="Normal 129 3 4" xfId="11846" xr:uid="{246A9729-686D-4687-B11B-9FBD29E4C120}"/>
    <cellStyle name="Normal 129 3 4 2" xfId="25262" xr:uid="{6137B81D-D922-44D8-8104-185369F4DF57}"/>
    <cellStyle name="Normal 129 3 4 2 2" xfId="49396" xr:uid="{473B6034-4A62-46E4-9AD3-9FF631137857}"/>
    <cellStyle name="Normal 129 3 4 3" xfId="36080" xr:uid="{3CAC7064-C0AB-4659-8B1A-DE24C4BFB77E}"/>
    <cellStyle name="Normal 129 3 5" xfId="15559" xr:uid="{117838E3-132D-40B7-A9E1-B47E1567D100}"/>
    <cellStyle name="Normal 129 3 5 2" xfId="39791" xr:uid="{2D44368F-27DC-4D85-B0B8-7EE5BB855BC4}"/>
    <cellStyle name="Normal 129 3 6" xfId="19296" xr:uid="{56D2F274-B8A2-4204-B955-F3650ACB346F}"/>
    <cellStyle name="Normal 129 3 6 2" xfId="43522" xr:uid="{9B38A92A-E73C-4C8E-A091-4EB7407FDE03}"/>
    <cellStyle name="Normal 129 3 7" xfId="22849" xr:uid="{053B2EFD-DB5D-4C97-98DD-2F7BA88A3E70}"/>
    <cellStyle name="Normal 129 3 7 2" xfId="47051" xr:uid="{DDAC347C-4184-432C-8D55-4356B6D45BC9}"/>
    <cellStyle name="Normal 129 3 8" xfId="32046" xr:uid="{94E95B22-C95C-4F5D-BC44-5AAEFE505B4E}"/>
    <cellStyle name="Normal 129 4" xfId="7250" xr:uid="{46204DE0-3C30-4766-B8E2-054B5B5E90A6}"/>
    <cellStyle name="Normal 129 4 2" xfId="8400" xr:uid="{2EC3D7C8-6F2A-4216-83F7-021D6B6FAC79}"/>
    <cellStyle name="Normal 129 4 2 2" xfId="14554" xr:uid="{4BEE92F2-6806-4535-9FA4-C42390AF1AB6}"/>
    <cellStyle name="Normal 129 4 2 2 2" xfId="27986" xr:uid="{4388E712-FBEC-42EB-866A-86B898996CBB}"/>
    <cellStyle name="Normal 129 4 2 2 2 2" xfId="52103" xr:uid="{AE7D6255-79E4-4FE7-AE03-455DD98B7458}"/>
    <cellStyle name="Normal 129 4 2 2 3" xfId="38787" xr:uid="{785789F7-8DF5-406E-9DC2-424730D1F89A}"/>
    <cellStyle name="Normal 129 4 2 3" xfId="18267" xr:uid="{E57A8CF7-DF4A-44A9-9D01-B696D3DC9692}"/>
    <cellStyle name="Normal 129 4 2 3 2" xfId="42498" xr:uid="{6FF4B7D8-E06E-495F-88BF-99FC3B6A4297}"/>
    <cellStyle name="Normal 129 4 2 4" xfId="22006" xr:uid="{D50EED4F-39CF-44C6-8F3A-27D0895682D7}"/>
    <cellStyle name="Normal 129 4 2 4 2" xfId="46229" xr:uid="{75840686-2B3C-447B-939A-5E628E72E103}"/>
    <cellStyle name="Normal 129 4 2 5" xfId="24026" xr:uid="{B6A88752-93BE-4E15-853B-B7B27271387B}"/>
    <cellStyle name="Normal 129 4 2 5 2" xfId="48228" xr:uid="{742AD1A4-A16A-43BD-BA35-9D5B0155B498}"/>
    <cellStyle name="Normal 129 4 2 6" xfId="33221" xr:uid="{FD95E3A1-B3D6-429F-B141-68CDB6DC3BBE}"/>
    <cellStyle name="Normal 129 4 3" xfId="9566" xr:uid="{C9FCFEB8-F31F-41D0-83C3-E4AAFF733691}"/>
    <cellStyle name="Normal 129 4 3 2" xfId="13362" xr:uid="{7DF303C8-2E9F-4499-B063-DE5EDDBFABA9}"/>
    <cellStyle name="Normal 129 4 3 2 2" xfId="37595" xr:uid="{84661021-CE1B-4ACE-B409-C663BFA7A9F1}"/>
    <cellStyle name="Normal 129 4 3 3" xfId="17075" xr:uid="{900352D0-A0A8-48D6-A7D1-B5E5431E4BA0}"/>
    <cellStyle name="Normal 129 4 3 3 2" xfId="41306" xr:uid="{BCD7CE90-5930-46D1-88B4-607F9AD52C53}"/>
    <cellStyle name="Normal 129 4 3 4" xfId="20814" xr:uid="{F676FA7D-DE57-46BC-890F-D3A1A987E67B}"/>
    <cellStyle name="Normal 129 4 3 4 2" xfId="45037" xr:uid="{952104FC-19C4-4B50-9606-947428E4819F}"/>
    <cellStyle name="Normal 129 4 3 5" xfId="26792" xr:uid="{4DC1618B-B312-408F-8EA6-754039AACF26}"/>
    <cellStyle name="Normal 129 4 3 5 2" xfId="50911" xr:uid="{D2E1872F-E41E-4C21-A3B4-862E9D22211F}"/>
    <cellStyle name="Normal 129 4 3 6" xfId="34191" xr:uid="{6C431FE9-D17C-4B3F-B4EC-76EBCF6275E6}"/>
    <cellStyle name="Normal 129 4 4" xfId="11973" xr:uid="{405F332F-3AB6-4532-8408-0EA2964F79DB}"/>
    <cellStyle name="Normal 129 4 4 2" xfId="25389" xr:uid="{A6D6E219-7A6E-47A2-91B5-9C873D91B5C8}"/>
    <cellStyle name="Normal 129 4 4 2 2" xfId="49523" xr:uid="{F3A86A8A-6BE8-4F08-B7F4-5A4D0BE0B666}"/>
    <cellStyle name="Normal 129 4 4 3" xfId="36207" xr:uid="{64953918-CDFB-4737-A8B3-6286CEC3B4EB}"/>
    <cellStyle name="Normal 129 4 5" xfId="15686" xr:uid="{37338DFE-B41A-4ACA-8D15-643CCEC47EC2}"/>
    <cellStyle name="Normal 129 4 5 2" xfId="39918" xr:uid="{18F3BB42-1369-435F-95D0-839A72717DA5}"/>
    <cellStyle name="Normal 129 4 6" xfId="19423" xr:uid="{280482C8-45E3-477A-85CD-EDC0DA5370A6}"/>
    <cellStyle name="Normal 129 4 6 2" xfId="43649" xr:uid="{54DBCC54-D6D2-44FA-9CDD-24D71927A590}"/>
    <cellStyle name="Normal 129 4 7" xfId="22976" xr:uid="{479E92FF-2097-45C5-AA34-6860BAF967B8}"/>
    <cellStyle name="Normal 129 4 7 2" xfId="47178" xr:uid="{5159A70B-50FA-46B9-8317-517D6564B5C8}"/>
    <cellStyle name="Normal 129 4 8" xfId="32173" xr:uid="{B817A784-FD87-49E8-A849-5044AE6C0823}"/>
    <cellStyle name="Normal 129 5" xfId="7384" xr:uid="{D674C347-E4C4-48AB-BA8A-1D286F2B6A47}"/>
    <cellStyle name="Normal 129 5 2" xfId="8532" xr:uid="{0BD8F2C8-66B8-42AE-A368-3A7C747D59C7}"/>
    <cellStyle name="Normal 129 5 2 2" xfId="14681" xr:uid="{D743D50F-E58C-4482-B998-028BC7CA2B33}"/>
    <cellStyle name="Normal 129 5 2 2 2" xfId="28113" xr:uid="{48444998-A0CE-44FD-A0FF-16561FDC3E64}"/>
    <cellStyle name="Normal 129 5 2 2 2 2" xfId="52230" xr:uid="{B8A7D39E-CF73-4BA6-9EA8-DE7C2BC671B0}"/>
    <cellStyle name="Normal 129 5 2 2 3" xfId="38914" xr:uid="{F8CC7E4F-2366-44B0-AC66-7DBC4FB022D3}"/>
    <cellStyle name="Normal 129 5 2 3" xfId="18394" xr:uid="{3BDD0198-7217-4F56-B235-84EC4631BA6D}"/>
    <cellStyle name="Normal 129 5 2 3 2" xfId="42625" xr:uid="{18BAB67B-1F24-4EAB-A383-64AD3E00C34C}"/>
    <cellStyle name="Normal 129 5 2 4" xfId="22133" xr:uid="{310CF975-00E4-45E8-8049-A2EC4ECF5B4E}"/>
    <cellStyle name="Normal 129 5 2 4 2" xfId="46356" xr:uid="{DA8020AB-6719-43E8-81F5-1A0EB0EEF4BE}"/>
    <cellStyle name="Normal 129 5 2 5" xfId="24153" xr:uid="{5910F280-33CB-4D5E-818F-46DA94E70E23}"/>
    <cellStyle name="Normal 129 5 2 5 2" xfId="48355" xr:uid="{E170FC86-0AB9-4AE3-A0C4-CD3263A229F5}"/>
    <cellStyle name="Normal 129 5 2 6" xfId="33348" xr:uid="{106BD62F-C002-4616-8374-8022CE8E530A}"/>
    <cellStyle name="Normal 129 5 3" xfId="9645" xr:uid="{3B60F546-2406-4286-9032-D28C72C4AC04}"/>
    <cellStyle name="Normal 129 5 3 2" xfId="13489" xr:uid="{222DD277-D036-4CA5-8106-31E52211BD3F}"/>
    <cellStyle name="Normal 129 5 3 2 2" xfId="37722" xr:uid="{C2920FC1-5834-4812-A41F-E8F9F4295317}"/>
    <cellStyle name="Normal 129 5 3 3" xfId="17202" xr:uid="{4DC1089A-B53C-4E84-9BE8-3D812848B884}"/>
    <cellStyle name="Normal 129 5 3 3 2" xfId="41433" xr:uid="{0271477C-EFE5-4A89-A1C6-E25F034E061C}"/>
    <cellStyle name="Normal 129 5 3 4" xfId="20941" xr:uid="{063B4BA2-2686-4759-ADBD-818807DCD0C5}"/>
    <cellStyle name="Normal 129 5 3 4 2" xfId="45164" xr:uid="{C87E61B3-BF06-4148-9921-1836EE126B43}"/>
    <cellStyle name="Normal 129 5 3 5" xfId="26919" xr:uid="{70A72FF1-5591-49AB-9A84-6F5B7557E899}"/>
    <cellStyle name="Normal 129 5 3 5 2" xfId="51038" xr:uid="{B606C0EE-73B9-4504-82E7-242DD32BAFC1}"/>
    <cellStyle name="Normal 129 5 3 6" xfId="34270" xr:uid="{C5AF112F-FBEC-4223-9EFF-32233738B745}"/>
    <cellStyle name="Normal 129 5 4" xfId="12100" xr:uid="{3080EFCC-AEF7-469F-91ED-D06A4A83F9A6}"/>
    <cellStyle name="Normal 129 5 4 2" xfId="25516" xr:uid="{78260C0E-D122-4653-BEEF-F73D14F450F1}"/>
    <cellStyle name="Normal 129 5 4 2 2" xfId="49650" xr:uid="{07F82F60-C5AE-416F-AB0D-D0BF66D75CEC}"/>
    <cellStyle name="Normal 129 5 4 3" xfId="36334" xr:uid="{0650B4FC-04C7-4619-B8B3-EF00318ED94F}"/>
    <cellStyle name="Normal 129 5 5" xfId="15813" xr:uid="{1CFA60DB-15D4-420C-8A72-508D61C8CBE3}"/>
    <cellStyle name="Normal 129 5 5 2" xfId="40045" xr:uid="{4BD663AF-68DC-40B1-ABD1-B89767E2D6CB}"/>
    <cellStyle name="Normal 129 5 6" xfId="19550" xr:uid="{6AF9743C-1861-424C-B64A-4E0C428ED5CB}"/>
    <cellStyle name="Normal 129 5 6 2" xfId="43776" xr:uid="{042D4150-60CF-4CC4-AB11-5C564153AB60}"/>
    <cellStyle name="Normal 129 5 7" xfId="23103" xr:uid="{55A013E8-2588-4379-89A7-6F4B81CEFC03}"/>
    <cellStyle name="Normal 129 5 7 2" xfId="47305" xr:uid="{7AA4FD15-8B73-4AC1-A11F-06A2639051EF}"/>
    <cellStyle name="Normal 129 5 8" xfId="32300" xr:uid="{0F76B24D-D77E-4635-BDAE-39593FA3A56A}"/>
    <cellStyle name="Normal 129 6" xfId="7875" xr:uid="{A3D022BC-1742-4CCA-8AAA-BEEB1F56AAEE}"/>
    <cellStyle name="Normal 129 7" xfId="7549" xr:uid="{F33EC111-BC3E-4319-8A6E-B7A83C9F3AFB}"/>
    <cellStyle name="Normal 129 7 2" xfId="12619" xr:uid="{6E8D11FE-C566-4271-A371-37FA16528229}"/>
    <cellStyle name="Normal 129 7 2 2" xfId="26047" xr:uid="{74F485E4-BD45-4CB2-A80C-E15D3EBD01CB}"/>
    <cellStyle name="Normal 129 7 2 2 2" xfId="50168" xr:uid="{029B1EF0-CE0A-4610-B24E-D1053CCB559F}"/>
    <cellStyle name="Normal 129 7 2 3" xfId="36852" xr:uid="{C852691F-A9F5-4C75-8835-1A6B8DB1C179}"/>
    <cellStyle name="Normal 129 7 3" xfId="16332" xr:uid="{A6970596-2B5C-4E90-B93C-81572E0D208F}"/>
    <cellStyle name="Normal 129 7 3 2" xfId="40563" xr:uid="{93F7CECE-48BF-48DE-AED0-59BD4E9CC362}"/>
    <cellStyle name="Normal 129 7 4" xfId="20071" xr:uid="{65737786-71E2-409E-8948-DA3F24DE9FDC}"/>
    <cellStyle name="Normal 129 7 4 2" xfId="44294" xr:uid="{16D36F4D-DD5F-458F-807A-17D20D02877F}"/>
    <cellStyle name="Normal 129 7 5" xfId="23263" xr:uid="{E8814077-6AEB-4B48-B5CC-D5511048D048}"/>
    <cellStyle name="Normal 129 7 5 2" xfId="47465" xr:uid="{66E38481-BFE9-433D-AAED-3871A42C9515}"/>
    <cellStyle name="Normal 129 7 6" xfId="32460" xr:uid="{1CF0CE88-A90C-4643-B156-54ABE9BD7AD9}"/>
    <cellStyle name="Normal 129 8" xfId="9891" xr:uid="{25A3704E-17A3-4271-A5D7-6E90C374F3AE}"/>
    <cellStyle name="Normal 129 8 2" xfId="13796" xr:uid="{B517B2A8-DEFF-47B0-B1CB-83215618DE33}"/>
    <cellStyle name="Normal 129 8 2 2" xfId="38029" xr:uid="{EA3195F4-8408-415C-A090-0E1E3F0D776D}"/>
    <cellStyle name="Normal 129 8 3" xfId="17509" xr:uid="{D64C0F80-91F0-4A06-8B4A-14DCBE62A00A}"/>
    <cellStyle name="Normal 129 8 3 2" xfId="41740" xr:uid="{021E6750-3526-4A51-97C0-AF0F645A07E1}"/>
    <cellStyle name="Normal 129 8 4" xfId="21248" xr:uid="{2064E502-E8D1-4CC6-B782-2DC4821E8FD4}"/>
    <cellStyle name="Normal 129 8 4 2" xfId="45471" xr:uid="{099F261D-A253-49AF-96AA-8B618EFA0510}"/>
    <cellStyle name="Normal 129 8 5" xfId="27228" xr:uid="{443F5475-D879-4129-B156-D2E00720A936}"/>
    <cellStyle name="Normal 129 8 5 2" xfId="51345" xr:uid="{415BCF81-9F22-40C4-926B-2ECBC23D8248}"/>
    <cellStyle name="Normal 129 8 6" xfId="34491" xr:uid="{D41891B3-9015-4EB8-80D6-134ED0330786}"/>
    <cellStyle name="Normal 129 9" xfId="9047" xr:uid="{C556EC30-21A4-462A-BC13-8753AAA57D3D}"/>
    <cellStyle name="Normal 129 9 2" xfId="12449" xr:uid="{CFA00B5C-AD16-4AE3-9564-7163F03A34FD}"/>
    <cellStyle name="Normal 129 9 2 2" xfId="36683" xr:uid="{B423ECDA-90E9-4744-A2B5-FA9A498429CB}"/>
    <cellStyle name="Normal 129 9 3" xfId="16162" xr:uid="{2609023A-18FB-48F6-BA1D-4908134CED26}"/>
    <cellStyle name="Normal 129 9 3 2" xfId="40394" xr:uid="{D47E3D6F-CECB-4132-8921-89539A405E6A}"/>
    <cellStyle name="Normal 129 9 4" xfId="19900" xr:uid="{EDB5DC5A-2333-4C3E-9AF0-BBE5B6DF1D6D}"/>
    <cellStyle name="Normal 129 9 4 2" xfId="44125" xr:uid="{B2563A22-312A-415C-BA05-E015FFA68F5D}"/>
    <cellStyle name="Normal 129 9 5" xfId="25875" xr:uid="{74440ABE-DF69-4954-A078-DB8BD16BEA26}"/>
    <cellStyle name="Normal 129 9 5 2" xfId="49999" xr:uid="{40501A96-9667-4323-913E-916D7087A181}"/>
    <cellStyle name="Normal 129 9 6" xfId="33740" xr:uid="{D03EBB39-9012-4339-ACFC-3685EF220D27}"/>
    <cellStyle name="Normal 13" xfId="1820" xr:uid="{00000000-0005-0000-0000-00003B080000}"/>
    <cellStyle name="Normal 13 2" xfId="1821" xr:uid="{00000000-0005-0000-0000-00003C080000}"/>
    <cellStyle name="Normal 13 2 2" xfId="3480" xr:uid="{00000000-0005-0000-0000-00003D080000}"/>
    <cellStyle name="Normal 13 2 2 2" xfId="9810" xr:uid="{7FCA398E-4A0B-4D19-9A81-A7D6A7EC5E95}"/>
    <cellStyle name="Normal 13 2 2 2 2" xfId="34413" xr:uid="{3A421EF2-6B1C-44B9-B0A5-1D3B6CFC0363}"/>
    <cellStyle name="Normal 13 2 2 3" xfId="13657" xr:uid="{07EDAB96-F50C-4A9D-9566-06F6179258D3}"/>
    <cellStyle name="Normal 13 2 2 3 2" xfId="37890" xr:uid="{C956C447-FE1F-4031-96F0-1DB7AE70BC9A}"/>
    <cellStyle name="Normal 13 2 2 4" xfId="17370" xr:uid="{425B5DC5-BDB5-497E-8244-F5162BD29F4A}"/>
    <cellStyle name="Normal 13 2 2 4 2" xfId="41601" xr:uid="{225A5E58-AE4C-4CDB-BFF6-9B1E0A5100E6}"/>
    <cellStyle name="Normal 13 2 2 5" xfId="21109" xr:uid="{89CC6F1C-2A9A-443A-A814-E6D03B29FF05}"/>
    <cellStyle name="Normal 13 2 2 5 2" xfId="45332" xr:uid="{24EEF553-F509-4C99-B83D-7D636ACD8139}"/>
    <cellStyle name="Normal 13 2 2 6" xfId="27087" xr:uid="{3A94C70F-DF64-4439-B101-5325C31A008F}"/>
    <cellStyle name="Normal 13 2 2 6 2" xfId="51206" xr:uid="{205C8D2A-F890-45FC-9D01-C76752B251C5}"/>
    <cellStyle name="Normal 13 2 2 7" xfId="29281" xr:uid="{D84C0A08-ED15-4872-912F-76A98E07A0FB}"/>
    <cellStyle name="Normal 13 2 3" xfId="3443" xr:uid="{00000000-0005-0000-0000-00003E080000}"/>
    <cellStyle name="Normal 13 2 3 2" xfId="9776" xr:uid="{80EE5898-E326-4296-9117-AD3D7E3464AD}"/>
    <cellStyle name="Normal 13 2 3 2 2" xfId="34382" xr:uid="{393E3BD0-6A97-4DB0-9F16-2A32DE74CBC6}"/>
    <cellStyle name="Normal 13 2 3 3" xfId="13624" xr:uid="{68583607-C585-4828-8E63-F45F546E4E98}"/>
    <cellStyle name="Normal 13 2 3 3 2" xfId="37857" xr:uid="{5774E2D2-66EC-4DCC-9222-2F004038D9AF}"/>
    <cellStyle name="Normal 13 2 3 4" xfId="17337" xr:uid="{49437C84-9D1F-4B10-8147-65ACF1ACC1E3}"/>
    <cellStyle name="Normal 13 2 3 4 2" xfId="41568" xr:uid="{EAB7500F-12FE-4B64-A417-91A91553D66A}"/>
    <cellStyle name="Normal 13 2 3 5" xfId="21076" xr:uid="{6F9E92C0-6FC4-4B18-8568-7B6CD30C2BBD}"/>
    <cellStyle name="Normal 13 2 3 5 2" xfId="45299" xr:uid="{8D2A154B-60D0-45B7-8023-EF2182E3CA9E}"/>
    <cellStyle name="Normal 13 2 3 6" xfId="27054" xr:uid="{5EC1F00A-81A9-4AD1-A58E-4751BE1F5957}"/>
    <cellStyle name="Normal 13 2 3 6 2" xfId="51173" xr:uid="{CCD9F70C-2821-4315-B577-B6AAE43611C2}"/>
    <cellStyle name="Normal 13 2 3 7" xfId="29249" xr:uid="{D53034A2-5F4C-4132-BAFD-9F4037751546}"/>
    <cellStyle name="Normal 13 2 4" xfId="3637" xr:uid="{47B0356F-AC5A-4DC8-AEB9-EA6D7DAE2A82}"/>
    <cellStyle name="Normal 13 2 5" xfId="10633" xr:uid="{E3C9D0D6-26C7-47D3-9C46-DF51A0ED0A7A}"/>
    <cellStyle name="Normal 13 3" xfId="3464" xr:uid="{00000000-0005-0000-0000-00003F080000}"/>
    <cellStyle name="Normal 13 3 10" xfId="29265" xr:uid="{3A9A40FD-E4FE-4726-8F91-6B187E922BC9}"/>
    <cellStyle name="Normal 13 3 2" xfId="9794" xr:uid="{BFD2BFBC-3172-45F3-902B-4BEFC9CE5656}"/>
    <cellStyle name="Normal 13 3 2 2" xfId="13641" xr:uid="{7CEBB774-C350-4954-83FA-B0E906F5ADDF}"/>
    <cellStyle name="Normal 13 3 2 2 2" xfId="37874" xr:uid="{298E1356-B858-4014-80E0-64EAD0747FD0}"/>
    <cellStyle name="Normal 13 3 2 3" xfId="17354" xr:uid="{3C45B5BE-F28D-4EEE-ACB4-1A0A2EC17BA7}"/>
    <cellStyle name="Normal 13 3 2 3 2" xfId="41585" xr:uid="{CE9C4797-2C87-4733-935E-3F27D9168F26}"/>
    <cellStyle name="Normal 13 3 2 4" xfId="21093" xr:uid="{ED8227C0-2C4D-418C-8A24-B725A3AF98A0}"/>
    <cellStyle name="Normal 13 3 2 4 2" xfId="45316" xr:uid="{BDD99E7D-9475-46D8-8F4A-F5C83145D7F2}"/>
    <cellStyle name="Normal 13 3 2 5" xfId="27071" xr:uid="{F4929187-C173-4378-8A70-1CF547017D39}"/>
    <cellStyle name="Normal 13 3 2 5 2" xfId="51190" xr:uid="{2FC5DCFC-7501-4D52-B2C4-AD6A587605D6}"/>
    <cellStyle name="Normal 13 3 2 6" xfId="34397" xr:uid="{BDE223F8-0999-4D5B-92C7-96CF3AD5EE2E}"/>
    <cellStyle name="Normal 13 3 3" xfId="8941" xr:uid="{6F819710-6C57-4FB1-8CE0-2F48576C4B19}"/>
    <cellStyle name="Normal 13 3 4" xfId="8832" xr:uid="{5E562B8E-A606-48F2-8746-FEFE4E6F26B3}"/>
    <cellStyle name="Normal 13 3 4 2" xfId="25702" xr:uid="{2D41C8BA-7B81-4F5F-8CD2-C8C936BC44F0}"/>
    <cellStyle name="Normal 13 3 4 2 2" xfId="49830" xr:uid="{DAC06D77-DC45-4E53-B19E-20B7C2202E67}"/>
    <cellStyle name="Normal 13 3 4 3" xfId="33596" xr:uid="{7E60ED0E-E667-4882-9208-84343BB40F03}"/>
    <cellStyle name="Normal 13 3 5" xfId="10634" xr:uid="{970CAA7D-4CE0-4234-AB98-4A519DFDC280}"/>
    <cellStyle name="Normal 13 3 5 2" xfId="35127" xr:uid="{D0DA01EC-5914-4FF1-97CC-75E56E25E82F}"/>
    <cellStyle name="Normal 13 3 6" xfId="12280" xr:uid="{10868F29-BC3D-4C27-9FFD-1768022D94B2}"/>
    <cellStyle name="Normal 13 3 6 2" xfId="36514" xr:uid="{964A4433-9D76-40C5-9BC0-205B3FA0251C}"/>
    <cellStyle name="Normal 13 3 7" xfId="15993" xr:uid="{33448406-B4A9-4354-B0A0-A847A56AADE2}"/>
    <cellStyle name="Normal 13 3 7 2" xfId="40225" xr:uid="{C5C95760-6592-4E1D-BE9E-8B316278318C}"/>
    <cellStyle name="Normal 13 3 8" xfId="19731" xr:uid="{38DCCBE8-FE79-4647-BD16-4E14D519F475}"/>
    <cellStyle name="Normal 13 3 8 2" xfId="43956" xr:uid="{56249BE3-5387-4169-AC64-5C7D87DC3263}"/>
    <cellStyle name="Normal 13 3 9" xfId="24385" xr:uid="{89BC1F2E-3788-4F3E-A897-7DB0354C23FF}"/>
    <cellStyle name="Normal 13 3 9 2" xfId="48584" xr:uid="{FDF68CC6-B852-4DCB-933D-10D8199F66AB}"/>
    <cellStyle name="Normal 13 4" xfId="3323" xr:uid="{00000000-0005-0000-0000-000040080000}"/>
    <cellStyle name="Normal 13 4 2" xfId="9099" xr:uid="{C2495025-C7BE-46F8-8E21-86AB26F5E0CF}"/>
    <cellStyle name="Normal 13 4 2 2" xfId="33780" xr:uid="{16B6E056-FB2D-4368-805C-B4369E85FF8B}"/>
    <cellStyle name="Normal 13 4 3" xfId="12500" xr:uid="{CD584931-94C2-4CE6-B18B-11C066883F7B}"/>
    <cellStyle name="Normal 13 4 3 2" xfId="36734" xr:uid="{3BED2D8A-CF2F-4FE3-89C3-16BBC07B56BB}"/>
    <cellStyle name="Normal 13 4 4" xfId="16213" xr:uid="{883611EB-00F4-4360-B89A-93BB6F9577D3}"/>
    <cellStyle name="Normal 13 4 4 2" xfId="40445" xr:uid="{EDB4C1FD-2E01-4012-820D-C9D4193D188B}"/>
    <cellStyle name="Normal 13 4 5" xfId="19951" xr:uid="{9DA767AA-6D8C-4714-8C1B-B10F2C716A9D}"/>
    <cellStyle name="Normal 13 4 5 2" xfId="44176" xr:uid="{FC948941-9AE3-4110-8752-9715FA0D0AFB}"/>
    <cellStyle name="Normal 13 4 6" xfId="25926" xr:uid="{93C6DC29-4CA3-4E12-BB1D-BB57ABC1F743}"/>
    <cellStyle name="Normal 13 4 6 2" xfId="50050" xr:uid="{0588817B-0E2B-41BF-9A09-E69CA02A429F}"/>
    <cellStyle name="Normal 13 4 7" xfId="29233" xr:uid="{CB445AED-1033-4C08-AFA7-C1CDEAE1FE58}"/>
    <cellStyle name="Normal 13 5" xfId="3586" xr:uid="{00000000-0005-0000-0000-000041080000}"/>
    <cellStyle name="Normal 13 5 2" xfId="9754" xr:uid="{688D4BF2-1ABF-4BA0-964E-23579787B0FB}"/>
    <cellStyle name="Normal 13 5 2 2" xfId="34368" xr:uid="{582F3CF8-CCE8-4AD8-BFCB-2F33BF0A2DE7}"/>
    <cellStyle name="Normal 13 5 3" xfId="13610" xr:uid="{5278F965-60A9-40F3-A580-AD64CF699031}"/>
    <cellStyle name="Normal 13 5 3 2" xfId="37843" xr:uid="{B12CDF18-3A2B-43FF-84FF-F25C4450ED56}"/>
    <cellStyle name="Normal 13 5 4" xfId="17323" xr:uid="{A21A366B-1D5E-4792-8AEA-29135D16089E}"/>
    <cellStyle name="Normal 13 5 4 2" xfId="41554" xr:uid="{3B1E7423-0BBE-40FE-96DC-474C994D7476}"/>
    <cellStyle name="Normal 13 5 5" xfId="21062" xr:uid="{9EE26652-2EBE-4E2E-BFC4-72EB25B7EA02}"/>
    <cellStyle name="Normal 13 5 5 2" xfId="45285" xr:uid="{FFF98071-3093-474E-BF4F-A57874EAACFB}"/>
    <cellStyle name="Normal 13 5 6" xfId="27040" xr:uid="{0C63CA67-BDC3-49DB-B7F5-F148164DD573}"/>
    <cellStyle name="Normal 13 5 6 2" xfId="51159" xr:uid="{A012FA71-E28E-4BCD-AC1B-83388F9028E6}"/>
    <cellStyle name="Normal 13 5 7" xfId="29355" xr:uid="{8E5F5F10-F2F6-421D-AF61-2E72D2EA706C}"/>
    <cellStyle name="Normal 13 6" xfId="4842" xr:uid="{2154B139-FEFB-4C6F-A56A-FBCDEF2B2CB4}"/>
    <cellStyle name="Normal 13 6 2" xfId="8903" xr:uid="{2ABF9BC2-167B-4B67-8F5F-AF4AD3259DBB}"/>
    <cellStyle name="Normal 13 7" xfId="6467" xr:uid="{F5C0A9C7-4450-4B24-8722-8B58FAB8A422}"/>
    <cellStyle name="Normal 13 7 2" xfId="31472" xr:uid="{002267DE-4096-40A8-84F8-9B28E518C7AA}"/>
    <cellStyle name="Normal 13 8" xfId="11092" xr:uid="{F5FFB79C-2907-4E24-8704-857943BE77A7}"/>
    <cellStyle name="Normal 130" xfId="1822" xr:uid="{00000000-0005-0000-0000-000042080000}"/>
    <cellStyle name="Normal 130 10" xfId="11207" xr:uid="{4F2834F6-299D-41A3-A7E0-7D948BC49938}"/>
    <cellStyle name="Normal 130 10 2" xfId="24588" xr:uid="{A852C424-CFF8-49E7-96ED-96C29C68DE33}"/>
    <cellStyle name="Normal 130 10 2 2" xfId="48762" xr:uid="{EFB52F5E-059E-4408-AC53-D2B97893A0D7}"/>
    <cellStyle name="Normal 130 10 3" xfId="35441" xr:uid="{5E19B1A9-4374-475C-B6DE-D94BF03B0B64}"/>
    <cellStyle name="Normal 130 11" xfId="14920" xr:uid="{45508F4E-B4E0-4889-8624-C1A606C44F38}"/>
    <cellStyle name="Normal 130 11 2" xfId="39152" xr:uid="{F685D3F8-4FF5-4F51-994D-306A1A03687B}"/>
    <cellStyle name="Normal 130 12" xfId="18653" xr:uid="{A412E6AD-ABC5-474D-8E5B-9570DD3ADA64}"/>
    <cellStyle name="Normal 130 12 2" xfId="42879" xr:uid="{69D0B157-766D-4780-9590-FADD3D54FD5C}"/>
    <cellStyle name="Normal 130 2" xfId="4843" xr:uid="{C2195DEA-6290-47DE-AEEC-A51E998FC4D6}"/>
    <cellStyle name="Normal 130 2 2" xfId="8140" xr:uid="{D8F34657-F2CD-4748-9A29-71DAA06C09CA}"/>
    <cellStyle name="Normal 130 2 2 2" xfId="14301" xr:uid="{E535D72F-8577-4E70-90F8-904F4CDE13AF}"/>
    <cellStyle name="Normal 130 2 2 2 2" xfId="27733" xr:uid="{E1275CD5-40F7-442E-9C5B-F618E2C22112}"/>
    <cellStyle name="Normal 130 2 2 2 2 2" xfId="51850" xr:uid="{646A41E4-8743-4264-A85E-33E23EF51EA6}"/>
    <cellStyle name="Normal 130 2 2 2 3" xfId="38534" xr:uid="{9033B23C-243D-4128-9D15-F653837418CD}"/>
    <cellStyle name="Normal 130 2 2 3" xfId="18014" xr:uid="{27FC4CA3-C142-4600-9798-0DE2DF2E3B91}"/>
    <cellStyle name="Normal 130 2 2 3 2" xfId="42245" xr:uid="{4A316EEF-7974-49A9-840C-DFA51E41DA59}"/>
    <cellStyle name="Normal 130 2 2 4" xfId="21753" xr:uid="{3F4498DE-0612-4CFF-9274-C672AB108C57}"/>
    <cellStyle name="Normal 130 2 2 4 2" xfId="45976" xr:uid="{F4735FC2-1C22-496B-814B-526C738B99DD}"/>
    <cellStyle name="Normal 130 2 2 5" xfId="23773" xr:uid="{B2DD08D3-82CB-4F28-BCD9-D203201CAE4F}"/>
    <cellStyle name="Normal 130 2 2 5 2" xfId="47975" xr:uid="{6C6C3CFD-AD00-48CA-9AE3-875C72D2B0C4}"/>
    <cellStyle name="Normal 130 2 2 6" xfId="32968" xr:uid="{E27EAC5F-0BB1-46D7-B449-09B14B57D012}"/>
    <cellStyle name="Normal 130 2 3" xfId="6993" xr:uid="{B3985331-7405-4DE1-8520-C9BD19209960}"/>
    <cellStyle name="Normal 130 2 3 2" xfId="13109" xr:uid="{6FDEEC03-85EB-4797-8B9C-45799EDF5231}"/>
    <cellStyle name="Normal 130 2 3 2 2" xfId="37342" xr:uid="{81E91403-7D83-4D82-B4EC-70ED17EDF6D6}"/>
    <cellStyle name="Normal 130 2 3 3" xfId="16822" xr:uid="{C5B9C721-34BA-4BF0-8319-FEA84B30C85E}"/>
    <cellStyle name="Normal 130 2 3 3 2" xfId="41053" xr:uid="{10E1AE79-9A15-46BE-BC0E-A93DA2A96E65}"/>
    <cellStyle name="Normal 130 2 3 4" xfId="20561" xr:uid="{CBE05976-2E66-4889-A54D-F9C40EEA37AA}"/>
    <cellStyle name="Normal 130 2 3 4 2" xfId="44784" xr:uid="{28B90C48-1CDE-4F0D-9250-D71E732ACE6E}"/>
    <cellStyle name="Normal 130 2 3 5" xfId="26539" xr:uid="{A057A3B7-051B-48B7-9724-BAFD4C8AD878}"/>
    <cellStyle name="Normal 130 2 3 5 2" xfId="50658" xr:uid="{6BE237C6-75B7-408E-88A4-0BAB669EC67F}"/>
    <cellStyle name="Normal 130 2 3 6" xfId="31920" xr:uid="{7AEB45B7-4BCA-4D0C-8BA7-5C0E5F53D5EF}"/>
    <cellStyle name="Normal 130 2 4" xfId="10635" xr:uid="{4E29E229-FF29-423A-8F2D-DB3057F4CDD6}"/>
    <cellStyle name="Normal 130 2 4 2" xfId="25136" xr:uid="{F88BD66E-FE0B-4048-AB19-897FD44C5FC5}"/>
    <cellStyle name="Normal 130 2 4 2 2" xfId="49270" xr:uid="{644041E5-A035-4239-B46E-90A99E1FFA21}"/>
    <cellStyle name="Normal 130 2 5" xfId="11720" xr:uid="{9066A4F8-B5DF-4D78-A934-85A213D8D302}"/>
    <cellStyle name="Normal 130 2 5 2" xfId="35954" xr:uid="{B2C3C782-D1D4-4739-8FCC-43EBB1D4380C}"/>
    <cellStyle name="Normal 130 2 6" xfId="15433" xr:uid="{7FF88BC9-735A-4ADD-A66D-779ADCE15197}"/>
    <cellStyle name="Normal 130 2 6 2" xfId="39665" xr:uid="{E08CE688-0FA3-4FF7-9E09-D236E5F19F04}"/>
    <cellStyle name="Normal 130 2 7" xfId="19170" xr:uid="{C921B9EA-E7BF-467C-9490-77F064E470A4}"/>
    <cellStyle name="Normal 130 2 7 2" xfId="43396" xr:uid="{18100C2B-26A3-446D-80FF-5A728FAF8FA4}"/>
    <cellStyle name="Normal 130 2 8" xfId="22723" xr:uid="{C7A4DA6F-03E0-41C6-B1D6-D2213FDDFF6C}"/>
    <cellStyle name="Normal 130 2 8 2" xfId="46925" xr:uid="{2BFA359F-D73B-414C-BC84-2826C7DA9A21}"/>
    <cellStyle name="Normal 130 3" xfId="7123" xr:uid="{7AB9DDB7-6CF4-42A7-AF54-DDEF75A578DC}"/>
    <cellStyle name="Normal 130 3 2" xfId="8271" xr:uid="{A07BF469-E6A3-4723-8082-85C109AD3841}"/>
    <cellStyle name="Normal 130 3 2 2" xfId="14428" xr:uid="{9DA33E66-B904-45FD-9EC4-9421D3546057}"/>
    <cellStyle name="Normal 130 3 2 2 2" xfId="27860" xr:uid="{DCED95C9-71B0-4D10-8A53-A5B65BC2A148}"/>
    <cellStyle name="Normal 130 3 2 2 2 2" xfId="51977" xr:uid="{FC52F0DC-ADB0-4C5A-A713-8880BB2B1524}"/>
    <cellStyle name="Normal 130 3 2 2 3" xfId="38661" xr:uid="{32216522-14EA-4994-BC2C-F752C8914DF1}"/>
    <cellStyle name="Normal 130 3 2 3" xfId="18141" xr:uid="{B9E0FD1E-E743-43C1-9A4A-B1BD716E75D9}"/>
    <cellStyle name="Normal 130 3 2 3 2" xfId="42372" xr:uid="{BC801C2D-EEBE-429E-8D86-5AE41129B5E4}"/>
    <cellStyle name="Normal 130 3 2 4" xfId="21880" xr:uid="{B308C78B-CD71-4D8E-8AFE-4662A61D48A5}"/>
    <cellStyle name="Normal 130 3 2 4 2" xfId="46103" xr:uid="{59F05F81-8592-4D5D-A03B-9C3654B56785}"/>
    <cellStyle name="Normal 130 3 2 5" xfId="23900" xr:uid="{C6DD86C3-8627-415E-8992-EE5C685A3923}"/>
    <cellStyle name="Normal 130 3 2 5 2" xfId="48102" xr:uid="{3DF8F52B-3EE0-4C19-A004-15158E89AF67}"/>
    <cellStyle name="Normal 130 3 2 6" xfId="33095" xr:uid="{0B18A38C-A458-4DC4-8674-F196C7874D09}"/>
    <cellStyle name="Normal 130 3 3" xfId="9485" xr:uid="{CB25C442-63A6-4BBA-9472-29D07A6998C6}"/>
    <cellStyle name="Normal 130 3 3 2" xfId="13236" xr:uid="{97D5D829-B6EF-49EC-BF3F-F83A44A515C6}"/>
    <cellStyle name="Normal 130 3 3 2 2" xfId="37469" xr:uid="{98D52D39-742C-49B3-8D3F-0E02FB87E1BD}"/>
    <cellStyle name="Normal 130 3 3 3" xfId="16949" xr:uid="{24BB1E08-B0E8-4EDB-8352-33FA4EBEC1C9}"/>
    <cellStyle name="Normal 130 3 3 3 2" xfId="41180" xr:uid="{066094BE-2104-43BF-891A-EB51EE13E8F7}"/>
    <cellStyle name="Normal 130 3 3 4" xfId="20688" xr:uid="{0C6A1DB1-F65C-472E-A740-461DEEBB3564}"/>
    <cellStyle name="Normal 130 3 3 4 2" xfId="44911" xr:uid="{A6E8283F-DDA3-4B99-88AA-EFA8A87D5060}"/>
    <cellStyle name="Normal 130 3 3 5" xfId="26666" xr:uid="{735AF7C3-D87B-4338-B4E7-26D313DABA78}"/>
    <cellStyle name="Normal 130 3 3 5 2" xfId="50785" xr:uid="{C6480BED-F968-416B-A182-B3D6F06410BA}"/>
    <cellStyle name="Normal 130 3 3 6" xfId="34110" xr:uid="{776A0A5C-C658-4702-B87C-4D2F8B5C499D}"/>
    <cellStyle name="Normal 130 3 4" xfId="11847" xr:uid="{4F1D7CFF-682D-41CA-B9A2-EFE27B749227}"/>
    <cellStyle name="Normal 130 3 4 2" xfId="25263" xr:uid="{9CA286D7-09EB-4564-BD43-5F14C2AFFEAA}"/>
    <cellStyle name="Normal 130 3 4 2 2" xfId="49397" xr:uid="{F2F8D2BE-E208-4DE3-B0A7-AA27A0E740A7}"/>
    <cellStyle name="Normal 130 3 4 3" xfId="36081" xr:uid="{ACF574D3-5B99-4DB3-B03C-3638509914C3}"/>
    <cellStyle name="Normal 130 3 5" xfId="15560" xr:uid="{95C87A4B-2293-4E69-9346-B33A2F17D3A8}"/>
    <cellStyle name="Normal 130 3 5 2" xfId="39792" xr:uid="{887D93DA-D55B-43F2-BC3C-1BAAC9DD7356}"/>
    <cellStyle name="Normal 130 3 6" xfId="19297" xr:uid="{1663FBFC-42FA-4FEC-A25F-9B152A0FBD1D}"/>
    <cellStyle name="Normal 130 3 6 2" xfId="43523" xr:uid="{63FE9196-E95E-4D12-B786-7C7C348212B9}"/>
    <cellStyle name="Normal 130 3 7" xfId="22850" xr:uid="{F30627F1-A91E-4B5C-A33D-04E17067C349}"/>
    <cellStyle name="Normal 130 3 7 2" xfId="47052" xr:uid="{B479F624-3E77-4520-AF69-B7EAFEAFC44C}"/>
    <cellStyle name="Normal 130 3 8" xfId="32047" xr:uid="{639033AE-C35E-43F1-B097-07BAE576A56D}"/>
    <cellStyle name="Normal 130 4" xfId="7251" xr:uid="{DE898FAC-9228-4FC5-A78C-CEA7EC09DDDA}"/>
    <cellStyle name="Normal 130 4 2" xfId="8401" xr:uid="{4E6CE639-6EA4-45D4-A112-7C8E3E6001A7}"/>
    <cellStyle name="Normal 130 4 2 2" xfId="14555" xr:uid="{D9E5CCAF-3D75-4C03-89D1-382D397B3754}"/>
    <cellStyle name="Normal 130 4 2 2 2" xfId="27987" xr:uid="{62F2B73B-56D4-4D67-8BC3-D8A591325DCE}"/>
    <cellStyle name="Normal 130 4 2 2 2 2" xfId="52104" xr:uid="{B00B9E87-F46B-4D99-B49A-8B16C85C22F9}"/>
    <cellStyle name="Normal 130 4 2 2 3" xfId="38788" xr:uid="{4FE68CCD-A446-4D63-8616-6010122E64DF}"/>
    <cellStyle name="Normal 130 4 2 3" xfId="18268" xr:uid="{7D1F16AD-8898-4EB8-BBA6-EA78EBB48F77}"/>
    <cellStyle name="Normal 130 4 2 3 2" xfId="42499" xr:uid="{14E4F884-A26B-4963-8B56-F9F2472C5342}"/>
    <cellStyle name="Normal 130 4 2 4" xfId="22007" xr:uid="{96097090-20A5-43A2-BCEA-8E9051BA7DEE}"/>
    <cellStyle name="Normal 130 4 2 4 2" xfId="46230" xr:uid="{9ED388BE-0A8D-453E-8344-072FC19C47BE}"/>
    <cellStyle name="Normal 130 4 2 5" xfId="24027" xr:uid="{590E2147-D0B1-4E80-831F-EFBEDD989D77}"/>
    <cellStyle name="Normal 130 4 2 5 2" xfId="48229" xr:uid="{183B46B5-1BD1-48A3-BDBD-98F5B582FE6E}"/>
    <cellStyle name="Normal 130 4 2 6" xfId="33222" xr:uid="{5EE0CD5A-5BBD-44AD-9621-C072CA3B69B7}"/>
    <cellStyle name="Normal 130 4 3" xfId="9567" xr:uid="{667ACCA1-D095-430F-AA46-FEBE8B7223C4}"/>
    <cellStyle name="Normal 130 4 3 2" xfId="13363" xr:uid="{40DDBB91-965C-4329-96F7-FB9CA0579DE1}"/>
    <cellStyle name="Normal 130 4 3 2 2" xfId="37596" xr:uid="{A7983062-8DAB-4E78-8684-E08D18890D21}"/>
    <cellStyle name="Normal 130 4 3 3" xfId="17076" xr:uid="{FE8E8C89-2C25-4D0D-88C8-DA37024E729D}"/>
    <cellStyle name="Normal 130 4 3 3 2" xfId="41307" xr:uid="{1B2937E8-5EA5-4C5B-9418-843BE1E365CD}"/>
    <cellStyle name="Normal 130 4 3 4" xfId="20815" xr:uid="{74E6F7AC-1D94-4871-8245-93296A5D86D5}"/>
    <cellStyle name="Normal 130 4 3 4 2" xfId="45038" xr:uid="{F329E2AA-1F42-48A0-8BAB-BAB36308BBF3}"/>
    <cellStyle name="Normal 130 4 3 5" xfId="26793" xr:uid="{2138E34F-43B0-46DD-B68E-D279455F2159}"/>
    <cellStyle name="Normal 130 4 3 5 2" xfId="50912" xr:uid="{1507A43A-09EB-4F5E-B533-25EB163E0FC3}"/>
    <cellStyle name="Normal 130 4 3 6" xfId="34192" xr:uid="{8993D4ED-D42D-4614-9C74-019D1D06EC81}"/>
    <cellStyle name="Normal 130 4 4" xfId="11974" xr:uid="{B9CFECA2-0E97-4289-B067-7C39A37959BE}"/>
    <cellStyle name="Normal 130 4 4 2" xfId="25390" xr:uid="{733945B0-2DB8-4570-AED9-31A364B53D94}"/>
    <cellStyle name="Normal 130 4 4 2 2" xfId="49524" xr:uid="{A843BA80-5D45-4D37-AFB0-10C9B42B6EB4}"/>
    <cellStyle name="Normal 130 4 4 3" xfId="36208" xr:uid="{25650368-479F-4CF7-89D9-F0E5E1EB85BF}"/>
    <cellStyle name="Normal 130 4 5" xfId="15687" xr:uid="{AD610FE0-AD95-4FE9-BD9F-AFCB6D7A41F5}"/>
    <cellStyle name="Normal 130 4 5 2" xfId="39919" xr:uid="{4763E505-8219-4CC4-81AF-1E4259F2B85B}"/>
    <cellStyle name="Normal 130 4 6" xfId="19424" xr:uid="{82EEE771-DFD6-478E-8CD5-B41C7828A0B0}"/>
    <cellStyle name="Normal 130 4 6 2" xfId="43650" xr:uid="{A441CC17-C018-4333-ABAB-EB09BAB9A696}"/>
    <cellStyle name="Normal 130 4 7" xfId="22977" xr:uid="{581A94D8-C163-49B2-86F8-35D5A862B8B1}"/>
    <cellStyle name="Normal 130 4 7 2" xfId="47179" xr:uid="{EA042660-D5F8-407F-ACF1-8D8172300C09}"/>
    <cellStyle name="Normal 130 4 8" xfId="32174" xr:uid="{12AC822E-F2FA-48E1-A632-0E27B9F65559}"/>
    <cellStyle name="Normal 130 5" xfId="7385" xr:uid="{926B3A75-D7A4-4817-A353-6CC5D94EE4F8}"/>
    <cellStyle name="Normal 130 5 2" xfId="8533" xr:uid="{5AA42659-66E8-42CE-A4CD-9933AD85160E}"/>
    <cellStyle name="Normal 130 5 2 2" xfId="14682" xr:uid="{24A8C1A2-7C84-4D70-8522-14EBCB46E037}"/>
    <cellStyle name="Normal 130 5 2 2 2" xfId="28114" xr:uid="{70C9D50F-C8D3-4438-8241-570EA58D041C}"/>
    <cellStyle name="Normal 130 5 2 2 2 2" xfId="52231" xr:uid="{8DB2C33B-8B2B-48B7-85F7-279CF0E0FA9B}"/>
    <cellStyle name="Normal 130 5 2 2 3" xfId="38915" xr:uid="{A99B32DA-E001-4AAB-8980-CAB393A76776}"/>
    <cellStyle name="Normal 130 5 2 3" xfId="18395" xr:uid="{C202D22E-5F29-41F0-BDD5-C14F23C9B462}"/>
    <cellStyle name="Normal 130 5 2 3 2" xfId="42626" xr:uid="{22517FC4-6517-4F6D-BC81-6CBE5C8F7A14}"/>
    <cellStyle name="Normal 130 5 2 4" xfId="22134" xr:uid="{467C6357-C2CE-48C5-850A-9B4C21809026}"/>
    <cellStyle name="Normal 130 5 2 4 2" xfId="46357" xr:uid="{E38CA56B-A594-462E-8F85-F82A76938608}"/>
    <cellStyle name="Normal 130 5 2 5" xfId="24154" xr:uid="{B67DC2F8-5BA2-4875-9640-702B6E88A554}"/>
    <cellStyle name="Normal 130 5 2 5 2" xfId="48356" xr:uid="{ACE20331-CB29-4CFE-B5B6-843D4A12D167}"/>
    <cellStyle name="Normal 130 5 2 6" xfId="33349" xr:uid="{8B3ECCAC-B155-4192-BE97-12C0CD004138}"/>
    <cellStyle name="Normal 130 5 3" xfId="9646" xr:uid="{96DE5260-F98F-46A9-BEB1-A61E19CA3E60}"/>
    <cellStyle name="Normal 130 5 3 2" xfId="13490" xr:uid="{208F5CC7-8E33-4594-8F9D-8C7FDFCC5461}"/>
    <cellStyle name="Normal 130 5 3 2 2" xfId="37723" xr:uid="{7490D29A-B927-4C28-827F-5843BB88B0A6}"/>
    <cellStyle name="Normal 130 5 3 3" xfId="17203" xr:uid="{50F82611-A01B-4A77-9EEC-CB4C2AD0D400}"/>
    <cellStyle name="Normal 130 5 3 3 2" xfId="41434" xr:uid="{904F7F3D-9665-424E-9973-643C9750FDB5}"/>
    <cellStyle name="Normal 130 5 3 4" xfId="20942" xr:uid="{8F8720C3-12D1-4D46-9CF9-489A0E0144DE}"/>
    <cellStyle name="Normal 130 5 3 4 2" xfId="45165" xr:uid="{C3933AFA-5079-4FDC-9822-9D7F08512360}"/>
    <cellStyle name="Normal 130 5 3 5" xfId="26920" xr:uid="{D7CA8F4B-26D8-4E3F-874B-5FB41F2873BF}"/>
    <cellStyle name="Normal 130 5 3 5 2" xfId="51039" xr:uid="{0CFD7FF1-0759-4A09-A1A7-88BC1BB54916}"/>
    <cellStyle name="Normal 130 5 3 6" xfId="34271" xr:uid="{8DC3868B-0A74-44CA-A211-EFB8D28F0529}"/>
    <cellStyle name="Normal 130 5 4" xfId="12101" xr:uid="{1486370B-7085-417E-989E-776A4F919FC1}"/>
    <cellStyle name="Normal 130 5 4 2" xfId="25517" xr:uid="{8A6BC7D7-8C16-4A43-9272-0AF0FE997A03}"/>
    <cellStyle name="Normal 130 5 4 2 2" xfId="49651" xr:uid="{718A8F61-1458-4A28-94BA-C4FD1985F44E}"/>
    <cellStyle name="Normal 130 5 4 3" xfId="36335" xr:uid="{0B9635D8-EC33-45CE-8A8D-FB5D5666D742}"/>
    <cellStyle name="Normal 130 5 5" xfId="15814" xr:uid="{9C84B07A-22D1-4AF0-B5CE-D8856EF567E4}"/>
    <cellStyle name="Normal 130 5 5 2" xfId="40046" xr:uid="{883BFC76-772A-47BC-B494-8055BBCDA84E}"/>
    <cellStyle name="Normal 130 5 6" xfId="19551" xr:uid="{D573C976-FF1A-47B0-8B1C-266EF4062E05}"/>
    <cellStyle name="Normal 130 5 6 2" xfId="43777" xr:uid="{7CC4DDD3-9774-460D-9FF1-7C76BF18859C}"/>
    <cellStyle name="Normal 130 5 7" xfId="23104" xr:uid="{4247DF6B-0796-47AC-A2D4-4AF6750F4629}"/>
    <cellStyle name="Normal 130 5 7 2" xfId="47306" xr:uid="{1636EE6E-4493-4F04-A5D5-DF5AEB7DA606}"/>
    <cellStyle name="Normal 130 5 8" xfId="32301" xr:uid="{7B9D8C7D-CE55-48EE-A5A9-61B184DC3BE6}"/>
    <cellStyle name="Normal 130 6" xfId="7878" xr:uid="{C7C32C20-52AF-47E8-A9E7-E089385DB5A4}"/>
    <cellStyle name="Normal 130 7" xfId="7550" xr:uid="{B3F02DAB-6827-4A5D-B6E0-C47BAEE5D3A3}"/>
    <cellStyle name="Normal 130 7 2" xfId="12620" xr:uid="{15BE3120-AA04-4F1F-82B6-B60EB800BD57}"/>
    <cellStyle name="Normal 130 7 2 2" xfId="26048" xr:uid="{5AB7F239-F4C9-4468-82CE-DC67EAE01551}"/>
    <cellStyle name="Normal 130 7 2 2 2" xfId="50169" xr:uid="{D349211B-CB44-4B76-8747-A39C67283358}"/>
    <cellStyle name="Normal 130 7 2 3" xfId="36853" xr:uid="{7DD3B4CC-4911-4ABD-83E0-D1C4B57FF025}"/>
    <cellStyle name="Normal 130 7 3" xfId="16333" xr:uid="{D6E96AC0-6943-4591-9DED-38562F9EFE0A}"/>
    <cellStyle name="Normal 130 7 3 2" xfId="40564" xr:uid="{9928B940-78A2-4D0E-88EF-F5BBFC3EADD3}"/>
    <cellStyle name="Normal 130 7 4" xfId="20072" xr:uid="{57CAE7EF-8E2E-4BAB-91B5-719AA49A5E6E}"/>
    <cellStyle name="Normal 130 7 4 2" xfId="44295" xr:uid="{31E4882D-151E-4938-8784-7817B3D19CE2}"/>
    <cellStyle name="Normal 130 7 5" xfId="23264" xr:uid="{4AB56287-50F8-4299-AAE7-A7CA422B0976}"/>
    <cellStyle name="Normal 130 7 5 2" xfId="47466" xr:uid="{FCD4A6F6-2072-4308-B9D9-B7A550860B04}"/>
    <cellStyle name="Normal 130 7 6" xfId="32461" xr:uid="{FC51910F-393A-47EB-BBAA-921EEE5408F9}"/>
    <cellStyle name="Normal 130 8" xfId="9892" xr:uid="{B35E9138-2D8E-4349-81A3-120A3DCE8C01}"/>
    <cellStyle name="Normal 130 8 2" xfId="13797" xr:uid="{B3D7A933-1E7A-4329-B25D-3C84EBD1350A}"/>
    <cellStyle name="Normal 130 8 2 2" xfId="38030" xr:uid="{DC3AADE0-2FBD-4367-927D-0DA021BA53E6}"/>
    <cellStyle name="Normal 130 8 3" xfId="17510" xr:uid="{BDD1D1F3-73C7-43E0-B900-E1C2AE1A88F7}"/>
    <cellStyle name="Normal 130 8 3 2" xfId="41741" xr:uid="{97B2315A-F04C-4CE6-BE88-B5F9D0C46BAC}"/>
    <cellStyle name="Normal 130 8 4" xfId="21249" xr:uid="{AA1CBD4B-0649-483F-B980-3A992E18BDE0}"/>
    <cellStyle name="Normal 130 8 4 2" xfId="45472" xr:uid="{2CC531C6-AC8A-4E12-B683-D6CBAF0A9E3F}"/>
    <cellStyle name="Normal 130 8 5" xfId="27229" xr:uid="{AC0E4491-5D4C-499E-87F3-249DB087A812}"/>
    <cellStyle name="Normal 130 8 5 2" xfId="51346" xr:uid="{256CD8AF-76EE-44B1-A1B7-47F135BDC51E}"/>
    <cellStyle name="Normal 130 8 6" xfId="34492" xr:uid="{5F6ED6DC-C7E1-4BD2-A772-18D6D0FC0A4B}"/>
    <cellStyle name="Normal 130 9" xfId="9048" xr:uid="{C0C1EE82-8C5D-40BD-8EFE-E4D75357FE61}"/>
    <cellStyle name="Normal 130 9 2" xfId="12450" xr:uid="{BEE97D9E-07DB-4261-A2C4-1603373E2928}"/>
    <cellStyle name="Normal 130 9 2 2" xfId="36684" xr:uid="{DEC124E7-186F-41F4-9C59-66AC2224A6A0}"/>
    <cellStyle name="Normal 130 9 3" xfId="16163" xr:uid="{A00554F5-515B-47C8-8FCD-6599493A56CC}"/>
    <cellStyle name="Normal 130 9 3 2" xfId="40395" xr:uid="{4848E160-00EF-406C-B501-5B62D4DD1C68}"/>
    <cellStyle name="Normal 130 9 4" xfId="19901" xr:uid="{CF7B7CD6-B1BD-40AA-9173-8F359D2189DE}"/>
    <cellStyle name="Normal 130 9 4 2" xfId="44126" xr:uid="{DC340A08-49A2-4038-B38B-695F4F47DE64}"/>
    <cellStyle name="Normal 130 9 5" xfId="25876" xr:uid="{80B4BA57-96EF-4348-B876-9F0D5EDEDF0A}"/>
    <cellStyle name="Normal 130 9 5 2" xfId="50000" xr:uid="{87C77DAC-1DB8-464D-ABF0-2C14607F1A57}"/>
    <cellStyle name="Normal 130 9 6" xfId="33741" xr:uid="{D3A2ACEC-4290-4535-B599-FFE08AFED43E}"/>
    <cellStyle name="Normal 131" xfId="1823" xr:uid="{00000000-0005-0000-0000-000043080000}"/>
    <cellStyle name="Normal 131 10" xfId="10636" xr:uid="{ED91A174-4C62-47F3-949C-BA5182120A71}"/>
    <cellStyle name="Normal 131 10 2" xfId="24589" xr:uid="{4D667EB4-E268-45DB-973A-EF7552626275}"/>
    <cellStyle name="Normal 131 10 2 2" xfId="48763" xr:uid="{2C39F76D-8516-45EB-ABA6-3F797B7158D7}"/>
    <cellStyle name="Normal 131 10 3" xfId="35128" xr:uid="{2BC52DC8-8B7A-4997-937F-7E74051A8352}"/>
    <cellStyle name="Normal 131 11" xfId="11208" xr:uid="{5A3626D0-A7B2-4E57-ABCF-AA106787F1F6}"/>
    <cellStyle name="Normal 131 11 2" xfId="35442" xr:uid="{048AF1A7-0BD3-41F6-ADF8-73060EBE1A25}"/>
    <cellStyle name="Normal 131 12" xfId="14921" xr:uid="{7A4B6B22-5E69-4431-965C-BFF4C857A0D7}"/>
    <cellStyle name="Normal 131 12 2" xfId="39153" xr:uid="{1D954FB4-D606-4D82-B936-5E1CDF2B8F75}"/>
    <cellStyle name="Normal 131 13" xfId="18654" xr:uid="{3DF5096A-B1FB-484E-8F6A-1814A8999408}"/>
    <cellStyle name="Normal 131 13 2" xfId="42880" xr:uid="{43253D07-216F-4A62-8EA0-6112928B1C11}"/>
    <cellStyle name="Normal 131 2" xfId="4844" xr:uid="{11835E9C-8A3F-491C-BC60-E184F0BA0AA6}"/>
    <cellStyle name="Normal 131 2 2" xfId="8141" xr:uid="{85C105AF-FF15-4244-ACD4-2EA3D5A904A0}"/>
    <cellStyle name="Normal 131 2 2 2" xfId="14302" xr:uid="{FD61E08E-3813-41B2-91D9-1DEE9CB521D0}"/>
    <cellStyle name="Normal 131 2 2 2 2" xfId="27734" xr:uid="{05E201A2-9C3C-44F0-A1B7-5A71D9879ED2}"/>
    <cellStyle name="Normal 131 2 2 2 2 2" xfId="51851" xr:uid="{C5B8CADF-0E58-4FF1-85AD-316701C844A4}"/>
    <cellStyle name="Normal 131 2 2 2 3" xfId="38535" xr:uid="{C78A66F6-9D5E-4788-A510-6BAE7B12FC0E}"/>
    <cellStyle name="Normal 131 2 2 3" xfId="18015" xr:uid="{B94C789B-9689-4BF9-A88F-699636D41D93}"/>
    <cellStyle name="Normal 131 2 2 3 2" xfId="42246" xr:uid="{0492EB0B-7C6E-4AF6-9419-60354A1CF44E}"/>
    <cellStyle name="Normal 131 2 2 4" xfId="21754" xr:uid="{51845B26-2847-4A03-A10B-630CAE2C2EF0}"/>
    <cellStyle name="Normal 131 2 2 4 2" xfId="45977" xr:uid="{D3D92B04-C551-430E-A584-F88A7BB9E24C}"/>
    <cellStyle name="Normal 131 2 2 5" xfId="23774" xr:uid="{5F0455AA-283C-43F7-A2BE-9A6F88FC17A7}"/>
    <cellStyle name="Normal 131 2 2 5 2" xfId="47976" xr:uid="{02F02825-5897-42DE-A740-BBEA2A638D9B}"/>
    <cellStyle name="Normal 131 2 2 6" xfId="32969" xr:uid="{92628EFB-EBE8-45C3-A410-49D5CE422ECE}"/>
    <cellStyle name="Normal 131 2 3" xfId="6994" xr:uid="{67FA65DB-1562-4424-B102-70B4F37149D4}"/>
    <cellStyle name="Normal 131 2 3 2" xfId="13110" xr:uid="{83E61D93-345F-4DC5-8E96-ED1CA6E6A25C}"/>
    <cellStyle name="Normal 131 2 3 2 2" xfId="37343" xr:uid="{D790C7FD-5DA5-4FAA-84C6-E1A79AD283DA}"/>
    <cellStyle name="Normal 131 2 3 3" xfId="16823" xr:uid="{F7C09672-A684-4D8B-95C6-21228EC39C0A}"/>
    <cellStyle name="Normal 131 2 3 3 2" xfId="41054" xr:uid="{AB4085A8-30AB-4F77-B6E3-4D289512C6E0}"/>
    <cellStyle name="Normal 131 2 3 4" xfId="20562" xr:uid="{DA6494F4-1A37-465F-BF33-AE69D62E28A6}"/>
    <cellStyle name="Normal 131 2 3 4 2" xfId="44785" xr:uid="{54CA33E6-1456-4EFF-AC7B-BFD442D5A71B}"/>
    <cellStyle name="Normal 131 2 3 5" xfId="26540" xr:uid="{4140D408-F61A-4DB9-BB4B-EFBCAD421B02}"/>
    <cellStyle name="Normal 131 2 3 5 2" xfId="50659" xr:uid="{BB9EB390-E5AE-4F28-A226-839DC887B00D}"/>
    <cellStyle name="Normal 131 2 3 6" xfId="31921" xr:uid="{D60E22D6-4CC1-44E3-8214-12263B3BDBB8}"/>
    <cellStyle name="Normal 131 2 4" xfId="10637" xr:uid="{BD016D94-ED0E-437F-810B-D94C1E7EE854}"/>
    <cellStyle name="Normal 131 2 4 2" xfId="25137" xr:uid="{753A76F6-4DD3-401A-8834-A64639D7D05B}"/>
    <cellStyle name="Normal 131 2 4 2 2" xfId="49271" xr:uid="{88960F29-8629-46BB-B8AF-8A6A98391E26}"/>
    <cellStyle name="Normal 131 2 5" xfId="11721" xr:uid="{5837FEA7-1CE3-4561-8D9A-2A9291306404}"/>
    <cellStyle name="Normal 131 2 5 2" xfId="35955" xr:uid="{EEC853A7-4FDE-401C-ACB0-2F1E677701E2}"/>
    <cellStyle name="Normal 131 2 6" xfId="15434" xr:uid="{E9BB44B0-B011-4B5F-B8B0-50D9F8AAD46C}"/>
    <cellStyle name="Normal 131 2 6 2" xfId="39666" xr:uid="{C963371B-39C0-4EA2-8DCB-30A991323EB4}"/>
    <cellStyle name="Normal 131 2 7" xfId="19171" xr:uid="{58BD7732-E8D2-4951-B70B-402E97B3B635}"/>
    <cellStyle name="Normal 131 2 7 2" xfId="43397" xr:uid="{3790E0AC-C8D3-46DC-A89A-4CFF5BFF4072}"/>
    <cellStyle name="Normal 131 2 8" xfId="22724" xr:uid="{FB3E54FC-579A-48DA-9563-DCC89EFF35C7}"/>
    <cellStyle name="Normal 131 2 8 2" xfId="46926" xr:uid="{235F25FE-CAB1-4251-9DAF-ED312706E594}"/>
    <cellStyle name="Normal 131 3" xfId="7124" xr:uid="{7A2ADF79-F887-4173-B12D-33BB9ED785EC}"/>
    <cellStyle name="Normal 131 3 2" xfId="8272" xr:uid="{4EF33A4B-2C69-412A-B6BC-21725B285A8E}"/>
    <cellStyle name="Normal 131 3 2 2" xfId="14429" xr:uid="{10ADB3FE-E2A8-4FEC-AFFE-127EB82CAC9D}"/>
    <cellStyle name="Normal 131 3 2 2 2" xfId="27861" xr:uid="{F774EFE7-0C0D-4672-A5DE-3BE2DF1279C3}"/>
    <cellStyle name="Normal 131 3 2 2 2 2" xfId="51978" xr:uid="{653E66F4-07AA-4334-8768-9B0A9346E534}"/>
    <cellStyle name="Normal 131 3 2 2 3" xfId="38662" xr:uid="{FDC40E8A-59DC-4206-9EF8-CE29290C8352}"/>
    <cellStyle name="Normal 131 3 2 3" xfId="18142" xr:uid="{EF98607F-A065-4B62-8E2D-E13197CA6422}"/>
    <cellStyle name="Normal 131 3 2 3 2" xfId="42373" xr:uid="{67A715BB-7521-4FC6-868B-193472D1194B}"/>
    <cellStyle name="Normal 131 3 2 4" xfId="21881" xr:uid="{230DAC71-AF3A-4171-A69F-B7E4924F87F9}"/>
    <cellStyle name="Normal 131 3 2 4 2" xfId="46104" xr:uid="{93AB5587-21F8-4608-B256-58D0E21CE5EF}"/>
    <cellStyle name="Normal 131 3 2 5" xfId="23901" xr:uid="{4F2CAF4B-1597-4C95-B951-0A6622F0373C}"/>
    <cellStyle name="Normal 131 3 2 5 2" xfId="48103" xr:uid="{0BB787B7-FC92-4618-BC26-07EAC3F40A87}"/>
    <cellStyle name="Normal 131 3 2 6" xfId="33096" xr:uid="{1DB68BD1-3744-4537-A32E-4DD624527BA7}"/>
    <cellStyle name="Normal 131 3 3" xfId="9486" xr:uid="{B3B1CA2A-8D89-4DB0-AB30-8215CF06EB74}"/>
    <cellStyle name="Normal 131 3 3 2" xfId="13237" xr:uid="{DF041F00-80C5-4227-8FF4-531F61AC91D6}"/>
    <cellStyle name="Normal 131 3 3 2 2" xfId="37470" xr:uid="{3C8DE075-21CD-4D0E-B216-83D5EB307D71}"/>
    <cellStyle name="Normal 131 3 3 3" xfId="16950" xr:uid="{E329DF66-0D46-43A0-A472-59C04991F739}"/>
    <cellStyle name="Normal 131 3 3 3 2" xfId="41181" xr:uid="{F9DB788F-EEC9-4E04-B34F-E37A1290BF0F}"/>
    <cellStyle name="Normal 131 3 3 4" xfId="20689" xr:uid="{B556E4C8-DC8D-45A4-86B8-F0C3CADF28C2}"/>
    <cellStyle name="Normal 131 3 3 4 2" xfId="44912" xr:uid="{76C0BDFE-7C00-4D54-A45E-7D2FE5EE1489}"/>
    <cellStyle name="Normal 131 3 3 5" xfId="26667" xr:uid="{55563B79-45C9-4004-A439-670FC1E851F6}"/>
    <cellStyle name="Normal 131 3 3 5 2" xfId="50786" xr:uid="{ABAE7361-AA89-42F3-B8B8-50B5318E436F}"/>
    <cellStyle name="Normal 131 3 3 6" xfId="34111" xr:uid="{FBB93F56-846E-43AE-A4B0-2F8B6E2B6785}"/>
    <cellStyle name="Normal 131 3 4" xfId="11848" xr:uid="{62D95E61-20F2-4BFD-9D9E-4F430D82B051}"/>
    <cellStyle name="Normal 131 3 4 2" xfId="25264" xr:uid="{75B0BF76-58EA-4369-8CE9-15599C3AD36A}"/>
    <cellStyle name="Normal 131 3 4 2 2" xfId="49398" xr:uid="{C17CFC32-DA13-459A-B4FB-AC15A9895512}"/>
    <cellStyle name="Normal 131 3 4 3" xfId="36082" xr:uid="{31D79303-B436-4FAD-9EC7-1F6A2D261DD5}"/>
    <cellStyle name="Normal 131 3 5" xfId="15561" xr:uid="{C910EDDC-EBD6-475B-A7F0-5AF178A3C3EC}"/>
    <cellStyle name="Normal 131 3 5 2" xfId="39793" xr:uid="{663317A6-039D-43DA-90F4-312110AD7B9B}"/>
    <cellStyle name="Normal 131 3 6" xfId="19298" xr:uid="{38180AB5-A822-4245-9214-DDA70325F1E0}"/>
    <cellStyle name="Normal 131 3 6 2" xfId="43524" xr:uid="{E633DFDC-F412-4CA3-92A0-B86AD81176F2}"/>
    <cellStyle name="Normal 131 3 7" xfId="22851" xr:uid="{66E0ED36-1C93-4B09-B0A7-8638F1CB1C02}"/>
    <cellStyle name="Normal 131 3 7 2" xfId="47053" xr:uid="{4CB69001-7CDC-43DF-A74F-5EAA585BA012}"/>
    <cellStyle name="Normal 131 3 8" xfId="32048" xr:uid="{43CC8C9A-2DEA-468C-87CA-6A0CD33E3B66}"/>
    <cellStyle name="Normal 131 4" xfId="7252" xr:uid="{16CE5A98-728E-4AE9-ADB9-08722445BB49}"/>
    <cellStyle name="Normal 131 4 2" xfId="8402" xr:uid="{2999A688-C53D-41FC-872C-4FD5B20DF4FA}"/>
    <cellStyle name="Normal 131 4 2 2" xfId="14556" xr:uid="{3FA90956-C985-48F6-9631-E7CF51B44DA3}"/>
    <cellStyle name="Normal 131 4 2 2 2" xfId="27988" xr:uid="{CBDA0AE1-1FAD-4BE2-AD18-89267BBDB11A}"/>
    <cellStyle name="Normal 131 4 2 2 2 2" xfId="52105" xr:uid="{A7971508-471C-4061-AA13-D3E55F0FCF67}"/>
    <cellStyle name="Normal 131 4 2 2 3" xfId="38789" xr:uid="{E9BA08A2-7059-4884-97BE-94D8E902066E}"/>
    <cellStyle name="Normal 131 4 2 3" xfId="18269" xr:uid="{C947F110-CA37-4902-AF9E-F73078A00FA1}"/>
    <cellStyle name="Normal 131 4 2 3 2" xfId="42500" xr:uid="{292D3749-0743-446B-B7AC-FB2440AC4D71}"/>
    <cellStyle name="Normal 131 4 2 4" xfId="22008" xr:uid="{AA48C65F-5AE7-460A-9552-7E35621D8D30}"/>
    <cellStyle name="Normal 131 4 2 4 2" xfId="46231" xr:uid="{56287DA5-7A40-4CA7-8466-E32C06AB34D2}"/>
    <cellStyle name="Normal 131 4 2 5" xfId="24028" xr:uid="{2F84F17C-DAF3-47D3-A4F2-54C43051438D}"/>
    <cellStyle name="Normal 131 4 2 5 2" xfId="48230" xr:uid="{CC0415E3-1A9E-4B35-BE6A-BC305B3C1641}"/>
    <cellStyle name="Normal 131 4 2 6" xfId="33223" xr:uid="{6364151A-5A1B-47D9-935B-40177286178D}"/>
    <cellStyle name="Normal 131 4 3" xfId="9568" xr:uid="{7FD66024-F96E-474D-AED8-9E5B7CF7392D}"/>
    <cellStyle name="Normal 131 4 3 2" xfId="13364" xr:uid="{5006C2E6-A66D-4136-B438-E34951B94841}"/>
    <cellStyle name="Normal 131 4 3 2 2" xfId="37597" xr:uid="{80CA85ED-EAB0-45B2-B9DA-058B05DCD08E}"/>
    <cellStyle name="Normal 131 4 3 3" xfId="17077" xr:uid="{C483D5A6-3F62-4890-8972-CE85911691B2}"/>
    <cellStyle name="Normal 131 4 3 3 2" xfId="41308" xr:uid="{CE0AF8E1-C9D4-4DF2-B34B-634536ECAB97}"/>
    <cellStyle name="Normal 131 4 3 4" xfId="20816" xr:uid="{A39F740B-C346-4AAE-B8C3-837935F98B9A}"/>
    <cellStyle name="Normal 131 4 3 4 2" xfId="45039" xr:uid="{E1727400-210B-48FE-B2C7-47A57C372029}"/>
    <cellStyle name="Normal 131 4 3 5" xfId="26794" xr:uid="{4E59D6E5-A1BF-47DF-A0D6-3311EAFAE31C}"/>
    <cellStyle name="Normal 131 4 3 5 2" xfId="50913" xr:uid="{EFF3A020-6120-4F04-A551-FA11FD4A2330}"/>
    <cellStyle name="Normal 131 4 3 6" xfId="34193" xr:uid="{8CDEC848-445E-4C51-B743-5389EAF1BBBF}"/>
    <cellStyle name="Normal 131 4 4" xfId="11975" xr:uid="{BE19F042-C739-4437-9239-DF1F0CC509D1}"/>
    <cellStyle name="Normal 131 4 4 2" xfId="25391" xr:uid="{D3A28569-F832-4FB8-8CB7-04BCCF84CDEA}"/>
    <cellStyle name="Normal 131 4 4 2 2" xfId="49525" xr:uid="{F07B52FD-A661-4A50-B6C9-A12953EC9D51}"/>
    <cellStyle name="Normal 131 4 4 3" xfId="36209" xr:uid="{E877244B-28CC-415B-952D-E17AB7A60B47}"/>
    <cellStyle name="Normal 131 4 5" xfId="15688" xr:uid="{5BD80E37-1F4A-4654-A5BD-07E02D57715B}"/>
    <cellStyle name="Normal 131 4 5 2" xfId="39920" xr:uid="{90BB92C8-47FE-4F02-86B7-36726E920027}"/>
    <cellStyle name="Normal 131 4 6" xfId="19425" xr:uid="{7848957C-B314-40FF-88A5-7F8F64AAB8F7}"/>
    <cellStyle name="Normal 131 4 6 2" xfId="43651" xr:uid="{F820D135-80CF-4E10-961D-8C467C429C7B}"/>
    <cellStyle name="Normal 131 4 7" xfId="22978" xr:uid="{47855F80-A73D-4494-BDA8-278A7E95DD76}"/>
    <cellStyle name="Normal 131 4 7 2" xfId="47180" xr:uid="{AB3D4BC2-6BE4-49E9-BEC7-6B68280C1EE1}"/>
    <cellStyle name="Normal 131 4 8" xfId="32175" xr:uid="{2909CA16-6ED6-4418-A652-BC407B0E2D0B}"/>
    <cellStyle name="Normal 131 5" xfId="7386" xr:uid="{34F36B90-1065-4F08-8A26-75B391DA8C78}"/>
    <cellStyle name="Normal 131 5 2" xfId="8534" xr:uid="{30938E30-662C-4E90-BEF1-75DF1C6B57C5}"/>
    <cellStyle name="Normal 131 5 2 2" xfId="14683" xr:uid="{46995326-0EF7-4995-9DD6-1754E238259F}"/>
    <cellStyle name="Normal 131 5 2 2 2" xfId="28115" xr:uid="{E51A9D67-7CC5-4A20-9946-FB61B7228F64}"/>
    <cellStyle name="Normal 131 5 2 2 2 2" xfId="52232" xr:uid="{530371EC-8253-466B-ADFB-7977ADE2219F}"/>
    <cellStyle name="Normal 131 5 2 2 3" xfId="38916" xr:uid="{81E3AE17-F4EA-4C46-B1E0-A586B247BCC0}"/>
    <cellStyle name="Normal 131 5 2 3" xfId="18396" xr:uid="{235F4AA1-807D-4EC9-80AE-45E5CF335823}"/>
    <cellStyle name="Normal 131 5 2 3 2" xfId="42627" xr:uid="{8461A62A-2E64-4009-814B-CD9136DD40E0}"/>
    <cellStyle name="Normal 131 5 2 4" xfId="22135" xr:uid="{6A406075-16EA-4235-9B52-EC0389E0088B}"/>
    <cellStyle name="Normal 131 5 2 4 2" xfId="46358" xr:uid="{C2346EDA-709E-47E2-A17C-57204FD9DB0F}"/>
    <cellStyle name="Normal 131 5 2 5" xfId="24155" xr:uid="{7017592F-4F9A-48F4-947B-C0E935BBC1C3}"/>
    <cellStyle name="Normal 131 5 2 5 2" xfId="48357" xr:uid="{15C227B5-ED79-4AE5-A64F-0B2E7F140532}"/>
    <cellStyle name="Normal 131 5 2 6" xfId="33350" xr:uid="{D6BDB2DA-1965-48E9-832F-B00E94BA8865}"/>
    <cellStyle name="Normal 131 5 3" xfId="9647" xr:uid="{B61CEF6D-E00F-45A0-93BE-BBED1DAAD006}"/>
    <cellStyle name="Normal 131 5 3 2" xfId="13491" xr:uid="{7738FAA2-3ED4-47E6-B9EB-82EA4EF5241D}"/>
    <cellStyle name="Normal 131 5 3 2 2" xfId="37724" xr:uid="{5020502D-6380-4975-ADC6-191AE2D930F8}"/>
    <cellStyle name="Normal 131 5 3 3" xfId="17204" xr:uid="{3F4FAA05-2EB0-4435-B6DC-7C4C8EA3F238}"/>
    <cellStyle name="Normal 131 5 3 3 2" xfId="41435" xr:uid="{066C89B1-BE9B-45D6-AF9C-0D013E358654}"/>
    <cellStyle name="Normal 131 5 3 4" xfId="20943" xr:uid="{FF44A7B5-406F-4658-B79F-4ACD323CEACF}"/>
    <cellStyle name="Normal 131 5 3 4 2" xfId="45166" xr:uid="{414C2705-FC09-4AB4-8918-C449EC3F63C4}"/>
    <cellStyle name="Normal 131 5 3 5" xfId="26921" xr:uid="{8019FB34-5F43-402C-ACB0-E5E0389D6836}"/>
    <cellStyle name="Normal 131 5 3 5 2" xfId="51040" xr:uid="{5A72B279-D339-401B-A798-3F5042E80315}"/>
    <cellStyle name="Normal 131 5 3 6" xfId="34272" xr:uid="{035A522C-3DD3-4184-A1E7-7367169462F6}"/>
    <cellStyle name="Normal 131 5 4" xfId="12102" xr:uid="{F884CAC6-DA6E-456C-A7C3-7EC2BA7F713A}"/>
    <cellStyle name="Normal 131 5 4 2" xfId="25518" xr:uid="{72C232AC-4092-4C9A-97CD-A0D961DAE1C4}"/>
    <cellStyle name="Normal 131 5 4 2 2" xfId="49652" xr:uid="{33E2B802-E8F1-4415-8B81-212AC9FD7C13}"/>
    <cellStyle name="Normal 131 5 4 3" xfId="36336" xr:uid="{BABBDE52-6F81-42D9-8B9E-2ADCD7172E18}"/>
    <cellStyle name="Normal 131 5 5" xfId="15815" xr:uid="{1A9E913E-FFE6-4BF0-987F-59B8F30418DD}"/>
    <cellStyle name="Normal 131 5 5 2" xfId="40047" xr:uid="{FC0EB406-93A0-4B10-BA45-9789A62E326C}"/>
    <cellStyle name="Normal 131 5 6" xfId="19552" xr:uid="{587EB5BA-44D2-437D-82BB-F2AD1738B676}"/>
    <cellStyle name="Normal 131 5 6 2" xfId="43778" xr:uid="{9B3378CB-967B-4928-8CCF-E5AB81C6DF7B}"/>
    <cellStyle name="Normal 131 5 7" xfId="23105" xr:uid="{0F357D12-1064-49F6-8B29-F6F23F79854A}"/>
    <cellStyle name="Normal 131 5 7 2" xfId="47307" xr:uid="{4A58C8D5-A01D-45B5-9A99-70A346501003}"/>
    <cellStyle name="Normal 131 5 8" xfId="32302" xr:uid="{CD9A0A92-A5CC-4A2E-BD7D-17AC4B21AE0D}"/>
    <cellStyle name="Normal 131 6" xfId="7879" xr:uid="{7D2DCF96-237B-4DF7-8BE6-19BB97B07473}"/>
    <cellStyle name="Normal 131 7" xfId="7551" xr:uid="{8AAA9550-FFAE-4CE8-8818-0AE40CCE4AE2}"/>
    <cellStyle name="Normal 131 7 2" xfId="12621" xr:uid="{471F68A3-5758-4777-B6B4-99AA79AE9FD6}"/>
    <cellStyle name="Normal 131 7 2 2" xfId="26049" xr:uid="{AF110EC5-F89E-47D7-B141-C04DE0B70250}"/>
    <cellStyle name="Normal 131 7 2 2 2" xfId="50170" xr:uid="{AD0C1007-ECA2-4BB5-8A81-C4D13F7CAF73}"/>
    <cellStyle name="Normal 131 7 2 3" xfId="36854" xr:uid="{C45546C6-BA3C-4FC9-AD0B-4F96F12AA2E4}"/>
    <cellStyle name="Normal 131 7 3" xfId="16334" xr:uid="{8954EBD0-C1D5-4D40-B00F-AC004A26511C}"/>
    <cellStyle name="Normal 131 7 3 2" xfId="40565" xr:uid="{E4CBD668-2E2F-45D6-8158-E74F1591EC5E}"/>
    <cellStyle name="Normal 131 7 4" xfId="20073" xr:uid="{D8498701-6BD9-4EA5-B4B5-7EBCDCF26C21}"/>
    <cellStyle name="Normal 131 7 4 2" xfId="44296" xr:uid="{4994CD7D-28D5-46B8-BF59-768008DC861A}"/>
    <cellStyle name="Normal 131 7 5" xfId="23265" xr:uid="{711B25BB-A110-48EE-90C1-A35124513553}"/>
    <cellStyle name="Normal 131 7 5 2" xfId="47467" xr:uid="{2D203ABD-C6E1-4134-94B2-E5529057D399}"/>
    <cellStyle name="Normal 131 7 6" xfId="32462" xr:uid="{08666C29-4003-4369-B3F0-3DE376874EBF}"/>
    <cellStyle name="Normal 131 8" xfId="6713" xr:uid="{ABC9DAA3-2391-417D-B643-B611C49DFD3B}"/>
    <cellStyle name="Normal 131 8 2" xfId="9893" xr:uid="{2DF0735D-5A77-4AB0-ABE0-B197701896D3}"/>
    <cellStyle name="Normal 131 8 2 2" xfId="34493" xr:uid="{4341E990-9292-4C5D-A41D-8C7F978B7D13}"/>
    <cellStyle name="Normal 131 8 3" xfId="13798" xr:uid="{4BDED7F1-88C9-4D93-99EB-A92F063375E7}"/>
    <cellStyle name="Normal 131 8 3 2" xfId="38031" xr:uid="{019B3336-FA90-4D80-907B-E6377A838592}"/>
    <cellStyle name="Normal 131 8 4" xfId="17511" xr:uid="{F431AD56-8F85-4E68-8B16-241298E50023}"/>
    <cellStyle name="Normal 131 8 4 2" xfId="41742" xr:uid="{A4B308A0-3747-42B2-8AB1-23526A62198A}"/>
    <cellStyle name="Normal 131 8 5" xfId="21250" xr:uid="{AB0886EB-4BF7-4A10-8F9A-DE95D38FE513}"/>
    <cellStyle name="Normal 131 8 5 2" xfId="45473" xr:uid="{77F8C45F-13B7-4855-8D15-087228DA7881}"/>
    <cellStyle name="Normal 131 8 6" xfId="27230" xr:uid="{CE85EB1C-E8B0-46BF-BC60-D3DEAD220704}"/>
    <cellStyle name="Normal 131 8 6 2" xfId="51347" xr:uid="{BE38DF4C-3AAB-4CED-9F42-BED3E40CEE78}"/>
    <cellStyle name="Normal 131 9" xfId="9049" xr:uid="{BF2FBD3E-BEB0-4C4F-892A-16CF0E73C2FD}"/>
    <cellStyle name="Normal 131 9 2" xfId="12451" xr:uid="{8925071E-E27C-4630-A791-0FF63A5792F5}"/>
    <cellStyle name="Normal 131 9 2 2" xfId="36685" xr:uid="{823CC751-70DC-4055-ACD4-C7998B13CFA0}"/>
    <cellStyle name="Normal 131 9 3" xfId="16164" xr:uid="{F54DFF1D-4A74-400F-9D45-CC0A457927E0}"/>
    <cellStyle name="Normal 131 9 3 2" xfId="40396" xr:uid="{4627236B-C694-4C49-B4FC-810941F2859F}"/>
    <cellStyle name="Normal 131 9 4" xfId="19902" xr:uid="{76459B5B-5AE5-427D-82AF-BAC4F7F36686}"/>
    <cellStyle name="Normal 131 9 4 2" xfId="44127" xr:uid="{AE2E16C5-93A9-4973-85E6-4F53A38F9E52}"/>
    <cellStyle name="Normal 131 9 5" xfId="25877" xr:uid="{E9E59C3E-E3D5-4FE4-B922-157CCBE88529}"/>
    <cellStyle name="Normal 131 9 5 2" xfId="50001" xr:uid="{20957857-8731-43C1-A062-3F054EA717B7}"/>
    <cellStyle name="Normal 131 9 6" xfId="33742" xr:uid="{383391FE-2238-460E-9E10-5D46F6BC9E33}"/>
    <cellStyle name="Normal 132" xfId="1824" xr:uid="{00000000-0005-0000-0000-000044080000}"/>
    <cellStyle name="Normal 132 10" xfId="11209" xr:uid="{A7AE1D63-C0A0-443B-98D8-28FBD4DF780B}"/>
    <cellStyle name="Normal 132 10 2" xfId="24590" xr:uid="{452ED023-9751-4A71-92C3-0BA3BC314CDD}"/>
    <cellStyle name="Normal 132 10 2 2" xfId="48764" xr:uid="{811C3226-DEB9-4CFD-8BE6-9A69FEB0DF05}"/>
    <cellStyle name="Normal 132 10 3" xfId="35443" xr:uid="{3AFBA221-760A-4511-A242-9BB9279D0F55}"/>
    <cellStyle name="Normal 132 11" xfId="14922" xr:uid="{74F313AF-FA3E-4805-9176-F6358A2AA8E1}"/>
    <cellStyle name="Normal 132 11 2" xfId="39154" xr:uid="{D36B66EE-A65D-4E47-8E36-EF1D62AF78CF}"/>
    <cellStyle name="Normal 132 12" xfId="18655" xr:uid="{AFAAE081-14D1-4A8C-8127-996F0C07C520}"/>
    <cellStyle name="Normal 132 12 2" xfId="42881" xr:uid="{1EBD4FBF-8CAE-4213-AF70-05D8F57715C5}"/>
    <cellStyle name="Normal 132 2" xfId="1825" xr:uid="{00000000-0005-0000-0000-000045080000}"/>
    <cellStyle name="Normal 132 2 2" xfId="8142" xr:uid="{92FAE277-A1CD-4878-AFDE-26FE460EABEE}"/>
    <cellStyle name="Normal 132 2 2 2" xfId="14303" xr:uid="{FE7405A7-A2DA-4056-811C-3733D2085CDD}"/>
    <cellStyle name="Normal 132 2 2 2 2" xfId="27735" xr:uid="{9F4E5F50-40DC-44A0-A83F-62D38B617C4C}"/>
    <cellStyle name="Normal 132 2 2 2 2 2" xfId="51852" xr:uid="{6552D1E9-7B79-4B0D-A668-22239AA962D8}"/>
    <cellStyle name="Normal 132 2 2 2 3" xfId="38536" xr:uid="{1F92C58C-C7E2-42AA-BA6D-C63A63E12399}"/>
    <cellStyle name="Normal 132 2 2 3" xfId="18016" xr:uid="{611872A7-D833-46AB-9A57-2D07D99CC802}"/>
    <cellStyle name="Normal 132 2 2 3 2" xfId="42247" xr:uid="{37B9D20D-4CF8-46A7-8D19-AABA9841550E}"/>
    <cellStyle name="Normal 132 2 2 4" xfId="21755" xr:uid="{A1CDE88A-5D63-490D-B5AD-D8CA957A1FD6}"/>
    <cellStyle name="Normal 132 2 2 4 2" xfId="45978" xr:uid="{58033005-F4B5-430B-BBE1-5F555F29EAAF}"/>
    <cellStyle name="Normal 132 2 2 5" xfId="23775" xr:uid="{C48711EE-2C27-40F7-A448-A73407C4A50B}"/>
    <cellStyle name="Normal 132 2 2 5 2" xfId="47977" xr:uid="{86199B52-C86A-4EC2-87F9-BB596B1D6734}"/>
    <cellStyle name="Normal 132 2 2 6" xfId="32970" xr:uid="{D7E39DD7-A14D-4A04-AB89-CCBA189543D7}"/>
    <cellStyle name="Normal 132 2 3" xfId="6995" xr:uid="{B97732B2-D4D2-4BFD-82EC-0665EEF6F038}"/>
    <cellStyle name="Normal 132 2 3 2" xfId="13111" xr:uid="{D5E7448D-2496-4DBB-99FA-E54C1CE135F0}"/>
    <cellStyle name="Normal 132 2 3 2 2" xfId="37344" xr:uid="{B10B85FE-8053-438B-B047-06F6EC632497}"/>
    <cellStyle name="Normal 132 2 3 3" xfId="16824" xr:uid="{342E5597-A6BD-4902-B364-A6DDB961C9EB}"/>
    <cellStyle name="Normal 132 2 3 3 2" xfId="41055" xr:uid="{4FFAC20D-342B-4F03-8B2B-5C623156F558}"/>
    <cellStyle name="Normal 132 2 3 4" xfId="20563" xr:uid="{118CECEC-C049-40B2-9CA9-FB620ACB40F1}"/>
    <cellStyle name="Normal 132 2 3 4 2" xfId="44786" xr:uid="{6B8ACC70-DE4F-470F-8DF2-46B9CC6D5B46}"/>
    <cellStyle name="Normal 132 2 3 5" xfId="26541" xr:uid="{D5CC608D-1D37-465A-8524-B43F1050DAF6}"/>
    <cellStyle name="Normal 132 2 3 5 2" xfId="50660" xr:uid="{81161D07-94E4-43D1-B0C2-AA4F8E01A949}"/>
    <cellStyle name="Normal 132 2 3 6" xfId="31922" xr:uid="{B58600BB-D628-4BF6-96F2-D180267D0887}"/>
    <cellStyle name="Normal 132 2 4" xfId="10638" xr:uid="{AACEFAC2-BF83-456C-89EC-C05749B836BB}"/>
    <cellStyle name="Normal 132 2 4 2" xfId="25138" xr:uid="{60D11B8C-A5CE-4B5D-AFA2-43ED237BD9DF}"/>
    <cellStyle name="Normal 132 2 4 2 2" xfId="49272" xr:uid="{34E081E6-E4A0-4E87-BBDB-4DC5D202CA26}"/>
    <cellStyle name="Normal 132 2 5" xfId="11722" xr:uid="{BF3EC8EA-3C66-4676-984F-87E94F152996}"/>
    <cellStyle name="Normal 132 2 5 2" xfId="35956" xr:uid="{4D9DF43A-E6FF-4164-ACA6-9AD5DAE1A966}"/>
    <cellStyle name="Normal 132 2 6" xfId="15435" xr:uid="{8145299F-6F4B-42DB-A6B6-1F02F01EF9B6}"/>
    <cellStyle name="Normal 132 2 6 2" xfId="39667" xr:uid="{3B6A3CD0-6732-4B2B-B240-3C2992C67CDE}"/>
    <cellStyle name="Normal 132 2 7" xfId="19172" xr:uid="{7547778E-5BAA-4DB6-BD77-31CDC2CCE229}"/>
    <cellStyle name="Normal 132 2 7 2" xfId="43398" xr:uid="{A0CBC48C-5A31-4D71-A554-2B61995D4D6A}"/>
    <cellStyle name="Normal 132 2 8" xfId="22725" xr:uid="{D2895629-9A15-4C8D-A09C-AC69263D45CB}"/>
    <cellStyle name="Normal 132 2 8 2" xfId="46927" xr:uid="{181872F7-93A2-45D4-B81E-C15BC658CFBC}"/>
    <cellStyle name="Normal 132 3" xfId="4845" xr:uid="{3EC1807C-8456-4958-9532-369DBA7D032F}"/>
    <cellStyle name="Normal 132 3 2" xfId="8273" xr:uid="{E2A2A960-84B3-4C3C-881B-45D1B9E36DF0}"/>
    <cellStyle name="Normal 132 3 2 2" xfId="14430" xr:uid="{0BADB5DB-D158-4B42-94A9-CA0052153D1B}"/>
    <cellStyle name="Normal 132 3 2 2 2" xfId="27862" xr:uid="{6FEB46DF-AA0D-4208-883C-6F0474D496AC}"/>
    <cellStyle name="Normal 132 3 2 2 2 2" xfId="51979" xr:uid="{361374F2-24EB-4088-A991-8F2B8731B8C8}"/>
    <cellStyle name="Normal 132 3 2 2 3" xfId="38663" xr:uid="{F1C00DF8-6C84-4728-8B98-F8D79B024725}"/>
    <cellStyle name="Normal 132 3 2 3" xfId="18143" xr:uid="{49AADC05-81E7-459B-B4B0-5D0937C98693}"/>
    <cellStyle name="Normal 132 3 2 3 2" xfId="42374" xr:uid="{2F9ADAD9-A010-453A-877C-3339C8DBB296}"/>
    <cellStyle name="Normal 132 3 2 4" xfId="21882" xr:uid="{DE232059-B9FE-4BD8-AF17-70FB3813F3F8}"/>
    <cellStyle name="Normal 132 3 2 4 2" xfId="46105" xr:uid="{F81CAA33-A01B-498D-97E9-2C65AD0A0FBC}"/>
    <cellStyle name="Normal 132 3 2 5" xfId="23902" xr:uid="{1696BAB8-D50C-45B6-99BD-692426CA46FE}"/>
    <cellStyle name="Normal 132 3 2 5 2" xfId="48104" xr:uid="{E00F3D9E-D6AB-4798-984B-667A3EE42AF7}"/>
    <cellStyle name="Normal 132 3 2 6" xfId="33097" xr:uid="{4644FEDD-7E5E-4A8E-8F74-BDC056D64201}"/>
    <cellStyle name="Normal 132 3 3" xfId="7125" xr:uid="{FC1BE27C-EC48-4D9C-ACE0-20458D2DCB34}"/>
    <cellStyle name="Normal 132 3 3 2" xfId="13238" xr:uid="{8AAFF169-469F-40E5-80FD-20A3A54E1F8E}"/>
    <cellStyle name="Normal 132 3 3 2 2" xfId="37471" xr:uid="{7D36DB02-A949-4B43-BF68-EF1FDFE242A3}"/>
    <cellStyle name="Normal 132 3 3 3" xfId="16951" xr:uid="{D3FB25FB-2CFD-41B2-8C64-3E4EFFE51B1B}"/>
    <cellStyle name="Normal 132 3 3 3 2" xfId="41182" xr:uid="{68631B12-EEFD-4A77-AEA0-3441B01EA696}"/>
    <cellStyle name="Normal 132 3 3 4" xfId="20690" xr:uid="{DBF19360-C5BB-4FF6-8732-6BA5645DCA10}"/>
    <cellStyle name="Normal 132 3 3 4 2" xfId="44913" xr:uid="{CB0606F0-A2AF-4278-816F-891078FBD2D2}"/>
    <cellStyle name="Normal 132 3 3 5" xfId="26668" xr:uid="{B86C5CB4-614F-43CC-9441-433EF3E4025E}"/>
    <cellStyle name="Normal 132 3 3 5 2" xfId="50787" xr:uid="{0951A896-0247-4014-BDFB-E5508709443D}"/>
    <cellStyle name="Normal 132 3 3 6" xfId="32049" xr:uid="{5168B86E-F33C-4613-9C8B-B5923696AD55}"/>
    <cellStyle name="Normal 132 3 4" xfId="11849" xr:uid="{7C0207C5-29B3-480C-8744-269FC7AC84E3}"/>
    <cellStyle name="Normal 132 3 4 2" xfId="25265" xr:uid="{54CC6850-02B6-46F1-801D-8CD22AEFBFF2}"/>
    <cellStyle name="Normal 132 3 4 2 2" xfId="49399" xr:uid="{70D3C365-7FA5-48BE-A92F-89CF19AB0246}"/>
    <cellStyle name="Normal 132 3 4 3" xfId="36083" xr:uid="{72A2B1E4-FC17-4DEA-8E00-4EEF5AA5C71B}"/>
    <cellStyle name="Normal 132 3 5" xfId="15562" xr:uid="{52EF8023-5C6B-4522-AA32-D5E8843C9F94}"/>
    <cellStyle name="Normal 132 3 5 2" xfId="39794" xr:uid="{C9E0F542-F37B-4DB7-B5E1-8CE4E7F5453D}"/>
    <cellStyle name="Normal 132 3 6" xfId="19299" xr:uid="{8DCE03C3-1B58-46ED-BBAF-7475952B3C5A}"/>
    <cellStyle name="Normal 132 3 6 2" xfId="43525" xr:uid="{B80A33CF-B2F9-4FA0-91C5-FBE66D1286A1}"/>
    <cellStyle name="Normal 132 3 7" xfId="22852" xr:uid="{46500B11-08C7-4FAC-9177-3A6051A884B6}"/>
    <cellStyle name="Normal 132 3 7 2" xfId="47054" xr:uid="{46C8BF4B-D42D-4052-858C-E6BB92946C9D}"/>
    <cellStyle name="Normal 132 4" xfId="7253" xr:uid="{EEFAFAB0-DD07-4957-8B11-A27C3397A998}"/>
    <cellStyle name="Normal 132 4 2" xfId="8403" xr:uid="{8F2C03CD-2AB6-43E7-8A10-5850F905024F}"/>
    <cellStyle name="Normal 132 4 2 2" xfId="14557" xr:uid="{71C37FB6-F3DB-4D73-A5DE-ECC83CF926AE}"/>
    <cellStyle name="Normal 132 4 2 2 2" xfId="27989" xr:uid="{E5C97F98-9F3C-4375-89E9-3F51B1F96C7C}"/>
    <cellStyle name="Normal 132 4 2 2 2 2" xfId="52106" xr:uid="{CC125E50-9F61-4F22-8894-811E8AA505C8}"/>
    <cellStyle name="Normal 132 4 2 2 3" xfId="38790" xr:uid="{B5D28CE1-ED8D-474C-8BA6-3DC2C1BCB4B5}"/>
    <cellStyle name="Normal 132 4 2 3" xfId="18270" xr:uid="{E25C6E54-B197-41DD-80D4-CA9631BDFC8E}"/>
    <cellStyle name="Normal 132 4 2 3 2" xfId="42501" xr:uid="{E529D80B-36C4-405D-99FF-E04A7D8B8B51}"/>
    <cellStyle name="Normal 132 4 2 4" xfId="22009" xr:uid="{C7F05D6D-30E2-4DF3-8CB4-539751977BBA}"/>
    <cellStyle name="Normal 132 4 2 4 2" xfId="46232" xr:uid="{05B881FD-405D-4E48-9928-4FD030573B59}"/>
    <cellStyle name="Normal 132 4 2 5" xfId="24029" xr:uid="{4EE2C523-BB5A-4524-8783-F53256054AA4}"/>
    <cellStyle name="Normal 132 4 2 5 2" xfId="48231" xr:uid="{2B82E599-A246-421D-A005-2E6384C0ACD4}"/>
    <cellStyle name="Normal 132 4 2 6" xfId="33224" xr:uid="{4FFED801-2005-49D5-BFE1-B824EDA8E5D2}"/>
    <cellStyle name="Normal 132 4 3" xfId="9569" xr:uid="{D1DE254B-F645-470A-9F29-7F67F0C9E030}"/>
    <cellStyle name="Normal 132 4 3 2" xfId="13365" xr:uid="{E103F61A-859B-440A-82F3-71C346118221}"/>
    <cellStyle name="Normal 132 4 3 2 2" xfId="37598" xr:uid="{AADADE26-B0AE-4C88-87B5-32B6FD9F010C}"/>
    <cellStyle name="Normal 132 4 3 3" xfId="17078" xr:uid="{93949F65-5FEB-4134-8AB2-1927F23189F4}"/>
    <cellStyle name="Normal 132 4 3 3 2" xfId="41309" xr:uid="{265A82D6-AC33-4E24-9592-37EE2ADE28E9}"/>
    <cellStyle name="Normal 132 4 3 4" xfId="20817" xr:uid="{84F0DE8D-27A1-4CE3-BBAF-CF8DBB4C76BC}"/>
    <cellStyle name="Normal 132 4 3 4 2" xfId="45040" xr:uid="{B79C1B7D-F819-452D-BD83-99E65F2AF56A}"/>
    <cellStyle name="Normal 132 4 3 5" xfId="26795" xr:uid="{455E5F71-C980-43C8-B2B3-41FDF408901C}"/>
    <cellStyle name="Normal 132 4 3 5 2" xfId="50914" xr:uid="{8D9EAD77-2C67-4886-A70C-CF12A890D953}"/>
    <cellStyle name="Normal 132 4 3 6" xfId="34194" xr:uid="{059BC37D-BE9A-4DDE-8FA2-36BA41FAF307}"/>
    <cellStyle name="Normal 132 4 4" xfId="11976" xr:uid="{016B6EB4-9621-4D17-AECC-6FB7D244C87E}"/>
    <cellStyle name="Normal 132 4 4 2" xfId="25392" xr:uid="{1CC2BE62-3CAF-4091-867D-717FC4945C08}"/>
    <cellStyle name="Normal 132 4 4 2 2" xfId="49526" xr:uid="{B355072D-0A91-43EC-A40C-3864EDCAA7C1}"/>
    <cellStyle name="Normal 132 4 4 3" xfId="36210" xr:uid="{AD774C12-F7B2-40F3-A266-D5F01149857B}"/>
    <cellStyle name="Normal 132 4 5" xfId="15689" xr:uid="{B7E7E66D-A5F2-40B5-8F5E-EE51C765D684}"/>
    <cellStyle name="Normal 132 4 5 2" xfId="39921" xr:uid="{58959C0C-DD00-4E2E-BCA3-F9AC18A72508}"/>
    <cellStyle name="Normal 132 4 6" xfId="19426" xr:uid="{95A7622C-0A91-410F-969F-8E8EFB3E7C80}"/>
    <cellStyle name="Normal 132 4 6 2" xfId="43652" xr:uid="{8E82B92B-C373-47BD-A978-1B28FCB114FC}"/>
    <cellStyle name="Normal 132 4 7" xfId="22979" xr:uid="{ECDFC6BF-CF77-4361-AFA9-EEC1F4652EFD}"/>
    <cellStyle name="Normal 132 4 7 2" xfId="47181" xr:uid="{E0E50088-7908-48CD-B738-62EB262EF8FA}"/>
    <cellStyle name="Normal 132 4 8" xfId="32176" xr:uid="{1D82C524-B4BE-4AF2-AF0B-E6E113B99766}"/>
    <cellStyle name="Normal 132 5" xfId="7387" xr:uid="{D5DD806B-626A-4C20-8ECD-CCE096CEA3F9}"/>
    <cellStyle name="Normal 132 5 2" xfId="8535" xr:uid="{4120FA42-EBF2-4ECB-8607-12556CC8AA8F}"/>
    <cellStyle name="Normal 132 5 2 2" xfId="14684" xr:uid="{B0915C85-FD3D-40D2-BBE1-49082ED82C49}"/>
    <cellStyle name="Normal 132 5 2 2 2" xfId="28116" xr:uid="{067344D0-0348-4708-A3CD-8E91699E7DC3}"/>
    <cellStyle name="Normal 132 5 2 2 2 2" xfId="52233" xr:uid="{0711DAA7-3FA3-4285-991E-098063532C51}"/>
    <cellStyle name="Normal 132 5 2 2 3" xfId="38917" xr:uid="{23A4696B-3AEF-47C8-8EB5-F66FCCD70141}"/>
    <cellStyle name="Normal 132 5 2 3" xfId="18397" xr:uid="{2F020A60-4D03-487F-8826-083E8666E926}"/>
    <cellStyle name="Normal 132 5 2 3 2" xfId="42628" xr:uid="{858F4E2D-17ED-4055-B254-E2FE34F2C0D0}"/>
    <cellStyle name="Normal 132 5 2 4" xfId="22136" xr:uid="{CD27B5A4-DE3D-46CA-93AB-DFD92AA21FB7}"/>
    <cellStyle name="Normal 132 5 2 4 2" xfId="46359" xr:uid="{B1B75177-462C-49EB-B1DE-EA24303F7C65}"/>
    <cellStyle name="Normal 132 5 2 5" xfId="24156" xr:uid="{80C2CD98-6515-40F6-B101-3B9EDE5AB0DA}"/>
    <cellStyle name="Normal 132 5 2 5 2" xfId="48358" xr:uid="{07E03767-F63D-4849-AC86-28EFF075B4F2}"/>
    <cellStyle name="Normal 132 5 2 6" xfId="33351" xr:uid="{8E6B2603-768E-44A6-ABBE-8008C561DF99}"/>
    <cellStyle name="Normal 132 5 3" xfId="9648" xr:uid="{80E7EAB9-43CC-41D0-9869-62EE49FC2E61}"/>
    <cellStyle name="Normal 132 5 3 2" xfId="13492" xr:uid="{3D645E26-03DF-47E5-9EAE-8F3556ACC846}"/>
    <cellStyle name="Normal 132 5 3 2 2" xfId="37725" xr:uid="{7E9E512F-E3D6-4E5D-95A2-9D6EAE5AD8A9}"/>
    <cellStyle name="Normal 132 5 3 3" xfId="17205" xr:uid="{DBEDA5D8-4A10-43F4-A2C1-DBD4E4E54F63}"/>
    <cellStyle name="Normal 132 5 3 3 2" xfId="41436" xr:uid="{B4F018FC-E658-411B-A0B2-48150A25B945}"/>
    <cellStyle name="Normal 132 5 3 4" xfId="20944" xr:uid="{FC3B7F52-8B96-4BB6-B2E3-7025F8B0F342}"/>
    <cellStyle name="Normal 132 5 3 4 2" xfId="45167" xr:uid="{4B4ECE76-7347-47B1-A933-6F487ED835CC}"/>
    <cellStyle name="Normal 132 5 3 5" xfId="26922" xr:uid="{0F5381D1-E12D-4E15-AA23-7D9C8EB9CC32}"/>
    <cellStyle name="Normal 132 5 3 5 2" xfId="51041" xr:uid="{0BC69C21-5B22-4A6F-B144-A725317DB597}"/>
    <cellStyle name="Normal 132 5 3 6" xfId="34273" xr:uid="{C82AB5EC-3368-4CA6-A283-229DD6B776E7}"/>
    <cellStyle name="Normal 132 5 4" xfId="12103" xr:uid="{F102D008-0DE2-459E-8906-D2E68D50812B}"/>
    <cellStyle name="Normal 132 5 4 2" xfId="25519" xr:uid="{EB347FF1-E2E0-44A7-A6CA-842620420DE0}"/>
    <cellStyle name="Normal 132 5 4 2 2" xfId="49653" xr:uid="{6CE1E62E-E43F-466F-9970-BE3A4DB7D336}"/>
    <cellStyle name="Normal 132 5 4 3" xfId="36337" xr:uid="{1C7C2C53-5278-430C-8327-E25B0706BF87}"/>
    <cellStyle name="Normal 132 5 5" xfId="15816" xr:uid="{EA539AC3-882A-45D0-94CC-71395C69C622}"/>
    <cellStyle name="Normal 132 5 5 2" xfId="40048" xr:uid="{149B39CA-118F-4472-95CE-31E374FC7536}"/>
    <cellStyle name="Normal 132 5 6" xfId="19553" xr:uid="{B7486F5D-B407-4A51-B3A6-17C016DB980F}"/>
    <cellStyle name="Normal 132 5 6 2" xfId="43779" xr:uid="{B5A448DF-5F0D-40B2-8300-A546809D5A2E}"/>
    <cellStyle name="Normal 132 5 7" xfId="23106" xr:uid="{2D13605F-05A4-4076-B3F7-51322A8D0A36}"/>
    <cellStyle name="Normal 132 5 7 2" xfId="47308" xr:uid="{E41752D0-3E57-487C-AD37-3CF89E010C25}"/>
    <cellStyle name="Normal 132 5 8" xfId="32303" xr:uid="{72B03E62-B7A3-4B7A-B0C4-58E3921E55F8}"/>
    <cellStyle name="Normal 132 6" xfId="7886" xr:uid="{E5A9FE6F-F81B-48FA-864E-D124D08DC8A2}"/>
    <cellStyle name="Normal 132 7" xfId="7552" xr:uid="{E45637B4-DB81-4A3C-82AA-526EEB9864F8}"/>
    <cellStyle name="Normal 132 7 2" xfId="12622" xr:uid="{FB3DA185-C6D0-4356-AB4D-98B234E1DB26}"/>
    <cellStyle name="Normal 132 7 2 2" xfId="26050" xr:uid="{5720EACE-090C-40E5-9D87-64099E3E81CE}"/>
    <cellStyle name="Normal 132 7 2 2 2" xfId="50171" xr:uid="{5B5447F6-545E-4A42-B0BF-FE16569C0DD5}"/>
    <cellStyle name="Normal 132 7 2 3" xfId="36855" xr:uid="{21385777-F85D-49D3-BA23-A1FEB4786C33}"/>
    <cellStyle name="Normal 132 7 3" xfId="16335" xr:uid="{C69CD1C2-BD8F-4F3A-9447-17102D07EF0C}"/>
    <cellStyle name="Normal 132 7 3 2" xfId="40566" xr:uid="{E11AEF08-6A34-4293-AD33-0D0549BB89CC}"/>
    <cellStyle name="Normal 132 7 4" xfId="20074" xr:uid="{0D9EB172-2501-4349-A75B-BEDFCC01D961}"/>
    <cellStyle name="Normal 132 7 4 2" xfId="44297" xr:uid="{39DAC6AC-441B-4227-AB01-36192D165E3D}"/>
    <cellStyle name="Normal 132 7 5" xfId="23266" xr:uid="{3255694D-3A75-436A-9547-22597E159CF1}"/>
    <cellStyle name="Normal 132 7 5 2" xfId="47468" xr:uid="{86FDC9DB-D3CD-4F7C-91DE-58CD7C797BE1}"/>
    <cellStyle name="Normal 132 7 6" xfId="32463" xr:uid="{46BFBC74-6DD5-4915-A548-FBC1FFD7AD60}"/>
    <cellStyle name="Normal 132 8" xfId="9894" xr:uid="{83322C44-F01F-4B2B-9C53-0B46D49E8B83}"/>
    <cellStyle name="Normal 132 8 2" xfId="13799" xr:uid="{A2FAD2E6-E9FF-4289-AA72-7289F8370268}"/>
    <cellStyle name="Normal 132 8 2 2" xfId="38032" xr:uid="{17F69F90-F5B5-4319-AEA3-2AF2B8C3D718}"/>
    <cellStyle name="Normal 132 8 3" xfId="17512" xr:uid="{5313B2AC-421A-4E69-A1A8-8B1ED48A0657}"/>
    <cellStyle name="Normal 132 8 3 2" xfId="41743" xr:uid="{2A1BC65C-2E49-48AD-A105-E76C3C5F5699}"/>
    <cellStyle name="Normal 132 8 4" xfId="21251" xr:uid="{E83F1AD8-7DD2-4004-BF36-2C3FE860FFBD}"/>
    <cellStyle name="Normal 132 8 4 2" xfId="45474" xr:uid="{0427E86C-116A-4BBD-A2AB-A6D6088C1B80}"/>
    <cellStyle name="Normal 132 8 5" xfId="27231" xr:uid="{75F5A73F-9FDC-4039-BAE6-4C2C965FC4E0}"/>
    <cellStyle name="Normal 132 8 5 2" xfId="51348" xr:uid="{5D2C2F17-5352-41D7-A4CD-E686D67BE9CE}"/>
    <cellStyle name="Normal 132 8 6" xfId="34494" xr:uid="{229FA253-ACC2-4745-B88B-9395E693A421}"/>
    <cellStyle name="Normal 132 9" xfId="9050" xr:uid="{F90F1BE8-AA80-44A5-A1A6-DA5574FAB588}"/>
    <cellStyle name="Normal 132 9 2" xfId="12452" xr:uid="{A0ED8C0D-0BC4-40FA-AEC4-C627742E3FA9}"/>
    <cellStyle name="Normal 132 9 2 2" xfId="36686" xr:uid="{9ADA261F-3872-46A2-AB47-734615DBF392}"/>
    <cellStyle name="Normal 132 9 3" xfId="16165" xr:uid="{9972F55C-98BE-4598-AB66-77DD0BA1F230}"/>
    <cellStyle name="Normal 132 9 3 2" xfId="40397" xr:uid="{C051B2EB-55D6-43C0-897A-3F3E60F013D9}"/>
    <cellStyle name="Normal 132 9 4" xfId="19903" xr:uid="{ECEFF7D2-24C0-4273-9455-4B3734461E40}"/>
    <cellStyle name="Normal 132 9 4 2" xfId="44128" xr:uid="{D27B7CFD-1DAF-42FA-B6BF-72CF2AB4DEFE}"/>
    <cellStyle name="Normal 132 9 5" xfId="25878" xr:uid="{F2133E93-7B14-43AC-AB4D-D0BB598114FA}"/>
    <cellStyle name="Normal 132 9 5 2" xfId="50002" xr:uid="{D8E3CE8F-F4A6-42CF-BCE4-F0D08BCFAC8A}"/>
    <cellStyle name="Normal 132 9 6" xfId="33743" xr:uid="{7AD13F12-1015-4DD8-88F6-DBBB2A566858}"/>
    <cellStyle name="Normal 133" xfId="1826" xr:uid="{00000000-0005-0000-0000-000046080000}"/>
    <cellStyle name="Normal 133 10" xfId="11210" xr:uid="{A3A3F3FE-F900-4216-90CA-5BC531786896}"/>
    <cellStyle name="Normal 133 10 2" xfId="24591" xr:uid="{D05252DB-3D64-4E30-A5B5-F7ECFA4FC2EE}"/>
    <cellStyle name="Normal 133 10 2 2" xfId="48765" xr:uid="{FC29616B-D34A-48A2-BFD6-A5E8049AC4CC}"/>
    <cellStyle name="Normal 133 10 3" xfId="35444" xr:uid="{20634184-3D0A-4F1C-9F62-A19F436FF9CB}"/>
    <cellStyle name="Normal 133 11" xfId="14923" xr:uid="{356FF0A3-4EFF-4176-8ECB-8A146128C952}"/>
    <cellStyle name="Normal 133 11 2" xfId="39155" xr:uid="{87AECFD2-6C4B-4FD7-8742-1251C7E297F2}"/>
    <cellStyle name="Normal 133 12" xfId="18656" xr:uid="{8E6DFB8C-BD3C-4B8C-BA2C-2FFF8DDEB788}"/>
    <cellStyle name="Normal 133 12 2" xfId="42882" xr:uid="{0773CB59-6A50-4428-ABE3-08F45398D8D7}"/>
    <cellStyle name="Normal 133 2" xfId="1827" xr:uid="{00000000-0005-0000-0000-000047080000}"/>
    <cellStyle name="Normal 133 2 2" xfId="8143" xr:uid="{E12DE517-FDFD-4EF7-8656-D77E5873F5B9}"/>
    <cellStyle name="Normal 133 2 2 2" xfId="14304" xr:uid="{97F81395-9FD8-4AE8-8D7D-68765ED0D6B9}"/>
    <cellStyle name="Normal 133 2 2 2 2" xfId="27736" xr:uid="{6CB0235A-68D2-4E2D-BAAF-1CBB3C5D48CF}"/>
    <cellStyle name="Normal 133 2 2 2 2 2" xfId="51853" xr:uid="{D1230BC8-B860-43F4-B56D-264CDF1C1E8B}"/>
    <cellStyle name="Normal 133 2 2 2 3" xfId="38537" xr:uid="{20F2368D-39B1-44C4-9280-465B14128B7A}"/>
    <cellStyle name="Normal 133 2 2 3" xfId="18017" xr:uid="{5D1F5608-9CA1-4ACE-A793-60E12F844416}"/>
    <cellStyle name="Normal 133 2 2 3 2" xfId="42248" xr:uid="{0575C418-780E-4D1D-A17D-4F3FA940A93E}"/>
    <cellStyle name="Normal 133 2 2 4" xfId="21756" xr:uid="{FE14BA8E-3843-45E2-B577-4546F3CBE61D}"/>
    <cellStyle name="Normal 133 2 2 4 2" xfId="45979" xr:uid="{4786C417-43D2-4724-BED7-233566FB095A}"/>
    <cellStyle name="Normal 133 2 2 5" xfId="23776" xr:uid="{82CD4148-C521-44D9-8725-7F3C179CB14D}"/>
    <cellStyle name="Normal 133 2 2 5 2" xfId="47978" xr:uid="{A5507B48-EE23-429E-8463-5EDC893C3551}"/>
    <cellStyle name="Normal 133 2 2 6" xfId="32971" xr:uid="{7D12353D-8E54-4B8C-8886-EB4F835D7457}"/>
    <cellStyle name="Normal 133 2 3" xfId="6996" xr:uid="{B95F7347-65A7-4AEA-8C3A-0B284BC350D5}"/>
    <cellStyle name="Normal 133 2 3 2" xfId="13112" xr:uid="{7652E78F-F75F-430C-848E-398B146F57C9}"/>
    <cellStyle name="Normal 133 2 3 2 2" xfId="37345" xr:uid="{6F123828-4EB2-44BA-B67E-19303733D220}"/>
    <cellStyle name="Normal 133 2 3 3" xfId="16825" xr:uid="{57B214CD-FD28-4447-A415-38DA32E002CB}"/>
    <cellStyle name="Normal 133 2 3 3 2" xfId="41056" xr:uid="{E12E5DC8-3100-4E8A-AAEF-25F1B1C99A8C}"/>
    <cellStyle name="Normal 133 2 3 4" xfId="20564" xr:uid="{A7AF1450-0E89-4C58-8C38-E76B02314208}"/>
    <cellStyle name="Normal 133 2 3 4 2" xfId="44787" xr:uid="{F777EBD4-A77C-4DCE-9DA9-2314201AF3DF}"/>
    <cellStyle name="Normal 133 2 3 5" xfId="26542" xr:uid="{ADBB3D78-037F-4055-AC0A-EF8A1860F136}"/>
    <cellStyle name="Normal 133 2 3 5 2" xfId="50661" xr:uid="{A76109F2-2664-44B0-90E4-7E5E95D2B8A4}"/>
    <cellStyle name="Normal 133 2 3 6" xfId="31923" xr:uid="{0A54EC39-52B7-44D8-ACB6-FFF26D2BBEFD}"/>
    <cellStyle name="Normal 133 2 4" xfId="10639" xr:uid="{C8F77C11-F57E-49D3-8F01-D075235F5271}"/>
    <cellStyle name="Normal 133 2 4 2" xfId="25139" xr:uid="{6BF2799E-020A-4974-B681-5831E44D4FD0}"/>
    <cellStyle name="Normal 133 2 4 2 2" xfId="49273" xr:uid="{150C9F14-3463-4859-86F9-B8B010CB25DE}"/>
    <cellStyle name="Normal 133 2 5" xfId="11723" xr:uid="{CE4DDC23-5B82-4D1F-B5C6-4BC8BF86DCC9}"/>
    <cellStyle name="Normal 133 2 5 2" xfId="35957" xr:uid="{28C44817-571E-41D4-B643-BDD20A374FF3}"/>
    <cellStyle name="Normal 133 2 6" xfId="15436" xr:uid="{5622472F-3D9D-42DF-8296-119F4B7E3452}"/>
    <cellStyle name="Normal 133 2 6 2" xfId="39668" xr:uid="{E5D38A69-8E0A-4CD0-A2CF-9DC6E0B3E7BC}"/>
    <cellStyle name="Normal 133 2 7" xfId="19173" xr:uid="{0D33DEE9-4772-4ABE-9DA9-178A0D8AA23C}"/>
    <cellStyle name="Normal 133 2 7 2" xfId="43399" xr:uid="{6B6BAEC4-9DC5-4308-BE3E-ACD1D11B7EA3}"/>
    <cellStyle name="Normal 133 2 8" xfId="22726" xr:uid="{9195C67D-81B7-4251-8DD6-65AA6643C1EC}"/>
    <cellStyle name="Normal 133 2 8 2" xfId="46928" xr:uid="{3BCC5892-DDF2-47E1-B928-0C7334D1A3A9}"/>
    <cellStyle name="Normal 133 3" xfId="7126" xr:uid="{1FC25995-5AAA-4D8B-B8D9-EFC104900A7F}"/>
    <cellStyle name="Normal 133 3 2" xfId="8274" xr:uid="{5657F92B-ABC4-4F22-85F2-456A5F7B4AD1}"/>
    <cellStyle name="Normal 133 3 2 2" xfId="14431" xr:uid="{EFAAE53B-6A81-4BFE-9FEB-309DB527E3B7}"/>
    <cellStyle name="Normal 133 3 2 2 2" xfId="27863" xr:uid="{62601F40-EE7F-4F5A-A965-592DC5470528}"/>
    <cellStyle name="Normal 133 3 2 2 2 2" xfId="51980" xr:uid="{54185E01-9A35-49A6-A021-FC1A4FAF0A23}"/>
    <cellStyle name="Normal 133 3 2 2 3" xfId="38664" xr:uid="{EBE4FE59-6C00-4363-B051-2F4293A0780E}"/>
    <cellStyle name="Normal 133 3 2 3" xfId="18144" xr:uid="{DE0EAB93-47F2-4A18-8FDF-D2194EEAB66C}"/>
    <cellStyle name="Normal 133 3 2 3 2" xfId="42375" xr:uid="{64F05F6F-B97C-4E60-9AC8-2DC98502FC3B}"/>
    <cellStyle name="Normal 133 3 2 4" xfId="21883" xr:uid="{7595334A-58AE-429E-A116-A43DC0603623}"/>
    <cellStyle name="Normal 133 3 2 4 2" xfId="46106" xr:uid="{DEE14981-7DC2-4F23-9E58-0B05B64BDDF0}"/>
    <cellStyle name="Normal 133 3 2 5" xfId="23903" xr:uid="{936BC40B-6C7A-4446-8AAF-F24B50904511}"/>
    <cellStyle name="Normal 133 3 2 5 2" xfId="48105" xr:uid="{0B27EF1B-E2D7-44C5-8F27-8D90232A2FAE}"/>
    <cellStyle name="Normal 133 3 2 6" xfId="33098" xr:uid="{BF05D0E1-1EA6-4266-AE8A-3F6732F39BD6}"/>
    <cellStyle name="Normal 133 3 3" xfId="9487" xr:uid="{301BC251-5E2A-4C3C-AF19-D24D54A4C048}"/>
    <cellStyle name="Normal 133 3 3 2" xfId="13239" xr:uid="{267F74C6-92F5-4278-9962-DAA5685A8B7A}"/>
    <cellStyle name="Normal 133 3 3 2 2" xfId="37472" xr:uid="{AAE8C0FC-8199-42A4-80AC-1C90B0CBBCB5}"/>
    <cellStyle name="Normal 133 3 3 3" xfId="16952" xr:uid="{249ADB7D-9F8A-4372-93F8-B6B8A28165F1}"/>
    <cellStyle name="Normal 133 3 3 3 2" xfId="41183" xr:uid="{12B8CDB5-8426-4912-B2F3-D7E8B2C00623}"/>
    <cellStyle name="Normal 133 3 3 4" xfId="20691" xr:uid="{F9DA5240-AA69-44AB-91AC-DBBB437E0BB9}"/>
    <cellStyle name="Normal 133 3 3 4 2" xfId="44914" xr:uid="{66C2EBF2-8C9A-49E3-990B-9456013B7A7B}"/>
    <cellStyle name="Normal 133 3 3 5" xfId="26669" xr:uid="{DDA2F676-4BFF-4D0B-A987-A7E0DC4C55BF}"/>
    <cellStyle name="Normal 133 3 3 5 2" xfId="50788" xr:uid="{DFE3C5CA-E562-48A8-97BC-5FCF3CE1E6EE}"/>
    <cellStyle name="Normal 133 3 3 6" xfId="34112" xr:uid="{26121ACC-0E12-4692-BE40-CB25CE13A78D}"/>
    <cellStyle name="Normal 133 3 4" xfId="11850" xr:uid="{4189668E-B603-44DA-A1EA-A782A548628C}"/>
    <cellStyle name="Normal 133 3 4 2" xfId="25266" xr:uid="{FFBA1ACE-AA1A-481C-8662-E063032984D5}"/>
    <cellStyle name="Normal 133 3 4 2 2" xfId="49400" xr:uid="{75511DA0-22A9-4998-93B5-0A912B8FF2D6}"/>
    <cellStyle name="Normal 133 3 4 3" xfId="36084" xr:uid="{14625609-2756-4F1D-B991-D3ACAB88BBD0}"/>
    <cellStyle name="Normal 133 3 5" xfId="15563" xr:uid="{A38875D0-22C4-44A1-ADCE-4C797073DCB1}"/>
    <cellStyle name="Normal 133 3 5 2" xfId="39795" xr:uid="{3F9B3A60-A636-437B-B329-39CCBE94312E}"/>
    <cellStyle name="Normal 133 3 6" xfId="19300" xr:uid="{2389086E-08E3-4D3E-9934-28262C35FBF3}"/>
    <cellStyle name="Normal 133 3 6 2" xfId="43526" xr:uid="{AD8CFB5D-44B9-4F7E-8171-C88D0C1717B2}"/>
    <cellStyle name="Normal 133 3 7" xfId="22853" xr:uid="{BC02661C-D28D-47D0-B979-EBDA56AF50D3}"/>
    <cellStyle name="Normal 133 3 7 2" xfId="47055" xr:uid="{052A55B6-77D6-4E8D-9996-E6DA97476C58}"/>
    <cellStyle name="Normal 133 3 8" xfId="32050" xr:uid="{0B96902D-3E62-468A-B0B7-E7D5E8A29686}"/>
    <cellStyle name="Normal 133 4" xfId="7254" xr:uid="{62663435-0242-4D19-A67A-B3F3CE7D6116}"/>
    <cellStyle name="Normal 133 4 2" xfId="8404" xr:uid="{6AFF24CD-687E-406C-96AB-4D7629E95C32}"/>
    <cellStyle name="Normal 133 4 2 2" xfId="14558" xr:uid="{CE9DAB2B-DD57-41C0-9753-6F053E107C5F}"/>
    <cellStyle name="Normal 133 4 2 2 2" xfId="27990" xr:uid="{D4B93572-9A4A-4811-9BBD-3F8B3A4B2FDC}"/>
    <cellStyle name="Normal 133 4 2 2 2 2" xfId="52107" xr:uid="{D036E515-EEBB-446D-8286-5DFC0824AF89}"/>
    <cellStyle name="Normal 133 4 2 2 3" xfId="38791" xr:uid="{B3CF7ACB-56EC-492B-83DE-6CEA10435EFB}"/>
    <cellStyle name="Normal 133 4 2 3" xfId="18271" xr:uid="{58BA4526-BBDC-480C-A176-FBD2E42A07EA}"/>
    <cellStyle name="Normal 133 4 2 3 2" xfId="42502" xr:uid="{F8BCD873-8D36-48B8-9FAD-E81A4EF0EE42}"/>
    <cellStyle name="Normal 133 4 2 4" xfId="22010" xr:uid="{49BCA63D-F210-4188-A733-17A43363C5E3}"/>
    <cellStyle name="Normal 133 4 2 4 2" xfId="46233" xr:uid="{60710A63-2125-47BB-B93E-3F22298B7639}"/>
    <cellStyle name="Normal 133 4 2 5" xfId="24030" xr:uid="{37DAC71E-5017-4C40-B051-3F62E15C93FA}"/>
    <cellStyle name="Normal 133 4 2 5 2" xfId="48232" xr:uid="{C62E6F0A-8EB1-4B3E-ABD3-D37B7582540C}"/>
    <cellStyle name="Normal 133 4 2 6" xfId="33225" xr:uid="{3521C65E-D23D-47DB-890B-6DFD416280B2}"/>
    <cellStyle name="Normal 133 4 3" xfId="9570" xr:uid="{F7A77FDA-1919-4D73-903E-8DCEC756DDE8}"/>
    <cellStyle name="Normal 133 4 3 2" xfId="13366" xr:uid="{1BCD7269-530D-40F8-BD3B-F5F50DAFC1A3}"/>
    <cellStyle name="Normal 133 4 3 2 2" xfId="37599" xr:uid="{615B59C1-D1A4-4C8A-80FE-A620DF25F8D8}"/>
    <cellStyle name="Normal 133 4 3 3" xfId="17079" xr:uid="{7AB675BC-C6FE-41EA-9125-ACCDB251FA60}"/>
    <cellStyle name="Normal 133 4 3 3 2" xfId="41310" xr:uid="{750D265A-459A-403F-8BDE-7EE39F503664}"/>
    <cellStyle name="Normal 133 4 3 4" xfId="20818" xr:uid="{4E261B30-C125-4762-9582-CDBCC10E0400}"/>
    <cellStyle name="Normal 133 4 3 4 2" xfId="45041" xr:uid="{13013796-E6BB-4EE1-88A7-ACFE27C9217E}"/>
    <cellStyle name="Normal 133 4 3 5" xfId="26796" xr:uid="{47F8D621-2893-4B3E-B1A3-BE75B44581CD}"/>
    <cellStyle name="Normal 133 4 3 5 2" xfId="50915" xr:uid="{AC122494-AE3A-443C-8C6D-6FD0DAF263FC}"/>
    <cellStyle name="Normal 133 4 3 6" xfId="34195" xr:uid="{1D4DD37F-FA04-4B69-A442-5460FBFA5937}"/>
    <cellStyle name="Normal 133 4 4" xfId="11977" xr:uid="{DFE5F142-7863-4DA1-8439-4A2E42FBFAE4}"/>
    <cellStyle name="Normal 133 4 4 2" xfId="25393" xr:uid="{D5B2D139-3BF9-46F4-9544-6F5ED1B62F05}"/>
    <cellStyle name="Normal 133 4 4 2 2" xfId="49527" xr:uid="{CA224890-F5A0-40EB-AEFD-7F7DC5AFAA8A}"/>
    <cellStyle name="Normal 133 4 4 3" xfId="36211" xr:uid="{483B22E1-78AB-4415-AB8B-660A3FEF8B07}"/>
    <cellStyle name="Normal 133 4 5" xfId="15690" xr:uid="{EACCD1F9-8504-4981-8BB4-D4969F703C09}"/>
    <cellStyle name="Normal 133 4 5 2" xfId="39922" xr:uid="{5FBDAB79-43AE-4C50-B45E-387315CE45E1}"/>
    <cellStyle name="Normal 133 4 6" xfId="19427" xr:uid="{357F1E7B-3F91-4D30-A0A8-A5FDC00A382F}"/>
    <cellStyle name="Normal 133 4 6 2" xfId="43653" xr:uid="{0A131083-6C4B-484C-8BAC-A9A3CB499772}"/>
    <cellStyle name="Normal 133 4 7" xfId="22980" xr:uid="{A42D1C37-549F-4DE0-803F-5742F80C0491}"/>
    <cellStyle name="Normal 133 4 7 2" xfId="47182" xr:uid="{04835431-2AA0-42DB-9483-AEDC025664FB}"/>
    <cellStyle name="Normal 133 4 8" xfId="32177" xr:uid="{365FFE35-B0F4-403E-B376-E4E3919BFC35}"/>
    <cellStyle name="Normal 133 5" xfId="7388" xr:uid="{3AC6CF8D-A4BD-4BAD-AAC6-0131F4B3E92C}"/>
    <cellStyle name="Normal 133 5 2" xfId="8536" xr:uid="{35674072-1FAA-40B3-88BE-128843DA79B4}"/>
    <cellStyle name="Normal 133 5 2 2" xfId="14685" xr:uid="{FDF70182-C61E-4F3E-9A70-5A2CA3B2AB67}"/>
    <cellStyle name="Normal 133 5 2 2 2" xfId="28117" xr:uid="{00D0DD6F-A2BD-43A0-988A-DCBBF106F3CC}"/>
    <cellStyle name="Normal 133 5 2 2 2 2" xfId="52234" xr:uid="{9DE6F0B2-075E-4CE7-BA8E-5667309EE30E}"/>
    <cellStyle name="Normal 133 5 2 2 3" xfId="38918" xr:uid="{DFBD342C-8592-4FF9-A0BA-B24361304775}"/>
    <cellStyle name="Normal 133 5 2 3" xfId="18398" xr:uid="{8B371A56-A0B5-4133-9767-14A993370F60}"/>
    <cellStyle name="Normal 133 5 2 3 2" xfId="42629" xr:uid="{920745C2-B9ED-4533-8FF7-E432F88FF905}"/>
    <cellStyle name="Normal 133 5 2 4" xfId="22137" xr:uid="{73D6DFD6-1C86-4975-8825-A05522FBE717}"/>
    <cellStyle name="Normal 133 5 2 4 2" xfId="46360" xr:uid="{D9E4C32D-128E-4153-91E9-8DF7DD54513F}"/>
    <cellStyle name="Normal 133 5 2 5" xfId="24157" xr:uid="{9B90B536-AF9A-4257-B3F3-52D3B9EF5CE4}"/>
    <cellStyle name="Normal 133 5 2 5 2" xfId="48359" xr:uid="{092DD276-C292-4D61-A90F-0237F6D7C31A}"/>
    <cellStyle name="Normal 133 5 2 6" xfId="33352" xr:uid="{14A65265-A9B7-42BD-8A0F-F7BAC12AAA71}"/>
    <cellStyle name="Normal 133 5 3" xfId="9649" xr:uid="{D71C6C6A-EE7C-4571-A664-3E4AEA19B61D}"/>
    <cellStyle name="Normal 133 5 3 2" xfId="13493" xr:uid="{2FAEFDD4-C678-43FD-A72B-AB55026DBC02}"/>
    <cellStyle name="Normal 133 5 3 2 2" xfId="37726" xr:uid="{EBDF2609-45FC-4A2D-953C-96DC1A9177AD}"/>
    <cellStyle name="Normal 133 5 3 3" xfId="17206" xr:uid="{9F141D6B-C66C-4CAD-93DA-E82729D3C12B}"/>
    <cellStyle name="Normal 133 5 3 3 2" xfId="41437" xr:uid="{0FC5FDF0-7FBD-4699-9E29-97477786166F}"/>
    <cellStyle name="Normal 133 5 3 4" xfId="20945" xr:uid="{607D8BBD-2A53-4F21-BCEF-CC11241F8BEB}"/>
    <cellStyle name="Normal 133 5 3 4 2" xfId="45168" xr:uid="{8A4201F5-9648-47D6-8FD0-00B4F160D6F6}"/>
    <cellStyle name="Normal 133 5 3 5" xfId="26923" xr:uid="{8E991CF3-72B3-4E06-B3F8-1D3CEDC91EFC}"/>
    <cellStyle name="Normal 133 5 3 5 2" xfId="51042" xr:uid="{8D6393EF-BA0C-4F3F-9F64-3DD55ACE92CF}"/>
    <cellStyle name="Normal 133 5 3 6" xfId="34274" xr:uid="{9F2C5F63-EF61-4CC0-97B6-62B890E3A102}"/>
    <cellStyle name="Normal 133 5 4" xfId="12104" xr:uid="{6EA9EAB5-163F-4AFD-A94F-6E133742AED9}"/>
    <cellStyle name="Normal 133 5 4 2" xfId="25520" xr:uid="{05C1A1C7-BCBD-4D4D-A816-4308DE2926C5}"/>
    <cellStyle name="Normal 133 5 4 2 2" xfId="49654" xr:uid="{F5FD9085-498C-483E-AC2A-AAE8DD662980}"/>
    <cellStyle name="Normal 133 5 4 3" xfId="36338" xr:uid="{84C6B7E5-C6B2-4B2B-A9CB-3B8C915E97C6}"/>
    <cellStyle name="Normal 133 5 5" xfId="15817" xr:uid="{97BE074C-33E4-4151-BB7D-8ACE4719B43E}"/>
    <cellStyle name="Normal 133 5 5 2" xfId="40049" xr:uid="{3C151BD9-B1BF-4255-96DF-8143FC781337}"/>
    <cellStyle name="Normal 133 5 6" xfId="19554" xr:uid="{28EA153C-D08D-4306-93CC-C20C84C1A64E}"/>
    <cellStyle name="Normal 133 5 6 2" xfId="43780" xr:uid="{71278BC9-AEB2-4CFB-B52D-611E7E1D894D}"/>
    <cellStyle name="Normal 133 5 7" xfId="23107" xr:uid="{07A45771-8423-418F-8555-611262E576AF}"/>
    <cellStyle name="Normal 133 5 7 2" xfId="47309" xr:uid="{834D72B8-40D9-4041-9D79-DA78EC3619C8}"/>
    <cellStyle name="Normal 133 5 8" xfId="32304" xr:uid="{77C21C22-D37A-4034-99AD-ADEE135CBCCF}"/>
    <cellStyle name="Normal 133 6" xfId="7897" xr:uid="{8CB5E04F-C111-4D2A-9E2C-CA631FEC4C07}"/>
    <cellStyle name="Normal 133 7" xfId="7553" xr:uid="{FAAB0422-7750-48EA-A6AE-1C8BF6D2A9EB}"/>
    <cellStyle name="Normal 133 7 2" xfId="12623" xr:uid="{8B2C2BF4-0B57-448A-A307-16DCCC96DE6F}"/>
    <cellStyle name="Normal 133 7 2 2" xfId="26051" xr:uid="{FCC3505A-D055-4427-8D55-7BC19C09D072}"/>
    <cellStyle name="Normal 133 7 2 2 2" xfId="50172" xr:uid="{F32E4958-BC2D-4D9B-B3DA-97B148218486}"/>
    <cellStyle name="Normal 133 7 2 3" xfId="36856" xr:uid="{E4E979E0-45FF-410B-A3C0-670B9C40BAEF}"/>
    <cellStyle name="Normal 133 7 3" xfId="16336" xr:uid="{CAE85896-C2DD-4430-B5D6-DDE22D14323B}"/>
    <cellStyle name="Normal 133 7 3 2" xfId="40567" xr:uid="{1634A521-7B2D-40D2-A0E9-37679DB28C8E}"/>
    <cellStyle name="Normal 133 7 4" xfId="20075" xr:uid="{D6AF4F8E-4712-4756-858C-2D276774C467}"/>
    <cellStyle name="Normal 133 7 4 2" xfId="44298" xr:uid="{C7526097-75DB-4482-B58E-24E90EDFDD29}"/>
    <cellStyle name="Normal 133 7 5" xfId="23267" xr:uid="{9D5B4833-884A-453F-80BA-4B0D0280C1CB}"/>
    <cellStyle name="Normal 133 7 5 2" xfId="47469" xr:uid="{8BF1DB86-8E2C-414E-9522-0B81BC88A70C}"/>
    <cellStyle name="Normal 133 7 6" xfId="32464" xr:uid="{A3FC1E5C-4C2D-4A85-91AF-5EAE6698A941}"/>
    <cellStyle name="Normal 133 8" xfId="6730" xr:uid="{2F166FA6-CD5B-4B0C-846E-080BEFA09A3A}"/>
    <cellStyle name="Normal 133 8 2" xfId="9895" xr:uid="{A68A06BA-BB60-4D50-A6B1-A435405C6A2C}"/>
    <cellStyle name="Normal 133 8 2 2" xfId="34495" xr:uid="{90911796-A9C9-4E32-87FD-417D4924149B}"/>
    <cellStyle name="Normal 133 8 3" xfId="13800" xr:uid="{95A4155B-0CCE-4F0C-BB6E-42031E720055}"/>
    <cellStyle name="Normal 133 8 3 2" xfId="38033" xr:uid="{4CCAE1C9-E1D1-4C38-A693-9A93C3581686}"/>
    <cellStyle name="Normal 133 8 4" xfId="17513" xr:uid="{63775862-7A93-434F-8270-F90E4C39A76C}"/>
    <cellStyle name="Normal 133 8 4 2" xfId="41744" xr:uid="{CF072668-555E-4884-A137-D225692961FC}"/>
    <cellStyle name="Normal 133 8 5" xfId="21252" xr:uid="{D2C47567-1746-46D7-87A5-33D0B2D70719}"/>
    <cellStyle name="Normal 133 8 5 2" xfId="45475" xr:uid="{D50B48BF-B9BC-4185-B959-CEF7852BF642}"/>
    <cellStyle name="Normal 133 8 6" xfId="27232" xr:uid="{8ACCA8E0-01A3-454F-9F39-BE250914615B}"/>
    <cellStyle name="Normal 133 8 6 2" xfId="51349" xr:uid="{A8C9FD45-8C19-4AC4-B472-94E2D40764B7}"/>
    <cellStyle name="Normal 133 9" xfId="9051" xr:uid="{BDC6D514-FED1-4562-9253-0F1637788B35}"/>
    <cellStyle name="Normal 133 9 2" xfId="12453" xr:uid="{9AAADBFA-5C69-4D7A-AD8E-ECFC171DEAED}"/>
    <cellStyle name="Normal 133 9 2 2" xfId="36687" xr:uid="{088BCD03-2103-453B-BAA1-95E5620567DA}"/>
    <cellStyle name="Normal 133 9 3" xfId="16166" xr:uid="{E17E543F-02F3-4760-A91C-BF297374DD33}"/>
    <cellStyle name="Normal 133 9 3 2" xfId="40398" xr:uid="{62905F38-0240-475C-96AA-DA1F10D271A5}"/>
    <cellStyle name="Normal 133 9 4" xfId="19904" xr:uid="{49C8BB86-377F-4A7D-92EC-CE1F2BF76B6F}"/>
    <cellStyle name="Normal 133 9 4 2" xfId="44129" xr:uid="{BA33921E-49F3-4373-98AC-A4C8C8B4F696}"/>
    <cellStyle name="Normal 133 9 5" xfId="25879" xr:uid="{D1FA9E87-D804-4201-A9F7-2D60FF41D296}"/>
    <cellStyle name="Normal 133 9 5 2" xfId="50003" xr:uid="{86503D77-43BE-4C97-ADD6-E23474F79631}"/>
    <cellStyle name="Normal 133 9 6" xfId="33744" xr:uid="{D827D96D-80D7-43FA-9446-367C6E1262BA}"/>
    <cellStyle name="Normal 134" xfId="1828" xr:uid="{00000000-0005-0000-0000-000048080000}"/>
    <cellStyle name="Normal 134 10" xfId="11211" xr:uid="{480FE902-15CB-4533-B7E6-D3008097C5B1}"/>
    <cellStyle name="Normal 134 10 2" xfId="24592" xr:uid="{4331E421-D76A-401B-B319-03DACB0DF69C}"/>
    <cellStyle name="Normal 134 10 2 2" xfId="48766" xr:uid="{2E716DA5-6C57-4E03-ADB3-5688F88AC5B8}"/>
    <cellStyle name="Normal 134 10 3" xfId="35445" xr:uid="{743096DC-D99C-4255-9FAF-F9A22E287546}"/>
    <cellStyle name="Normal 134 11" xfId="14924" xr:uid="{BDFFE337-1A21-4646-95CE-E2B2947871E1}"/>
    <cellStyle name="Normal 134 11 2" xfId="39156" xr:uid="{20092C2D-381D-42AB-A9E3-6A7AC6F3F851}"/>
    <cellStyle name="Normal 134 12" xfId="18657" xr:uid="{A9C41383-3E3C-4F01-8C27-DE0D197C6CF7}"/>
    <cellStyle name="Normal 134 12 2" xfId="42883" xr:uid="{02E7BC53-770B-4380-84CB-D228FAFC2FF9}"/>
    <cellStyle name="Normal 134 2" xfId="1829" xr:uid="{00000000-0005-0000-0000-000049080000}"/>
    <cellStyle name="Normal 134 2 2" xfId="8144" xr:uid="{021CB3AD-7C1C-4BCF-83B7-0CEB8FBB4BD5}"/>
    <cellStyle name="Normal 134 2 2 2" xfId="14305" xr:uid="{65275359-A936-4918-A92C-87ADE5F61BA0}"/>
    <cellStyle name="Normal 134 2 2 2 2" xfId="27737" xr:uid="{8FC64C5E-4529-4929-A9AA-47F2D9986B09}"/>
    <cellStyle name="Normal 134 2 2 2 2 2" xfId="51854" xr:uid="{E651C0F1-1E93-4D5B-92E9-D660E644FBB5}"/>
    <cellStyle name="Normal 134 2 2 2 3" xfId="38538" xr:uid="{D5686530-8791-4CEA-8634-CED7BECD9766}"/>
    <cellStyle name="Normal 134 2 2 3" xfId="18018" xr:uid="{D40D7F3E-1DAB-4E31-8629-8893BC85AB07}"/>
    <cellStyle name="Normal 134 2 2 3 2" xfId="42249" xr:uid="{7BC44A62-4E16-4FF9-8B66-23D794422DBD}"/>
    <cellStyle name="Normal 134 2 2 4" xfId="21757" xr:uid="{CA10E2D8-473D-486C-A8B3-2A3E2F5F2972}"/>
    <cellStyle name="Normal 134 2 2 4 2" xfId="45980" xr:uid="{00AC4B54-63EA-47FD-946E-EA7CF3B67875}"/>
    <cellStyle name="Normal 134 2 2 5" xfId="23777" xr:uid="{6DB8EB20-D1B7-4364-A4D0-BD13E76237E2}"/>
    <cellStyle name="Normal 134 2 2 5 2" xfId="47979" xr:uid="{8127866E-F1DA-44D3-B80A-FB886C882F70}"/>
    <cellStyle name="Normal 134 2 2 6" xfId="32972" xr:uid="{FD89CC4B-5977-4959-8575-ECAD667FBB7C}"/>
    <cellStyle name="Normal 134 2 3" xfId="6997" xr:uid="{D792A43D-00B3-415C-85B3-0A8C466C5DE4}"/>
    <cellStyle name="Normal 134 2 3 2" xfId="13113" xr:uid="{B76B9331-8D55-4D91-B49B-12F7BC60A18B}"/>
    <cellStyle name="Normal 134 2 3 2 2" xfId="37346" xr:uid="{35C8A3C3-C68C-40ED-B4F4-0283605E2F4B}"/>
    <cellStyle name="Normal 134 2 3 3" xfId="16826" xr:uid="{25493CA5-2DF5-428D-9F4C-A9C37946826C}"/>
    <cellStyle name="Normal 134 2 3 3 2" xfId="41057" xr:uid="{0980FA8F-60F0-4E45-8181-9CE14191CD01}"/>
    <cellStyle name="Normal 134 2 3 4" xfId="20565" xr:uid="{10A9051D-D7F5-49CE-B1E7-CFA7E8B951C1}"/>
    <cellStyle name="Normal 134 2 3 4 2" xfId="44788" xr:uid="{553AF847-32A4-400C-ACCB-C8913A0C2E6A}"/>
    <cellStyle name="Normal 134 2 3 5" xfId="26543" xr:uid="{CF3045F2-A233-4975-A795-A7A085D6805C}"/>
    <cellStyle name="Normal 134 2 3 5 2" xfId="50662" xr:uid="{1E577BA7-7A7D-4E70-AAE7-5D6D91E0C6A3}"/>
    <cellStyle name="Normal 134 2 3 6" xfId="31924" xr:uid="{C1676D2C-3D99-4889-8017-1630D49CDBFD}"/>
    <cellStyle name="Normal 134 2 4" xfId="10640" xr:uid="{588846A6-0726-4B07-9AA0-04BD9A0BA57D}"/>
    <cellStyle name="Normal 134 2 4 2" xfId="25140" xr:uid="{1EB66364-8C94-468B-98CC-B97ABA25A515}"/>
    <cellStyle name="Normal 134 2 4 2 2" xfId="49274" xr:uid="{B925C253-E182-47D9-BF61-312008AC9C8E}"/>
    <cellStyle name="Normal 134 2 5" xfId="11724" xr:uid="{0343E945-0C0D-45A0-80BD-8E1742AF28DA}"/>
    <cellStyle name="Normal 134 2 5 2" xfId="35958" xr:uid="{98FB67CB-6889-4F08-8932-C16E2A14B993}"/>
    <cellStyle name="Normal 134 2 6" xfId="15437" xr:uid="{51C111E8-08EF-4801-9079-D039D2B957A4}"/>
    <cellStyle name="Normal 134 2 6 2" xfId="39669" xr:uid="{B39FAB5D-C990-4E7B-BF36-57E60DB36338}"/>
    <cellStyle name="Normal 134 2 7" xfId="19174" xr:uid="{50739AB2-3674-4228-B935-8B7C469E2BCC}"/>
    <cellStyle name="Normal 134 2 7 2" xfId="43400" xr:uid="{166832CD-E47F-4585-B6A8-D2E9DD36C867}"/>
    <cellStyle name="Normal 134 2 8" xfId="22727" xr:uid="{1752778B-BD91-4D67-9ED2-94F10ECF531E}"/>
    <cellStyle name="Normal 134 2 8 2" xfId="46929" xr:uid="{99D163FA-DA89-469D-BA57-7808B61BAE25}"/>
    <cellStyle name="Normal 134 3" xfId="4846" xr:uid="{8B2166FA-21F7-4EAB-B1CF-FBB937E5F81E}"/>
    <cellStyle name="Normal 134 3 2" xfId="8275" xr:uid="{47652743-04C5-4254-AE59-03F6FD75A2D2}"/>
    <cellStyle name="Normal 134 3 2 2" xfId="14432" xr:uid="{A22E2F58-2432-40E6-982F-D54824E04A67}"/>
    <cellStyle name="Normal 134 3 2 2 2" xfId="27864" xr:uid="{829AEB62-53F9-474F-8BBC-C4F5D3B49A01}"/>
    <cellStyle name="Normal 134 3 2 2 2 2" xfId="51981" xr:uid="{BC63B962-9065-4960-9170-C06E87917AB2}"/>
    <cellStyle name="Normal 134 3 2 2 3" xfId="38665" xr:uid="{0381E0DC-56B1-481E-8A52-E8A83025BC52}"/>
    <cellStyle name="Normal 134 3 2 3" xfId="18145" xr:uid="{5806304A-447D-4E70-885C-CD79C6B2D0A6}"/>
    <cellStyle name="Normal 134 3 2 3 2" xfId="42376" xr:uid="{57B5C4E1-320E-4EBC-808C-DB0A8C768525}"/>
    <cellStyle name="Normal 134 3 2 4" xfId="21884" xr:uid="{4BD0AF89-5A81-4052-94DD-E4B90D3E0E46}"/>
    <cellStyle name="Normal 134 3 2 4 2" xfId="46107" xr:uid="{8207C69C-C322-41A2-A521-34F4408CDFEA}"/>
    <cellStyle name="Normal 134 3 2 5" xfId="23904" xr:uid="{5A722300-AE58-4340-808B-6CCC32E22573}"/>
    <cellStyle name="Normal 134 3 2 5 2" xfId="48106" xr:uid="{37D8560C-4818-494F-B3B4-D6EA7BFA5DD9}"/>
    <cellStyle name="Normal 134 3 2 6" xfId="33099" xr:uid="{AFC798E4-280C-419E-BD25-F162F808F406}"/>
    <cellStyle name="Normal 134 3 3" xfId="7127" xr:uid="{510F4DFB-B420-4CBE-8EBE-36C069706EBF}"/>
    <cellStyle name="Normal 134 3 3 2" xfId="13240" xr:uid="{EA369508-657A-4B73-949D-6490F494EA1A}"/>
    <cellStyle name="Normal 134 3 3 2 2" xfId="37473" xr:uid="{7BA4E073-89EC-46D8-84EB-CC352A4C9584}"/>
    <cellStyle name="Normal 134 3 3 3" xfId="16953" xr:uid="{DA802F1C-1E28-4791-9773-8557EECDBF95}"/>
    <cellStyle name="Normal 134 3 3 3 2" xfId="41184" xr:uid="{658D0388-5A70-4A37-850A-9D5F9C921E0B}"/>
    <cellStyle name="Normal 134 3 3 4" xfId="20692" xr:uid="{D88B983C-58C8-4303-9535-F96C790B6099}"/>
    <cellStyle name="Normal 134 3 3 4 2" xfId="44915" xr:uid="{A087FF84-70B8-4CEA-861D-34AAE8C274C6}"/>
    <cellStyle name="Normal 134 3 3 5" xfId="26670" xr:uid="{1793D323-2ADF-4FE8-B1FB-E09894D2EF90}"/>
    <cellStyle name="Normal 134 3 3 5 2" xfId="50789" xr:uid="{09106716-EF25-4092-A08F-2CBDB9342D4E}"/>
    <cellStyle name="Normal 134 3 3 6" xfId="32051" xr:uid="{AE5FD302-D39F-4630-ACFC-0CFB15246B17}"/>
    <cellStyle name="Normal 134 3 4" xfId="11851" xr:uid="{1BE4EF67-2F7A-4897-8730-C3EB52003284}"/>
    <cellStyle name="Normal 134 3 4 2" xfId="25267" xr:uid="{BDB38BC7-EE26-4B55-874C-B3937A29FA6C}"/>
    <cellStyle name="Normal 134 3 4 2 2" xfId="49401" xr:uid="{65495786-D0FB-488A-88DF-02829FAFFE92}"/>
    <cellStyle name="Normal 134 3 4 3" xfId="36085" xr:uid="{FCC985A9-7203-4D9D-A446-9009E3D931AA}"/>
    <cellStyle name="Normal 134 3 5" xfId="15564" xr:uid="{F8412675-890B-4920-B47A-636FED08AFBB}"/>
    <cellStyle name="Normal 134 3 5 2" xfId="39796" xr:uid="{DF01C469-1F19-4C78-8C25-4CF9CA726072}"/>
    <cellStyle name="Normal 134 3 6" xfId="19301" xr:uid="{7B29C91C-86CA-42B1-AFFC-2A0AAD2DD716}"/>
    <cellStyle name="Normal 134 3 6 2" xfId="43527" xr:uid="{BAF215B1-4607-4C54-B8D1-1790888CD478}"/>
    <cellStyle name="Normal 134 3 7" xfId="22854" xr:uid="{589BA2A4-D1BB-43C7-B26C-D6E4C52AEABF}"/>
    <cellStyle name="Normal 134 3 7 2" xfId="47056" xr:uid="{3FAC6A72-5265-4797-B013-0E73D3C486F7}"/>
    <cellStyle name="Normal 134 4" xfId="7255" xr:uid="{9BEF8915-E589-481D-A47B-568A8E394F1A}"/>
    <cellStyle name="Normal 134 4 2" xfId="8405" xr:uid="{454AE99A-20AF-41DC-BBA8-646FD20028BB}"/>
    <cellStyle name="Normal 134 4 2 2" xfId="14559" xr:uid="{86CEF701-2DCA-43DE-8B91-3FFDB2359A52}"/>
    <cellStyle name="Normal 134 4 2 2 2" xfId="27991" xr:uid="{240D0F16-4ED5-4E6E-8D09-F792B4535B01}"/>
    <cellStyle name="Normal 134 4 2 2 2 2" xfId="52108" xr:uid="{EEB3B936-402C-4846-A846-21F3F301A670}"/>
    <cellStyle name="Normal 134 4 2 2 3" xfId="38792" xr:uid="{659B6EBE-5DC4-40E7-9216-6F51DD8EF47C}"/>
    <cellStyle name="Normal 134 4 2 3" xfId="18272" xr:uid="{8856C0A5-9D09-45E6-B8CC-1BFD87F626DC}"/>
    <cellStyle name="Normal 134 4 2 3 2" xfId="42503" xr:uid="{1E385557-ACD8-4583-9B0C-5978823D83C4}"/>
    <cellStyle name="Normal 134 4 2 4" xfId="22011" xr:uid="{9BB7EF92-BE07-4847-9D04-389F14F40882}"/>
    <cellStyle name="Normal 134 4 2 4 2" xfId="46234" xr:uid="{E139DDE8-F166-4727-8940-C2B9C72821BB}"/>
    <cellStyle name="Normal 134 4 2 5" xfId="24031" xr:uid="{46EB1233-A181-4605-B029-2DD3452ACA80}"/>
    <cellStyle name="Normal 134 4 2 5 2" xfId="48233" xr:uid="{86F0F477-4A92-4FC2-8ABE-C633542AC251}"/>
    <cellStyle name="Normal 134 4 2 6" xfId="33226" xr:uid="{51DDAF3D-AD4E-47E1-B012-6F80931ED83B}"/>
    <cellStyle name="Normal 134 4 3" xfId="9571" xr:uid="{A08B8DEE-89C7-4C45-BC9C-ECD7E31F89B8}"/>
    <cellStyle name="Normal 134 4 3 2" xfId="13367" xr:uid="{EBC27BA4-740C-4F95-84E7-5C0B0D006266}"/>
    <cellStyle name="Normal 134 4 3 2 2" xfId="37600" xr:uid="{0C3B84FC-1E2D-4433-A84B-DFFA4EA1B585}"/>
    <cellStyle name="Normal 134 4 3 3" xfId="17080" xr:uid="{166A53E5-955D-4F5B-A8E1-89943E88A662}"/>
    <cellStyle name="Normal 134 4 3 3 2" xfId="41311" xr:uid="{E77EC197-CF0B-452C-A947-116D10E492BD}"/>
    <cellStyle name="Normal 134 4 3 4" xfId="20819" xr:uid="{37625CB0-D0B9-423F-8799-184DA9E703F8}"/>
    <cellStyle name="Normal 134 4 3 4 2" xfId="45042" xr:uid="{5FC43A69-700C-4A65-B5A5-F4F2634397A1}"/>
    <cellStyle name="Normal 134 4 3 5" xfId="26797" xr:uid="{A738A463-7C99-40FC-A5AD-A020E84E0861}"/>
    <cellStyle name="Normal 134 4 3 5 2" xfId="50916" xr:uid="{9B5C7DBB-7FE6-4855-8464-F682CFD254F4}"/>
    <cellStyle name="Normal 134 4 3 6" xfId="34196" xr:uid="{07959158-BCEA-4950-BD89-DAFE1E1CC7FB}"/>
    <cellStyle name="Normal 134 4 4" xfId="11978" xr:uid="{A7905743-D525-4E80-9EBF-1436C5D1111A}"/>
    <cellStyle name="Normal 134 4 4 2" xfId="25394" xr:uid="{C470A475-5C98-4ABF-A9D2-5F7754783873}"/>
    <cellStyle name="Normal 134 4 4 2 2" xfId="49528" xr:uid="{2F141F4D-76A0-4207-B4CC-3592F1C7A44D}"/>
    <cellStyle name="Normal 134 4 4 3" xfId="36212" xr:uid="{184504DF-CB1D-494E-980C-36247D90C162}"/>
    <cellStyle name="Normal 134 4 5" xfId="15691" xr:uid="{06299956-2BAE-48E6-B1A4-1C0315F9BF6A}"/>
    <cellStyle name="Normal 134 4 5 2" xfId="39923" xr:uid="{BC30808E-394D-4E82-9249-83B9CCA55AEC}"/>
    <cellStyle name="Normal 134 4 6" xfId="19428" xr:uid="{A307EDE3-2CB3-405A-AD99-0C3016A17C27}"/>
    <cellStyle name="Normal 134 4 6 2" xfId="43654" xr:uid="{C19ACAD6-2EBB-430F-AC79-F110BBCF2E8B}"/>
    <cellStyle name="Normal 134 4 7" xfId="22981" xr:uid="{EF0AF4D3-23A4-4DCB-87A1-1B465B2893D6}"/>
    <cellStyle name="Normal 134 4 7 2" xfId="47183" xr:uid="{32808D2D-4887-4ECC-897A-8AEB27E4AE3E}"/>
    <cellStyle name="Normal 134 4 8" xfId="32178" xr:uid="{BB717504-6898-4245-8CF8-94583802156A}"/>
    <cellStyle name="Normal 134 5" xfId="7389" xr:uid="{442BB016-23D6-41DB-8ECF-751180086B04}"/>
    <cellStyle name="Normal 134 5 2" xfId="8537" xr:uid="{A80BC826-2F30-4F52-A7C9-A3A7CF8B9F0E}"/>
    <cellStyle name="Normal 134 5 2 2" xfId="14686" xr:uid="{59EB9015-1B38-4FEE-9BAE-3302640DEF44}"/>
    <cellStyle name="Normal 134 5 2 2 2" xfId="28118" xr:uid="{674658A9-C488-4422-BC78-16A8EAE67F9B}"/>
    <cellStyle name="Normal 134 5 2 2 2 2" xfId="52235" xr:uid="{BE478A5B-4E14-46F8-B173-6430C6ECBE12}"/>
    <cellStyle name="Normal 134 5 2 2 3" xfId="38919" xr:uid="{E9E28972-5137-4DFC-9A65-7458136FBD24}"/>
    <cellStyle name="Normal 134 5 2 3" xfId="18399" xr:uid="{49A049C0-009C-493F-B122-1D1DEDF24553}"/>
    <cellStyle name="Normal 134 5 2 3 2" xfId="42630" xr:uid="{0A24D681-5DDD-4CBF-8CC4-6F9E969D83D8}"/>
    <cellStyle name="Normal 134 5 2 4" xfId="22138" xr:uid="{B3DC79D9-6966-4FEC-BA4F-B6B713DD6A2F}"/>
    <cellStyle name="Normal 134 5 2 4 2" xfId="46361" xr:uid="{D8A5CB89-0C9A-4043-8FD9-5D06967BD8D0}"/>
    <cellStyle name="Normal 134 5 2 5" xfId="24158" xr:uid="{416F177A-8C27-4AEC-AF40-B68BBEDC1A5E}"/>
    <cellStyle name="Normal 134 5 2 5 2" xfId="48360" xr:uid="{51B7A1BE-9E33-4B79-B4C6-07DA7DB8C5DE}"/>
    <cellStyle name="Normal 134 5 2 6" xfId="33353" xr:uid="{8DBE0CF2-F565-4DD4-8413-4D201F110EED}"/>
    <cellStyle name="Normal 134 5 3" xfId="9650" xr:uid="{F780DCB9-2667-463E-978A-1482545723F3}"/>
    <cellStyle name="Normal 134 5 3 2" xfId="13494" xr:uid="{25F4AFA5-B2BF-4CC8-9E67-4BDEDBD54907}"/>
    <cellStyle name="Normal 134 5 3 2 2" xfId="37727" xr:uid="{CCEEBEE1-362A-4CF8-B38F-03FF2EFBDA7D}"/>
    <cellStyle name="Normal 134 5 3 3" xfId="17207" xr:uid="{1474C4B8-1A92-49EF-9465-62C6B0705B82}"/>
    <cellStyle name="Normal 134 5 3 3 2" xfId="41438" xr:uid="{EAC00304-4E6A-43AF-BC35-B3012515F41C}"/>
    <cellStyle name="Normal 134 5 3 4" xfId="20946" xr:uid="{5C98A33B-B381-48E1-B5F2-393FA0291A97}"/>
    <cellStyle name="Normal 134 5 3 4 2" xfId="45169" xr:uid="{7D85281D-B00C-44EE-998D-F9C1ADF56593}"/>
    <cellStyle name="Normal 134 5 3 5" xfId="26924" xr:uid="{9529E695-7700-4548-BD3D-54108856B326}"/>
    <cellStyle name="Normal 134 5 3 5 2" xfId="51043" xr:uid="{1E4A5FF0-12AD-42F8-BFA0-ABFC86465211}"/>
    <cellStyle name="Normal 134 5 3 6" xfId="34275" xr:uid="{2222B8E0-FDC7-4923-A8E7-032EA712F336}"/>
    <cellStyle name="Normal 134 5 4" xfId="12105" xr:uid="{C4EF3BAF-4CE5-4234-89E3-1ADD1F7273A2}"/>
    <cellStyle name="Normal 134 5 4 2" xfId="25521" xr:uid="{0DD4ECBC-0E48-4196-A7F8-BBCEE9BB762A}"/>
    <cellStyle name="Normal 134 5 4 2 2" xfId="49655" xr:uid="{A41C3413-BD30-443E-AD30-8FB7B82A2F01}"/>
    <cellStyle name="Normal 134 5 4 3" xfId="36339" xr:uid="{00DB4AAA-88CC-4A1C-B99D-0457368D6A60}"/>
    <cellStyle name="Normal 134 5 5" xfId="15818" xr:uid="{A2A85D89-6587-4254-8F4E-DE654EF46908}"/>
    <cellStyle name="Normal 134 5 5 2" xfId="40050" xr:uid="{91C29CB6-1F03-4F49-93D5-EB45CA36FF1E}"/>
    <cellStyle name="Normal 134 5 6" xfId="19555" xr:uid="{79235026-4ADB-42B0-9EAE-997206E4CA2D}"/>
    <cellStyle name="Normal 134 5 6 2" xfId="43781" xr:uid="{AE696666-841F-407B-80E9-C8D22781F97E}"/>
    <cellStyle name="Normal 134 5 7" xfId="23108" xr:uid="{3A2379A7-2ACF-489E-BC88-9502F05F38FD}"/>
    <cellStyle name="Normal 134 5 7 2" xfId="47310" xr:uid="{C5C1ED8A-2E4B-4349-B959-E3B048AA6642}"/>
    <cellStyle name="Normal 134 5 8" xfId="32305" xr:uid="{A901F178-0F23-40FB-9B23-2F7010313C42}"/>
    <cellStyle name="Normal 134 6" xfId="7898" xr:uid="{A6ADBF2B-B4B3-4CE6-AE65-448DD284D3C7}"/>
    <cellStyle name="Normal 134 7" xfId="7554" xr:uid="{7703B45F-2B9E-4735-AF18-8495D16D8EEF}"/>
    <cellStyle name="Normal 134 7 2" xfId="12624" xr:uid="{5D73D982-6AB2-40F1-BCEA-93A0D0894038}"/>
    <cellStyle name="Normal 134 7 2 2" xfId="26052" xr:uid="{C1471693-560E-4228-88CC-E50319058A56}"/>
    <cellStyle name="Normal 134 7 2 2 2" xfId="50173" xr:uid="{B45C9EF6-1326-446D-8660-62A94E302930}"/>
    <cellStyle name="Normal 134 7 2 3" xfId="36857" xr:uid="{43A7CBC1-4227-4B3E-B206-CFE2C90FF95A}"/>
    <cellStyle name="Normal 134 7 3" xfId="16337" xr:uid="{69F81147-C98E-4E2B-B1FB-8E43E484E2E1}"/>
    <cellStyle name="Normal 134 7 3 2" xfId="40568" xr:uid="{80D10583-1E35-41CF-BD7D-AB88090D92E6}"/>
    <cellStyle name="Normal 134 7 4" xfId="20076" xr:uid="{C73F0453-31BE-426D-A5CB-41EE866DC903}"/>
    <cellStyle name="Normal 134 7 4 2" xfId="44299" xr:uid="{0A50C135-9F05-4CB4-B886-71A33699ABD8}"/>
    <cellStyle name="Normal 134 7 5" xfId="23268" xr:uid="{803EA3B2-1F6D-4C05-8414-657AF45AD5E1}"/>
    <cellStyle name="Normal 134 7 5 2" xfId="47470" xr:uid="{8E63D9A8-F0B8-4B91-8295-A377317E2172}"/>
    <cellStyle name="Normal 134 7 6" xfId="32465" xr:uid="{05A6D3A1-B69D-4BA2-B8F8-DDE12D802D26}"/>
    <cellStyle name="Normal 134 8" xfId="6731" xr:uid="{8A24F296-67B6-46E5-A1D3-E1F1EA5392B1}"/>
    <cellStyle name="Normal 134 8 2" xfId="9896" xr:uid="{8043A3A8-2F61-488B-8BD2-3CB1F8A3A32A}"/>
    <cellStyle name="Normal 134 8 2 2" xfId="34496" xr:uid="{876A387D-6E35-4946-BF7D-12D49A2F7449}"/>
    <cellStyle name="Normal 134 8 3" xfId="13801" xr:uid="{F314B1AA-F3D8-4EA0-AC9B-BE53D4398C0B}"/>
    <cellStyle name="Normal 134 8 3 2" xfId="38034" xr:uid="{1FC3E310-B90B-47BD-87DC-034B1E732A9A}"/>
    <cellStyle name="Normal 134 8 4" xfId="17514" xr:uid="{A857D933-123A-4A2C-8E2E-054EEC5C8835}"/>
    <cellStyle name="Normal 134 8 4 2" xfId="41745" xr:uid="{5999759F-A648-4918-A612-04052084DFD7}"/>
    <cellStyle name="Normal 134 8 5" xfId="21253" xr:uid="{481A25A5-6D5F-42B5-A18D-96D4EBA72D23}"/>
    <cellStyle name="Normal 134 8 5 2" xfId="45476" xr:uid="{FAC73D66-F13B-4E90-8D5B-F0D3A75DEE67}"/>
    <cellStyle name="Normal 134 8 6" xfId="27233" xr:uid="{8EEA5ECA-1C60-431F-9B80-710DB3EE6D25}"/>
    <cellStyle name="Normal 134 8 6 2" xfId="51350" xr:uid="{1F2EC6A9-531C-49D0-8C30-22713BD85F39}"/>
    <cellStyle name="Normal 134 9" xfId="9052" xr:uid="{696FA524-CE2F-46E0-8242-05D246B787D8}"/>
    <cellStyle name="Normal 134 9 2" xfId="12454" xr:uid="{C8FE9E0E-40A4-47D9-B83F-1F6C7F37B079}"/>
    <cellStyle name="Normal 134 9 2 2" xfId="36688" xr:uid="{F952D629-0368-47B1-A2EA-5727FC001780}"/>
    <cellStyle name="Normal 134 9 3" xfId="16167" xr:uid="{91146E7E-6044-4CEA-857C-6C93737915B9}"/>
    <cellStyle name="Normal 134 9 3 2" xfId="40399" xr:uid="{8C85B846-85EA-4F86-8B9E-74B8D39EF551}"/>
    <cellStyle name="Normal 134 9 4" xfId="19905" xr:uid="{A8EA69CD-B794-4EC8-83A1-90F6DE0C8B26}"/>
    <cellStyle name="Normal 134 9 4 2" xfId="44130" xr:uid="{F03C04A1-64F1-4C34-AD43-8F116D68C92E}"/>
    <cellStyle name="Normal 134 9 5" xfId="25880" xr:uid="{2C565F0C-221A-4392-B236-4F6BD28748A5}"/>
    <cellStyle name="Normal 134 9 5 2" xfId="50004" xr:uid="{2F643840-F772-4B11-A513-EC21EC14E5CA}"/>
    <cellStyle name="Normal 134 9 6" xfId="33745" xr:uid="{8F042E6C-42B3-40C1-A4B8-F5098294A268}"/>
    <cellStyle name="Normal 135" xfId="1830" xr:uid="{00000000-0005-0000-0000-00004A080000}"/>
    <cellStyle name="Normal 135 10" xfId="11212" xr:uid="{F2C09D15-EFA1-4147-81B7-7416A37E11F3}"/>
    <cellStyle name="Normal 135 10 2" xfId="24593" xr:uid="{99D63A1A-7E3E-46DC-9020-51294772DAB6}"/>
    <cellStyle name="Normal 135 10 2 2" xfId="48767" xr:uid="{082A9CD6-3DFE-46C9-B4C5-A0E6A18B011C}"/>
    <cellStyle name="Normal 135 10 3" xfId="35446" xr:uid="{FB7FB2DE-9C81-444B-A580-F9CA25B432D2}"/>
    <cellStyle name="Normal 135 11" xfId="14925" xr:uid="{F64844E8-182A-4224-8FDC-12712C757076}"/>
    <cellStyle name="Normal 135 11 2" xfId="39157" xr:uid="{05935F4C-CE1F-478E-A056-1F87577B0DF2}"/>
    <cellStyle name="Normal 135 12" xfId="18658" xr:uid="{21E31DDF-BEF9-4732-981F-D92151F8FF36}"/>
    <cellStyle name="Normal 135 12 2" xfId="42884" xr:uid="{29A8C4F3-4982-468F-8477-E9E118D15EF4}"/>
    <cellStyle name="Normal 135 2" xfId="1831" xr:uid="{00000000-0005-0000-0000-00004B080000}"/>
    <cellStyle name="Normal 135 2 2" xfId="8145" xr:uid="{8400B3FA-3C39-47E6-8772-C9ED05DFD5A5}"/>
    <cellStyle name="Normal 135 2 2 2" xfId="14306" xr:uid="{95B92124-6587-410E-B28A-B1E384D57AEF}"/>
    <cellStyle name="Normal 135 2 2 2 2" xfId="27738" xr:uid="{DFDD9AB5-771F-4CD8-BF59-8DD21A2749FC}"/>
    <cellStyle name="Normal 135 2 2 2 2 2" xfId="51855" xr:uid="{239A5F78-F134-462F-8F20-F86BE1EAD43D}"/>
    <cellStyle name="Normal 135 2 2 2 3" xfId="38539" xr:uid="{ED1212DF-7353-439D-ABE0-F4252CF5A650}"/>
    <cellStyle name="Normal 135 2 2 3" xfId="18019" xr:uid="{068BA915-FE12-4778-88BE-9607F53E7A78}"/>
    <cellStyle name="Normal 135 2 2 3 2" xfId="42250" xr:uid="{DC888233-7696-4FAD-8B38-9BB2D1C8FACD}"/>
    <cellStyle name="Normal 135 2 2 4" xfId="21758" xr:uid="{3AEBFD2C-90CB-44DC-9027-B7A9D89379B1}"/>
    <cellStyle name="Normal 135 2 2 4 2" xfId="45981" xr:uid="{46D9EAA8-9612-4D31-87D4-245E7B36E441}"/>
    <cellStyle name="Normal 135 2 2 5" xfId="23778" xr:uid="{CA474B01-C0FD-48A3-B64E-185F1B8D85F0}"/>
    <cellStyle name="Normal 135 2 2 5 2" xfId="47980" xr:uid="{82C6AE08-F144-4F32-8B49-3078D55FE079}"/>
    <cellStyle name="Normal 135 2 2 6" xfId="32973" xr:uid="{CF74687C-7B29-40FA-BFAE-CC55AB3F54D2}"/>
    <cellStyle name="Normal 135 2 3" xfId="6998" xr:uid="{4EC45615-3340-417D-A5EA-6B3F3D35E7C5}"/>
    <cellStyle name="Normal 135 2 3 2" xfId="13114" xr:uid="{7B76EFCF-24E1-435C-9B11-3F4371BA0C14}"/>
    <cellStyle name="Normal 135 2 3 2 2" xfId="37347" xr:uid="{A6474AD1-9637-4C38-9A0A-DBC05D6CCC7B}"/>
    <cellStyle name="Normal 135 2 3 3" xfId="16827" xr:uid="{8ECA2F32-388D-4C4F-BC8E-7C19F9114DCC}"/>
    <cellStyle name="Normal 135 2 3 3 2" xfId="41058" xr:uid="{B6BD6034-222F-4A31-99E2-AFC72B4986D6}"/>
    <cellStyle name="Normal 135 2 3 4" xfId="20566" xr:uid="{72E97E20-04A9-452A-9164-6011567B2C35}"/>
    <cellStyle name="Normal 135 2 3 4 2" xfId="44789" xr:uid="{88CDBB84-F79C-448A-98AE-BFD713CF7ADE}"/>
    <cellStyle name="Normal 135 2 3 5" xfId="26544" xr:uid="{AFB61401-C867-4C70-8242-B695D44FC1E9}"/>
    <cellStyle name="Normal 135 2 3 5 2" xfId="50663" xr:uid="{9A19C4AD-8511-412E-BDCA-40693A9E7A9C}"/>
    <cellStyle name="Normal 135 2 3 6" xfId="31925" xr:uid="{7982714B-63C6-49E7-A5E4-11B02241C0A4}"/>
    <cellStyle name="Normal 135 2 4" xfId="10641" xr:uid="{4967F766-BBC8-47B1-B10B-A13BCC25CD3D}"/>
    <cellStyle name="Normal 135 2 4 2" xfId="25141" xr:uid="{64EC2D06-AABB-439D-A56B-02F51C2FEE61}"/>
    <cellStyle name="Normal 135 2 4 2 2" xfId="49275" xr:uid="{B1F9BE39-474F-454A-99F7-568401AC8A78}"/>
    <cellStyle name="Normal 135 2 5" xfId="11725" xr:uid="{236857E5-9E59-4D7A-BD01-3726D4709947}"/>
    <cellStyle name="Normal 135 2 5 2" xfId="35959" xr:uid="{0FA8B519-A90E-4865-A840-3C4371EF60B4}"/>
    <cellStyle name="Normal 135 2 6" xfId="15438" xr:uid="{368D5E13-BCF6-4484-A8B4-1027DAF2D023}"/>
    <cellStyle name="Normal 135 2 6 2" xfId="39670" xr:uid="{EA602434-3C04-430C-AE89-F47420908137}"/>
    <cellStyle name="Normal 135 2 7" xfId="19175" xr:uid="{8082D4AA-C307-49EC-86D2-D66D5B6BEA66}"/>
    <cellStyle name="Normal 135 2 7 2" xfId="43401" xr:uid="{B0E36654-65FA-4DFC-8FD4-4907DA9317D7}"/>
    <cellStyle name="Normal 135 2 8" xfId="22728" xr:uid="{DBDEDAE4-975D-4CF6-9E37-DE218DE0011C}"/>
    <cellStyle name="Normal 135 2 8 2" xfId="46930" xr:uid="{EAE67895-FC57-4E95-AA85-C59D0638CE0D}"/>
    <cellStyle name="Normal 135 3" xfId="4847" xr:uid="{0E3695CF-4633-463D-9AA0-72163F2A41A5}"/>
    <cellStyle name="Normal 135 3 2" xfId="8276" xr:uid="{D988138A-338C-44D5-9901-F5EBDD06207E}"/>
    <cellStyle name="Normal 135 3 2 2" xfId="14433" xr:uid="{25A32028-A037-41DC-957A-F7306895246A}"/>
    <cellStyle name="Normal 135 3 2 2 2" xfId="27865" xr:uid="{2FDE659A-FFE1-4293-9DFC-99B387B01F43}"/>
    <cellStyle name="Normal 135 3 2 2 2 2" xfId="51982" xr:uid="{2905E239-8057-4F14-AFFE-7AE55CA4CDA7}"/>
    <cellStyle name="Normal 135 3 2 2 3" xfId="38666" xr:uid="{B250B976-9C02-4DC5-94E8-A6E9584C91D1}"/>
    <cellStyle name="Normal 135 3 2 3" xfId="18146" xr:uid="{244EACB9-51E3-4425-8519-E69104011AFB}"/>
    <cellStyle name="Normal 135 3 2 3 2" xfId="42377" xr:uid="{037053E8-8370-415E-A663-09C030990664}"/>
    <cellStyle name="Normal 135 3 2 4" xfId="21885" xr:uid="{1FC58FBA-2A0E-45F4-B377-CB680F8CEE6D}"/>
    <cellStyle name="Normal 135 3 2 4 2" xfId="46108" xr:uid="{36E13813-D179-40B7-B687-45CC828BC0B1}"/>
    <cellStyle name="Normal 135 3 2 5" xfId="23905" xr:uid="{B3384E8E-8933-42E5-A19E-62B266C51312}"/>
    <cellStyle name="Normal 135 3 2 5 2" xfId="48107" xr:uid="{4F1717B5-A858-40C9-9FB1-DA022EF5D4CC}"/>
    <cellStyle name="Normal 135 3 2 6" xfId="33100" xr:uid="{C2C61FDC-226E-4F9A-BF97-4B9AC5C05AEB}"/>
    <cellStyle name="Normal 135 3 3" xfId="7128" xr:uid="{47CAA7BF-2CB9-43A5-B420-88915E6A55FE}"/>
    <cellStyle name="Normal 135 3 3 2" xfId="13241" xr:uid="{79D22F24-FEF7-4D6F-BF55-1AA48C6C2F00}"/>
    <cellStyle name="Normal 135 3 3 2 2" xfId="37474" xr:uid="{D3E3F928-B7BE-4970-BEE7-B4831F1AB0CA}"/>
    <cellStyle name="Normal 135 3 3 3" xfId="16954" xr:uid="{5717E770-76CF-43AA-8F67-18BCC2E8F8C3}"/>
    <cellStyle name="Normal 135 3 3 3 2" xfId="41185" xr:uid="{8EA0408F-3328-42E2-AA67-50B539AB03A2}"/>
    <cellStyle name="Normal 135 3 3 4" xfId="20693" xr:uid="{08A0A767-5988-4D9F-A16B-19F3B85F5BA0}"/>
    <cellStyle name="Normal 135 3 3 4 2" xfId="44916" xr:uid="{533AC1B1-1DC2-4C6F-9712-CE007D1ABF23}"/>
    <cellStyle name="Normal 135 3 3 5" xfId="26671" xr:uid="{F33C9FA3-086B-4655-8F9D-0497F7E085F5}"/>
    <cellStyle name="Normal 135 3 3 5 2" xfId="50790" xr:uid="{0721B580-6E35-4227-ADD7-E5AF071AF8E7}"/>
    <cellStyle name="Normal 135 3 3 6" xfId="32052" xr:uid="{B73EDBC7-817C-40CC-8BA5-1C941DD1AAA3}"/>
    <cellStyle name="Normal 135 3 4" xfId="11852" xr:uid="{3AF2B1D2-AD95-4294-85D9-84855DC0190E}"/>
    <cellStyle name="Normal 135 3 4 2" xfId="25268" xr:uid="{737E83C6-94CC-4088-9E8E-BA621A01D628}"/>
    <cellStyle name="Normal 135 3 4 2 2" xfId="49402" xr:uid="{E75CE05C-1F3E-451E-A47B-6D0C793A54A7}"/>
    <cellStyle name="Normal 135 3 4 3" xfId="36086" xr:uid="{B2CCD143-0EE9-4EA7-891C-81D6B2F2C154}"/>
    <cellStyle name="Normal 135 3 5" xfId="15565" xr:uid="{A4E0DD31-56DA-4958-9C20-71E1BA2B9BCD}"/>
    <cellStyle name="Normal 135 3 5 2" xfId="39797" xr:uid="{BA153E3D-8F7A-46F5-995B-1791F7C1D3F8}"/>
    <cellStyle name="Normal 135 3 6" xfId="19302" xr:uid="{DB24E939-1C64-47E7-AC33-C901C53DA598}"/>
    <cellStyle name="Normal 135 3 6 2" xfId="43528" xr:uid="{DBBE6D5B-B8D3-42EF-8D1F-A2A873512FD7}"/>
    <cellStyle name="Normal 135 3 7" xfId="22855" xr:uid="{5466835C-71C5-4704-9ED7-6D5D7CB926E8}"/>
    <cellStyle name="Normal 135 3 7 2" xfId="47057" xr:uid="{C88709E0-2012-4706-913E-066F439C77A1}"/>
    <cellStyle name="Normal 135 4" xfId="7256" xr:uid="{D35B82BA-47D6-4A6D-878C-E1B1DFD6E1D6}"/>
    <cellStyle name="Normal 135 4 2" xfId="8406" xr:uid="{D272F8DD-4B00-4788-8C25-D2C07106FE25}"/>
    <cellStyle name="Normal 135 4 2 2" xfId="14560" xr:uid="{05147F80-7B2D-4988-8B6B-252AB2392E09}"/>
    <cellStyle name="Normal 135 4 2 2 2" xfId="27992" xr:uid="{1A7A342E-3547-4865-80BD-BC765F16A17C}"/>
    <cellStyle name="Normal 135 4 2 2 2 2" xfId="52109" xr:uid="{08B4D1E6-2982-4F7E-A2DD-3BE38CF300AA}"/>
    <cellStyle name="Normal 135 4 2 2 3" xfId="38793" xr:uid="{6FA22F47-DF0D-4305-BA24-11B17500AE99}"/>
    <cellStyle name="Normal 135 4 2 3" xfId="18273" xr:uid="{ECD5D048-1256-4A5A-8A60-D7F4E809CE74}"/>
    <cellStyle name="Normal 135 4 2 3 2" xfId="42504" xr:uid="{07A9C171-7259-4EA3-9803-4E9CEA2784FD}"/>
    <cellStyle name="Normal 135 4 2 4" xfId="22012" xr:uid="{58E2023C-108B-4BE8-925A-A4BF0F202176}"/>
    <cellStyle name="Normal 135 4 2 4 2" xfId="46235" xr:uid="{D16B6F1A-4577-4852-9166-0046259AC562}"/>
    <cellStyle name="Normal 135 4 2 5" xfId="24032" xr:uid="{B753BC41-01FE-434C-AD5E-BDF76AA74611}"/>
    <cellStyle name="Normal 135 4 2 5 2" xfId="48234" xr:uid="{C3672696-118D-4EE2-9827-AE486E1DE705}"/>
    <cellStyle name="Normal 135 4 2 6" xfId="33227" xr:uid="{0E7DAB3F-2304-432A-8E7A-F046921B4B82}"/>
    <cellStyle name="Normal 135 4 3" xfId="9572" xr:uid="{7C8DED31-0464-4BEA-8654-221E56C580B6}"/>
    <cellStyle name="Normal 135 4 3 2" xfId="13368" xr:uid="{0D58F8DE-8B6E-47E9-935D-8DA3D285B742}"/>
    <cellStyle name="Normal 135 4 3 2 2" xfId="37601" xr:uid="{0E40D701-2F54-4FC1-A16D-95185EAFCCB5}"/>
    <cellStyle name="Normal 135 4 3 3" xfId="17081" xr:uid="{BDB87AC0-B681-4B61-8439-0AC285A3871D}"/>
    <cellStyle name="Normal 135 4 3 3 2" xfId="41312" xr:uid="{0BFD9148-8196-4765-A41D-FD24DEC191AE}"/>
    <cellStyle name="Normal 135 4 3 4" xfId="20820" xr:uid="{B81BD311-74E7-4D62-BCF5-385AABB53DFD}"/>
    <cellStyle name="Normal 135 4 3 4 2" xfId="45043" xr:uid="{A9ED1F1D-AC32-4A40-8A88-68457E2B8F30}"/>
    <cellStyle name="Normal 135 4 3 5" xfId="26798" xr:uid="{37E25DE7-DD6C-474F-BB28-B871E1230FFF}"/>
    <cellStyle name="Normal 135 4 3 5 2" xfId="50917" xr:uid="{42D6CA72-63AB-43F9-8ECD-EA705E1123EF}"/>
    <cellStyle name="Normal 135 4 3 6" xfId="34197" xr:uid="{5CD49E26-E7E2-4ECA-B0A2-5B589C7A2CFB}"/>
    <cellStyle name="Normal 135 4 4" xfId="11979" xr:uid="{7543EB33-1227-4508-8656-D73FA23160A8}"/>
    <cellStyle name="Normal 135 4 4 2" xfId="25395" xr:uid="{08F07354-B1FC-484C-936F-7191F4C240AF}"/>
    <cellStyle name="Normal 135 4 4 2 2" xfId="49529" xr:uid="{0A903716-B0E1-4F84-8BBF-BF6EFE5D97C2}"/>
    <cellStyle name="Normal 135 4 4 3" xfId="36213" xr:uid="{8C34CF29-0491-41A6-8935-76A0B4111BCF}"/>
    <cellStyle name="Normal 135 4 5" xfId="15692" xr:uid="{0B0DD1A2-856D-4EDD-B55F-87341A8D5CC3}"/>
    <cellStyle name="Normal 135 4 5 2" xfId="39924" xr:uid="{D8AFED5E-004D-41A8-8DB7-75029A86B9C1}"/>
    <cellStyle name="Normal 135 4 6" xfId="19429" xr:uid="{489644FC-1898-49FB-BA97-1C1A2B070289}"/>
    <cellStyle name="Normal 135 4 6 2" xfId="43655" xr:uid="{D58ED3F3-91F1-4CDB-A800-27588C6F5521}"/>
    <cellStyle name="Normal 135 4 7" xfId="22982" xr:uid="{BD79BC20-1D69-47AB-99B1-E49987D756C7}"/>
    <cellStyle name="Normal 135 4 7 2" xfId="47184" xr:uid="{CE7C20F3-1C27-4B9B-85AF-AC4701D2FAF2}"/>
    <cellStyle name="Normal 135 4 8" xfId="32179" xr:uid="{43290DB9-C3DB-4DB0-B18D-54D7F42E035A}"/>
    <cellStyle name="Normal 135 5" xfId="7390" xr:uid="{6BC8EFE4-51FA-434D-BE20-7FCDCA048C19}"/>
    <cellStyle name="Normal 135 5 2" xfId="8538" xr:uid="{D3950A6B-0B97-443F-9699-EA408068B773}"/>
    <cellStyle name="Normal 135 5 2 2" xfId="14687" xr:uid="{CE7B7DD7-4362-48B9-9BDC-B74CD08F8740}"/>
    <cellStyle name="Normal 135 5 2 2 2" xfId="28119" xr:uid="{2517AE09-B01F-445E-B858-2A1245E7A661}"/>
    <cellStyle name="Normal 135 5 2 2 2 2" xfId="52236" xr:uid="{5FDF43E6-E94A-4063-BC6E-C9D1483AC94C}"/>
    <cellStyle name="Normal 135 5 2 2 3" xfId="38920" xr:uid="{F6DAF599-F5BE-4539-82AF-FEEBF9AFC8BC}"/>
    <cellStyle name="Normal 135 5 2 3" xfId="18400" xr:uid="{16A7491B-ABB2-486D-A538-EF5FA7411447}"/>
    <cellStyle name="Normal 135 5 2 3 2" xfId="42631" xr:uid="{1068D6A8-34FB-4971-8A43-5B1A8A55AC7C}"/>
    <cellStyle name="Normal 135 5 2 4" xfId="22139" xr:uid="{740CF477-9785-4A92-B575-4EA000600654}"/>
    <cellStyle name="Normal 135 5 2 4 2" xfId="46362" xr:uid="{1999B62F-891E-470D-9956-793B4564A1B2}"/>
    <cellStyle name="Normal 135 5 2 5" xfId="24159" xr:uid="{BA15920B-AC39-4F44-AA67-C0D5855CD6D7}"/>
    <cellStyle name="Normal 135 5 2 5 2" xfId="48361" xr:uid="{8117EB04-0604-46E1-929E-9F8CE3075B72}"/>
    <cellStyle name="Normal 135 5 2 6" xfId="33354" xr:uid="{1294E6BD-2A75-4DAA-9BD2-35BF6F72A453}"/>
    <cellStyle name="Normal 135 5 3" xfId="9651" xr:uid="{7495AB43-8977-4E07-84B8-444B87D84A5B}"/>
    <cellStyle name="Normal 135 5 3 2" xfId="13495" xr:uid="{D92F00E4-A83A-4474-9947-31D00638EC0A}"/>
    <cellStyle name="Normal 135 5 3 2 2" xfId="37728" xr:uid="{B6C1C203-24B0-4FBE-8976-4EE0AA6744A6}"/>
    <cellStyle name="Normal 135 5 3 3" xfId="17208" xr:uid="{A9F7ABFA-773E-4403-AA0B-848817C57300}"/>
    <cellStyle name="Normal 135 5 3 3 2" xfId="41439" xr:uid="{D648AFA4-A1ED-43D5-B730-00CBA7C35900}"/>
    <cellStyle name="Normal 135 5 3 4" xfId="20947" xr:uid="{75141F66-6ACB-4709-A407-968A2641F77D}"/>
    <cellStyle name="Normal 135 5 3 4 2" xfId="45170" xr:uid="{E16D4723-5CE1-4954-B200-7E37E379C81D}"/>
    <cellStyle name="Normal 135 5 3 5" xfId="26925" xr:uid="{9DFD084A-848F-4DE3-ACD9-8F264C3088FC}"/>
    <cellStyle name="Normal 135 5 3 5 2" xfId="51044" xr:uid="{2B1CD528-578B-4523-8C93-5C63164B4C7D}"/>
    <cellStyle name="Normal 135 5 3 6" xfId="34276" xr:uid="{8DDA6205-E12B-4892-9E61-0A235D239453}"/>
    <cellStyle name="Normal 135 5 4" xfId="12106" xr:uid="{2BA02FFC-527E-4088-8AF5-816200494789}"/>
    <cellStyle name="Normal 135 5 4 2" xfId="25522" xr:uid="{74AB8A68-87B6-40DC-B480-FF8DD0F34622}"/>
    <cellStyle name="Normal 135 5 4 2 2" xfId="49656" xr:uid="{C07FE117-CC62-466C-BC03-08DA7545EE0B}"/>
    <cellStyle name="Normal 135 5 4 3" xfId="36340" xr:uid="{4D849919-BE4B-44B0-BA91-DFBC0C45DCE5}"/>
    <cellStyle name="Normal 135 5 5" xfId="15819" xr:uid="{31F15859-D31A-4E02-9852-8F6F85BBDD88}"/>
    <cellStyle name="Normal 135 5 5 2" xfId="40051" xr:uid="{DD627D08-7D68-45E4-9B80-48D6D65913D4}"/>
    <cellStyle name="Normal 135 5 6" xfId="19556" xr:uid="{65753C36-9C5B-4FE2-9BC3-17377C8C4ED2}"/>
    <cellStyle name="Normal 135 5 6 2" xfId="43782" xr:uid="{5B76FCF5-0070-46C8-BF60-EDD1FDAE0ECA}"/>
    <cellStyle name="Normal 135 5 7" xfId="23109" xr:uid="{1A834EC4-B5FD-4648-9FE6-4C2FB9E2D600}"/>
    <cellStyle name="Normal 135 5 7 2" xfId="47311" xr:uid="{EA564F97-697F-4ADD-AC09-A325D64AAF9E}"/>
    <cellStyle name="Normal 135 5 8" xfId="32306" xr:uid="{27865256-A1D8-4B26-BF61-939111C7A6A5}"/>
    <cellStyle name="Normal 135 6" xfId="7902" xr:uid="{090E7C79-870B-4553-8B5E-DF976DE3A1B4}"/>
    <cellStyle name="Normal 135 7" xfId="7555" xr:uid="{C4BBE764-23F6-42B6-943C-5A1DCA8A6957}"/>
    <cellStyle name="Normal 135 7 2" xfId="12625" xr:uid="{3E2C24C6-7267-4079-8B92-5917CBB986B2}"/>
    <cellStyle name="Normal 135 7 2 2" xfId="26053" xr:uid="{BCF45744-4001-43E0-BB54-8649F69931FF}"/>
    <cellStyle name="Normal 135 7 2 2 2" xfId="50174" xr:uid="{4BF06EC7-F4CF-4F84-BC98-7453E1FFB75F}"/>
    <cellStyle name="Normal 135 7 2 3" xfId="36858" xr:uid="{7F5854EC-8777-4687-9C8B-EC42D564DF67}"/>
    <cellStyle name="Normal 135 7 3" xfId="16338" xr:uid="{C50EF3A1-5D7E-45A1-8266-B01B6119F725}"/>
    <cellStyle name="Normal 135 7 3 2" xfId="40569" xr:uid="{857CD20A-8637-496E-80EE-43BE56B24F2F}"/>
    <cellStyle name="Normal 135 7 4" xfId="20077" xr:uid="{A7262AC3-E542-410A-8C85-3FC9B8B18666}"/>
    <cellStyle name="Normal 135 7 4 2" xfId="44300" xr:uid="{79B7B395-F2C9-450F-859B-32861772E37E}"/>
    <cellStyle name="Normal 135 7 5" xfId="23269" xr:uid="{33F275E7-EB43-4F7C-8FFA-32BD40059DC7}"/>
    <cellStyle name="Normal 135 7 5 2" xfId="47471" xr:uid="{0EBA339F-1796-4A1D-AD76-70B028FAEE63}"/>
    <cellStyle name="Normal 135 7 6" xfId="32466" xr:uid="{5BCD1E6A-2CFE-4CC9-8C03-DA714E25AE2D}"/>
    <cellStyle name="Normal 135 8" xfId="6735" xr:uid="{F519B818-C9D3-4D07-82E7-95EFFDC71AEB}"/>
    <cellStyle name="Normal 135 8 2" xfId="9897" xr:uid="{915BD2F7-58CF-42C7-BFC7-518538AEF4E2}"/>
    <cellStyle name="Normal 135 8 2 2" xfId="34497" xr:uid="{A2EF2D26-B36C-4F95-83EA-523FD40B5415}"/>
    <cellStyle name="Normal 135 8 3" xfId="13802" xr:uid="{1B524494-F765-4CA9-AB96-70D05984B9E6}"/>
    <cellStyle name="Normal 135 8 3 2" xfId="38035" xr:uid="{1A6A6DE9-27F2-4C43-8D88-F7D21293D212}"/>
    <cellStyle name="Normal 135 8 4" xfId="17515" xr:uid="{3A4857FF-A182-42B0-9409-01926F0F59BB}"/>
    <cellStyle name="Normal 135 8 4 2" xfId="41746" xr:uid="{B038840C-3C20-4C4A-9CD6-D2E8765CE3AB}"/>
    <cellStyle name="Normal 135 8 5" xfId="21254" xr:uid="{669D06EA-E914-425B-879A-A5B83E05E8AF}"/>
    <cellStyle name="Normal 135 8 5 2" xfId="45477" xr:uid="{6EC10EC6-CFDC-4F96-8543-85C668813BE1}"/>
    <cellStyle name="Normal 135 8 6" xfId="27234" xr:uid="{335AA6EE-18C7-4E9D-A226-B3061D30D4AC}"/>
    <cellStyle name="Normal 135 8 6 2" xfId="51351" xr:uid="{27737A68-CAA0-45C7-B5B3-F980543D8CA7}"/>
    <cellStyle name="Normal 135 9" xfId="9053" xr:uid="{7FE355BA-62D9-49B7-B4CD-8490E6456F09}"/>
    <cellStyle name="Normal 135 9 2" xfId="12455" xr:uid="{7C809E0D-47BC-4B31-925D-40F49FAF59D8}"/>
    <cellStyle name="Normal 135 9 2 2" xfId="36689" xr:uid="{2ED416BA-FE94-4008-B026-4FF311C983F8}"/>
    <cellStyle name="Normal 135 9 3" xfId="16168" xr:uid="{F9D111B9-5005-42B9-978F-FEED0BA4D8F1}"/>
    <cellStyle name="Normal 135 9 3 2" xfId="40400" xr:uid="{2BF1516A-0572-4EE6-B495-8276A72FECF5}"/>
    <cellStyle name="Normal 135 9 4" xfId="19906" xr:uid="{1EEC98FE-CBD3-4077-9C05-AE35EDD6B867}"/>
    <cellStyle name="Normal 135 9 4 2" xfId="44131" xr:uid="{9A1EBAEA-95F6-412A-BC1D-11E0B59911A0}"/>
    <cellStyle name="Normal 135 9 5" xfId="25881" xr:uid="{8F0A7268-1185-4609-B1E4-D1C58B4D7948}"/>
    <cellStyle name="Normal 135 9 5 2" xfId="50005" xr:uid="{6959F5D9-3C6C-42D6-BE58-D3405DF6ABE7}"/>
    <cellStyle name="Normal 135 9 6" xfId="33746" xr:uid="{8C7F908C-4827-42AB-946F-26A9AF8C56F3}"/>
    <cellStyle name="Normal 136" xfId="1832" xr:uid="{00000000-0005-0000-0000-00004C080000}"/>
    <cellStyle name="Normal 136 10" xfId="11213" xr:uid="{B3F5FD18-B20C-4A91-8F5B-942EDD5D42EF}"/>
    <cellStyle name="Normal 136 10 2" xfId="24594" xr:uid="{93AD8677-7AAD-43BD-9B27-9AB718AEAFD2}"/>
    <cellStyle name="Normal 136 10 2 2" xfId="48768" xr:uid="{68C6A473-861A-4EE0-8949-5AA37120DDBF}"/>
    <cellStyle name="Normal 136 10 3" xfId="35447" xr:uid="{4318B4EB-8007-4068-A90B-E8D85AA4624E}"/>
    <cellStyle name="Normal 136 11" xfId="14926" xr:uid="{C65D8D89-0517-4C4D-9AB2-0A7F616C97BC}"/>
    <cellStyle name="Normal 136 11 2" xfId="39158" xr:uid="{F5581C99-3323-4626-8B8F-C915DF58A78E}"/>
    <cellStyle name="Normal 136 12" xfId="18659" xr:uid="{DB3C21CD-86B6-42C6-8953-32E9F9564742}"/>
    <cellStyle name="Normal 136 12 2" xfId="42885" xr:uid="{76D173FC-0D8D-400A-BC9E-0EA92A83BD2B}"/>
    <cellStyle name="Normal 136 2" xfId="1833" xr:uid="{00000000-0005-0000-0000-00004D080000}"/>
    <cellStyle name="Normal 136 2 2" xfId="8146" xr:uid="{FB01B753-54A6-4254-8AE3-7D27E1F7E562}"/>
    <cellStyle name="Normal 136 2 2 2" xfId="14307" xr:uid="{75035729-855F-438B-BB66-0CFE947785FC}"/>
    <cellStyle name="Normal 136 2 2 2 2" xfId="27739" xr:uid="{4DC908F8-EF0A-47BE-BDBE-8FA6D7C17025}"/>
    <cellStyle name="Normal 136 2 2 2 2 2" xfId="51856" xr:uid="{86139F63-4A4D-42E6-8193-F2E6224688F2}"/>
    <cellStyle name="Normal 136 2 2 2 3" xfId="38540" xr:uid="{86A46405-E397-4E11-B366-34997D6D4504}"/>
    <cellStyle name="Normal 136 2 2 3" xfId="18020" xr:uid="{2F678B5B-ABD7-4D82-9009-78E20AE4CB74}"/>
    <cellStyle name="Normal 136 2 2 3 2" xfId="42251" xr:uid="{4DD4F387-E751-4D03-AEDC-463584AB19D9}"/>
    <cellStyle name="Normal 136 2 2 4" xfId="21759" xr:uid="{9E98E728-2A9E-4FF6-ADEB-AE58C3A3967F}"/>
    <cellStyle name="Normal 136 2 2 4 2" xfId="45982" xr:uid="{A894735B-9E6D-4A84-B4F2-6D5B8D680A16}"/>
    <cellStyle name="Normal 136 2 2 5" xfId="23779" xr:uid="{6FFC6168-B43B-4803-8577-E450ED050AC3}"/>
    <cellStyle name="Normal 136 2 2 5 2" xfId="47981" xr:uid="{BCA7FA68-77F3-4D1A-9478-16D533976BA9}"/>
    <cellStyle name="Normal 136 2 2 6" xfId="32974" xr:uid="{D2EDEDFF-7EB1-484B-8E81-BDA32587104B}"/>
    <cellStyle name="Normal 136 2 3" xfId="6999" xr:uid="{7832D0C5-80BF-4699-9074-137A2E0B3D5E}"/>
    <cellStyle name="Normal 136 2 3 2" xfId="13115" xr:uid="{F001A6A3-1609-4840-969C-62B54D9B8153}"/>
    <cellStyle name="Normal 136 2 3 2 2" xfId="37348" xr:uid="{4038A246-ECD4-4C12-91A9-762D7E756915}"/>
    <cellStyle name="Normal 136 2 3 3" xfId="16828" xr:uid="{442E8680-4BAC-4B06-9521-E588B2D741A4}"/>
    <cellStyle name="Normal 136 2 3 3 2" xfId="41059" xr:uid="{CAD340C7-201A-4317-A76F-3A60BBEAEA45}"/>
    <cellStyle name="Normal 136 2 3 4" xfId="20567" xr:uid="{CA0D909A-3186-489E-A25A-1D4BF7C80960}"/>
    <cellStyle name="Normal 136 2 3 4 2" xfId="44790" xr:uid="{39C79357-FF5D-433A-B5F4-63EE0F28985A}"/>
    <cellStyle name="Normal 136 2 3 5" xfId="26545" xr:uid="{6D7D2547-5549-40BE-A394-0292C6ECC0C3}"/>
    <cellStyle name="Normal 136 2 3 5 2" xfId="50664" xr:uid="{BC2DCC57-ABD4-4281-BE1A-A2D705FEF8A6}"/>
    <cellStyle name="Normal 136 2 3 6" xfId="31926" xr:uid="{B1863D6C-9378-4010-A752-74212F13365A}"/>
    <cellStyle name="Normal 136 2 4" xfId="10642" xr:uid="{E3A6CCF7-48C4-4865-811C-2D17BF32C266}"/>
    <cellStyle name="Normal 136 2 4 2" xfId="25142" xr:uid="{B3630416-5620-4CCB-B280-17150FD7AA2E}"/>
    <cellStyle name="Normal 136 2 4 2 2" xfId="49276" xr:uid="{A41F225D-79F8-478F-B4CE-7A6EA13807D9}"/>
    <cellStyle name="Normal 136 2 5" xfId="11726" xr:uid="{59626847-DFDB-4FFC-A043-FE1EB5A5C05E}"/>
    <cellStyle name="Normal 136 2 5 2" xfId="35960" xr:uid="{D685D77F-FC3C-4E34-A3E6-2EA1C9C1CA26}"/>
    <cellStyle name="Normal 136 2 6" xfId="15439" xr:uid="{5C00A648-7DD9-4DAB-8BEA-B54956D13CC1}"/>
    <cellStyle name="Normal 136 2 6 2" xfId="39671" xr:uid="{7DDD9A72-5F3C-4437-A592-CDA9AF959C26}"/>
    <cellStyle name="Normal 136 2 7" xfId="19176" xr:uid="{9DF1F454-3C0B-4908-8BEF-826510087294}"/>
    <cellStyle name="Normal 136 2 7 2" xfId="43402" xr:uid="{7DE7DD52-58E2-44F5-9570-37302086A968}"/>
    <cellStyle name="Normal 136 2 8" xfId="22729" xr:uid="{D20006BC-A002-4924-ACBD-2179FC1A15F4}"/>
    <cellStyle name="Normal 136 2 8 2" xfId="46931" xr:uid="{4A0733DA-A591-4348-887E-F7805D918450}"/>
    <cellStyle name="Normal 136 3" xfId="7129" xr:uid="{1292F2AB-7745-48F3-9E89-C277ABCAF88D}"/>
    <cellStyle name="Normal 136 3 2" xfId="8277" xr:uid="{68C477D3-6AAB-469D-BD36-B032E8D17512}"/>
    <cellStyle name="Normal 136 3 2 2" xfId="14434" xr:uid="{612D509F-335A-4ADC-B3CA-B6199E340BA8}"/>
    <cellStyle name="Normal 136 3 2 2 2" xfId="27866" xr:uid="{76E6DEBC-C6B3-420B-AD6B-34E1A1A2D649}"/>
    <cellStyle name="Normal 136 3 2 2 2 2" xfId="51983" xr:uid="{461C8E4B-9944-43A7-B53C-0C404B755C91}"/>
    <cellStyle name="Normal 136 3 2 2 3" xfId="38667" xr:uid="{CABB0E93-0EEC-4F40-8C46-07CC61E133A2}"/>
    <cellStyle name="Normal 136 3 2 3" xfId="18147" xr:uid="{CC351A62-B04B-4F93-94FB-5619D4F37BA7}"/>
    <cellStyle name="Normal 136 3 2 3 2" xfId="42378" xr:uid="{94C20CE7-2D04-4AF8-A2B6-9CD17E994AE3}"/>
    <cellStyle name="Normal 136 3 2 4" xfId="21886" xr:uid="{D8438CE4-8421-4D1A-9E97-A00330BD575F}"/>
    <cellStyle name="Normal 136 3 2 4 2" xfId="46109" xr:uid="{D9A25BC4-6340-4686-9E2B-C1FAB8EFF6B5}"/>
    <cellStyle name="Normal 136 3 2 5" xfId="23906" xr:uid="{E999F9B7-3ED5-4E76-BF81-9B9BB4B71C71}"/>
    <cellStyle name="Normal 136 3 2 5 2" xfId="48108" xr:uid="{32D9E454-84C1-42A3-B147-41A72553AF6A}"/>
    <cellStyle name="Normal 136 3 2 6" xfId="33101" xr:uid="{5905212E-3AA8-4977-8569-CA73C0D19A70}"/>
    <cellStyle name="Normal 136 3 3" xfId="9488" xr:uid="{4C8BAA01-708B-4418-92EF-0F548760537C}"/>
    <cellStyle name="Normal 136 3 3 2" xfId="13242" xr:uid="{DFB28555-EB25-4851-8A55-640F6CA085FD}"/>
    <cellStyle name="Normal 136 3 3 2 2" xfId="37475" xr:uid="{670F7C2E-4DD2-424C-9DD1-9A2D6618F73E}"/>
    <cellStyle name="Normal 136 3 3 3" xfId="16955" xr:uid="{54DDEBFA-960B-4936-838F-C1FEC19E377D}"/>
    <cellStyle name="Normal 136 3 3 3 2" xfId="41186" xr:uid="{3F511E2E-153F-4FC7-91D5-A8856863A109}"/>
    <cellStyle name="Normal 136 3 3 4" xfId="20694" xr:uid="{878860E6-A305-479E-B18A-5E80B65FD10E}"/>
    <cellStyle name="Normal 136 3 3 4 2" xfId="44917" xr:uid="{E93421D4-F64E-4C40-AD99-68519055E885}"/>
    <cellStyle name="Normal 136 3 3 5" xfId="26672" xr:uid="{9D254E0E-A543-41C1-9908-405E95CD55BF}"/>
    <cellStyle name="Normal 136 3 3 5 2" xfId="50791" xr:uid="{F127A61A-B1C1-40AD-BB8A-00F12A9A696F}"/>
    <cellStyle name="Normal 136 3 3 6" xfId="34113" xr:uid="{5B6BBDD8-A2EF-4151-AE74-9F3B65992B34}"/>
    <cellStyle name="Normal 136 3 4" xfId="11853" xr:uid="{AAEDE439-3D16-4A91-A0E1-330AA97DC70A}"/>
    <cellStyle name="Normal 136 3 4 2" xfId="25269" xr:uid="{EAF498DC-BEED-4DD7-A6CA-BE8F16289907}"/>
    <cellStyle name="Normal 136 3 4 2 2" xfId="49403" xr:uid="{63C783C8-3605-463A-876D-DA16B8CAA5BB}"/>
    <cellStyle name="Normal 136 3 4 3" xfId="36087" xr:uid="{1A60B452-F261-4682-A03B-1E5E834D8C4F}"/>
    <cellStyle name="Normal 136 3 5" xfId="15566" xr:uid="{50D96856-A86F-4D68-BEBC-2A782A9120E5}"/>
    <cellStyle name="Normal 136 3 5 2" xfId="39798" xr:uid="{6429E6F2-7E36-48BD-BE64-FE1469B5D2F9}"/>
    <cellStyle name="Normal 136 3 6" xfId="19303" xr:uid="{AE2333FE-7E68-44F8-B131-65B715437866}"/>
    <cellStyle name="Normal 136 3 6 2" xfId="43529" xr:uid="{F0E371F0-F8FB-4C68-AEA0-B294076763DF}"/>
    <cellStyle name="Normal 136 3 7" xfId="22856" xr:uid="{03923270-CDBD-431A-82E7-A87D1237C92E}"/>
    <cellStyle name="Normal 136 3 7 2" xfId="47058" xr:uid="{A82999F4-656B-43F6-B163-7C8509C01C3D}"/>
    <cellStyle name="Normal 136 3 8" xfId="32053" xr:uid="{64212A3B-ECAF-42AB-A2B6-CC2203C3B5F5}"/>
    <cellStyle name="Normal 136 4" xfId="7257" xr:uid="{33879392-EE63-4E64-B8D8-97BE4A244815}"/>
    <cellStyle name="Normal 136 4 2" xfId="8407" xr:uid="{B85CD7CD-7036-4A13-B6D1-0B32D219EAB3}"/>
    <cellStyle name="Normal 136 4 2 2" xfId="14561" xr:uid="{7C5E3EEF-A418-4E3E-A412-9C575660CBA0}"/>
    <cellStyle name="Normal 136 4 2 2 2" xfId="27993" xr:uid="{285CEC14-4D01-4CF7-A39E-0E5D42CEFAFA}"/>
    <cellStyle name="Normal 136 4 2 2 2 2" xfId="52110" xr:uid="{7939A6BA-CE3A-4DC6-BE1F-6A9CA5C8980C}"/>
    <cellStyle name="Normal 136 4 2 2 3" xfId="38794" xr:uid="{ACF8B99E-15D2-4FB4-9053-38566C070401}"/>
    <cellStyle name="Normal 136 4 2 3" xfId="18274" xr:uid="{575CA873-8A7F-4DD4-A882-16E123E716BB}"/>
    <cellStyle name="Normal 136 4 2 3 2" xfId="42505" xr:uid="{4236D47F-E3F3-4ED1-9705-8E40C02529B0}"/>
    <cellStyle name="Normal 136 4 2 4" xfId="22013" xr:uid="{353F7534-C4D6-4565-B02D-CE71A917EE9D}"/>
    <cellStyle name="Normal 136 4 2 4 2" xfId="46236" xr:uid="{25C8D2ED-CE4A-488C-B847-C1DE4859A540}"/>
    <cellStyle name="Normal 136 4 2 5" xfId="24033" xr:uid="{50CFF30F-E60C-42FC-8732-E83EC0D6C2CB}"/>
    <cellStyle name="Normal 136 4 2 5 2" xfId="48235" xr:uid="{D6B48077-11B1-4D16-B3DC-F409CC5535D1}"/>
    <cellStyle name="Normal 136 4 2 6" xfId="33228" xr:uid="{40F8D716-8A86-45E7-ADA9-558680FB2897}"/>
    <cellStyle name="Normal 136 4 3" xfId="9573" xr:uid="{AE2641F7-248C-439A-8281-7944F45CA2E9}"/>
    <cellStyle name="Normal 136 4 3 2" xfId="13369" xr:uid="{CD502CC0-23D6-4293-9F75-36913E318B3D}"/>
    <cellStyle name="Normal 136 4 3 2 2" xfId="37602" xr:uid="{631D9B1B-3AEE-4D75-85B3-B2A21394B06D}"/>
    <cellStyle name="Normal 136 4 3 3" xfId="17082" xr:uid="{874C9E89-CE75-4940-9CD4-80F9151A6CA1}"/>
    <cellStyle name="Normal 136 4 3 3 2" xfId="41313" xr:uid="{B4604DAE-23B8-4250-9F40-135F4237EFDE}"/>
    <cellStyle name="Normal 136 4 3 4" xfId="20821" xr:uid="{474B9CF5-2070-40D3-A8AC-08D78FB4ACCB}"/>
    <cellStyle name="Normal 136 4 3 4 2" xfId="45044" xr:uid="{E2E8ADE8-2B6E-42E2-9145-29F6978FB221}"/>
    <cellStyle name="Normal 136 4 3 5" xfId="26799" xr:uid="{6E894606-A772-4566-93D9-DF6D381C4650}"/>
    <cellStyle name="Normal 136 4 3 5 2" xfId="50918" xr:uid="{07842A88-60F4-48D9-984D-6C8F518E95F1}"/>
    <cellStyle name="Normal 136 4 3 6" xfId="34198" xr:uid="{8C922E18-C90F-4FE2-9408-8365AD39E66A}"/>
    <cellStyle name="Normal 136 4 4" xfId="11980" xr:uid="{17B19BF7-6113-4C9B-9D53-83FA2CCCF2D5}"/>
    <cellStyle name="Normal 136 4 4 2" xfId="25396" xr:uid="{38450CCA-9884-4371-A8B1-7385E72721C6}"/>
    <cellStyle name="Normal 136 4 4 2 2" xfId="49530" xr:uid="{C2442883-2323-4D0D-83B3-D2FC04B5887D}"/>
    <cellStyle name="Normal 136 4 4 3" xfId="36214" xr:uid="{F9E98BA9-E7D6-4829-B306-60BEC21B2F10}"/>
    <cellStyle name="Normal 136 4 5" xfId="15693" xr:uid="{2FDCB77D-A409-4DB1-958C-6775F4F41B42}"/>
    <cellStyle name="Normal 136 4 5 2" xfId="39925" xr:uid="{20D89838-15A4-4A2D-95D1-5910B7686435}"/>
    <cellStyle name="Normal 136 4 6" xfId="19430" xr:uid="{9D4947C2-3590-46D0-84FB-E863F4D9B886}"/>
    <cellStyle name="Normal 136 4 6 2" xfId="43656" xr:uid="{C8E167B8-8E27-4BE6-879A-EAA87357AEAF}"/>
    <cellStyle name="Normal 136 4 7" xfId="22983" xr:uid="{7B0FAFDD-4CEE-44BE-A123-5D1715021AEF}"/>
    <cellStyle name="Normal 136 4 7 2" xfId="47185" xr:uid="{F8D2458B-99BD-4E68-9E82-4DA8271056D1}"/>
    <cellStyle name="Normal 136 4 8" xfId="32180" xr:uid="{7A22F75E-8D88-4D94-AD88-649122C62085}"/>
    <cellStyle name="Normal 136 5" xfId="7391" xr:uid="{A46F60DF-D3B1-49D2-885D-F17244E7175B}"/>
    <cellStyle name="Normal 136 5 2" xfId="8539" xr:uid="{481AAFF0-BC58-4AB3-A91B-19AFA24F50D6}"/>
    <cellStyle name="Normal 136 5 2 2" xfId="14688" xr:uid="{5180DDCD-91C7-4061-93B6-E4D1F29B235E}"/>
    <cellStyle name="Normal 136 5 2 2 2" xfId="28120" xr:uid="{68303267-54B1-4577-8441-22886DDC0227}"/>
    <cellStyle name="Normal 136 5 2 2 2 2" xfId="52237" xr:uid="{4C041517-E178-4549-B1C6-862E397B9506}"/>
    <cellStyle name="Normal 136 5 2 2 3" xfId="38921" xr:uid="{ACB2DDC8-DC9E-4038-BE49-5DFC4C3282D3}"/>
    <cellStyle name="Normal 136 5 2 3" xfId="18401" xr:uid="{BF5B8BDB-6AC1-437F-A416-176B3B18F812}"/>
    <cellStyle name="Normal 136 5 2 3 2" xfId="42632" xr:uid="{50EC90A8-A88F-44C9-8F65-7CE651CB2BB2}"/>
    <cellStyle name="Normal 136 5 2 4" xfId="22140" xr:uid="{1E6C0509-B2FC-4F51-B21D-BA9DC75FA7EE}"/>
    <cellStyle name="Normal 136 5 2 4 2" xfId="46363" xr:uid="{8486ED9F-70EA-41F8-8A32-ACD46C93FCE7}"/>
    <cellStyle name="Normal 136 5 2 5" xfId="24160" xr:uid="{022D702F-2177-48E0-9A68-9CE7AC3B0B7F}"/>
    <cellStyle name="Normal 136 5 2 5 2" xfId="48362" xr:uid="{37C381E7-6CD1-43A7-BF45-2F25276CA7FD}"/>
    <cellStyle name="Normal 136 5 2 6" xfId="33355" xr:uid="{C858EA43-940E-49D0-B254-5D11DE0796D0}"/>
    <cellStyle name="Normal 136 5 3" xfId="9652" xr:uid="{74107799-FFAA-49C8-8894-01141344CB5C}"/>
    <cellStyle name="Normal 136 5 3 2" xfId="13496" xr:uid="{25DFCD60-3DF2-4CAB-B053-C4AE2CC3ECB5}"/>
    <cellStyle name="Normal 136 5 3 2 2" xfId="37729" xr:uid="{45248075-6645-4BC7-B4CF-C90657B7749A}"/>
    <cellStyle name="Normal 136 5 3 3" xfId="17209" xr:uid="{A8B37FE3-1084-4964-9D63-84FC471C1ED1}"/>
    <cellStyle name="Normal 136 5 3 3 2" xfId="41440" xr:uid="{FE02FA20-0CCA-4362-95E1-A574B957D451}"/>
    <cellStyle name="Normal 136 5 3 4" xfId="20948" xr:uid="{22AED6F3-D5EB-4B62-B717-067971C7743E}"/>
    <cellStyle name="Normal 136 5 3 4 2" xfId="45171" xr:uid="{5B010C91-BC22-4751-BF80-46564E9137FD}"/>
    <cellStyle name="Normal 136 5 3 5" xfId="26926" xr:uid="{E3E38C34-A061-4B9B-B48E-A64D73DAFF51}"/>
    <cellStyle name="Normal 136 5 3 5 2" xfId="51045" xr:uid="{FBDFAFE7-14E0-449D-A124-20B61CE0A1BA}"/>
    <cellStyle name="Normal 136 5 3 6" xfId="34277" xr:uid="{42077A83-2AA9-4487-BFBB-34634F06BDC5}"/>
    <cellStyle name="Normal 136 5 4" xfId="12107" xr:uid="{62F0AFA2-52E5-478E-95CF-EBA92AF6EF7F}"/>
    <cellStyle name="Normal 136 5 4 2" xfId="25523" xr:uid="{30C36601-1F4D-4081-8905-FB55D41BB40E}"/>
    <cellStyle name="Normal 136 5 4 2 2" xfId="49657" xr:uid="{F9A2BE56-86B3-42F6-B858-894CC7398E33}"/>
    <cellStyle name="Normal 136 5 4 3" xfId="36341" xr:uid="{8C1DAE8B-F442-473F-865D-A0F5CB3107DA}"/>
    <cellStyle name="Normal 136 5 5" xfId="15820" xr:uid="{27850A75-8E08-42A2-B67A-ECC3C8D142F8}"/>
    <cellStyle name="Normal 136 5 5 2" xfId="40052" xr:uid="{5F4A8310-EF6F-4008-A8CD-F9FB15F661DC}"/>
    <cellStyle name="Normal 136 5 6" xfId="19557" xr:uid="{8610A9D5-4FFE-4AF0-A181-DBE4E1E96AFA}"/>
    <cellStyle name="Normal 136 5 6 2" xfId="43783" xr:uid="{09D57DBB-6A98-449E-8873-4F19E8B08DFE}"/>
    <cellStyle name="Normal 136 5 7" xfId="23110" xr:uid="{61E15BFF-C10B-43F3-9D3E-2980B8A98F9A}"/>
    <cellStyle name="Normal 136 5 7 2" xfId="47312" xr:uid="{0E60B8CE-7683-4D84-BF9E-B7319F3C1333}"/>
    <cellStyle name="Normal 136 5 8" xfId="32307" xr:uid="{D45AD361-A753-4425-905C-8D9FFDD9ACCC}"/>
    <cellStyle name="Normal 136 6" xfId="7905" xr:uid="{267602C2-AE6E-4FA8-9937-2ACBD69FE9BC}"/>
    <cellStyle name="Normal 136 7" xfId="7556" xr:uid="{A285AB87-4247-4CF0-BCD9-47E3C736F5BB}"/>
    <cellStyle name="Normal 136 7 2" xfId="12626" xr:uid="{761192AD-F50A-408A-BE35-12C77AED7239}"/>
    <cellStyle name="Normal 136 7 2 2" xfId="26054" xr:uid="{51BBEE5C-EE0B-4AED-ABA3-BB44E1344F55}"/>
    <cellStyle name="Normal 136 7 2 2 2" xfId="50175" xr:uid="{4665FF28-2BBD-41C3-B74D-20B4F85A7CCF}"/>
    <cellStyle name="Normal 136 7 2 3" xfId="36859" xr:uid="{F0BC4D3E-F298-4F49-9F40-C1D71B4033B1}"/>
    <cellStyle name="Normal 136 7 3" xfId="16339" xr:uid="{AB75DCCA-2E63-45A6-AF05-350ED60CE416}"/>
    <cellStyle name="Normal 136 7 3 2" xfId="40570" xr:uid="{45FA1973-F9B5-437E-B4CD-EF7807D5E428}"/>
    <cellStyle name="Normal 136 7 4" xfId="20078" xr:uid="{7EE49EF6-A124-42A9-96B0-6C32837059C5}"/>
    <cellStyle name="Normal 136 7 4 2" xfId="44301" xr:uid="{BB3A2DCA-759F-499E-83E8-16C18F3855DC}"/>
    <cellStyle name="Normal 136 7 5" xfId="23270" xr:uid="{2E2574A2-73F8-4F29-82AC-1078F219A00A}"/>
    <cellStyle name="Normal 136 7 5 2" xfId="47472" xr:uid="{C87A19BB-40E2-489D-B2D5-8B29ED743B39}"/>
    <cellStyle name="Normal 136 7 6" xfId="32467" xr:uid="{9D52B467-2751-456C-891D-90876705A09B}"/>
    <cellStyle name="Normal 136 8" xfId="6757" xr:uid="{07C2F456-2D1F-4AA3-A845-0953D90FFA6B}"/>
    <cellStyle name="Normal 136 8 2" xfId="9898" xr:uid="{A60823EE-F3B0-4C6B-99CE-9C6C3138A146}"/>
    <cellStyle name="Normal 136 8 2 2" xfId="34498" xr:uid="{4FC2A821-8CD8-4761-A451-F6B70BD1F14D}"/>
    <cellStyle name="Normal 136 8 3" xfId="13803" xr:uid="{CFB77E2E-CAE5-4104-9305-03FDC05070AA}"/>
    <cellStyle name="Normal 136 8 3 2" xfId="38036" xr:uid="{E5356CA6-40E5-49F4-AD55-BACE7EB04B35}"/>
    <cellStyle name="Normal 136 8 4" xfId="17516" xr:uid="{82FCEA34-8513-4A90-8095-55C276FC9439}"/>
    <cellStyle name="Normal 136 8 4 2" xfId="41747" xr:uid="{AFF2F373-1B99-45F6-844C-72004381FF13}"/>
    <cellStyle name="Normal 136 8 5" xfId="21255" xr:uid="{883CB39B-E01D-4BB1-B9A0-C126D763A3AE}"/>
    <cellStyle name="Normal 136 8 5 2" xfId="45478" xr:uid="{8E870F0D-EBED-4FB7-8C91-840A74A3BFDA}"/>
    <cellStyle name="Normal 136 8 6" xfId="27235" xr:uid="{6E914680-C851-4F55-9C4A-BECF6880BCD6}"/>
    <cellStyle name="Normal 136 8 6 2" xfId="51352" xr:uid="{5390A336-1D1F-45DB-8C3D-F447B52AF7FB}"/>
    <cellStyle name="Normal 136 9" xfId="9054" xr:uid="{44C8A7B7-F4F2-4ECD-B98D-FAB45CE0BE03}"/>
    <cellStyle name="Normal 136 9 2" xfId="12456" xr:uid="{FCBC633C-8E38-4BDB-981D-9B6D052BC9E0}"/>
    <cellStyle name="Normal 136 9 2 2" xfId="36690" xr:uid="{4B88CE83-C97D-428C-B4B1-14CA2B09541F}"/>
    <cellStyle name="Normal 136 9 3" xfId="16169" xr:uid="{B3EF396B-CD1B-4E81-B3A9-0B2C0001AAAE}"/>
    <cellStyle name="Normal 136 9 3 2" xfId="40401" xr:uid="{78609CA5-234B-413B-8150-9F3D3183D502}"/>
    <cellStyle name="Normal 136 9 4" xfId="19907" xr:uid="{FDB7796E-E4B2-4A9D-A5AF-AB4C9A6E8028}"/>
    <cellStyle name="Normal 136 9 4 2" xfId="44132" xr:uid="{F0014458-E39F-4376-86BC-B742ABBAC759}"/>
    <cellStyle name="Normal 136 9 5" xfId="25882" xr:uid="{6FC6F379-9990-4BF9-B9CE-4AD566FA1F41}"/>
    <cellStyle name="Normal 136 9 5 2" xfId="50006" xr:uid="{FB281ECC-9D75-4C14-B6BB-4421816B8F3D}"/>
    <cellStyle name="Normal 136 9 6" xfId="33747" xr:uid="{68859562-6C6E-4B7A-A81E-DBAF867A1108}"/>
    <cellStyle name="Normal 137" xfId="1834" xr:uid="{00000000-0005-0000-0000-00004E080000}"/>
    <cellStyle name="Normal 137 10" xfId="11214" xr:uid="{8DDCB9BF-B64D-4866-8B6C-16BD8B88D457}"/>
    <cellStyle name="Normal 137 10 2" xfId="24595" xr:uid="{F719B708-3F97-4D87-8556-F9292A5D81D1}"/>
    <cellStyle name="Normal 137 10 2 2" xfId="48769" xr:uid="{F7DDE1B7-2BC9-4EE0-8715-856D605175CB}"/>
    <cellStyle name="Normal 137 10 3" xfId="35448" xr:uid="{70710475-A79E-4529-8DD8-2DA55B1093C1}"/>
    <cellStyle name="Normal 137 11" xfId="14927" xr:uid="{C7E25B73-C8C0-4000-A649-036E6BD6DEDD}"/>
    <cellStyle name="Normal 137 11 2" xfId="39159" xr:uid="{22EC5391-D5C4-4267-A95C-4A3EB52376DD}"/>
    <cellStyle name="Normal 137 12" xfId="18660" xr:uid="{2E3F8026-8F47-46B9-A240-AABA465F9465}"/>
    <cellStyle name="Normal 137 12 2" xfId="42886" xr:uid="{8209563B-B0C0-48B5-BBA3-25A29614A2DC}"/>
    <cellStyle name="Normal 137 2" xfId="1835" xr:uid="{00000000-0005-0000-0000-00004F080000}"/>
    <cellStyle name="Normal 137 2 2" xfId="8147" xr:uid="{8EB4B44B-571E-45B1-B77A-FB8B8BC51E9D}"/>
    <cellStyle name="Normal 137 2 2 2" xfId="14308" xr:uid="{7A3D366D-CDFF-4C5C-9576-9817D75733D2}"/>
    <cellStyle name="Normal 137 2 2 2 2" xfId="27740" xr:uid="{20B4F330-196C-4EE1-B379-1479439830C8}"/>
    <cellStyle name="Normal 137 2 2 2 2 2" xfId="51857" xr:uid="{22C3E775-9915-47CB-B4FC-F0572E7377A4}"/>
    <cellStyle name="Normal 137 2 2 2 3" xfId="38541" xr:uid="{10C4F48A-A8CE-4422-AF94-D27D0F82B373}"/>
    <cellStyle name="Normal 137 2 2 3" xfId="18021" xr:uid="{A2F7894A-10D3-49C0-80C9-4FB85F1D0B62}"/>
    <cellStyle name="Normal 137 2 2 3 2" xfId="42252" xr:uid="{C62BD688-5F9C-4F9C-A590-32D154658B8F}"/>
    <cellStyle name="Normal 137 2 2 4" xfId="21760" xr:uid="{89DE39E1-7ED9-4843-B2FA-C192713550B1}"/>
    <cellStyle name="Normal 137 2 2 4 2" xfId="45983" xr:uid="{E68D5F72-88F5-4E98-9D67-7C034CD50D17}"/>
    <cellStyle name="Normal 137 2 2 5" xfId="23780" xr:uid="{0FE6574A-50E1-4F71-BECE-0C357C51C4F9}"/>
    <cellStyle name="Normal 137 2 2 5 2" xfId="47982" xr:uid="{90E42EE2-7FCF-4CCA-9D62-EFEE2AF8634B}"/>
    <cellStyle name="Normal 137 2 2 6" xfId="32975" xr:uid="{FA981D73-90E9-41F3-89D7-0644EEAA4CEB}"/>
    <cellStyle name="Normal 137 2 3" xfId="7000" xr:uid="{26D9CEA6-60E3-4C34-BF04-073EC169C493}"/>
    <cellStyle name="Normal 137 2 3 2" xfId="13116" xr:uid="{5B1176D6-7E9B-4CC6-B2B8-1F1DF0D63D28}"/>
    <cellStyle name="Normal 137 2 3 2 2" xfId="37349" xr:uid="{5AC2884E-BB2E-4AB9-939A-C8A56AF583D3}"/>
    <cellStyle name="Normal 137 2 3 3" xfId="16829" xr:uid="{7DBA9FC9-B02A-47F9-ACB6-3A088D507E70}"/>
    <cellStyle name="Normal 137 2 3 3 2" xfId="41060" xr:uid="{1C33E27F-4C58-46DA-A0E8-7EDE357215D3}"/>
    <cellStyle name="Normal 137 2 3 4" xfId="20568" xr:uid="{0A2A076B-CEA3-4523-9F98-892D34626057}"/>
    <cellStyle name="Normal 137 2 3 4 2" xfId="44791" xr:uid="{EE70EB0A-3AF3-4909-9F7B-EDF5BE47A2C9}"/>
    <cellStyle name="Normal 137 2 3 5" xfId="26546" xr:uid="{2D2FFB7A-CA05-422D-ACA2-87616BC13798}"/>
    <cellStyle name="Normal 137 2 3 5 2" xfId="50665" xr:uid="{FA578488-636D-48E5-B121-24DA88EA9F5A}"/>
    <cellStyle name="Normal 137 2 3 6" xfId="31927" xr:uid="{5B41643C-9129-41AF-B2F2-EBC4548861D8}"/>
    <cellStyle name="Normal 137 2 4" xfId="10643" xr:uid="{1D6CF708-B45A-4F64-9D5A-96776B5E632F}"/>
    <cellStyle name="Normal 137 2 4 2" xfId="25143" xr:uid="{DB09BECB-12E8-478D-A253-CB7814202458}"/>
    <cellStyle name="Normal 137 2 4 2 2" xfId="49277" xr:uid="{F24174D9-4EB2-4465-BB5C-E1251D3E02E1}"/>
    <cellStyle name="Normal 137 2 5" xfId="11727" xr:uid="{A51F7E71-4317-4FB0-9D31-405C761C1989}"/>
    <cellStyle name="Normal 137 2 5 2" xfId="35961" xr:uid="{A247FC27-1C52-454A-9CFE-560D37877DD3}"/>
    <cellStyle name="Normal 137 2 6" xfId="15440" xr:uid="{7685BFA1-5913-4940-8514-21DB51C76169}"/>
    <cellStyle name="Normal 137 2 6 2" xfId="39672" xr:uid="{1AA75BF6-BAD6-4ED9-B3D3-749B25636860}"/>
    <cellStyle name="Normal 137 2 7" xfId="19177" xr:uid="{8847BF98-701E-412D-AACE-C513A8C70ABE}"/>
    <cellStyle name="Normal 137 2 7 2" xfId="43403" xr:uid="{8473BCF9-0D35-4AC1-BEDD-DE3272D22DF8}"/>
    <cellStyle name="Normal 137 2 8" xfId="22730" xr:uid="{9F01C055-909F-4F82-8158-BE97A0190857}"/>
    <cellStyle name="Normal 137 2 8 2" xfId="46932" xr:uid="{1632631F-5C0C-4715-B768-60F37AA12F7A}"/>
    <cellStyle name="Normal 137 3" xfId="7130" xr:uid="{37405585-FFD9-470B-9697-2591F1258D1D}"/>
    <cellStyle name="Normal 137 3 2" xfId="8278" xr:uid="{D8208451-D823-46BB-9E69-CC1C8D682EC2}"/>
    <cellStyle name="Normal 137 3 2 2" xfId="14435" xr:uid="{0E89D0D1-44A1-45C0-B99E-952E98BF4EFB}"/>
    <cellStyle name="Normal 137 3 2 2 2" xfId="27867" xr:uid="{DA87FEC2-DB49-490D-B200-045998CD8428}"/>
    <cellStyle name="Normal 137 3 2 2 2 2" xfId="51984" xr:uid="{0BB209E6-B3F4-4C45-B8E2-59B3EC1B8ADE}"/>
    <cellStyle name="Normal 137 3 2 2 3" xfId="38668" xr:uid="{F0ED42FF-2F33-449E-AE24-5C478F574926}"/>
    <cellStyle name="Normal 137 3 2 3" xfId="18148" xr:uid="{B48211D3-FD1E-47EE-926D-C2831A4C813E}"/>
    <cellStyle name="Normal 137 3 2 3 2" xfId="42379" xr:uid="{253B23DD-FFE4-4932-81C9-6787C43E3C36}"/>
    <cellStyle name="Normal 137 3 2 4" xfId="21887" xr:uid="{0389C0F6-DB7E-4BC0-9D4E-D803AA3134B9}"/>
    <cellStyle name="Normal 137 3 2 4 2" xfId="46110" xr:uid="{B96D236F-8C87-43ED-816A-DC1116F5C140}"/>
    <cellStyle name="Normal 137 3 2 5" xfId="23907" xr:uid="{7ABD04B4-1496-4F10-B631-2CB214872ACC}"/>
    <cellStyle name="Normal 137 3 2 5 2" xfId="48109" xr:uid="{8EBA2867-2052-4FCA-9C4B-0A8D4B2AE626}"/>
    <cellStyle name="Normal 137 3 2 6" xfId="33102" xr:uid="{097820F9-F1DE-4614-9295-949477669EC8}"/>
    <cellStyle name="Normal 137 3 3" xfId="9489" xr:uid="{9689483D-B9E8-42EC-922A-42264D093B60}"/>
    <cellStyle name="Normal 137 3 3 2" xfId="13243" xr:uid="{090A2923-095E-4D69-88CF-A08269ADE8C3}"/>
    <cellStyle name="Normal 137 3 3 2 2" xfId="37476" xr:uid="{2FA50547-DA87-4FD3-A3C6-4464E9566434}"/>
    <cellStyle name="Normal 137 3 3 3" xfId="16956" xr:uid="{661F4B67-679D-4F17-9EF3-4CBB073AFA76}"/>
    <cellStyle name="Normal 137 3 3 3 2" xfId="41187" xr:uid="{53A01DFE-FBE2-453D-BC63-C03DEA5956D6}"/>
    <cellStyle name="Normal 137 3 3 4" xfId="20695" xr:uid="{5482E99D-0431-4B38-AA4B-AC4A77A812A4}"/>
    <cellStyle name="Normal 137 3 3 4 2" xfId="44918" xr:uid="{A5AA168D-A641-4D7A-9602-8272A407909A}"/>
    <cellStyle name="Normal 137 3 3 5" xfId="26673" xr:uid="{59ACAE95-59FD-4713-8A8C-60EA58CF8C2A}"/>
    <cellStyle name="Normal 137 3 3 5 2" xfId="50792" xr:uid="{93679314-BE55-4F9D-852F-200621738E03}"/>
    <cellStyle name="Normal 137 3 3 6" xfId="34114" xr:uid="{7BCC3310-232B-45B7-ACBD-D4AEF3CC1F5E}"/>
    <cellStyle name="Normal 137 3 4" xfId="11854" xr:uid="{2A993BB0-7355-4F33-A7E0-D0DDDFD03FFD}"/>
    <cellStyle name="Normal 137 3 4 2" xfId="25270" xr:uid="{5EC05621-956C-41E2-BED3-0D4F328D8BE0}"/>
    <cellStyle name="Normal 137 3 4 2 2" xfId="49404" xr:uid="{0A2F315C-82DE-4852-A842-38AE0A7326B9}"/>
    <cellStyle name="Normal 137 3 4 3" xfId="36088" xr:uid="{07FCF337-0887-4DAC-81A6-71DA303A4724}"/>
    <cellStyle name="Normal 137 3 5" xfId="15567" xr:uid="{A57F9557-DCA0-40F5-90B3-2149D2C101D4}"/>
    <cellStyle name="Normal 137 3 5 2" xfId="39799" xr:uid="{A57FE6D7-410C-4E14-A924-3CEA524C5778}"/>
    <cellStyle name="Normal 137 3 6" xfId="19304" xr:uid="{74318E3A-1827-48F7-927A-CDF649C15173}"/>
    <cellStyle name="Normal 137 3 6 2" xfId="43530" xr:uid="{EEC0DABB-57E7-4973-9610-0505971DCE2C}"/>
    <cellStyle name="Normal 137 3 7" xfId="22857" xr:uid="{C2B6ABBF-119A-42D6-AAA5-1F2F004DF4A1}"/>
    <cellStyle name="Normal 137 3 7 2" xfId="47059" xr:uid="{184DDF8C-CFEB-4276-BBD0-BFCDCD40FF01}"/>
    <cellStyle name="Normal 137 3 8" xfId="32054" xr:uid="{670C0F01-5F05-4FFC-AD32-3B8CF4BB8623}"/>
    <cellStyle name="Normal 137 4" xfId="7258" xr:uid="{2D11D26F-9CFD-45FC-9687-023499D354FD}"/>
    <cellStyle name="Normal 137 4 2" xfId="8408" xr:uid="{0C33A520-6ADC-4872-AE69-1A5C0EAB50CD}"/>
    <cellStyle name="Normal 137 4 2 2" xfId="14562" xr:uid="{F21C7EA1-2C2D-46C3-8EC4-0C18D2C408A8}"/>
    <cellStyle name="Normal 137 4 2 2 2" xfId="27994" xr:uid="{E5472449-EC3F-46A1-9F32-7C9FF67DAB12}"/>
    <cellStyle name="Normal 137 4 2 2 2 2" xfId="52111" xr:uid="{5899D461-4263-4D8D-B857-8CC338B82875}"/>
    <cellStyle name="Normal 137 4 2 2 3" xfId="38795" xr:uid="{DA073C0F-245A-4D1C-B63A-F96A83F4FF98}"/>
    <cellStyle name="Normal 137 4 2 3" xfId="18275" xr:uid="{6354E8CD-86AD-4837-A63F-13F3C804BE9B}"/>
    <cellStyle name="Normal 137 4 2 3 2" xfId="42506" xr:uid="{4ECB3E2A-ACAE-467E-A610-94040905F210}"/>
    <cellStyle name="Normal 137 4 2 4" xfId="22014" xr:uid="{1DF2479E-0900-4358-B946-9D26C2C11B37}"/>
    <cellStyle name="Normal 137 4 2 4 2" xfId="46237" xr:uid="{3D16A2B0-02C1-43A0-9DDB-75E62C0C399B}"/>
    <cellStyle name="Normal 137 4 2 5" xfId="24034" xr:uid="{8F522CB5-E889-418F-8646-74A6D31733D0}"/>
    <cellStyle name="Normal 137 4 2 5 2" xfId="48236" xr:uid="{ABE9BF9D-7CA9-48B1-BA16-9008B1874488}"/>
    <cellStyle name="Normal 137 4 2 6" xfId="33229" xr:uid="{AA7DF598-4B3F-473B-AA06-40F8549F49A4}"/>
    <cellStyle name="Normal 137 4 3" xfId="9574" xr:uid="{BB5E9ED6-29DB-4147-9F4B-F859E33FAAC1}"/>
    <cellStyle name="Normal 137 4 3 2" xfId="13370" xr:uid="{122A5E6B-35C2-4AD3-933B-DDA6E469E7D1}"/>
    <cellStyle name="Normal 137 4 3 2 2" xfId="37603" xr:uid="{CB84BE86-2808-4CD2-B980-B88E0C06E395}"/>
    <cellStyle name="Normal 137 4 3 3" xfId="17083" xr:uid="{CF4BFCD2-95BD-4227-80CB-54E2CC455E1F}"/>
    <cellStyle name="Normal 137 4 3 3 2" xfId="41314" xr:uid="{DBB4F161-14CA-49C4-A46F-04CD3F438038}"/>
    <cellStyle name="Normal 137 4 3 4" xfId="20822" xr:uid="{157CA5EE-71B9-433D-B619-CFCE30032309}"/>
    <cellStyle name="Normal 137 4 3 4 2" xfId="45045" xr:uid="{A79F7C72-04FF-4EEC-94D5-FA7955461830}"/>
    <cellStyle name="Normal 137 4 3 5" xfId="26800" xr:uid="{B28BBA63-B3EB-459C-801B-8A717876FA2A}"/>
    <cellStyle name="Normal 137 4 3 5 2" xfId="50919" xr:uid="{811DE80E-7E1E-4F5E-88E8-A5C835963671}"/>
    <cellStyle name="Normal 137 4 3 6" xfId="34199" xr:uid="{88F84A85-02F1-4567-BBF6-76D1D6234860}"/>
    <cellStyle name="Normal 137 4 4" xfId="11981" xr:uid="{28047A86-D5A8-4139-806B-82877DD0CEEF}"/>
    <cellStyle name="Normal 137 4 4 2" xfId="25397" xr:uid="{AD496CBB-BACD-4F47-93E7-52932BE9D353}"/>
    <cellStyle name="Normal 137 4 4 2 2" xfId="49531" xr:uid="{9D2E4AA4-ABB5-40DF-81F0-7120435D931C}"/>
    <cellStyle name="Normal 137 4 4 3" xfId="36215" xr:uid="{CB081740-F2F4-4A77-A540-7B5D438C7213}"/>
    <cellStyle name="Normal 137 4 5" xfId="15694" xr:uid="{D68C215B-B752-4003-B211-AA9143500D9D}"/>
    <cellStyle name="Normal 137 4 5 2" xfId="39926" xr:uid="{ADB311F0-A2C2-4CE6-BE8E-9288E4C54E7E}"/>
    <cellStyle name="Normal 137 4 6" xfId="19431" xr:uid="{D2F8C4C4-C705-4325-8BC9-01EE6C7BE678}"/>
    <cellStyle name="Normal 137 4 6 2" xfId="43657" xr:uid="{603E35EE-B9C6-4A98-A81B-9C2A2E66E41B}"/>
    <cellStyle name="Normal 137 4 7" xfId="22984" xr:uid="{87AE4FE5-F460-428B-B8D6-D7E855D1F984}"/>
    <cellStyle name="Normal 137 4 7 2" xfId="47186" xr:uid="{6B765C77-8027-4898-ABAA-5B752C50CE09}"/>
    <cellStyle name="Normal 137 4 8" xfId="32181" xr:uid="{152CD230-D1FC-4142-8CEA-78C75B9A522E}"/>
    <cellStyle name="Normal 137 5" xfId="7392" xr:uid="{ACA30C34-6A75-489D-A9D9-C071A48BC5D7}"/>
    <cellStyle name="Normal 137 5 2" xfId="8540" xr:uid="{1259A17A-BB3E-4AFD-8EBC-D2FD1585F6C7}"/>
    <cellStyle name="Normal 137 5 2 2" xfId="14689" xr:uid="{095E6135-5C23-445F-921A-623FB09607E2}"/>
    <cellStyle name="Normal 137 5 2 2 2" xfId="28121" xr:uid="{CC7DC6E7-4300-4C3C-896E-AE475C75DA26}"/>
    <cellStyle name="Normal 137 5 2 2 2 2" xfId="52238" xr:uid="{1A5C1320-D828-43A8-AF26-24DF215C24C3}"/>
    <cellStyle name="Normal 137 5 2 2 3" xfId="38922" xr:uid="{5605CE18-965B-4965-8DBE-C5B830972AAD}"/>
    <cellStyle name="Normal 137 5 2 3" xfId="18402" xr:uid="{3CDDBD5A-8892-4B03-869B-C2EBDA80D54B}"/>
    <cellStyle name="Normal 137 5 2 3 2" xfId="42633" xr:uid="{3136C452-1F75-41A7-84EE-527974F5A1A0}"/>
    <cellStyle name="Normal 137 5 2 4" xfId="22141" xr:uid="{1A82ED7B-CF83-4D3A-BF2D-0D19089B1A69}"/>
    <cellStyle name="Normal 137 5 2 4 2" xfId="46364" xr:uid="{D653ED57-33EB-4FE0-89A8-76D2CCC9F5AA}"/>
    <cellStyle name="Normal 137 5 2 5" xfId="24161" xr:uid="{B85C9524-3C41-41E8-9C99-709729889A3C}"/>
    <cellStyle name="Normal 137 5 2 5 2" xfId="48363" xr:uid="{DCB14E5E-F383-45F8-A439-FD9612E46DF8}"/>
    <cellStyle name="Normal 137 5 2 6" xfId="33356" xr:uid="{A15C2F6C-BA2F-444E-81BB-BD0CE32B8050}"/>
    <cellStyle name="Normal 137 5 3" xfId="9653" xr:uid="{148C19B5-9FFA-4CBE-B769-B7F0013056BB}"/>
    <cellStyle name="Normal 137 5 3 2" xfId="13497" xr:uid="{DA3C7EC1-F028-497E-979E-0869330AA0BB}"/>
    <cellStyle name="Normal 137 5 3 2 2" xfId="37730" xr:uid="{77E014D3-282F-47C0-8514-CEC1DC369A0A}"/>
    <cellStyle name="Normal 137 5 3 3" xfId="17210" xr:uid="{AED08D84-EEB7-4986-9F3E-76A003D60866}"/>
    <cellStyle name="Normal 137 5 3 3 2" xfId="41441" xr:uid="{D4649BC4-E839-45EC-83E8-8CB6C430995B}"/>
    <cellStyle name="Normal 137 5 3 4" xfId="20949" xr:uid="{1D5C21DA-E25D-4C3A-A0CE-BE6DFA81FE3F}"/>
    <cellStyle name="Normal 137 5 3 4 2" xfId="45172" xr:uid="{2C90CBBC-6D9F-4244-A7E4-3A913DAB4021}"/>
    <cellStyle name="Normal 137 5 3 5" xfId="26927" xr:uid="{0E973C96-B189-4620-85CB-2771EA70F6CB}"/>
    <cellStyle name="Normal 137 5 3 5 2" xfId="51046" xr:uid="{CF812500-992B-4B36-B9E1-42164E21EDE1}"/>
    <cellStyle name="Normal 137 5 3 6" xfId="34278" xr:uid="{D8E1E1F9-B961-4DD3-B9A3-CE7CAECAFBA6}"/>
    <cellStyle name="Normal 137 5 4" xfId="12108" xr:uid="{41F58BD2-3C9D-4FAF-A38E-6DDD2A49BB30}"/>
    <cellStyle name="Normal 137 5 4 2" xfId="25524" xr:uid="{9BA53364-0776-465A-9075-445C089E1AD4}"/>
    <cellStyle name="Normal 137 5 4 2 2" xfId="49658" xr:uid="{7FFBCC50-3FD7-4FAE-887F-30176578D6D5}"/>
    <cellStyle name="Normal 137 5 4 3" xfId="36342" xr:uid="{F2E3486E-9421-4E6C-87A3-987D2311D55D}"/>
    <cellStyle name="Normal 137 5 5" xfId="15821" xr:uid="{CA26FD06-1A9D-4440-AEBC-AB2B2735F3D1}"/>
    <cellStyle name="Normal 137 5 5 2" xfId="40053" xr:uid="{D5AA27D5-C1C7-4D77-9EB8-0955ACDB7391}"/>
    <cellStyle name="Normal 137 5 6" xfId="19558" xr:uid="{FA8EBB18-B4BC-4175-8ADA-3CC608052655}"/>
    <cellStyle name="Normal 137 5 6 2" xfId="43784" xr:uid="{B738CBAB-987D-48BE-A155-8DCEAF49228D}"/>
    <cellStyle name="Normal 137 5 7" xfId="23111" xr:uid="{C3B459C4-F023-4B25-966A-CA00983AFD21}"/>
    <cellStyle name="Normal 137 5 7 2" xfId="47313" xr:uid="{157A0665-38EB-430B-8129-77B3CBFAB00B}"/>
    <cellStyle name="Normal 137 5 8" xfId="32308" xr:uid="{5AB29917-A6FA-4243-8A3D-D88B84C83897}"/>
    <cellStyle name="Normal 137 6" xfId="7916" xr:uid="{9BD2E5DF-C20A-43FF-83C6-5DFA7BC396E0}"/>
    <cellStyle name="Normal 137 7" xfId="7557" xr:uid="{45DCA5B1-D510-41AA-9B67-C72D24A533D6}"/>
    <cellStyle name="Normal 137 7 2" xfId="12627" xr:uid="{0B419919-996B-4EC9-8E04-30786C69ABE2}"/>
    <cellStyle name="Normal 137 7 2 2" xfId="26055" xr:uid="{016C50A1-DF35-41E0-9E2E-165249AD61AA}"/>
    <cellStyle name="Normal 137 7 2 2 2" xfId="50176" xr:uid="{B34FC876-80F8-4DC4-8BFB-38371127CF27}"/>
    <cellStyle name="Normal 137 7 2 3" xfId="36860" xr:uid="{3E688455-F4B4-4D30-B43C-708829443E89}"/>
    <cellStyle name="Normal 137 7 3" xfId="16340" xr:uid="{347AEB0B-25DC-49C7-9774-5976289F7A8E}"/>
    <cellStyle name="Normal 137 7 3 2" xfId="40571" xr:uid="{4B4B368B-A485-4D63-86B4-7811A3FCE08B}"/>
    <cellStyle name="Normal 137 7 4" xfId="20079" xr:uid="{02D069B6-F62C-4B68-AB42-718960B2B7F9}"/>
    <cellStyle name="Normal 137 7 4 2" xfId="44302" xr:uid="{738F1178-3E06-417A-AE37-EEB3232B2AC7}"/>
    <cellStyle name="Normal 137 7 5" xfId="23271" xr:uid="{A0512C7A-1DE2-4FA6-8645-4559A76498CD}"/>
    <cellStyle name="Normal 137 7 5 2" xfId="47473" xr:uid="{2C9E652B-8992-41A9-B2EA-8B88601EF800}"/>
    <cellStyle name="Normal 137 7 6" xfId="32468" xr:uid="{D0B65073-AB66-4C8A-91A3-52C56195C63C}"/>
    <cellStyle name="Normal 137 8" xfId="6769" xr:uid="{89C82260-C8CC-4F74-A1EC-C0DA37A14546}"/>
    <cellStyle name="Normal 137 8 2" xfId="9899" xr:uid="{1D828AC0-D0F4-4C41-991B-9A8707B583DC}"/>
    <cellStyle name="Normal 137 8 2 2" xfId="34499" xr:uid="{94F44B0B-58AA-46A3-A997-B96D6C083D3C}"/>
    <cellStyle name="Normal 137 8 3" xfId="13804" xr:uid="{3F58F053-695E-4B12-A125-F762E526720A}"/>
    <cellStyle name="Normal 137 8 3 2" xfId="38037" xr:uid="{DB7DC400-B188-4244-A2AE-832C6A17EB54}"/>
    <cellStyle name="Normal 137 8 4" xfId="17517" xr:uid="{263D4B4B-E2AD-43B9-B8CC-85C2F907F53F}"/>
    <cellStyle name="Normal 137 8 4 2" xfId="41748" xr:uid="{4F6FA21A-913C-42AE-AF13-49A2F5854E8D}"/>
    <cellStyle name="Normal 137 8 5" xfId="21256" xr:uid="{8980B82E-15E6-48D1-9A3D-13179706E782}"/>
    <cellStyle name="Normal 137 8 5 2" xfId="45479" xr:uid="{4173EDF3-6594-47E6-87FF-2423D1C52723}"/>
    <cellStyle name="Normal 137 8 6" xfId="27236" xr:uid="{33B5CB62-1AA6-4DFD-9CC8-3D1864B1F6C8}"/>
    <cellStyle name="Normal 137 8 6 2" xfId="51353" xr:uid="{C6689935-F9CD-414D-B423-A5D5DFB8FA8C}"/>
    <cellStyle name="Normal 137 9" xfId="8933" xr:uid="{1ED2076F-3A1E-46DA-BBF8-F54AE3A46B2D}"/>
    <cellStyle name="Normal 138" xfId="1836" xr:uid="{00000000-0005-0000-0000-000050080000}"/>
    <cellStyle name="Normal 138 2" xfId="7971" xr:uid="{C3EAD2F6-0D4D-4B74-AD5D-F7C2AB78D313}"/>
    <cellStyle name="Normal 138 2 2" xfId="10644" xr:uid="{35FC8A78-EC05-4CAF-B34C-7F448FE63A15}"/>
    <cellStyle name="Normal 138 3" xfId="7574" xr:uid="{ABDD649D-E275-4D1C-A283-F1A0C3C8D82B}"/>
    <cellStyle name="Normal 138 3 2" xfId="12644" xr:uid="{E6BC405C-E60B-4DB1-A75A-B29DD61BBF2B}"/>
    <cellStyle name="Normal 138 3 2 2" xfId="26072" xr:uid="{E91D7C8A-B258-488A-A343-68F9A5EF52C3}"/>
    <cellStyle name="Normal 138 3 2 2 2" xfId="50193" xr:uid="{CEA6D684-C034-4715-8FB8-646F51F76DFD}"/>
    <cellStyle name="Normal 138 3 2 3" xfId="36877" xr:uid="{C8B2AF55-3779-41AD-8D2C-8C38AD2F66A0}"/>
    <cellStyle name="Normal 138 3 3" xfId="16357" xr:uid="{5BDC285A-FF73-40FB-923F-B9FA5DF8FC9A}"/>
    <cellStyle name="Normal 138 3 3 2" xfId="40588" xr:uid="{B60CC38C-ADD4-4E3E-8463-686C40E2E4DD}"/>
    <cellStyle name="Normal 138 3 4" xfId="20096" xr:uid="{38156740-0C50-4BB4-A645-3BFA02BBC63A}"/>
    <cellStyle name="Normal 138 3 4 2" xfId="44319" xr:uid="{D8766654-344C-4F91-BA91-25B20027517F}"/>
    <cellStyle name="Normal 138 3 5" xfId="23288" xr:uid="{D3DE4B73-8FCD-4C3E-AC22-6155D6F43E31}"/>
    <cellStyle name="Normal 138 3 5 2" xfId="47490" xr:uid="{8238D3C3-37D8-49D5-ADB1-288E610966C0}"/>
    <cellStyle name="Normal 138 3 6" xfId="32485" xr:uid="{6AB74361-05A0-4853-A7BE-C74A3A1C00DD}"/>
    <cellStyle name="Normal 138 4" xfId="6824" xr:uid="{3AC05D04-B1ED-4AED-9261-E8DE8F9CC2F2}"/>
    <cellStyle name="Normal 138 4 2" xfId="9902" xr:uid="{379B425F-90CA-4F09-8B43-C2EAB146CC4B}"/>
    <cellStyle name="Normal 138 4 2 2" xfId="34502" xr:uid="{4A46C5A6-7427-45F5-8BE4-7F8A6589B243}"/>
    <cellStyle name="Normal 138 4 3" xfId="13821" xr:uid="{850CFFB5-6EA9-4401-AF5C-21A6F219ECE7}"/>
    <cellStyle name="Normal 138 4 3 2" xfId="38054" xr:uid="{241DA933-EA75-44F0-8F67-74CB22029B1B}"/>
    <cellStyle name="Normal 138 4 4" xfId="17534" xr:uid="{7432D85B-E14E-4882-9CDC-3A2A66EB332B}"/>
    <cellStyle name="Normal 138 4 4 2" xfId="41765" xr:uid="{E879C65B-96D6-4F4A-AA7B-3E84742ED57C}"/>
    <cellStyle name="Normal 138 4 5" xfId="21273" xr:uid="{3B341588-9ABB-4310-AC70-1B683867BD99}"/>
    <cellStyle name="Normal 138 4 5 2" xfId="45496" xr:uid="{BEE096E9-626B-47CD-B3DA-6CF2A2907372}"/>
    <cellStyle name="Normal 138 4 6" xfId="27253" xr:uid="{ACDEFBA1-FD89-45BF-990B-76DE00980555}"/>
    <cellStyle name="Normal 138 4 6 2" xfId="51370" xr:uid="{3A823C9A-1C38-468A-9394-CCDAB355DC20}"/>
    <cellStyle name="Normal 138 5" xfId="8946" xr:uid="{053ED230-5633-4B82-89F0-3AA6991C6D98}"/>
    <cellStyle name="Normal 138 6" xfId="11231" xr:uid="{14AFBC57-60C9-410F-ADFB-0D247BB6B4C5}"/>
    <cellStyle name="Normal 138 6 2" xfId="24612" xr:uid="{6493C222-C2E9-4D37-BD46-C923AE2E8658}"/>
    <cellStyle name="Normal 138 6 2 2" xfId="48786" xr:uid="{E4BC39D6-7852-41F7-9471-EDBACB5C38F7}"/>
    <cellStyle name="Normal 138 6 3" xfId="35465" xr:uid="{D8CDDD22-81B0-4BAE-98F1-845942547F4D}"/>
    <cellStyle name="Normal 138 7" xfId="14944" xr:uid="{771E8E43-732E-4ECC-A9F1-6E89271F35A7}"/>
    <cellStyle name="Normal 138 7 2" xfId="39176" xr:uid="{A525857B-A6BD-418C-94FF-DF05523E5800}"/>
    <cellStyle name="Normal 138 8" xfId="18677" xr:uid="{30C9FA45-62AB-4FC4-ACF3-C1936C009615}"/>
    <cellStyle name="Normal 138 8 2" xfId="42903" xr:uid="{1B8110C7-3435-4551-8D48-6E0EBE893F69}"/>
    <cellStyle name="Normal 139" xfId="1837" xr:uid="{00000000-0005-0000-0000-000051080000}"/>
    <cellStyle name="Normal 139 2" xfId="7972" xr:uid="{7D825419-65CC-4344-A661-BA8EAED9C3D1}"/>
    <cellStyle name="Normal 139 2 2" xfId="10645" xr:uid="{9BB37B86-D30B-43F3-811C-927473648AAF}"/>
    <cellStyle name="Normal 139 3" xfId="7585" xr:uid="{FBED00CF-6CC0-4990-A563-8C48B5FA8D68}"/>
    <cellStyle name="Normal 139 3 2" xfId="12655" xr:uid="{616CDD2E-026F-43CF-8329-4307D06D6339}"/>
    <cellStyle name="Normal 139 3 2 2" xfId="26083" xr:uid="{897E7CFE-8D8B-4E2F-8D3C-1FD74FA016E6}"/>
    <cellStyle name="Normal 139 3 2 2 2" xfId="50204" xr:uid="{63A1E753-CDA5-47A9-BE08-DDB26A42B7A2}"/>
    <cellStyle name="Normal 139 3 2 3" xfId="36888" xr:uid="{C892B187-0589-46CD-851D-8A881705F4A8}"/>
    <cellStyle name="Normal 139 3 3" xfId="16368" xr:uid="{E5475431-9D27-4540-BDA0-E948CAD4CAEB}"/>
    <cellStyle name="Normal 139 3 3 2" xfId="40599" xr:uid="{EBBC0CF5-CBD6-462B-B775-EE52D55A522C}"/>
    <cellStyle name="Normal 139 3 4" xfId="20107" xr:uid="{AD68D03E-25B7-471F-A70A-2477B9E661D3}"/>
    <cellStyle name="Normal 139 3 4 2" xfId="44330" xr:uid="{1FC72F66-33B4-4672-ABAA-FB9013D71A7A}"/>
    <cellStyle name="Normal 139 3 5" xfId="23299" xr:uid="{89AD4E93-4E63-4D7C-9223-BC0A93F188AF}"/>
    <cellStyle name="Normal 139 3 5 2" xfId="47501" xr:uid="{46F33483-8841-4F8E-82C5-6728F5EF93FF}"/>
    <cellStyle name="Normal 139 3 6" xfId="32496" xr:uid="{464918BD-A495-41BE-85F9-A9757E8D770A}"/>
    <cellStyle name="Normal 139 4" xfId="6825" xr:uid="{91374682-CB59-42DB-A0C6-D662414B99B0}"/>
    <cellStyle name="Normal 139 4 2" xfId="9912" xr:uid="{B1112D16-1261-4E29-92CF-0A28E43DE3A8}"/>
    <cellStyle name="Normal 139 4 2 2" xfId="34512" xr:uid="{2BAEDABD-8BB3-4CB1-8362-F341C861CE33}"/>
    <cellStyle name="Normal 139 4 3" xfId="13832" xr:uid="{AF3798A7-997A-400A-A2C0-63F5A2604C06}"/>
    <cellStyle name="Normal 139 4 3 2" xfId="38065" xr:uid="{C5690B96-FE1D-4AEC-BEF6-12C8D8E0FFF8}"/>
    <cellStyle name="Normal 139 4 4" xfId="17545" xr:uid="{28B4C914-E1FF-429B-9CE6-33BB9BBCFF85}"/>
    <cellStyle name="Normal 139 4 4 2" xfId="41776" xr:uid="{46B12B93-7B44-4F5A-B85A-912EB2548240}"/>
    <cellStyle name="Normal 139 4 5" xfId="21284" xr:uid="{CA2E565C-763D-4600-9F63-1FDDAB12868B}"/>
    <cellStyle name="Normal 139 4 5 2" xfId="45507" xr:uid="{72ACE937-2460-469B-A4C6-F94784073631}"/>
    <cellStyle name="Normal 139 4 6" xfId="27264" xr:uid="{59AD91FD-70A1-4737-800C-A086D7BC2FF5}"/>
    <cellStyle name="Normal 139 4 6 2" xfId="51381" xr:uid="{C4942C2D-7E69-4674-9804-F3CFEB5DD329}"/>
    <cellStyle name="Normal 139 5" xfId="9055" xr:uid="{FD1CEF19-306B-4C0B-94AD-D775E4B71E1F}"/>
    <cellStyle name="Normal 139 5 2" xfId="12457" xr:uid="{AC2634FF-B71A-4609-99EE-2299AD0A22D3}"/>
    <cellStyle name="Normal 139 5 2 2" xfId="36691" xr:uid="{173931A3-23DE-4B2E-8527-817FF99F4041}"/>
    <cellStyle name="Normal 139 5 3" xfId="16170" xr:uid="{CC2257DA-78C6-4DDB-834C-19CEAE944BF2}"/>
    <cellStyle name="Normal 139 5 3 2" xfId="40402" xr:uid="{2AF5DA69-0BA7-40C4-BD16-EF6A974B3024}"/>
    <cellStyle name="Normal 139 5 4" xfId="19908" xr:uid="{A937D07F-6387-4947-BC2C-1CEE866BC2F1}"/>
    <cellStyle name="Normal 139 5 4 2" xfId="44133" xr:uid="{1B5B5CF8-2536-4C3E-BF4B-30C1A5F2B511}"/>
    <cellStyle name="Normal 139 5 5" xfId="25883" xr:uid="{EE8DED86-B6DE-4C21-8333-F4FCDC85810E}"/>
    <cellStyle name="Normal 139 5 5 2" xfId="50007" xr:uid="{45758819-4F85-47B2-B5F3-9F0A7363FFF3}"/>
    <cellStyle name="Normal 139 5 6" xfId="33748" xr:uid="{C8266A69-9DFB-426E-8B41-F247E881860E}"/>
    <cellStyle name="Normal 139 6" xfId="11242" xr:uid="{C79A1280-4F43-4E7D-90D8-97B1B35FB63A}"/>
    <cellStyle name="Normal 139 6 2" xfId="24623" xr:uid="{76AE62F5-F394-44FE-A314-10710ED30D0A}"/>
    <cellStyle name="Normal 139 6 2 2" xfId="48797" xr:uid="{7F3DF7B3-FEA2-4A16-AEE9-2308BFCB05CF}"/>
    <cellStyle name="Normal 139 6 3" xfId="35476" xr:uid="{9ECD0914-9497-4F28-AD9F-6785E0C3B357}"/>
    <cellStyle name="Normal 139 7" xfId="14955" xr:uid="{BC14CB93-4A6E-43CD-9F56-638B484B87D4}"/>
    <cellStyle name="Normal 139 7 2" xfId="39187" xr:uid="{31E7652F-ED5B-4122-B43B-6D9DBEC6D74B}"/>
    <cellStyle name="Normal 139 8" xfId="18688" xr:uid="{096F9580-9618-4896-9794-55E5D32728E0}"/>
    <cellStyle name="Normal 139 8 2" xfId="42914" xr:uid="{53973347-0748-4E45-9748-3A3CD561E4C6}"/>
    <cellStyle name="Normal 14" xfId="1838" xr:uid="{00000000-0005-0000-0000-000052080000}"/>
    <cellStyle name="Normal 14 2" xfId="1839" xr:uid="{00000000-0005-0000-0000-000053080000}"/>
    <cellStyle name="Normal 14 2 2" xfId="3449" xr:uid="{00000000-0005-0000-0000-000054080000}"/>
    <cellStyle name="Normal 14 2 2 2" xfId="8954" xr:uid="{9E6E55F2-511A-4F93-A6C3-60ABE75F7358}"/>
    <cellStyle name="Normal 14 2 3" xfId="3638" xr:uid="{7118622B-582B-4810-A829-32CCD3EF7959}"/>
    <cellStyle name="Normal 14 2 3 2" xfId="8905" xr:uid="{35D6DE34-7DDC-468B-A5E2-162EAEC3EE5D}"/>
    <cellStyle name="Normal 14 3" xfId="1840" xr:uid="{00000000-0005-0000-0000-000055080000}"/>
    <cellStyle name="Normal 14 3 2" xfId="8939" xr:uid="{FD3DAB35-A419-4E3F-B682-BC528E5C65F7}"/>
    <cellStyle name="Normal 14 3 3" xfId="8833" xr:uid="{3C32C14D-1EED-490F-9E35-ED854BF30D1B}"/>
    <cellStyle name="Normal 14 3 3 2" xfId="25703" xr:uid="{E12B5CC0-D828-46E2-865E-D935CA747A82}"/>
    <cellStyle name="Normal 14 3 3 2 2" xfId="49831" xr:uid="{FC69E81D-3386-42E4-89D5-A2E9C71C191E}"/>
    <cellStyle name="Normal 14 3 3 3" xfId="33597" xr:uid="{BDAF2334-0681-4F55-9B1F-080F902D068E}"/>
    <cellStyle name="Normal 14 3 4" xfId="12281" xr:uid="{C73B605E-E780-4492-AC31-D597049BEAF0}"/>
    <cellStyle name="Normal 14 3 4 2" xfId="36515" xr:uid="{091CB615-7D83-4721-BAC1-10E729455520}"/>
    <cellStyle name="Normal 14 3 5" xfId="15994" xr:uid="{8409D395-D658-417C-9608-A2F32C7547E6}"/>
    <cellStyle name="Normal 14 3 5 2" xfId="40226" xr:uid="{3CC81E44-A369-4E93-93C2-69DCED85EA6A}"/>
    <cellStyle name="Normal 14 3 6" xfId="19732" xr:uid="{566C454D-82E3-4F22-B00B-066AE8EAF1C7}"/>
    <cellStyle name="Normal 14 3 6 2" xfId="43957" xr:uid="{E4DCE59D-7557-43EB-B85A-86568AD119F1}"/>
    <cellStyle name="Normal 14 4" xfId="1841" xr:uid="{00000000-0005-0000-0000-000056080000}"/>
    <cellStyle name="Normal 14 4 2" xfId="8904" xr:uid="{EECA8DD1-CB62-4449-94BD-A960F7153DFA}"/>
    <cellStyle name="Normal 14 4 2 2" xfId="10646" xr:uid="{21654655-A553-4588-BB57-2B90E1E18CB0}"/>
    <cellStyle name="Normal 14 5" xfId="3587" xr:uid="{00000000-0005-0000-0000-000057080000}"/>
    <cellStyle name="Normal 14 5 2" xfId="10647" xr:uid="{E221879F-F911-4A76-A2F5-0653469EE94F}"/>
    <cellStyle name="Normal 14 5 2 2" xfId="35129" xr:uid="{5BF51300-AAFF-4C5A-8097-6A45EC8B2E80}"/>
    <cellStyle name="Normal 14 5 3" xfId="29356" xr:uid="{98790C88-DAE4-4AB1-BC53-E5F7D3D2871D}"/>
    <cellStyle name="Normal 14 6" xfId="6468" xr:uid="{58E23E0B-C3AD-4D9D-A410-8408992FE6F9}"/>
    <cellStyle name="Normal 14 6 2" xfId="31473" xr:uid="{CADFBA31-4FDF-46E0-BADA-902D3E04615F}"/>
    <cellStyle name="Normal 14 7" xfId="22305" xr:uid="{842BA584-05F2-40DF-BAD7-F7987CC2E765}"/>
    <cellStyle name="Normal 140" xfId="1842" xr:uid="{00000000-0005-0000-0000-000058080000}"/>
    <cellStyle name="Normal 140 2" xfId="7987" xr:uid="{86C3641B-9821-4C0F-B12B-B459F4D4EB45}"/>
    <cellStyle name="Normal 140 2 2" xfId="10648" xr:uid="{6BE93F0F-1981-4361-9397-14FBA3F4650B}"/>
    <cellStyle name="Normal 140 3" xfId="7593" xr:uid="{5E274818-650A-4B47-9A69-7A0E2D7EA199}"/>
    <cellStyle name="Normal 140 3 2" xfId="12663" xr:uid="{4450D9E9-E211-4FA3-A2A7-E8E31B45494E}"/>
    <cellStyle name="Normal 140 3 2 2" xfId="26091" xr:uid="{3DFB045A-7EAC-4791-8F2B-2D265035166D}"/>
    <cellStyle name="Normal 140 3 2 2 2" xfId="50212" xr:uid="{8018B86D-31CB-4A76-B859-777F158BC2AC}"/>
    <cellStyle name="Normal 140 3 2 3" xfId="36896" xr:uid="{1C18BF11-9CF7-4B32-81E2-64BCB391A395}"/>
    <cellStyle name="Normal 140 3 3" xfId="16376" xr:uid="{A8F0E219-7145-4DD8-BED0-D6571DADF9E8}"/>
    <cellStyle name="Normal 140 3 3 2" xfId="40607" xr:uid="{1F50E344-0A88-4F2D-9623-C0AA87588560}"/>
    <cellStyle name="Normal 140 3 4" xfId="20115" xr:uid="{5C2311C4-8E96-4625-8AF5-F192A7DF9926}"/>
    <cellStyle name="Normal 140 3 4 2" xfId="44338" xr:uid="{ED662CAE-5557-4D33-9289-33256BBBC730}"/>
    <cellStyle name="Normal 140 3 5" xfId="23307" xr:uid="{8262114E-0123-4325-9859-CDA369802E88}"/>
    <cellStyle name="Normal 140 3 5 2" xfId="47509" xr:uid="{D15F664B-1E31-4820-AFF1-6C51D0B56448}"/>
    <cellStyle name="Normal 140 3 6" xfId="32504" xr:uid="{ACCE99C9-D930-483C-B753-FFFB06F36AE7}"/>
    <cellStyle name="Normal 140 4" xfId="6840" xr:uid="{2EC9B9C4-0D4F-472B-8C44-649A76FF2969}"/>
    <cellStyle name="Normal 140 4 2" xfId="9918" xr:uid="{AFC20149-C6D7-4A5C-AFDA-A70621AF5A43}"/>
    <cellStyle name="Normal 140 4 2 2" xfId="34518" xr:uid="{A4F6752A-9F32-4B52-8E53-62F099F645FF}"/>
    <cellStyle name="Normal 140 4 3" xfId="13840" xr:uid="{7B411679-BAC5-4B86-8016-878889A9C490}"/>
    <cellStyle name="Normal 140 4 3 2" xfId="38073" xr:uid="{6882015E-5F48-47C1-9DE3-0B2E1BCFEB98}"/>
    <cellStyle name="Normal 140 4 4" xfId="17553" xr:uid="{D270D5AC-D08C-4AC4-A7B9-A0E2D6758A57}"/>
    <cellStyle name="Normal 140 4 4 2" xfId="41784" xr:uid="{ED016CC4-425E-4C82-9EE1-CF26C78E7A00}"/>
    <cellStyle name="Normal 140 4 5" xfId="21292" xr:uid="{8FB16F31-AB9B-4664-9A92-D6CC8B128FB3}"/>
    <cellStyle name="Normal 140 4 5 2" xfId="45515" xr:uid="{9F0B5920-7618-4EBC-83F3-D47E366082EE}"/>
    <cellStyle name="Normal 140 4 6" xfId="27272" xr:uid="{15E2280C-5ACF-4586-B290-FF242E19F373}"/>
    <cellStyle name="Normal 140 4 6 2" xfId="51389" xr:uid="{EAD3283C-131A-45C9-AF0F-A62911DA7015}"/>
    <cellStyle name="Normal 140 5" xfId="9062" xr:uid="{0B1317F0-1B55-43AC-BC0C-BBA935A425F4}"/>
    <cellStyle name="Normal 140 5 2" xfId="12474" xr:uid="{AB6BBCAE-180E-49EF-8B40-63A6C98FE03F}"/>
    <cellStyle name="Normal 140 5 2 2" xfId="36708" xr:uid="{E53A21CB-8B32-411F-8949-667EE956B40A}"/>
    <cellStyle name="Normal 140 5 3" xfId="16187" xr:uid="{9591346E-702C-48CA-8A6A-B502D7DCAF59}"/>
    <cellStyle name="Normal 140 5 3 2" xfId="40419" xr:uid="{2A4FA9D7-BC08-48E0-A80D-5DDE87606B0A}"/>
    <cellStyle name="Normal 140 5 4" xfId="19925" xr:uid="{BBCC6F6A-D0FB-45D9-8F08-31996BB84ECC}"/>
    <cellStyle name="Normal 140 5 4 2" xfId="44150" xr:uid="{58043162-38B8-453A-B3D3-15CA760D8D80}"/>
    <cellStyle name="Normal 140 5 5" xfId="25900" xr:uid="{EA2CF408-D65C-471C-9A8B-C8D5BA85BBD8}"/>
    <cellStyle name="Normal 140 5 5 2" xfId="50024" xr:uid="{D4967842-E3F0-40DA-BD6F-79FBDDFA80BF}"/>
    <cellStyle name="Normal 140 5 6" xfId="33755" xr:uid="{158A25E3-5D19-41B6-9668-8E83CABD6FCF}"/>
    <cellStyle name="Normal 140 6" xfId="11250" xr:uid="{B87F6C09-C1A1-4090-9344-367147B4324A}"/>
    <cellStyle name="Normal 140 6 2" xfId="24631" xr:uid="{6D74DCFE-7CA4-4101-92EB-FFDECE5F7C8B}"/>
    <cellStyle name="Normal 140 6 2 2" xfId="48805" xr:uid="{950B405E-3C0E-44EB-8F1D-94344054B472}"/>
    <cellStyle name="Normal 140 6 3" xfId="35484" xr:uid="{C4FF0186-5D5B-498D-9E30-D741DC955B1C}"/>
    <cellStyle name="Normal 140 7" xfId="14963" xr:uid="{447703AC-EC61-4268-8D66-A9E95DAA46D4}"/>
    <cellStyle name="Normal 140 7 2" xfId="39195" xr:uid="{540CE333-C5E2-4043-84C9-E43A795139A8}"/>
    <cellStyle name="Normal 140 8" xfId="18696" xr:uid="{5B4AF24E-4BB0-4CA1-850C-6D66BBA91484}"/>
    <cellStyle name="Normal 140 8 2" xfId="42922" xr:uid="{412E9DAA-0417-4D78-B723-2F6E772F67B9}"/>
    <cellStyle name="Normal 141" xfId="1843" xr:uid="{00000000-0005-0000-0000-000059080000}"/>
    <cellStyle name="Normal 141 2" xfId="7988" xr:uid="{B9715305-C318-4BE4-A85F-19828906851D}"/>
    <cellStyle name="Normal 141 2 2" xfId="10649" xr:uid="{5030D46C-D084-4565-8C32-AD4E95093E72}"/>
    <cellStyle name="Normal 141 3" xfId="7610" xr:uid="{B9FD6893-55BE-4594-B389-B90D3440EC13}"/>
    <cellStyle name="Normal 141 3 2" xfId="12680" xr:uid="{A594798B-0F87-4921-8DFC-BCAA7C4A6B70}"/>
    <cellStyle name="Normal 141 3 2 2" xfId="26108" xr:uid="{B2B5831E-E67D-4C9B-9A49-2197B0053B6D}"/>
    <cellStyle name="Normal 141 3 2 2 2" xfId="50229" xr:uid="{F2B71415-1B8F-477E-A6E2-F35700C1AB78}"/>
    <cellStyle name="Normal 141 3 2 3" xfId="36913" xr:uid="{975AD0E3-F98D-47F5-A5A0-78E9B648270A}"/>
    <cellStyle name="Normal 141 3 3" xfId="16393" xr:uid="{041F781B-5577-459D-A78F-5CC876129E68}"/>
    <cellStyle name="Normal 141 3 3 2" xfId="40624" xr:uid="{C22578BD-C13E-4761-8DFC-F891CA6A0A93}"/>
    <cellStyle name="Normal 141 3 4" xfId="20132" xr:uid="{F43A5AA7-0FE7-4504-A3C1-9CA72F3AD24B}"/>
    <cellStyle name="Normal 141 3 4 2" xfId="44355" xr:uid="{00E5D6C8-985B-42EE-B36D-06527B426E9D}"/>
    <cellStyle name="Normal 141 3 5" xfId="23324" xr:uid="{42A9D0DF-6E10-44EB-8CA8-00C4D0A6211B}"/>
    <cellStyle name="Normal 141 3 5 2" xfId="47526" xr:uid="{FA8D45B0-C11B-4E61-BFB9-419705681111}"/>
    <cellStyle name="Normal 141 3 6" xfId="32521" xr:uid="{019122D4-011C-438A-81D0-36541C2D69ED}"/>
    <cellStyle name="Normal 141 4" xfId="6841" xr:uid="{7E60A6F6-D825-4879-8F1D-F08222DF79DF}"/>
    <cellStyle name="Normal 141 4 2" xfId="9922" xr:uid="{32CB334C-0DBD-41B4-A584-C0BD5B75CAE5}"/>
    <cellStyle name="Normal 141 4 2 2" xfId="34522" xr:uid="{E8E5B2D7-A166-4CBF-8799-CA1FC3F5A2B8}"/>
    <cellStyle name="Normal 141 4 3" xfId="13857" xr:uid="{7674EC3A-B380-4E87-A7D5-6BC4B5B7234B}"/>
    <cellStyle name="Normal 141 4 3 2" xfId="38090" xr:uid="{05E1BD2B-B8BF-40AB-9E04-3EFF2CB24EE1}"/>
    <cellStyle name="Normal 141 4 4" xfId="17570" xr:uid="{1B4B80A4-7FF1-4D8D-AF12-95788B29E685}"/>
    <cellStyle name="Normal 141 4 4 2" xfId="41801" xr:uid="{728B33C4-4700-4E05-A656-00ABEB0B538E}"/>
    <cellStyle name="Normal 141 4 5" xfId="21309" xr:uid="{2DA90E8B-C1CF-4831-8A00-EDB7D8E8E8B9}"/>
    <cellStyle name="Normal 141 4 5 2" xfId="45532" xr:uid="{A6661B15-FDCB-4DFE-AC1F-11116E711974}"/>
    <cellStyle name="Normal 141 4 6" xfId="27289" xr:uid="{769066FF-3157-4381-A6F1-8527086BD801}"/>
    <cellStyle name="Normal 141 4 6 2" xfId="51406" xr:uid="{247DA67C-1C93-4FAC-B263-5EF12AB2D183}"/>
    <cellStyle name="Normal 141 5" xfId="9063" xr:uid="{EE61A4B2-197E-4019-A88C-D765DFA1911C}"/>
    <cellStyle name="Normal 141 5 2" xfId="12475" xr:uid="{293CBC90-7BC8-4235-BB58-2017C286C9C0}"/>
    <cellStyle name="Normal 141 5 2 2" xfId="36709" xr:uid="{2EFF5B14-CC1A-4370-B137-E2785FE39FB1}"/>
    <cellStyle name="Normal 141 5 3" xfId="16188" xr:uid="{CBA38C05-16C0-499D-B5E7-B21998A55A8C}"/>
    <cellStyle name="Normal 141 5 3 2" xfId="40420" xr:uid="{215E45C1-6819-4CB2-BCBC-4EF9248DAE37}"/>
    <cellStyle name="Normal 141 5 4" xfId="19926" xr:uid="{7366B380-6EEA-4448-9937-E3EA5C1F53F9}"/>
    <cellStyle name="Normal 141 5 4 2" xfId="44151" xr:uid="{BB2D02B2-71DC-45CE-BF04-6813CC76BF27}"/>
    <cellStyle name="Normal 141 5 5" xfId="25901" xr:uid="{569D1EF4-FEAB-4D17-93D8-BC9AD326E3C2}"/>
    <cellStyle name="Normal 141 5 5 2" xfId="50025" xr:uid="{F9D67EA9-26CA-432D-AAFF-4F339225AD8D}"/>
    <cellStyle name="Normal 141 5 6" xfId="33756" xr:uid="{9E2896B3-7662-4C2B-B5E6-8FDCB8F0C6FD}"/>
    <cellStyle name="Normal 141 6" xfId="11267" xr:uid="{5B5B1E05-61A5-47A1-B911-609FFB29C23E}"/>
    <cellStyle name="Normal 141 6 2" xfId="24648" xr:uid="{9D2A34A1-E08A-4054-A600-8D4FFF398690}"/>
    <cellStyle name="Normal 141 6 2 2" xfId="48822" xr:uid="{E27C159F-F265-4B37-A7B5-2E86A4DC72F6}"/>
    <cellStyle name="Normal 141 6 3" xfId="35501" xr:uid="{E8C8A49F-A555-426B-9EFD-6AC805F9B623}"/>
    <cellStyle name="Normal 141 7" xfId="14980" xr:uid="{007217C0-4A3D-47C8-A69D-B3680468AC64}"/>
    <cellStyle name="Normal 141 7 2" xfId="39212" xr:uid="{0834EE99-1DD3-45FC-9BF2-87B08B0D86AB}"/>
    <cellStyle name="Normal 141 8" xfId="18713" xr:uid="{1C85AD86-86EE-4028-B62D-BF23F6CDBE4F}"/>
    <cellStyle name="Normal 141 8 2" xfId="42939" xr:uid="{77822DB0-EB41-4EA0-87CE-5303E041E21A}"/>
    <cellStyle name="Normal 142" xfId="1844" xr:uid="{00000000-0005-0000-0000-00005A080000}"/>
    <cellStyle name="Normal 142 2" xfId="8003" xr:uid="{02370D99-62EC-4756-A4C6-9AEEDD8967FA}"/>
    <cellStyle name="Normal 142 2 2" xfId="10650" xr:uid="{AE55B69F-D548-42C2-BF28-1B14FBBF515A}"/>
    <cellStyle name="Normal 142 3" xfId="7611" xr:uid="{4E8A655C-CDF4-49D5-ADD8-9C974AC2CE51}"/>
    <cellStyle name="Normal 142 3 2" xfId="12681" xr:uid="{23C6D3B5-5453-41BB-AB86-29D956BC7EB5}"/>
    <cellStyle name="Normal 142 3 2 2" xfId="26109" xr:uid="{AFAB5662-CD97-4D34-B780-9BAE890EC3C3}"/>
    <cellStyle name="Normal 142 3 2 2 2" xfId="50230" xr:uid="{B76E4C96-47A0-48C4-BAC6-6210A7E10828}"/>
    <cellStyle name="Normal 142 3 2 3" xfId="36914" xr:uid="{C235B346-06D0-4FB8-B614-C6A9D02AEFBE}"/>
    <cellStyle name="Normal 142 3 3" xfId="16394" xr:uid="{768F3D41-BBE5-4A68-A8F5-D13F6B6FCE82}"/>
    <cellStyle name="Normal 142 3 3 2" xfId="40625" xr:uid="{46A9A191-DB9E-4F2D-B5F3-CA0691992257}"/>
    <cellStyle name="Normal 142 3 4" xfId="20133" xr:uid="{65B8DA42-65EB-47BC-8BEE-54D63F460854}"/>
    <cellStyle name="Normal 142 3 4 2" xfId="44356" xr:uid="{67E4B3B7-B519-4DF1-91B3-37AD2E197591}"/>
    <cellStyle name="Normal 142 3 5" xfId="23325" xr:uid="{512DC963-3E6A-46A7-964A-C76CD9B95869}"/>
    <cellStyle name="Normal 142 3 5 2" xfId="47527" xr:uid="{9646AEFE-65C6-43C8-B535-706B23520A63}"/>
    <cellStyle name="Normal 142 3 6" xfId="32522" xr:uid="{6735889E-F053-483E-AB72-71055B55669C}"/>
    <cellStyle name="Normal 142 4" xfId="9923" xr:uid="{833F93D3-BCD7-4B5B-BEB1-97D02A534D69}"/>
    <cellStyle name="Normal 142 4 2" xfId="13858" xr:uid="{926594D2-47BC-4224-98AF-25A4BE95A84D}"/>
    <cellStyle name="Normal 142 4 2 2" xfId="38091" xr:uid="{DE877730-931B-4FF3-A1D4-D3AE3911019D}"/>
    <cellStyle name="Normal 142 4 3" xfId="17571" xr:uid="{26223D81-AF40-40B2-99AE-14AFE4366D86}"/>
    <cellStyle name="Normal 142 4 3 2" xfId="41802" xr:uid="{A5313F64-5B3D-4A94-96D4-ADF31BE53439}"/>
    <cellStyle name="Normal 142 4 4" xfId="21310" xr:uid="{65E13514-093A-46B5-9EE8-D4D43457E797}"/>
    <cellStyle name="Normal 142 4 4 2" xfId="45533" xr:uid="{7E0C03A7-9453-4C2D-95B6-24810651A23F}"/>
    <cellStyle name="Normal 142 4 5" xfId="27290" xr:uid="{1BFADEB4-7721-4B4D-80E5-8FACA4708FC3}"/>
    <cellStyle name="Normal 142 4 5 2" xfId="51407" xr:uid="{B628D2C0-9BB7-4CA1-9E30-2484E00AB63B}"/>
    <cellStyle name="Normal 142 4 6" xfId="34523" xr:uid="{8AC58435-9188-4100-AA64-03CE1B40DA38}"/>
    <cellStyle name="Normal 142 5" xfId="9080" xr:uid="{9A18D6DD-D766-4260-8D2B-75D22FA034F6}"/>
    <cellStyle name="Normal 142 5 2" xfId="12493" xr:uid="{AAC65038-AAAF-4656-A475-68384A75FD05}"/>
    <cellStyle name="Normal 142 5 2 2" xfId="36727" xr:uid="{4E645246-4E71-49F8-A332-EF3EF200F417}"/>
    <cellStyle name="Normal 142 5 3" xfId="16206" xr:uid="{BE61C3B9-03D1-4598-84D9-2CFE07C72D2C}"/>
    <cellStyle name="Normal 142 5 3 2" xfId="40438" xr:uid="{B577D3CB-1250-4780-93C9-513789695481}"/>
    <cellStyle name="Normal 142 5 4" xfId="19944" xr:uid="{02D72CFF-C6FB-4328-ACCB-C0D81CEF251F}"/>
    <cellStyle name="Normal 142 5 4 2" xfId="44169" xr:uid="{44B6C013-2965-457E-BC84-C05102130385}"/>
    <cellStyle name="Normal 142 5 5" xfId="25919" xr:uid="{83AC4614-B058-46C9-A9B4-FEF027CDE334}"/>
    <cellStyle name="Normal 142 5 5 2" xfId="50043" xr:uid="{3D67427B-1493-4B85-9668-380D30A906A2}"/>
    <cellStyle name="Normal 142 5 6" xfId="33773" xr:uid="{82A801A9-E0FE-4000-8789-49460CC60841}"/>
    <cellStyle name="Normal 142 6" xfId="11268" xr:uid="{2C099535-2F11-4A70-9C1F-F0E5339FDD55}"/>
    <cellStyle name="Normal 142 6 2" xfId="24649" xr:uid="{3371F529-EF01-4CA6-BA92-443B04860F88}"/>
    <cellStyle name="Normal 142 6 2 2" xfId="48823" xr:uid="{63536D79-5F2C-4575-BF48-5810D50FB9B3}"/>
    <cellStyle name="Normal 142 6 3" xfId="35502" xr:uid="{C7104D4B-D9C5-4EF0-B64F-29FFF91FC426}"/>
    <cellStyle name="Normal 142 7" xfId="14981" xr:uid="{202FD8D1-5699-4EB0-8DA1-3F8D226D52E4}"/>
    <cellStyle name="Normal 142 7 2" xfId="39213" xr:uid="{91D088F0-4DDD-4D9B-A21B-2600A4147D06}"/>
    <cellStyle name="Normal 142 8" xfId="18714" xr:uid="{296E8779-03B6-4C16-9682-59778B0D3B1C}"/>
    <cellStyle name="Normal 142 8 2" xfId="42940" xr:uid="{4B9DF288-74DC-419E-A025-08E894CF3BFA}"/>
    <cellStyle name="Normal 143" xfId="1845" xr:uid="{00000000-0005-0000-0000-00005B080000}"/>
    <cellStyle name="Normal 143 2" xfId="8006" xr:uid="{8C7D9BC2-C1EE-4139-B0A3-4D8F2FC74ECB}"/>
    <cellStyle name="Normal 143 2 2" xfId="10651" xr:uid="{8EDD3393-1D41-4D23-9143-10B903AFF89C}"/>
    <cellStyle name="Normal 143 3" xfId="7612" xr:uid="{11A4C2B2-2791-4CBF-B07C-4478E64F1DBF}"/>
    <cellStyle name="Normal 143 3 2" xfId="12682" xr:uid="{57DB0DC4-EDFF-4233-8919-29E96131F6EA}"/>
    <cellStyle name="Normal 143 3 2 2" xfId="26110" xr:uid="{96C21995-6E3C-45A8-B92F-71DF2DC5AFDA}"/>
    <cellStyle name="Normal 143 3 2 2 2" xfId="50231" xr:uid="{EA76DB3D-2155-4386-89FB-7339443FF039}"/>
    <cellStyle name="Normal 143 3 2 3" xfId="36915" xr:uid="{58AA1AC2-3315-4100-9796-B59E8216557B}"/>
    <cellStyle name="Normal 143 3 3" xfId="16395" xr:uid="{4F9CBD8A-EF64-4EFB-97C5-861D7FDDDAD4}"/>
    <cellStyle name="Normal 143 3 3 2" xfId="40626" xr:uid="{AB742772-F9C9-4C6C-9DC7-F4B68C740265}"/>
    <cellStyle name="Normal 143 3 4" xfId="20134" xr:uid="{BC18D68B-D5DB-4FB1-B77B-51B65F3E2BF7}"/>
    <cellStyle name="Normal 143 3 4 2" xfId="44357" xr:uid="{D6559FC4-0739-496B-ADA3-E00E9F6F952D}"/>
    <cellStyle name="Normal 143 3 5" xfId="23326" xr:uid="{E0773FBA-5748-452A-889F-106E1A5C17D9}"/>
    <cellStyle name="Normal 143 3 5 2" xfId="47528" xr:uid="{B5B9E48D-6F04-462A-BBF5-115B82682E5D}"/>
    <cellStyle name="Normal 143 3 6" xfId="32523" xr:uid="{3E4A0A59-286B-4520-96B0-DA4710237AFC}"/>
    <cellStyle name="Normal 143 4" xfId="9924" xr:uid="{46436F69-4AFF-431D-9677-798068B26A0E}"/>
    <cellStyle name="Normal 143 4 2" xfId="13859" xr:uid="{028BF4CB-8BCD-453B-9EBB-7F3AA96EE4A8}"/>
    <cellStyle name="Normal 143 4 2 2" xfId="38092" xr:uid="{9A1D5732-49F4-4D56-94DA-D8788D203318}"/>
    <cellStyle name="Normal 143 4 3" xfId="17572" xr:uid="{A1DC50CE-8298-4420-B773-45E17FD6A6B3}"/>
    <cellStyle name="Normal 143 4 3 2" xfId="41803" xr:uid="{AB6A1F0D-94EC-440D-97C1-2C336D075C3C}"/>
    <cellStyle name="Normal 143 4 4" xfId="21311" xr:uid="{F5555BA4-4E18-4B20-8604-C8735227FAE6}"/>
    <cellStyle name="Normal 143 4 4 2" xfId="45534" xr:uid="{0CCEAF1C-5914-4A23-A97D-D7D7EB89402C}"/>
    <cellStyle name="Normal 143 4 5" xfId="27291" xr:uid="{1733E46D-7C48-43DB-95F3-6DAAEACB5FAF}"/>
    <cellStyle name="Normal 143 4 5 2" xfId="51408" xr:uid="{566DAC00-F0C9-4518-872B-24D3A27E5ED1}"/>
    <cellStyle name="Normal 143 4 6" xfId="34524" xr:uid="{CFF54850-9345-498E-823F-FED17DEAFE1A}"/>
    <cellStyle name="Normal 143 5" xfId="9082" xr:uid="{0F3EAB23-9472-42D7-9B3C-A27EC5A59210}"/>
    <cellStyle name="Normal 143 5 2" xfId="12495" xr:uid="{B090142F-32C9-429F-A128-5C32B8509E31}"/>
    <cellStyle name="Normal 143 5 2 2" xfId="36729" xr:uid="{01D6BBBB-5ABF-4CB2-AF2D-019CAB177690}"/>
    <cellStyle name="Normal 143 5 3" xfId="16208" xr:uid="{70C91F92-C7C6-49F3-947C-000E7B3CC92C}"/>
    <cellStyle name="Normal 143 5 3 2" xfId="40440" xr:uid="{2F38212A-C1A4-4969-8373-15B4257C1C94}"/>
    <cellStyle name="Normal 143 5 4" xfId="19946" xr:uid="{56AC22C7-118D-45CA-A746-466EE4A07B28}"/>
    <cellStyle name="Normal 143 5 4 2" xfId="44171" xr:uid="{9016AC3C-6F8F-49B6-82E7-36413C8F7DF8}"/>
    <cellStyle name="Normal 143 5 5" xfId="25921" xr:uid="{E1CD7429-0D05-405A-83AF-6445CAFD10A0}"/>
    <cellStyle name="Normal 143 5 5 2" xfId="50045" xr:uid="{7175FC8B-6EF5-4D4D-A10D-8EDD613C2EF2}"/>
    <cellStyle name="Normal 143 5 6" xfId="33775" xr:uid="{54E2A408-5865-43B0-8454-30BA92558F41}"/>
    <cellStyle name="Normal 143 6" xfId="11269" xr:uid="{19433FA8-9F6C-4121-9F55-139A8F2E77EF}"/>
    <cellStyle name="Normal 143 6 2" xfId="24650" xr:uid="{E746910B-9177-4558-93FB-779C6234EF12}"/>
    <cellStyle name="Normal 143 6 2 2" xfId="48824" xr:uid="{52A21010-1AA0-4BAF-A361-6F3BC2017B3F}"/>
    <cellStyle name="Normal 143 6 3" xfId="35503" xr:uid="{8CA98F92-0F6B-4FEA-9EA0-D0C32C16151B}"/>
    <cellStyle name="Normal 143 7" xfId="14982" xr:uid="{9B6955A8-BD3C-4B0F-B470-256D7CC45168}"/>
    <cellStyle name="Normal 143 7 2" xfId="39214" xr:uid="{5840E07A-3477-4E47-ACA9-071DDB92E3BE}"/>
    <cellStyle name="Normal 143 8" xfId="18715" xr:uid="{ED20B0B5-4B49-4F7D-BF73-8602901F1BA8}"/>
    <cellStyle name="Normal 143 8 2" xfId="42941" xr:uid="{699A6A3A-7446-4738-8DB1-207F38907D20}"/>
    <cellStyle name="Normal 144" xfId="1846" xr:uid="{00000000-0005-0000-0000-00005C080000}"/>
    <cellStyle name="Normal 144 2" xfId="1847" xr:uid="{00000000-0005-0000-0000-00005D080000}"/>
    <cellStyle name="Normal 144 2 2" xfId="8023" xr:uid="{471F1C3E-EE55-4BAB-8ADC-7414F901DB8D}"/>
    <cellStyle name="Normal 144 2 3" xfId="10652" xr:uid="{9E57B6FA-6353-488A-8BCE-DB8BC0CEF581}"/>
    <cellStyle name="Normal 144 3" xfId="1848" xr:uid="{00000000-0005-0000-0000-00005E080000}"/>
    <cellStyle name="Normal 144 3 2" xfId="7614" xr:uid="{B145B1DD-AFC3-43AB-A1F5-8AEAC729D71F}"/>
    <cellStyle name="Normal 144 3 2 2" xfId="26112" xr:uid="{7CFA29B6-5E08-42BF-931D-A92266D4F2BE}"/>
    <cellStyle name="Normal 144 3 2 2 2" xfId="50233" xr:uid="{DA2209D0-02F0-464F-BA6E-85DC80C6CD86}"/>
    <cellStyle name="Normal 144 3 2 3" xfId="32525" xr:uid="{F219097B-4296-4526-A03B-9E7CA5E2D33A}"/>
    <cellStyle name="Normal 144 3 3" xfId="12684" xr:uid="{4107FDC6-3433-4914-8A6C-9B8AE771831B}"/>
    <cellStyle name="Normal 144 3 3 2" xfId="36917" xr:uid="{1018EB7D-56C3-4E5F-8410-F176BB569881}"/>
    <cellStyle name="Normal 144 3 4" xfId="16397" xr:uid="{77CA4FE5-11DB-4334-A312-D465B8EAF6B6}"/>
    <cellStyle name="Normal 144 3 4 2" xfId="40628" xr:uid="{C6E41626-552F-457C-AB73-DE1929C83899}"/>
    <cellStyle name="Normal 144 3 5" xfId="20136" xr:uid="{5382B33B-10BC-400B-ACF1-D23871E497D0}"/>
    <cellStyle name="Normal 144 3 5 2" xfId="44359" xr:uid="{BDE22785-EE92-4C1F-A4FC-E9F76AE1D305}"/>
    <cellStyle name="Normal 144 3 6" xfId="23328" xr:uid="{488A42DF-96FB-4E54-B99D-FC41CE0BCF6A}"/>
    <cellStyle name="Normal 144 3 6 2" xfId="47530" xr:uid="{0119F1B7-FBC9-4A50-A067-C290A9585C72}"/>
    <cellStyle name="Normal 144 4" xfId="9926" xr:uid="{7FACD544-0852-4106-A92D-D907DBC4D9B6}"/>
    <cellStyle name="Normal 144 4 2" xfId="13861" xr:uid="{9510A4B3-90AC-4A8F-8115-E7EEA0EB8AEF}"/>
    <cellStyle name="Normal 144 4 2 2" xfId="38094" xr:uid="{1103A6EC-6261-4460-AEEA-6A1D75D4A0D0}"/>
    <cellStyle name="Normal 144 4 3" xfId="17574" xr:uid="{B4DD75D6-0B70-4773-962F-B7C2D618B362}"/>
    <cellStyle name="Normal 144 4 3 2" xfId="41805" xr:uid="{51044DCE-EA27-4BAF-AE58-A13DEBFC071E}"/>
    <cellStyle name="Normal 144 4 4" xfId="21313" xr:uid="{7FCDF7A4-9FEF-47D7-812C-44D147956825}"/>
    <cellStyle name="Normal 144 4 4 2" xfId="45536" xr:uid="{B10F9977-2287-4EF0-AC6B-DFA9B6A30ECC}"/>
    <cellStyle name="Normal 144 4 5" xfId="27293" xr:uid="{AE7EE7A0-2689-4FFE-93CA-A14086CC531F}"/>
    <cellStyle name="Normal 144 4 5 2" xfId="51410" xr:uid="{A20761D8-E7EF-4D18-A2C3-4B034C63A72C}"/>
    <cellStyle name="Normal 144 4 6" xfId="34526" xr:uid="{BF454C6A-5D25-40DC-9FF3-0E63A44A5398}"/>
    <cellStyle name="Normal 144 5" xfId="9065" xr:uid="{6CDD9A47-2C81-4CAA-90DE-509FDAA8D660}"/>
    <cellStyle name="Normal 144 5 2" xfId="12477" xr:uid="{2D55311E-F337-47A2-BE82-0E2EF93CD2FD}"/>
    <cellStyle name="Normal 144 5 2 2" xfId="36711" xr:uid="{66F2E9D8-A08F-4D47-9182-D6CF9923B14D}"/>
    <cellStyle name="Normal 144 5 3" xfId="16190" xr:uid="{763F65E7-C6B3-449F-8626-931970D8AB0F}"/>
    <cellStyle name="Normal 144 5 3 2" xfId="40422" xr:uid="{B7E6BF9E-2C0A-4262-863F-97A69B4EFF8F}"/>
    <cellStyle name="Normal 144 5 4" xfId="19928" xr:uid="{53FBAAF3-1FAA-4E11-BBC7-45B378D7387B}"/>
    <cellStyle name="Normal 144 5 4 2" xfId="44153" xr:uid="{338249C9-2882-4D09-B89A-A36558BDCC8A}"/>
    <cellStyle name="Normal 144 5 5" xfId="25903" xr:uid="{49824200-80DE-4F88-A857-0FA9DE1FBAF6}"/>
    <cellStyle name="Normal 144 5 5 2" xfId="50027" xr:uid="{76B47DE3-FACB-4144-A2FC-EBFEA2DDC831}"/>
    <cellStyle name="Normal 144 5 6" xfId="33758" xr:uid="{EFFABCCE-52DF-4813-BC71-62FD4F0C11E3}"/>
    <cellStyle name="Normal 144 6" xfId="11271" xr:uid="{857C0EF0-3D4D-4DF5-BEA7-718C7692974A}"/>
    <cellStyle name="Normal 144 6 2" xfId="24652" xr:uid="{D6F29B8B-5069-4985-AF72-0B773EBAAC15}"/>
    <cellStyle name="Normal 144 6 2 2" xfId="48826" xr:uid="{D2E3C221-D0CA-40E9-97BE-A9F3000D8D08}"/>
    <cellStyle name="Normal 144 6 3" xfId="35505" xr:uid="{4B1B2701-574D-4064-8BC1-E0FE706E39F3}"/>
    <cellStyle name="Normal 144 7" xfId="14984" xr:uid="{56BE453F-19B1-4824-91FF-1126DB9A31B9}"/>
    <cellStyle name="Normal 144 7 2" xfId="39216" xr:uid="{47230FAB-4992-429B-8BAF-DD2DE11505E5}"/>
    <cellStyle name="Normal 144 8" xfId="18717" xr:uid="{0F3D9BC4-7B39-46B6-AAF7-BBA15111B34B}"/>
    <cellStyle name="Normal 144 8 2" xfId="42943" xr:uid="{36A5553D-96F8-45BE-BF1A-5D000CFF7732}"/>
    <cellStyle name="Normal 145" xfId="1849" xr:uid="{00000000-0005-0000-0000-00005F080000}"/>
    <cellStyle name="Normal 145 2" xfId="1850" xr:uid="{00000000-0005-0000-0000-000060080000}"/>
    <cellStyle name="Normal 145 2 2" xfId="8035" xr:uid="{6CDAB613-AB75-4430-9E39-B4B2E896CCCE}"/>
    <cellStyle name="Normal 145 2 3" xfId="10653" xr:uid="{C5E0DCD5-5D1A-4BC4-929F-E452880A3C8D}"/>
    <cellStyle name="Normal 145 3" xfId="1851" xr:uid="{00000000-0005-0000-0000-000061080000}"/>
    <cellStyle name="Normal 145 3 2" xfId="7628" xr:uid="{0AE86BE8-9FD9-46E4-8835-3DB6FB4652FD}"/>
    <cellStyle name="Normal 145 3 2 2" xfId="26126" xr:uid="{4F6728C0-8395-4096-A5CF-E0111651DD4A}"/>
    <cellStyle name="Normal 145 3 2 2 2" xfId="50247" xr:uid="{19C1F019-2929-4289-AC32-BE968D75870A}"/>
    <cellStyle name="Normal 145 3 2 3" xfId="32539" xr:uid="{2EB695B0-BDFD-4985-9F5F-46083B5BF19D}"/>
    <cellStyle name="Normal 145 3 3" xfId="12698" xr:uid="{CAB50878-3523-4C3B-BCB6-42B1A21E831C}"/>
    <cellStyle name="Normal 145 3 3 2" xfId="36931" xr:uid="{18CF3F74-9D01-44DF-ACC1-5DA8E0867012}"/>
    <cellStyle name="Normal 145 3 4" xfId="16411" xr:uid="{2D36AE4A-4148-4EF8-96FC-FFC141C4D9BB}"/>
    <cellStyle name="Normal 145 3 4 2" xfId="40642" xr:uid="{899C857D-47D9-4F7A-A5E3-3CED8DD5AFE5}"/>
    <cellStyle name="Normal 145 3 5" xfId="20150" xr:uid="{1307890B-2DA3-4694-B562-00AE31877B9C}"/>
    <cellStyle name="Normal 145 3 5 2" xfId="44373" xr:uid="{3AFFB2A5-26C2-475E-8046-DCBE9B695B2B}"/>
    <cellStyle name="Normal 145 3 6" xfId="23342" xr:uid="{A6D424B6-486E-4ED9-941E-11482D7D10C8}"/>
    <cellStyle name="Normal 145 3 6 2" xfId="47544" xr:uid="{F134A775-6A70-443F-BB83-78AB70E3363C}"/>
    <cellStyle name="Normal 145 4" xfId="9928" xr:uid="{06159EE5-0635-48D8-A85F-9EE166B37BAB}"/>
    <cellStyle name="Normal 145 4 2" xfId="13875" xr:uid="{BC576A0C-B946-4F50-B500-789172AFEF13}"/>
    <cellStyle name="Normal 145 4 2 2" xfId="38108" xr:uid="{28BECD17-9BA2-4ECE-A6B5-586AECCFE5AD}"/>
    <cellStyle name="Normal 145 4 3" xfId="17588" xr:uid="{8CB1758C-0C91-427D-9924-D4FCFE4BADF5}"/>
    <cellStyle name="Normal 145 4 3 2" xfId="41819" xr:uid="{E6F6F765-A8B0-44DA-849D-841C9944D121}"/>
    <cellStyle name="Normal 145 4 4" xfId="21327" xr:uid="{5DBE8A75-03C1-4ECA-85FF-B62F977B7E30}"/>
    <cellStyle name="Normal 145 4 4 2" xfId="45550" xr:uid="{30F24F0F-9DA7-444E-BBDA-95291B07D249}"/>
    <cellStyle name="Normal 145 4 5" xfId="27307" xr:uid="{FD245F3C-DF24-4A6A-A1D6-FEA8B2C35BD5}"/>
    <cellStyle name="Normal 145 4 5 2" xfId="51424" xr:uid="{0C578A4C-9D52-427F-A8F8-F31E8938101E}"/>
    <cellStyle name="Normal 145 4 6" xfId="34528" xr:uid="{D809439B-3563-437C-8FAC-1E96D1B85542}"/>
    <cellStyle name="Normal 145 5" xfId="9083" xr:uid="{E03DB750-9144-49D5-96DE-449C4B1D476A}"/>
    <cellStyle name="Normal 145 6" xfId="11285" xr:uid="{A268213C-055E-4E66-9C3E-19314A464BF7}"/>
    <cellStyle name="Normal 145 6 2" xfId="24666" xr:uid="{00B6037C-D6AF-463E-AC86-5CEBDB767BF0}"/>
    <cellStyle name="Normal 145 6 2 2" xfId="48840" xr:uid="{86811137-8983-4B3A-A6C9-7D98F89434E6}"/>
    <cellStyle name="Normal 145 6 3" xfId="35519" xr:uid="{1807A942-EFA0-46AB-8919-C87EDA609CDD}"/>
    <cellStyle name="Normal 145 7" xfId="14998" xr:uid="{819621E5-8717-431E-9A3D-1FAD31521A60}"/>
    <cellStyle name="Normal 145 7 2" xfId="39230" xr:uid="{59BAE2DA-70FA-4261-9D5D-3A9864DCE244}"/>
    <cellStyle name="Normal 145 8" xfId="18731" xr:uid="{1CEDECE7-876E-4B91-8971-BB1190FF1407}"/>
    <cellStyle name="Normal 145 8 2" xfId="42957" xr:uid="{9EF66F87-1E8B-4F03-870D-BFFBD0A967A7}"/>
    <cellStyle name="Normal 146" xfId="1852" xr:uid="{00000000-0005-0000-0000-000062080000}"/>
    <cellStyle name="Normal 146 2" xfId="1853" xr:uid="{00000000-0005-0000-0000-000063080000}"/>
    <cellStyle name="Normal 146 2 2" xfId="8038" xr:uid="{72981571-BD67-49B3-92A9-03463E385420}"/>
    <cellStyle name="Normal 146 2 3" xfId="10654" xr:uid="{D2C051B2-2F76-4018-BACE-B13F6C377570}"/>
    <cellStyle name="Normal 146 3" xfId="1854" xr:uid="{00000000-0005-0000-0000-000064080000}"/>
    <cellStyle name="Normal 146 3 2" xfId="7643" xr:uid="{FBA0E9ED-28E6-4A93-8B8F-4FEFEC85445D}"/>
    <cellStyle name="Normal 146 3 2 2" xfId="26141" xr:uid="{CA5AF948-3806-476F-BE46-4AD630F0EF7C}"/>
    <cellStyle name="Normal 146 3 2 2 2" xfId="50262" xr:uid="{5C0F7C6C-1BF4-4F9D-9541-83345F112C08}"/>
    <cellStyle name="Normal 146 3 2 3" xfId="32554" xr:uid="{E1CE6A68-A5BF-492B-BDA5-15C717C452A4}"/>
    <cellStyle name="Normal 146 3 3" xfId="12713" xr:uid="{C00CCEB0-03F9-47F7-9656-B7F9B57BA7AA}"/>
    <cellStyle name="Normal 146 3 3 2" xfId="36946" xr:uid="{89CDBE7E-F118-4EA6-876D-C90D07AAC60E}"/>
    <cellStyle name="Normal 146 3 4" xfId="16426" xr:uid="{3F8BC55F-8615-4211-A570-94056BB1C609}"/>
    <cellStyle name="Normal 146 3 4 2" xfId="40657" xr:uid="{37FD17ED-19A7-43B2-ACE3-24C44B46A963}"/>
    <cellStyle name="Normal 146 3 5" xfId="20165" xr:uid="{6687D5A1-6096-41F6-A7E0-937C5E374944}"/>
    <cellStyle name="Normal 146 3 5 2" xfId="44388" xr:uid="{CD01652A-A66C-4EC0-B5EC-80B8AB7F9383}"/>
    <cellStyle name="Normal 146 3 6" xfId="23357" xr:uid="{564D631B-17FC-42F0-947E-B06F90010B83}"/>
    <cellStyle name="Normal 146 3 6 2" xfId="47559" xr:uid="{2A45A88F-22CB-429D-9036-5108D05C4C25}"/>
    <cellStyle name="Normal 146 4" xfId="9932" xr:uid="{B7546BC1-9BC0-4349-9E27-C6F90318E7D5}"/>
    <cellStyle name="Normal 146 4 2" xfId="13890" xr:uid="{07195DAD-7923-47D3-91F3-D7E79B5E70B7}"/>
    <cellStyle name="Normal 146 4 2 2" xfId="38123" xr:uid="{603973D8-E2D4-453E-AC0A-7586953BBCCE}"/>
    <cellStyle name="Normal 146 4 3" xfId="17603" xr:uid="{7EFC8B31-6495-4FF7-9527-5B87CC4B548F}"/>
    <cellStyle name="Normal 146 4 3 2" xfId="41834" xr:uid="{6CBC3F24-A726-427F-ADA9-D397FA644BFD}"/>
    <cellStyle name="Normal 146 4 4" xfId="21342" xr:uid="{BBACA606-8659-42FD-9273-9F7F9C62944A}"/>
    <cellStyle name="Normal 146 4 4 2" xfId="45565" xr:uid="{DBC35A0F-CDAD-4BA6-9214-45B7AF0A5A18}"/>
    <cellStyle name="Normal 146 4 5" xfId="27322" xr:uid="{5F6CDAD8-78A4-4512-8A76-9888E1B96FB1}"/>
    <cellStyle name="Normal 146 4 5 2" xfId="51439" xr:uid="{3F4FC6AB-1323-4306-BFBA-A9848AA7BAC5}"/>
    <cellStyle name="Normal 146 4 6" xfId="34532" xr:uid="{F4F784AD-4376-49F5-8A1A-3F37B4406678}"/>
    <cellStyle name="Normal 146 5" xfId="9121" xr:uid="{7C49B90C-FDEC-4FE1-B699-3F59FD96B0E6}"/>
    <cellStyle name="Normal 146 6" xfId="11300" xr:uid="{307DBFDD-874E-4684-A832-3173DEE7D52F}"/>
    <cellStyle name="Normal 146 6 2" xfId="24681" xr:uid="{D1CCCA3D-B219-4AD2-943C-CF65F558B0A2}"/>
    <cellStyle name="Normal 146 6 2 2" xfId="48855" xr:uid="{02107111-45F1-4673-A5D2-435CE569DE8D}"/>
    <cellStyle name="Normal 146 6 3" xfId="35534" xr:uid="{161ECBCD-E1E7-41AB-B717-AB731613AC06}"/>
    <cellStyle name="Normal 146 7" xfId="15013" xr:uid="{AD63B8FB-3434-4390-AA80-F7E323308BA7}"/>
    <cellStyle name="Normal 146 7 2" xfId="39245" xr:uid="{436A143F-1D09-4758-9FF3-70F146DA22B1}"/>
    <cellStyle name="Normal 146 8" xfId="18746" xr:uid="{0B9621A5-9278-4B0B-BF94-AA7B86C41D8A}"/>
    <cellStyle name="Normal 146 8 2" xfId="42972" xr:uid="{05838F59-7FF0-41D6-8783-389C35C7420A}"/>
    <cellStyle name="Normal 147" xfId="1855" xr:uid="{00000000-0005-0000-0000-000065080000}"/>
    <cellStyle name="Normal 147 2" xfId="8039" xr:uid="{0AC92686-5E13-430F-B327-697CF108B592}"/>
    <cellStyle name="Normal 147 2 2" xfId="10655" xr:uid="{551F2263-B6DD-443E-8AEE-05996D4BC6F3}"/>
    <cellStyle name="Normal 147 3" xfId="7653" xr:uid="{8D63709C-6C90-49F3-810E-FA336FB097D2}"/>
    <cellStyle name="Normal 147 3 2" xfId="12721" xr:uid="{A404ED9D-5862-4CB7-B455-BB0117A36CE6}"/>
    <cellStyle name="Normal 147 3 2 2" xfId="26149" xr:uid="{DDB74848-7658-4520-B826-FBC1E63CE385}"/>
    <cellStyle name="Normal 147 3 2 2 2" xfId="50270" xr:uid="{BE7055B8-C712-47BA-A610-165D940094B9}"/>
    <cellStyle name="Normal 147 3 2 3" xfId="36954" xr:uid="{FDE68CCD-777C-477D-B3E4-B1CB0280952A}"/>
    <cellStyle name="Normal 147 3 3" xfId="16434" xr:uid="{DB021481-4231-4A1D-95DD-5CAF81727775}"/>
    <cellStyle name="Normal 147 3 3 2" xfId="40665" xr:uid="{DE588A1B-93C8-419A-8671-9D47539EB2D2}"/>
    <cellStyle name="Normal 147 3 4" xfId="20173" xr:uid="{0A98E1BF-FECD-4898-A7F8-8B3917F6E6DE}"/>
    <cellStyle name="Normal 147 3 4 2" xfId="44396" xr:uid="{6F761B1F-C54B-4D7E-929E-0D1C5431A13E}"/>
    <cellStyle name="Normal 147 3 5" xfId="23367" xr:uid="{7F548C8A-2C08-4419-A5E8-69B062F4C49C}"/>
    <cellStyle name="Normal 147 3 5 2" xfId="47569" xr:uid="{B05BFA91-E4AF-4124-95CA-EA72F63FC193}"/>
    <cellStyle name="Normal 147 3 6" xfId="32564" xr:uid="{6F485557-482A-4CEB-87FE-1D14976D29E4}"/>
    <cellStyle name="Normal 147 4" xfId="9935" xr:uid="{A07CAF74-F9B4-4EC6-A4DD-7BE1CA1AF883}"/>
    <cellStyle name="Normal 147 4 2" xfId="13900" xr:uid="{52638712-BF3A-4B68-90BD-07704914E540}"/>
    <cellStyle name="Normal 147 4 2 2" xfId="38133" xr:uid="{103AA120-745A-4744-9ADB-A6276FFDBEEE}"/>
    <cellStyle name="Normal 147 4 3" xfId="17613" xr:uid="{DAB0204C-E67D-4026-B975-A84BC4160AFD}"/>
    <cellStyle name="Normal 147 4 3 2" xfId="41844" xr:uid="{7636E87A-323A-47F4-852C-9A2A21EAFB73}"/>
    <cellStyle name="Normal 147 4 4" xfId="21352" xr:uid="{EAAEADCC-DF38-44A5-B1D9-21731BF1BE30}"/>
    <cellStyle name="Normal 147 4 4 2" xfId="45575" xr:uid="{06114941-0D4C-4F4A-9F9D-B135DD3784C0}"/>
    <cellStyle name="Normal 147 4 5" xfId="27332" xr:uid="{82AFD426-EC30-4298-B7E1-9F74909F17E3}"/>
    <cellStyle name="Normal 147 4 5 2" xfId="51449" xr:uid="{82250C80-FAD4-46B5-B355-47892EA84FBC}"/>
    <cellStyle name="Normal 147 4 6" xfId="34535" xr:uid="{E4ABAA7B-7F1D-4AD1-9B99-A75D0CB01338}"/>
    <cellStyle name="Normal 147 5" xfId="9124" xr:uid="{C207A499-2567-4483-AF51-FF40BCCCABE5}"/>
    <cellStyle name="Normal 147 5 2" xfId="12513" xr:uid="{C42A673F-C81B-4848-BA65-66A69C387046}"/>
    <cellStyle name="Normal 147 5 2 2" xfId="36746" xr:uid="{5BAFE3C2-223E-4182-BF94-DFE928946A9D}"/>
    <cellStyle name="Normal 147 5 3" xfId="16226" xr:uid="{A9C48FC9-33FE-473E-95A5-0B05767A3EEF}"/>
    <cellStyle name="Normal 147 5 3 2" xfId="40457" xr:uid="{3E214F2E-E68D-46FE-B12C-E97CEAE3D97F}"/>
    <cellStyle name="Normal 147 5 4" xfId="19965" xr:uid="{E02DD0BF-144A-4FF1-BD65-F19EA1BF6980}"/>
    <cellStyle name="Normal 147 5 4 2" xfId="44188" xr:uid="{7D450788-8B3A-4A0C-9F48-863257C4E931}"/>
    <cellStyle name="Normal 147 5 5" xfId="25941" xr:uid="{AAEB4FB0-5557-429E-B020-178E7582FA9E}"/>
    <cellStyle name="Normal 147 5 5 2" xfId="50062" xr:uid="{05A5BC2F-F943-4375-97CD-A4D591FC8024}"/>
    <cellStyle name="Normal 147 5 6" xfId="33789" xr:uid="{F0627024-D96B-4940-9C45-3D57081C35FC}"/>
    <cellStyle name="Normal 147 6" xfId="11310" xr:uid="{BA594832-45CD-41A6-A510-3484F4523739}"/>
    <cellStyle name="Normal 147 6 2" xfId="24691" xr:uid="{7ED1D027-BE5E-4EEF-A31F-3472068C862F}"/>
    <cellStyle name="Normal 147 6 2 2" xfId="48865" xr:uid="{10C36576-7E46-4FE8-901B-C79675D38EE0}"/>
    <cellStyle name="Normal 147 6 3" xfId="35544" xr:uid="{54CA9988-39BB-4381-9BD3-846B31822105}"/>
    <cellStyle name="Normal 147 7" xfId="15023" xr:uid="{6AD11B71-0E90-46CB-A5C7-00E02FC51444}"/>
    <cellStyle name="Normal 147 7 2" xfId="39255" xr:uid="{20914425-F556-4E12-8888-B079FDB247D1}"/>
    <cellStyle name="Normal 147 8" xfId="18756" xr:uid="{037907D8-2F9C-4247-B5E5-9F79E7FA8EBD}"/>
    <cellStyle name="Normal 147 8 2" xfId="42982" xr:uid="{BACCB0EE-E70F-44BB-99FA-CF816F632640}"/>
    <cellStyle name="Normal 148" xfId="1856" xr:uid="{00000000-0005-0000-0000-000066080000}"/>
    <cellStyle name="Normal 148 2" xfId="8164" xr:uid="{0F9FE950-7F4F-4A8E-8198-AFD125DF2492}"/>
    <cellStyle name="Normal 148 2 2" xfId="10656" xr:uid="{8E0A5DB6-3F6E-42E2-AF9D-915E073EE70A}"/>
    <cellStyle name="Normal 148 3" xfId="7631" xr:uid="{29048372-A6E3-47F9-88CF-8B48696F9A02}"/>
    <cellStyle name="Normal 148 3 2" xfId="12701" xr:uid="{FD479B4A-6206-496D-8466-FC7A1A304734}"/>
    <cellStyle name="Normal 148 3 2 2" xfId="26129" xr:uid="{FC677F2A-0AD5-4D67-9BAA-3EB65248F111}"/>
    <cellStyle name="Normal 148 3 2 2 2" xfId="50250" xr:uid="{4509EFC2-6265-47FF-8D9A-792866430BBD}"/>
    <cellStyle name="Normal 148 3 2 3" xfId="36934" xr:uid="{14A5C25C-F65D-41A9-A053-8E5F42A74232}"/>
    <cellStyle name="Normal 148 3 3" xfId="16414" xr:uid="{E40AA122-47F3-4A88-A53C-0FCC7AF995B9}"/>
    <cellStyle name="Normal 148 3 3 2" xfId="40645" xr:uid="{58753A1D-640E-4E72-95DA-7962C321382C}"/>
    <cellStyle name="Normal 148 3 4" xfId="20153" xr:uid="{8EFD6674-8A2D-476B-B923-C230946CC9EE}"/>
    <cellStyle name="Normal 148 3 4 2" xfId="44376" xr:uid="{A99F9D90-49D0-469E-AD14-FB9C83788F59}"/>
    <cellStyle name="Normal 148 3 5" xfId="23345" xr:uid="{CCD5F782-33F6-4EA2-8A94-54BE0A52559F}"/>
    <cellStyle name="Normal 148 3 5 2" xfId="47547" xr:uid="{F2674A7D-D119-4BE7-9D8C-552262A6E772}"/>
    <cellStyle name="Normal 148 3 6" xfId="32542" xr:uid="{00E6045C-3D76-457A-BB7F-171D505B9812}"/>
    <cellStyle name="Normal 148 4" xfId="7017" xr:uid="{95376E79-B5F9-4C00-A2DA-A77D7469892A}"/>
    <cellStyle name="Normal 148 4 2" xfId="9930" xr:uid="{7A20E080-3639-4889-9D32-5D2372D3157A}"/>
    <cellStyle name="Normal 148 4 2 2" xfId="34530" xr:uid="{8DB2CCB2-9822-4739-B538-052E35F1C0FA}"/>
    <cellStyle name="Normal 148 4 3" xfId="13878" xr:uid="{C065B88B-EBB0-4B9A-B89D-7FDD6E179710}"/>
    <cellStyle name="Normal 148 4 3 2" xfId="38111" xr:uid="{C18936DF-B935-4FFF-81D6-96C0651001F6}"/>
    <cellStyle name="Normal 148 4 4" xfId="17591" xr:uid="{1A8BA6AE-5955-45E9-9AE0-0B3526BE1163}"/>
    <cellStyle name="Normal 148 4 4 2" xfId="41822" xr:uid="{451CEB0B-7748-4279-99A7-8F7A4BBF8C10}"/>
    <cellStyle name="Normal 148 4 5" xfId="21330" xr:uid="{A6060BF5-4190-44AC-9888-DF2D254CCB5E}"/>
    <cellStyle name="Normal 148 4 5 2" xfId="45553" xr:uid="{9E5E816E-31D7-45E0-B963-923847111490}"/>
    <cellStyle name="Normal 148 4 6" xfId="27310" xr:uid="{1E4DB1B5-4496-4E2F-B650-ECFD0B127C96}"/>
    <cellStyle name="Normal 148 4 6 2" xfId="51427" xr:uid="{E65CAFB5-E457-4798-8CA9-B5B70BC9E4CB}"/>
    <cellStyle name="Normal 148 5" xfId="11288" xr:uid="{86C88C99-7D67-4B2A-B328-A3834C377C0C}"/>
    <cellStyle name="Normal 148 5 2" xfId="24669" xr:uid="{B0D993ED-607D-4044-B1F8-E45C4A9ABAD4}"/>
    <cellStyle name="Normal 148 5 2 2" xfId="48843" xr:uid="{5B8737F7-D386-46E3-A777-740E059C369E}"/>
    <cellStyle name="Normal 148 5 3" xfId="35522" xr:uid="{F6D66916-D4DB-4508-80C1-8352B46D359F}"/>
    <cellStyle name="Normal 148 6" xfId="15001" xr:uid="{2E78FC5C-D244-4AF0-9016-F11DD4991201}"/>
    <cellStyle name="Normal 148 6 2" xfId="39233" xr:uid="{F8FD47C0-A11F-44CF-9B31-D6D0D93622DF}"/>
    <cellStyle name="Normal 148 7" xfId="18734" xr:uid="{9CCCC778-7EAE-4AA9-8191-94BF0670911A}"/>
    <cellStyle name="Normal 148 7 2" xfId="42960" xr:uid="{822AF47C-6D68-439D-9209-9AC33046D65A}"/>
    <cellStyle name="Normal 149" xfId="1857" xr:uid="{00000000-0005-0000-0000-000067080000}"/>
    <cellStyle name="Normal 149 2" xfId="8165" xr:uid="{5D1509C6-7ED4-4137-82D3-D00D26924490}"/>
    <cellStyle name="Normal 149 2 2" xfId="10658" xr:uid="{7B9FB004-1C5D-4391-82E4-0C7FB682E5A3}"/>
    <cellStyle name="Normal 149 3" xfId="7652" xr:uid="{85F9BE36-5756-4354-BA3F-1F5615EFE342}"/>
    <cellStyle name="Normal 149 3 2" xfId="13899" xr:uid="{AE9C0024-C0BE-4391-90BF-D125EF4E228A}"/>
    <cellStyle name="Normal 149 3 2 2" xfId="27331" xr:uid="{A0F404F4-6880-4CB7-B17C-C4E8B690AA8E}"/>
    <cellStyle name="Normal 149 3 2 2 2" xfId="51448" xr:uid="{1B7512A2-3706-4CC3-8557-EF5539961C87}"/>
    <cellStyle name="Normal 149 3 2 3" xfId="38132" xr:uid="{641500A6-9674-48ED-BAF9-1D6BA184BEAA}"/>
    <cellStyle name="Normal 149 3 3" xfId="17612" xr:uid="{88E97A6C-D81F-48F6-B007-41A7D660F391}"/>
    <cellStyle name="Normal 149 3 3 2" xfId="41843" xr:uid="{B791DC3F-B47C-4194-8E41-833460873EC1}"/>
    <cellStyle name="Normal 149 3 4" xfId="21351" xr:uid="{028C45BD-83C3-41AA-BA4C-D05DD7BA8B7C}"/>
    <cellStyle name="Normal 149 3 4 2" xfId="45574" xr:uid="{6393269F-9F5F-47A2-9DBF-6F22ACA2C88B}"/>
    <cellStyle name="Normal 149 3 5" xfId="23366" xr:uid="{033B8527-6C36-409D-869F-DE01F38A2E24}"/>
    <cellStyle name="Normal 149 3 5 2" xfId="47568" xr:uid="{41BBD898-2AB7-4E66-9ACB-1181D7234CF9}"/>
    <cellStyle name="Normal 149 3 6" xfId="32563" xr:uid="{41F3BE40-11BD-4931-8814-A7B6F654703F}"/>
    <cellStyle name="Normal 149 4" xfId="7018" xr:uid="{B19AB0C9-3AE7-4396-BFE6-FCD6CF08E053}"/>
    <cellStyle name="Normal 149 4 2" xfId="9156" xr:uid="{07697711-62A0-4033-9979-2DA6F4A1C905}"/>
    <cellStyle name="Normal 149 4 2 2" xfId="33821" xr:uid="{54098C85-E773-4E8B-827D-9FD8E9F2C425}"/>
    <cellStyle name="Normal 149 4 3" xfId="12547" xr:uid="{F85ED74E-3176-445B-B7F0-2BDBC88EDC1F}"/>
    <cellStyle name="Normal 149 4 3 2" xfId="36780" xr:uid="{83588834-80AC-4647-8D90-F8E29C1EEBD2}"/>
    <cellStyle name="Normal 149 4 4" xfId="16260" xr:uid="{1938F95F-C74A-4BF0-BDAD-83CA8B66C5B2}"/>
    <cellStyle name="Normal 149 4 4 2" xfId="40491" xr:uid="{96D7B6B0-77BA-4E51-AB41-0FDAA8393CB4}"/>
    <cellStyle name="Normal 149 4 5" xfId="19999" xr:uid="{455C89B1-89D2-4B3F-B71C-C25DB7A4260A}"/>
    <cellStyle name="Normal 149 4 5 2" xfId="44222" xr:uid="{2EDA784B-7575-4573-92B4-A4711F2BDB9F}"/>
    <cellStyle name="Normal 149 4 6" xfId="25975" xr:uid="{04C4D58C-C86A-4916-AD45-6DA79AAAAB6B}"/>
    <cellStyle name="Normal 149 4 6 2" xfId="50096" xr:uid="{968E58A0-A414-4EC4-B170-2DA774078425}"/>
    <cellStyle name="Normal 149 5" xfId="10657" xr:uid="{3FECC322-068B-4044-8209-F40BEE611D00}"/>
    <cellStyle name="Normal 149 5 2" xfId="24690" xr:uid="{A983B898-9EF6-4861-83D1-496476D3EE94}"/>
    <cellStyle name="Normal 149 5 2 2" xfId="48864" xr:uid="{3FAE00AC-8AA9-49AA-AEA3-46B8C3FA588F}"/>
    <cellStyle name="Normal 149 5 3" xfId="35130" xr:uid="{C461D628-4142-4906-85FB-D1CE2B580C8C}"/>
    <cellStyle name="Normal 149 6" xfId="11309" xr:uid="{721DB520-43E1-4E67-86A1-AFAEC5225078}"/>
    <cellStyle name="Normal 149 6 2" xfId="35543" xr:uid="{F6CC3366-1C85-404C-A1EF-166DD004CFA9}"/>
    <cellStyle name="Normal 149 7" xfId="15022" xr:uid="{98B4D118-D334-4DC6-9B43-2D7EB444B8C5}"/>
    <cellStyle name="Normal 149 7 2" xfId="39254" xr:uid="{3BAEDC24-597D-46D2-98BC-36579781C737}"/>
    <cellStyle name="Normal 149 8" xfId="18755" xr:uid="{FD2B1CE6-CC06-4523-8912-A1F2D09630BF}"/>
    <cellStyle name="Normal 149 8 2" xfId="42981" xr:uid="{DE31B816-4708-49D2-9B2D-5E371569AFE9}"/>
    <cellStyle name="Normal 15" xfId="1858" xr:uid="{00000000-0005-0000-0000-000068080000}"/>
    <cellStyle name="Normal 15 2" xfId="1859" xr:uid="{00000000-0005-0000-0000-000069080000}"/>
    <cellStyle name="Normal 15 2 2" xfId="1860" xr:uid="{00000000-0005-0000-0000-00006A080000}"/>
    <cellStyle name="Normal 15 2 3" xfId="1861" xr:uid="{00000000-0005-0000-0000-00006B080000}"/>
    <cellStyle name="Normal 15 2 4" xfId="1862" xr:uid="{00000000-0005-0000-0000-00006C080000}"/>
    <cellStyle name="Normal 15 2 5" xfId="1863" xr:uid="{00000000-0005-0000-0000-00006D080000}"/>
    <cellStyle name="Normal 15 2 6" xfId="1864" xr:uid="{00000000-0005-0000-0000-00006E080000}"/>
    <cellStyle name="Normal 15 2 7" xfId="1865" xr:uid="{00000000-0005-0000-0000-00006F080000}"/>
    <cellStyle name="Normal 15 2 8" xfId="1866" xr:uid="{00000000-0005-0000-0000-000070080000}"/>
    <cellStyle name="Normal 15 2 8 2" xfId="10659" xr:uid="{EE3FE36C-3FC5-4E37-943B-C8ED93162F82}"/>
    <cellStyle name="Normal 15 2 9" xfId="3639" xr:uid="{3D4F46C3-10A3-438D-9EA5-DADDF5346BFC}"/>
    <cellStyle name="Normal 15 3" xfId="3600" xr:uid="{00000000-0005-0000-0000-000071080000}"/>
    <cellStyle name="Normal 15 3 2" xfId="8942" xr:uid="{015D1883-15FE-4DA5-9558-10638C6B5079}"/>
    <cellStyle name="Normal 15 3 3" xfId="8835" xr:uid="{00947B76-04B6-43E5-A556-C861D30A6878}"/>
    <cellStyle name="Normal 15 3 3 2" xfId="25716" xr:uid="{9B31A98D-8AED-4A1F-A13A-6135E48CC7A3}"/>
    <cellStyle name="Normal 15 3 3 2 2" xfId="49844" xr:uid="{4C75F173-00CE-407A-8F6E-605CDB368DDB}"/>
    <cellStyle name="Normal 15 3 3 3" xfId="33599" xr:uid="{90D7FDF4-9120-4E7A-81F7-1D8BBE558D70}"/>
    <cellStyle name="Normal 15 3 4" xfId="10660" xr:uid="{042A1D3B-D029-480B-9715-A02BD145A22D}"/>
    <cellStyle name="Normal 15 3 4 2" xfId="35131" xr:uid="{6F53A99B-60CA-4135-96F3-1B5A659369CC}"/>
    <cellStyle name="Normal 15 3 5" xfId="12294" xr:uid="{06CF2A82-D18C-4B10-9FE4-BD2594068B02}"/>
    <cellStyle name="Normal 15 3 5 2" xfId="36528" xr:uid="{6ADA28DD-4BBB-453E-AAFE-57E6DDD198B0}"/>
    <cellStyle name="Normal 15 3 6" xfId="16007" xr:uid="{A9E30EDD-C6AD-42D7-BE3D-EDBEB4B6731E}"/>
    <cellStyle name="Normal 15 3 6 2" xfId="40239" xr:uid="{FC3C7B4C-7401-4EA9-822E-123E1F5E4360}"/>
    <cellStyle name="Normal 15 3 7" xfId="19745" xr:uid="{9C2EA8AE-DA5F-486D-A77E-ED8C52D98632}"/>
    <cellStyle name="Normal 15 3 7 2" xfId="43970" xr:uid="{E7CD1B7A-B71E-4AA1-9055-949EC6706F45}"/>
    <cellStyle name="Normal 15 3 8" xfId="24386" xr:uid="{48A8EE96-6E84-426C-B9CB-10900F73499D}"/>
    <cellStyle name="Normal 15 3 9" xfId="29369" xr:uid="{DF5CC410-CF26-434D-B166-D8A2A474A452}"/>
    <cellStyle name="Normal 15 4" xfId="6481" xr:uid="{2A63A115-1E3C-4662-9F84-A02BC9C7BCBE}"/>
    <cellStyle name="Normal 15 4 2" xfId="8906" xr:uid="{04959FFE-79D9-4B25-9AED-7D5A447CBA08}"/>
    <cellStyle name="Normal 15 4 3" xfId="31486" xr:uid="{3EA39A8B-747B-49CF-8959-880A5F478785}"/>
    <cellStyle name="Normal 15 5" xfId="22306" xr:uid="{5A37C7ED-6573-4F5E-84CF-E0B0ABC135A9}"/>
    <cellStyle name="Normal 150" xfId="1867" xr:uid="{00000000-0005-0000-0000-000072080000}"/>
    <cellStyle name="Normal 150 2" xfId="8173" xr:uid="{1F995943-46F7-4450-B607-989F6F542A53}"/>
    <cellStyle name="Normal 150 2 2" xfId="10662" xr:uid="{8DBD5EFD-07C2-4A1C-9B7E-2C8835F12020}"/>
    <cellStyle name="Normal 150 3" xfId="7646" xr:uid="{52EB5280-51E9-4883-865A-ED137A07B053}"/>
    <cellStyle name="Normal 150 3 2" xfId="13893" xr:uid="{3A7CE601-4FCB-4D43-AE41-C505BA8E8E43}"/>
    <cellStyle name="Normal 150 3 2 2" xfId="27325" xr:uid="{FBCAD2E4-74C4-42B4-9C83-0B2D0773D654}"/>
    <cellStyle name="Normal 150 3 2 2 2" xfId="51442" xr:uid="{ED52248D-167D-49D3-805F-86CB0F4E3C9A}"/>
    <cellStyle name="Normal 150 3 2 3" xfId="38126" xr:uid="{49786FEF-5EFF-4F99-BE4F-AC13798F9C7F}"/>
    <cellStyle name="Normal 150 3 3" xfId="17606" xr:uid="{C68B1F23-D1A9-4E96-A10F-94555142C2DA}"/>
    <cellStyle name="Normal 150 3 3 2" xfId="41837" xr:uid="{E56F4576-FCC3-42BF-8FED-74EDF14B2537}"/>
    <cellStyle name="Normal 150 3 4" xfId="21345" xr:uid="{1B579BFF-0BDB-4C57-9F7E-FCF029693DD2}"/>
    <cellStyle name="Normal 150 3 4 2" xfId="45568" xr:uid="{728AD079-5492-4CF6-AD3C-B06609FA27B9}"/>
    <cellStyle name="Normal 150 3 5" xfId="23360" xr:uid="{7ED9744A-2397-4BC7-A1C4-77D83E40C2A8}"/>
    <cellStyle name="Normal 150 3 5 2" xfId="47562" xr:uid="{57CDB537-A8D4-4CFF-A75A-AFFBAD53707C}"/>
    <cellStyle name="Normal 150 3 6" xfId="32557" xr:uid="{C87403A8-6C15-4067-929B-1DB5E72BE424}"/>
    <cellStyle name="Normal 150 4" xfId="7025" xr:uid="{27179E8E-DE55-4185-AFDE-B1AB2316CD57}"/>
    <cellStyle name="Normal 150 4 2" xfId="9160" xr:uid="{4340FB3B-5E08-478E-A6DC-6A402980E813}"/>
    <cellStyle name="Normal 150 4 2 2" xfId="33825" xr:uid="{771BE5BC-A0E4-4618-B915-EFEE5BD28CC2}"/>
    <cellStyle name="Normal 150 4 3" xfId="12564" xr:uid="{6B6633C3-D35C-4BDA-A9A1-FA1AD1D77E65}"/>
    <cellStyle name="Normal 150 4 3 2" xfId="36797" xr:uid="{0F26DB44-57C9-4913-8CE7-6EEDC2B58DA3}"/>
    <cellStyle name="Normal 150 4 4" xfId="16277" xr:uid="{7BA94A73-98BC-4301-A17B-A67155643DCC}"/>
    <cellStyle name="Normal 150 4 4 2" xfId="40508" xr:uid="{83D82445-DCD2-4789-AC38-826DCDABDDB1}"/>
    <cellStyle name="Normal 150 4 5" xfId="20016" xr:uid="{1191DD1A-FEC4-484D-B28D-E40F40CD8D57}"/>
    <cellStyle name="Normal 150 4 5 2" xfId="44239" xr:uid="{17EA3CFC-0AED-4916-B787-066B028A9589}"/>
    <cellStyle name="Normal 150 4 6" xfId="25992" xr:uid="{0D5B41A2-9DB5-4372-9304-4A2D3C1BAEE1}"/>
    <cellStyle name="Normal 150 4 6 2" xfId="50113" xr:uid="{B39F2DAE-99AB-4386-83A2-9E3B64F46B83}"/>
    <cellStyle name="Normal 150 5" xfId="10661" xr:uid="{80D17C54-2D87-4C55-819A-612E87235FA3}"/>
    <cellStyle name="Normal 150 5 2" xfId="24684" xr:uid="{143BD876-85EC-4CA1-8787-8DD75C03EF1D}"/>
    <cellStyle name="Normal 150 5 2 2" xfId="48858" xr:uid="{4540C7E5-B446-436F-8CCB-BCC8A0C54B9E}"/>
    <cellStyle name="Normal 150 5 3" xfId="35132" xr:uid="{6752CBFE-FA9C-488F-8DE8-01690B28BCAC}"/>
    <cellStyle name="Normal 150 6" xfId="11303" xr:uid="{F6BF85B9-CAF7-4A77-84F1-DF866D80AF2E}"/>
    <cellStyle name="Normal 150 6 2" xfId="35537" xr:uid="{9AD87FAA-5E41-4A5A-AE0C-B6177E8168A0}"/>
    <cellStyle name="Normal 150 7" xfId="15016" xr:uid="{686D2BBD-3574-49CC-9D6A-522C8DB5B0D2}"/>
    <cellStyle name="Normal 150 7 2" xfId="39248" xr:uid="{8FC20A3E-55E9-4FDF-919B-05ECBBBAF5C9}"/>
    <cellStyle name="Normal 150 8" xfId="18749" xr:uid="{4C324A45-43F9-4886-951A-AC9DFBD0F0AB}"/>
    <cellStyle name="Normal 150 8 2" xfId="42975" xr:uid="{0010E41B-D33D-406D-9849-B9608AC442C7}"/>
    <cellStyle name="Normal 151" xfId="1868" xr:uid="{00000000-0005-0000-0000-000073080000}"/>
    <cellStyle name="Normal 151 2" xfId="8166" xr:uid="{12E937C5-081F-4676-8263-447429D94EAF}"/>
    <cellStyle name="Normal 151 2 2" xfId="10664" xr:uid="{999F7E72-661B-484E-9F46-54091A027311}"/>
    <cellStyle name="Normal 151 3" xfId="7649" xr:uid="{77DA554F-8EEA-4FB1-AC4B-E5D0D2D32058}"/>
    <cellStyle name="Normal 151 3 2" xfId="13896" xr:uid="{749F0961-5DBD-4554-B256-BA8BEA5152A0}"/>
    <cellStyle name="Normal 151 3 2 2" xfId="27328" xr:uid="{652D1A5A-DFC1-48C9-9FA0-8C30E2D205DE}"/>
    <cellStyle name="Normal 151 3 2 2 2" xfId="51445" xr:uid="{5172042B-E187-4095-9B70-2FA6E02BFC96}"/>
    <cellStyle name="Normal 151 3 2 3" xfId="38129" xr:uid="{81573D5A-7F6D-4C59-8B06-6622A53A2DCC}"/>
    <cellStyle name="Normal 151 3 3" xfId="17609" xr:uid="{D57FD63B-F3D3-48B4-B4F7-3B90DB3CE7EF}"/>
    <cellStyle name="Normal 151 3 3 2" xfId="41840" xr:uid="{572F3EA5-D7B9-464B-A129-F63E1F3DDEEF}"/>
    <cellStyle name="Normal 151 3 4" xfId="21348" xr:uid="{174B80D0-2139-4884-BDB0-9E9168F3B62B}"/>
    <cellStyle name="Normal 151 3 4 2" xfId="45571" xr:uid="{8741875E-D176-4AC7-9E46-686DE6C24C33}"/>
    <cellStyle name="Normal 151 3 5" xfId="23363" xr:uid="{8FA07B04-6C1D-4429-8CFA-A84F7C148BC9}"/>
    <cellStyle name="Normal 151 3 5 2" xfId="47565" xr:uid="{C558D6E0-4554-43CF-A084-5B609CE3BCB7}"/>
    <cellStyle name="Normal 151 3 6" xfId="32560" xr:uid="{895A3B67-9ACF-49B0-A0B8-7B1CB6F76B0F}"/>
    <cellStyle name="Normal 151 4" xfId="9179" xr:uid="{E7A60E1C-DF57-4A7D-97B3-EF78D1B7440A}"/>
    <cellStyle name="Normal 151 4 2" xfId="12718" xr:uid="{0B14A068-D2C1-4736-8B8E-285574F92FC9}"/>
    <cellStyle name="Normal 151 4 2 2" xfId="36951" xr:uid="{D7D0EDE1-9904-4E71-8AD6-EDFE86DB7F5A}"/>
    <cellStyle name="Normal 151 4 3" xfId="16431" xr:uid="{69EB971C-23EC-450F-99E0-E9706A77D932}"/>
    <cellStyle name="Normal 151 4 3 2" xfId="40662" xr:uid="{6E0D56A8-3B0E-4045-AF90-813EB142D75F}"/>
    <cellStyle name="Normal 151 4 4" xfId="20170" xr:uid="{24A953B6-3562-480D-A09F-830114B8048A}"/>
    <cellStyle name="Normal 151 4 4 2" xfId="44393" xr:uid="{FE9AC814-68E1-4D86-A573-B0395E144DD5}"/>
    <cellStyle name="Normal 151 4 5" xfId="26146" xr:uid="{5E4170AD-1D18-4929-B992-F82D506BFB6F}"/>
    <cellStyle name="Normal 151 4 5 2" xfId="50267" xr:uid="{9758DFB0-46C7-423C-954F-E27F4C06F467}"/>
    <cellStyle name="Normal 151 4 6" xfId="33843" xr:uid="{19A9CF0D-E781-4DD9-929E-1CE9B25BFAFE}"/>
    <cellStyle name="Normal 151 5" xfId="10663" xr:uid="{1673EA4C-10F9-4668-BC44-83FCADB4ADF7}"/>
    <cellStyle name="Normal 151 5 2" xfId="24687" xr:uid="{B772ED60-0678-4900-9C0F-F736C56453ED}"/>
    <cellStyle name="Normal 151 5 2 2" xfId="48861" xr:uid="{B65C2596-4852-4566-BC45-BC099DE4E3A7}"/>
    <cellStyle name="Normal 151 5 3" xfId="35133" xr:uid="{02F10BE6-48F8-4435-832A-F6751B9C8A6E}"/>
    <cellStyle name="Normal 151 6" xfId="11306" xr:uid="{C060D58E-A4C4-4E4B-BCC0-FC445D4803DF}"/>
    <cellStyle name="Normal 151 6 2" xfId="35540" xr:uid="{1EF36C39-A720-4366-8D14-E54E97658D2C}"/>
    <cellStyle name="Normal 151 7" xfId="15019" xr:uid="{2BA67981-65A1-4EE2-A800-D70EE26C65F1}"/>
    <cellStyle name="Normal 151 7 2" xfId="39251" xr:uid="{A808D906-18F5-4995-9271-914B40756F3B}"/>
    <cellStyle name="Normal 151 8" xfId="18752" xr:uid="{7081460E-597C-4059-90DF-25D05624F449}"/>
    <cellStyle name="Normal 151 8 2" xfId="42978" xr:uid="{41DF5F76-C732-4253-A00F-2D54BAC77F7E}"/>
    <cellStyle name="Normal 152" xfId="1869" xr:uid="{00000000-0005-0000-0000-000074080000}"/>
    <cellStyle name="Normal 152 2" xfId="8295" xr:uid="{E04518B5-5CEA-4681-BF50-A4C0ED90103F}"/>
    <cellStyle name="Normal 152 2 2" xfId="10666" xr:uid="{C338BBF1-3CA2-4A7D-A1F5-AE848B5FBFEB}"/>
    <cellStyle name="Normal 152 3" xfId="7648" xr:uid="{9A25F566-8B5D-4805-8C6C-94759B956A56}"/>
    <cellStyle name="Normal 152 3 2" xfId="13895" xr:uid="{51AFD5B7-9F85-4346-B449-48CF1623C691}"/>
    <cellStyle name="Normal 152 3 2 2" xfId="27327" xr:uid="{EAC35395-5C4A-4218-BC48-AB558DE08B3A}"/>
    <cellStyle name="Normal 152 3 2 2 2" xfId="51444" xr:uid="{88895A6E-3D0F-4B3B-9348-773E1E46513F}"/>
    <cellStyle name="Normal 152 3 2 3" xfId="38128" xr:uid="{3F366851-36C5-42CB-A0C8-904B0D07213B}"/>
    <cellStyle name="Normal 152 3 3" xfId="17608" xr:uid="{F8878183-5050-4350-B243-C57E0A93CD3C}"/>
    <cellStyle name="Normal 152 3 3 2" xfId="41839" xr:uid="{953A3826-37B4-43F3-A508-E6208663E552}"/>
    <cellStyle name="Normal 152 3 4" xfId="21347" xr:uid="{393BF73A-D7B8-4116-979B-BFF35DD68A03}"/>
    <cellStyle name="Normal 152 3 4 2" xfId="45570" xr:uid="{61B44CC0-2F1C-44A4-9FED-3A56F1E64E0A}"/>
    <cellStyle name="Normal 152 3 5" xfId="23362" xr:uid="{2FB53493-3A3D-49E4-8261-1690F20BFB9B}"/>
    <cellStyle name="Normal 152 3 5 2" xfId="47564" xr:uid="{8A180B42-5E1F-401E-A591-FC1441EB3C52}"/>
    <cellStyle name="Normal 152 3 6" xfId="32559" xr:uid="{3A3EF62C-CF43-4B81-8E4D-E8D7484D1B53}"/>
    <cellStyle name="Normal 152 4" xfId="7147" xr:uid="{8171E482-6806-44F9-9C25-AFB742870A2D}"/>
    <cellStyle name="Normal 152 4 2" xfId="9178" xr:uid="{B3BF6853-0139-48CA-ACDA-AFC2FC1DBD3E}"/>
    <cellStyle name="Normal 152 4 2 2" xfId="33842" xr:uid="{086255EF-777E-4880-8B69-17A147D4F33F}"/>
    <cellStyle name="Normal 152 4 3" xfId="12717" xr:uid="{B6A48E40-9D38-44C2-A4E1-85B91D5C2DD8}"/>
    <cellStyle name="Normal 152 4 3 2" xfId="36950" xr:uid="{FAFC292F-56E5-48FE-8222-A82783C84A1B}"/>
    <cellStyle name="Normal 152 4 4" xfId="16430" xr:uid="{89DC5D87-0D9E-4577-9C10-1B8F3438B877}"/>
    <cellStyle name="Normal 152 4 4 2" xfId="40661" xr:uid="{9C694DC0-DF24-4782-9D92-28AEFD5755D3}"/>
    <cellStyle name="Normal 152 4 5" xfId="20169" xr:uid="{A61E8AED-B4CF-4F4C-8CF5-6A67605FCC60}"/>
    <cellStyle name="Normal 152 4 5 2" xfId="44392" xr:uid="{1D6DB9C8-5F2D-48AC-9990-69146779A56C}"/>
    <cellStyle name="Normal 152 4 6" xfId="26145" xr:uid="{93A66DC5-B142-4FAB-ABF7-D8621825D261}"/>
    <cellStyle name="Normal 152 4 6 2" xfId="50266" xr:uid="{4E43D388-2170-40DB-9BEA-8542269342AD}"/>
    <cellStyle name="Normal 152 5" xfId="10665" xr:uid="{EA57EB2C-7B36-4586-8949-E11449EE7F9C}"/>
    <cellStyle name="Normal 152 5 2" xfId="24686" xr:uid="{5A2E2DD3-21D5-46E8-8498-D385A14EA72D}"/>
    <cellStyle name="Normal 152 5 2 2" xfId="48860" xr:uid="{47247DA6-5630-4185-BCEA-C3FEE70D5760}"/>
    <cellStyle name="Normal 152 6" xfId="11305" xr:uid="{31F536CC-52F7-44D9-BAA1-3D532D255BDC}"/>
    <cellStyle name="Normal 152 6 2" xfId="35539" xr:uid="{D5BF4B2D-5D5F-4395-863B-4E5F39147AFD}"/>
    <cellStyle name="Normal 152 7" xfId="15018" xr:uid="{4B9B625C-79AE-4BB4-A324-C770FAF051BE}"/>
    <cellStyle name="Normal 152 7 2" xfId="39250" xr:uid="{53C9AECD-50BB-45BB-B6B8-BF903FBE0508}"/>
    <cellStyle name="Normal 152 8" xfId="18751" xr:uid="{427C591E-0846-4C92-AF92-23021A7988A5}"/>
    <cellStyle name="Normal 152 8 2" xfId="42977" xr:uid="{03DAF523-BDE2-4660-AD0F-2A149A7D1CC5}"/>
    <cellStyle name="Normal 153" xfId="1870" xr:uid="{00000000-0005-0000-0000-000075080000}"/>
    <cellStyle name="Normal 153 2" xfId="8300" xr:uid="{253C97FE-58B5-4F8E-9F91-C0FE6B880D63}"/>
    <cellStyle name="Normal 153 3" xfId="7630" xr:uid="{38F76E4B-7EF6-4F38-8A27-732FE8305889}"/>
    <cellStyle name="Normal 153 3 2" xfId="13877" xr:uid="{6F24B27A-F21F-4372-8F30-869413F77553}"/>
    <cellStyle name="Normal 153 3 2 2" xfId="27309" xr:uid="{FCF25E28-4659-4DCD-9763-74D4C7671513}"/>
    <cellStyle name="Normal 153 3 2 2 2" xfId="51426" xr:uid="{4A6165DD-0C30-4E89-A702-381A4C05FB08}"/>
    <cellStyle name="Normal 153 3 2 3" xfId="38110" xr:uid="{FC9DF75A-7E1B-4B7D-97BC-1663AD7EFA51}"/>
    <cellStyle name="Normal 153 3 3" xfId="17590" xr:uid="{5F8A1DA1-9FF7-40A7-AFDB-368A1B682998}"/>
    <cellStyle name="Normal 153 3 3 2" xfId="41821" xr:uid="{8CF9A242-EFB1-45D5-9CD2-68513DBB8F21}"/>
    <cellStyle name="Normal 153 3 4" xfId="21329" xr:uid="{0AE577D9-EB9F-4BD3-A08C-240B04F57A9A}"/>
    <cellStyle name="Normal 153 3 4 2" xfId="45552" xr:uid="{EA1EB3D7-D4A8-4FAE-A33F-2F34FEAC2695}"/>
    <cellStyle name="Normal 153 3 5" xfId="23344" xr:uid="{86B09145-2BD9-4F41-95F5-A30BD392604C}"/>
    <cellStyle name="Normal 153 3 5 2" xfId="47546" xr:uid="{539EAFE1-3EDB-4523-B26A-349C3604BF51}"/>
    <cellStyle name="Normal 153 3 6" xfId="32541" xr:uid="{BF82DB63-9CC7-4D3B-848A-7ED748ACFC54}"/>
    <cellStyle name="Normal 153 4" xfId="9175" xr:uid="{38660244-934E-4C85-9910-658968F034A0}"/>
    <cellStyle name="Normal 153 4 2" xfId="12700" xr:uid="{126E4F82-3502-4F94-90C4-FBDA24F165EA}"/>
    <cellStyle name="Normal 153 4 2 2" xfId="36933" xr:uid="{338C4E2C-9321-4257-86E8-919706D84A14}"/>
    <cellStyle name="Normal 153 4 3" xfId="16413" xr:uid="{1788A4A5-2486-4121-862E-93E5526B3727}"/>
    <cellStyle name="Normal 153 4 3 2" xfId="40644" xr:uid="{79C62274-EEFE-4FDD-B480-470D5AC74934}"/>
    <cellStyle name="Normal 153 4 4" xfId="20152" xr:uid="{3007A98B-720E-4BF6-AB15-993DE8AD3D46}"/>
    <cellStyle name="Normal 153 4 4 2" xfId="44375" xr:uid="{2E7D1693-5FA1-4BCF-B83C-E81E6EDBBF5D}"/>
    <cellStyle name="Normal 153 4 5" xfId="26128" xr:uid="{97CC338D-D9A0-4866-BAAC-303A3775C43B}"/>
    <cellStyle name="Normal 153 4 5 2" xfId="50249" xr:uid="{1FAEA2C9-4E33-4BEF-91FA-5134BA41022C}"/>
    <cellStyle name="Normal 153 4 6" xfId="33839" xr:uid="{603EBC4B-5C2E-4C8C-8CF1-BCEEEDA4C720}"/>
    <cellStyle name="Normal 153 5" xfId="10667" xr:uid="{392014D3-DC71-47BF-90ED-85E88577A788}"/>
    <cellStyle name="Normal 153 5 2" xfId="24668" xr:uid="{B6CB64C9-5B8C-4B96-8411-24EA41EAC2AB}"/>
    <cellStyle name="Normal 153 5 2 2" xfId="48842" xr:uid="{76986110-3C4A-4D91-8840-EB3ADE5FACBD}"/>
    <cellStyle name="Normal 153 6" xfId="11287" xr:uid="{6C0F0E1F-85CE-4067-B74E-5201CCB7D91E}"/>
    <cellStyle name="Normal 153 6 2" xfId="35521" xr:uid="{2F916181-3D3B-455D-AFD7-1E625B9692CA}"/>
    <cellStyle name="Normal 153 7" xfId="15000" xr:uid="{72C48E38-6A2E-46FD-A8AA-424F762CE49B}"/>
    <cellStyle name="Normal 153 7 2" xfId="39232" xr:uid="{4B4BEAEC-4A10-4103-A114-FA88E47861B1}"/>
    <cellStyle name="Normal 153 8" xfId="18733" xr:uid="{5F204B9E-7D5E-47DD-9D3D-4051D5058D68}"/>
    <cellStyle name="Normal 153 8 2" xfId="42959" xr:uid="{F4FBE360-81E9-4AD9-8E0A-B26E691D4D95}"/>
    <cellStyle name="Normal 154" xfId="1871" xr:uid="{00000000-0005-0000-0000-000076080000}"/>
    <cellStyle name="Normal 154 2" xfId="10668" xr:uid="{FBDB4D7F-24D0-426F-A141-8A3B420E71AE}"/>
    <cellStyle name="Normal 155" xfId="1872" xr:uid="{00000000-0005-0000-0000-000077080000}"/>
    <cellStyle name="Normal 155 2" xfId="8425" xr:uid="{B56E0317-38D9-4428-B245-3ACDFA352C53}"/>
    <cellStyle name="Normal 155 3" xfId="7275" xr:uid="{603E0EB4-A78C-4D35-8A27-2B8CD7702A47}"/>
    <cellStyle name="Normal 155 4" xfId="10669" xr:uid="{E363048D-DE5E-4915-AC19-1A910933588D}"/>
    <cellStyle name="Normal 156" xfId="1873" xr:uid="{00000000-0005-0000-0000-000078080000}"/>
    <cellStyle name="Normal 156 2" xfId="3610" xr:uid="{DDEEC3CB-F144-4A2F-8C0F-D3A035EDA505}"/>
    <cellStyle name="Normal 156 2 2" xfId="8426" xr:uid="{D6012ECF-DB52-4D3A-9869-A30B610D336F}"/>
    <cellStyle name="Normal 156 3" xfId="7276" xr:uid="{8F671C67-757D-4FB4-85F5-ED5F56E1119F}"/>
    <cellStyle name="Normal 157" xfId="1874" xr:uid="{00000000-0005-0000-0000-000079080000}"/>
    <cellStyle name="Normal 157 2" xfId="8427" xr:uid="{44D1298C-1D07-4784-AF22-8E683C298067}"/>
    <cellStyle name="Normal 157 3" xfId="7277" xr:uid="{E52C12CF-6510-48D0-AF60-51C3F975D01C}"/>
    <cellStyle name="Normal 157 4" xfId="10670" xr:uid="{1B1C7D6A-9DF1-4B7D-83D2-EC9B5BBAE0BF}"/>
    <cellStyle name="Normal 158" xfId="1875" xr:uid="{00000000-0005-0000-0000-00007A080000}"/>
    <cellStyle name="Normal 158 2" xfId="8428" xr:uid="{6E560470-3923-41C9-BCD5-06157F99D5D0}"/>
    <cellStyle name="Normal 158 3" xfId="7278" xr:uid="{74643F47-14AA-4023-B45C-9DD3C1896E8A}"/>
    <cellStyle name="Normal 158 4" xfId="10671" xr:uid="{7B19A779-A64B-46AB-BFD2-A8B7E9D3AFFF}"/>
    <cellStyle name="Normal 159" xfId="1876" xr:uid="{00000000-0005-0000-0000-00007B080000}"/>
    <cellStyle name="Normal 159 2" xfId="1877" xr:uid="{00000000-0005-0000-0000-00007C080000}"/>
    <cellStyle name="Normal 159 2 2" xfId="8429" xr:uid="{F287E2CC-5F5A-49A7-A062-36631D780DD3}"/>
    <cellStyle name="Normal 159 3" xfId="7279" xr:uid="{27577574-5A45-4DE2-94C9-BB763273D911}"/>
    <cellStyle name="Normal 159 4" xfId="10672" xr:uid="{BDE44EC7-CE9B-44E7-937F-B74388C61925}"/>
    <cellStyle name="Normal 16" xfId="1878" xr:uid="{00000000-0005-0000-0000-00007D080000}"/>
    <cellStyle name="Normal 16 2" xfId="1879" xr:uid="{00000000-0005-0000-0000-00007E080000}"/>
    <cellStyle name="Normal 16 2 2" xfId="1880" xr:uid="{00000000-0005-0000-0000-00007F080000}"/>
    <cellStyle name="Normal 16 2 3" xfId="1881" xr:uid="{00000000-0005-0000-0000-000080080000}"/>
    <cellStyle name="Normal 16 2 4" xfId="1882" xr:uid="{00000000-0005-0000-0000-000081080000}"/>
    <cellStyle name="Normal 16 2 5" xfId="1883" xr:uid="{00000000-0005-0000-0000-000082080000}"/>
    <cellStyle name="Normal 16 2 6" xfId="1884" xr:uid="{00000000-0005-0000-0000-000083080000}"/>
    <cellStyle name="Normal 16 2 7" xfId="1885" xr:uid="{00000000-0005-0000-0000-000084080000}"/>
    <cellStyle name="Normal 16 2 8" xfId="1886" xr:uid="{00000000-0005-0000-0000-000085080000}"/>
    <cellStyle name="Normal 16 2 8 2" xfId="10673" xr:uid="{9E15855D-BD2C-48B8-8FBD-947738912B36}"/>
    <cellStyle name="Normal 16 2 9" xfId="3640" xr:uid="{37A1AE4A-70D9-4A57-A97B-D607EE0D1D45}"/>
    <cellStyle name="Normal 16 3" xfId="3425" xr:uid="{00000000-0005-0000-0000-000086080000}"/>
    <cellStyle name="Normal 16 3 2" xfId="8943" xr:uid="{29DC7716-BB84-4C79-B1C0-5B8E518DDA8C}"/>
    <cellStyle name="Normal 16 3 3" xfId="8837" xr:uid="{FEC070FD-4169-41BF-99C5-2BEBCB22CC5B}"/>
    <cellStyle name="Normal 16 3 3 2" xfId="33601" xr:uid="{7DDF7AC2-19E4-4AA6-9D7F-50376D28FB2C}"/>
    <cellStyle name="Normal 16 3 4" xfId="10674" xr:uid="{4788C992-E680-4206-9607-E3A56AF66810}"/>
    <cellStyle name="Normal 16 3 4 2" xfId="35134" xr:uid="{21AB8D40-8F10-46B8-97A7-51491174F7CF}"/>
    <cellStyle name="Normal 16 3 5" xfId="12298" xr:uid="{C4D01856-62BE-4C90-B3A4-784D1715A818}"/>
    <cellStyle name="Normal 16 3 5 2" xfId="36532" xr:uid="{F514BF7E-D2E3-4339-BBAD-7377D9BDBB38}"/>
    <cellStyle name="Normal 16 3 6" xfId="16011" xr:uid="{F77F0661-9C87-4CCE-AEAF-5C3396CEDF79}"/>
    <cellStyle name="Normal 16 3 6 2" xfId="40243" xr:uid="{297DDA19-ADBB-41EA-89DD-D605B30B7836}"/>
    <cellStyle name="Normal 16 3 7" xfId="19749" xr:uid="{B057D835-D485-4FDB-8EC4-FFB166209B14}"/>
    <cellStyle name="Normal 16 3 7 2" xfId="43974" xr:uid="{23C65A05-5A2F-43A7-949D-0D516B323036}"/>
    <cellStyle name="Normal 16 3 8" xfId="25720" xr:uid="{33EB9188-AED3-41BB-97B3-F8BE1C4C9C0B}"/>
    <cellStyle name="Normal 16 3 8 2" xfId="49848" xr:uid="{A79BBB40-4989-4AC0-B850-32A358B71B87}"/>
    <cellStyle name="Normal 16 4" xfId="3604" xr:uid="{00000000-0005-0000-0000-000087080000}"/>
    <cellStyle name="Normal 16 4 2" xfId="9763" xr:uid="{C3C875B9-3FAF-4862-87CB-A07264DB2B5B}"/>
    <cellStyle name="Normal 16 4 3" xfId="29373" xr:uid="{2F1EF7B0-6AB6-4B73-AAAF-AE7DB5E76D37}"/>
    <cellStyle name="Normal 16 5" xfId="6485" xr:uid="{27D7DF3F-48F6-43E0-85AA-7AB9CE51E10B}"/>
    <cellStyle name="Normal 16 5 2" xfId="8907" xr:uid="{D4939D86-861A-4ADB-B1D5-9E6D77F48150}"/>
    <cellStyle name="Normal 16 5 3" xfId="31490" xr:uid="{56316589-0150-4143-B91C-8705861A45A6}"/>
    <cellStyle name="Normal 160" xfId="1887" xr:uid="{00000000-0005-0000-0000-000088080000}"/>
    <cellStyle name="Normal 160 2" xfId="1888" xr:uid="{00000000-0005-0000-0000-000089080000}"/>
    <cellStyle name="Normal 160 3" xfId="7280" xr:uid="{5C6ED5BB-0E0A-4178-BD26-465CA6444414}"/>
    <cellStyle name="Normal 160 4" xfId="10675" xr:uid="{EA83B889-F468-4F78-BC2A-99AFFF449EA5}"/>
    <cellStyle name="Normal 161" xfId="1889" xr:uid="{00000000-0005-0000-0000-00008A080000}"/>
    <cellStyle name="Normal 161 2" xfId="1890" xr:uid="{00000000-0005-0000-0000-00008B080000}"/>
    <cellStyle name="Normal 161 3" xfId="7281" xr:uid="{ED9D3505-D29D-48CA-BBD0-27EDD36BCDE0}"/>
    <cellStyle name="Normal 161 4" xfId="10676" xr:uid="{ECDFC235-F524-47DD-95E4-42A1752DDB86}"/>
    <cellStyle name="Normal 162" xfId="1891" xr:uid="{00000000-0005-0000-0000-00008C080000}"/>
    <cellStyle name="Normal 162 2" xfId="7409" xr:uid="{7DA5ABA7-9815-4D13-83B6-7BD383A7843F}"/>
    <cellStyle name="Normal 162 3" xfId="10677" xr:uid="{0EDE3AFC-9411-4F21-A4C0-DEB68B519E92}"/>
    <cellStyle name="Normal 163" xfId="1892" xr:uid="{00000000-0005-0000-0000-00008D080000}"/>
    <cellStyle name="Normal 163 2" xfId="7412" xr:uid="{E2CF0DD1-6D45-4C39-A81D-021A5922BBE3}"/>
    <cellStyle name="Normal 163 3" xfId="10678" xr:uid="{49A78572-9B63-415E-BF8F-115D86BACC0B}"/>
    <cellStyle name="Normal 164" xfId="1893" xr:uid="{00000000-0005-0000-0000-00008E080000}"/>
    <cellStyle name="Normal 164 2" xfId="1894" xr:uid="{00000000-0005-0000-0000-00008F080000}"/>
    <cellStyle name="Normal 164 3" xfId="10679" xr:uid="{99CD571D-BD74-43E7-86A2-DA0923090EF3}"/>
    <cellStyle name="Normal 165" xfId="1895" xr:uid="{00000000-0005-0000-0000-000090080000}"/>
    <cellStyle name="Normal 165 2" xfId="1896" xr:uid="{00000000-0005-0000-0000-000091080000}"/>
    <cellStyle name="Normal 165 3" xfId="7429" xr:uid="{CB1686F5-0132-4D49-866E-92D3995F4623}"/>
    <cellStyle name="Normal 165 4" xfId="10680" xr:uid="{1700B98A-02D6-426F-823B-EC79319F21B0}"/>
    <cellStyle name="Normal 166" xfId="1897" xr:uid="{00000000-0005-0000-0000-000092080000}"/>
    <cellStyle name="Normal 166 2" xfId="1898" xr:uid="{00000000-0005-0000-0000-000093080000}"/>
    <cellStyle name="Normal 166 2 2" xfId="8591" xr:uid="{FDCC44B7-04E2-483C-A74E-6478387E0F0C}"/>
    <cellStyle name="Normal 166 2 2 2" xfId="28172" xr:uid="{68415AB2-7483-4F9F-927C-864714F410EB}"/>
    <cellStyle name="Normal 166 2 2 2 2" xfId="52289" xr:uid="{2A81EFA6-2659-4246-B9FD-8CB754FC5F2F}"/>
    <cellStyle name="Normal 166 2 2 3" xfId="33407" xr:uid="{86C16331-3937-4D8C-84E9-8D5A3B107FF1}"/>
    <cellStyle name="Normal 166 2 3" xfId="14740" xr:uid="{2E6966B6-73DB-4544-AB2F-C75EDCB10BBA}"/>
    <cellStyle name="Normal 166 2 3 2" xfId="38973" xr:uid="{B21513BC-F4A8-40CB-A0D2-216371593B93}"/>
    <cellStyle name="Normal 166 2 4" xfId="18453" xr:uid="{5B984CBA-95EA-4155-8EC4-35C6402A9BA7}"/>
    <cellStyle name="Normal 166 2 4 2" xfId="42684" xr:uid="{3ACD9B10-4624-404D-9211-8556A69044E1}"/>
    <cellStyle name="Normal 166 2 5" xfId="22192" xr:uid="{1BB53A02-A085-4607-8B76-6FAA058D633A}"/>
    <cellStyle name="Normal 166 2 5 2" xfId="46415" xr:uid="{C5A93675-7F1E-4D2D-8973-3FB61A9909EA}"/>
    <cellStyle name="Normal 166 2 6" xfId="24212" xr:uid="{BAA5A2A2-6334-4B79-8394-F68322F2096D}"/>
    <cellStyle name="Normal 166 2 6 2" xfId="48414" xr:uid="{7B0FC53F-E343-4BC6-B7C9-EC58404E6B56}"/>
    <cellStyle name="Normal 166 3" xfId="7446" xr:uid="{74C071D1-46BE-402F-8719-76AE2B194AE9}"/>
    <cellStyle name="Normal 166 3 2" xfId="13548" xr:uid="{9BD94F48-2032-49B3-B172-78BC1F37A2D2}"/>
    <cellStyle name="Normal 166 3 2 2" xfId="37781" xr:uid="{F5DF579F-51DB-4756-AA29-13730E919B61}"/>
    <cellStyle name="Normal 166 3 3" xfId="17261" xr:uid="{01BDE48E-0ECA-4AAE-BBBA-3E1D9BCB5183}"/>
    <cellStyle name="Normal 166 3 3 2" xfId="41492" xr:uid="{AB796AA1-1F2A-4A45-829D-406DA296154E}"/>
    <cellStyle name="Normal 166 3 4" xfId="21000" xr:uid="{C321AC5E-1299-4058-9692-718786460E79}"/>
    <cellStyle name="Normal 166 3 4 2" xfId="45223" xr:uid="{2DA8B1BE-7E77-40ED-AEB0-3E87197AC79A}"/>
    <cellStyle name="Normal 166 3 5" xfId="26978" xr:uid="{2580777A-8E20-42AA-9281-7F5C3CF8D3E2}"/>
    <cellStyle name="Normal 166 3 5 2" xfId="51097" xr:uid="{D7A2CD82-E805-4632-80F6-339BCDF03F50}"/>
    <cellStyle name="Normal 166 3 6" xfId="32359" xr:uid="{31AD4929-CD0F-41C6-AAB0-6A193DB22064}"/>
    <cellStyle name="Normal 166 4" xfId="10681" xr:uid="{3EC1F43D-A2D2-4F4A-84A1-9E8A42DD102A}"/>
    <cellStyle name="Normal 166 4 2" xfId="25575" xr:uid="{5A16B6B9-121F-4E84-8A8A-0C80687D0941}"/>
    <cellStyle name="Normal 166 4 2 2" xfId="49709" xr:uid="{5E1236FC-FB25-4742-A32E-AE978FE25640}"/>
    <cellStyle name="Normal 166 5" xfId="12159" xr:uid="{30E009F6-51D4-4D6D-A9CC-9F0CDA96A77F}"/>
    <cellStyle name="Normal 166 5 2" xfId="36393" xr:uid="{B7480FD5-8C6B-4548-AAB5-4DFF0597D0CC}"/>
    <cellStyle name="Normal 166 6" xfId="15872" xr:uid="{095D3A95-C51D-48AB-9275-EF4880EAF934}"/>
    <cellStyle name="Normal 166 6 2" xfId="40104" xr:uid="{B113EB0D-E1B4-40E0-9465-D925E0C30785}"/>
    <cellStyle name="Normal 166 7" xfId="19609" xr:uid="{F3B7CC28-2A5E-4F2A-ACB8-02D6B1507156}"/>
    <cellStyle name="Normal 166 7 2" xfId="43835" xr:uid="{39E657BD-5AC8-4135-B88A-103599373190}"/>
    <cellStyle name="Normal 166 8" xfId="23162" xr:uid="{A19372CA-70F4-4BB7-B95F-93E833B0732D}"/>
    <cellStyle name="Normal 166 8 2" xfId="47364" xr:uid="{B8A7FAE4-1A8A-4DD4-9D45-BF74C1EE2E34}"/>
    <cellStyle name="Normal 167" xfId="1899" xr:uid="{00000000-0005-0000-0000-000094080000}"/>
    <cellStyle name="Normal 167 10" xfId="23163" xr:uid="{F83D8CEF-F441-4BD2-B36F-84C6135D6415}"/>
    <cellStyle name="Normal 167 10 2" xfId="47365" xr:uid="{8FD6DB93-2875-48AA-889D-F9FE4B805ECA}"/>
    <cellStyle name="Normal 167 11" xfId="28959" xr:uid="{D6B324F3-3493-4279-A8A0-7AB3B4B1CFA3}"/>
    <cellStyle name="Normal 167 2" xfId="1900" xr:uid="{00000000-0005-0000-0000-000095080000}"/>
    <cellStyle name="Normal 167 2 2" xfId="8592" xr:uid="{B53DE7AE-BAE0-41BF-89E5-50B0954A5D88}"/>
    <cellStyle name="Normal 167 2 2 2" xfId="28173" xr:uid="{E0C3510A-3D1A-428F-9702-885294A10807}"/>
    <cellStyle name="Normal 167 2 2 2 2" xfId="52290" xr:uid="{651BC28E-75C7-434A-B215-24B1DFB3D3C7}"/>
    <cellStyle name="Normal 167 2 2 3" xfId="33408" xr:uid="{C8F4CD2E-FEA0-430B-B6F2-E98900182570}"/>
    <cellStyle name="Normal 167 2 3" xfId="14741" xr:uid="{D45D505C-F09E-4AB9-AC6B-28C802B1DD27}"/>
    <cellStyle name="Normal 167 2 3 2" xfId="38974" xr:uid="{35F39A2C-DD8E-4B1B-B6C3-4643ED83E5DC}"/>
    <cellStyle name="Normal 167 2 4" xfId="18454" xr:uid="{0130FDA7-2E45-43B5-B620-037D9E06E57E}"/>
    <cellStyle name="Normal 167 2 4 2" xfId="42685" xr:uid="{A042E7FD-859A-4291-BEAE-E49F86FD3889}"/>
    <cellStyle name="Normal 167 2 5" xfId="22193" xr:uid="{F7C9D638-5832-4995-AC62-B9A9847637B4}"/>
    <cellStyle name="Normal 167 2 5 2" xfId="46416" xr:uid="{EC3D3CB8-C1AF-4395-B603-78996885861F}"/>
    <cellStyle name="Normal 167 2 6" xfId="24213" xr:uid="{7E1B395F-8099-457B-919C-C2EC65274903}"/>
    <cellStyle name="Normal 167 2 6 2" xfId="48415" xr:uid="{0B6B5E03-5C52-4B02-B344-4168CFA9A95B}"/>
    <cellStyle name="Normal 167 3" xfId="4848" xr:uid="{F3760E35-F9A1-4041-BCB2-8041F6F53CA6}"/>
    <cellStyle name="Normal 167 3 2" xfId="9685" xr:uid="{12C5BD02-C5CD-4D8F-814A-5520B79D29B8}"/>
    <cellStyle name="Normal 167 3 2 2" xfId="34310" xr:uid="{85CDA7D7-3504-47D3-8328-CD2CAE0FDAA6}"/>
    <cellStyle name="Normal 167 3 3" xfId="13549" xr:uid="{1478FC4F-863A-405C-90F6-989192F7BAAA}"/>
    <cellStyle name="Normal 167 3 3 2" xfId="37782" xr:uid="{1FDF5D05-A7BD-4989-8504-A4C17AF791C0}"/>
    <cellStyle name="Normal 167 3 4" xfId="17262" xr:uid="{709C3ECA-428E-43DA-A22B-BE0EF6048D89}"/>
    <cellStyle name="Normal 167 3 4 2" xfId="41493" xr:uid="{E31C865D-5648-4C58-B403-BD084656AE4F}"/>
    <cellStyle name="Normal 167 3 5" xfId="21001" xr:uid="{BA307D26-9EF6-461A-B05F-D376B70A4711}"/>
    <cellStyle name="Normal 167 3 5 2" xfId="45224" xr:uid="{3AB79DBC-31D2-4881-8937-F1D836917008}"/>
    <cellStyle name="Normal 167 3 6" xfId="26979" xr:uid="{1D666BA2-DB5B-4F56-A3BA-67140D9D5676}"/>
    <cellStyle name="Normal 167 3 6 2" xfId="51098" xr:uid="{96AD2B53-B4B5-4196-B843-03335DE43156}"/>
    <cellStyle name="Normal 167 3 7" xfId="30125" xr:uid="{5661E3EA-27F4-49D1-9DD1-CA26596C4664}"/>
    <cellStyle name="Normal 167 4" xfId="6139" xr:uid="{60B5DA82-D4A5-4134-B55C-627CB092EB96}"/>
    <cellStyle name="Normal 167 4 2" xfId="25576" xr:uid="{5DA2BB33-CE00-47A3-9247-40C9507AE5A0}"/>
    <cellStyle name="Normal 167 4 2 2" xfId="49710" xr:uid="{62431BF4-E187-4C9D-8047-1CAFC115897F}"/>
    <cellStyle name="Normal 167 4 3" xfId="31145" xr:uid="{D7BDAC5C-C91F-455E-8C75-39E7679B9FC2}"/>
    <cellStyle name="Normal 167 5" xfId="7447" xr:uid="{8016C457-DF28-44EB-9E5F-EDD9526EF10D}"/>
    <cellStyle name="Normal 167 5 2" xfId="32360" xr:uid="{FACE8AA8-8AD1-4FE7-B711-61E9BC00E357}"/>
    <cellStyle name="Normal 167 6" xfId="10682" xr:uid="{3C157F81-78DB-4A85-9BDE-847E86C199A3}"/>
    <cellStyle name="Normal 167 7" xfId="12160" xr:uid="{BC3339ED-4344-4D95-8231-F22018AC0299}"/>
    <cellStyle name="Normal 167 7 2" xfId="36394" xr:uid="{AB61838A-8A89-4625-A23D-9EDBD8686985}"/>
    <cellStyle name="Normal 167 8" xfId="15873" xr:uid="{E75D8DA2-90C6-4A7D-A78E-372187F32828}"/>
    <cellStyle name="Normal 167 8 2" xfId="40105" xr:uid="{E70A1D4F-7CE0-4ABE-9A14-DB483E6D7EAA}"/>
    <cellStyle name="Normal 167 9" xfId="19610" xr:uid="{C2730077-E109-4C53-9569-3CDC4EE8B526}"/>
    <cellStyle name="Normal 167 9 2" xfId="43836" xr:uid="{F214D54C-66C5-4D83-96CD-F2FEE408DB0A}"/>
    <cellStyle name="Normal 168" xfId="1901" xr:uid="{00000000-0005-0000-0000-000096080000}"/>
    <cellStyle name="Normal 168 2" xfId="7654" xr:uid="{EB901815-6AB5-4078-93E0-CEC2D4AB55CA}"/>
    <cellStyle name="Normal 168 3" xfId="7448" xr:uid="{C55A0EE2-5DB5-42EE-A2BD-2DB4E9D7CCC3}"/>
    <cellStyle name="Normal 168 4" xfId="10683" xr:uid="{B450A8C2-0F33-4B29-ADE8-8B18EEB40AC7}"/>
    <cellStyle name="Normal 169" xfId="1902" xr:uid="{00000000-0005-0000-0000-000097080000}"/>
    <cellStyle name="Normal 169 2" xfId="7449" xr:uid="{B89C2D7E-0743-43F8-A5FD-D9090F9F2618}"/>
    <cellStyle name="Normal 169 2 2" xfId="10098" xr:uid="{BC0DE79F-1D3B-4578-8E2C-AE379580EA37}"/>
    <cellStyle name="Normal 169 2 2 2" xfId="34692" xr:uid="{470FC11E-7A2F-44B4-8D08-13D10FF46157}"/>
    <cellStyle name="Normal 169 2 3" xfId="14742" xr:uid="{CC07BA20-5535-4EA9-9E8A-8F55653ADE2E}"/>
    <cellStyle name="Normal 169 2 3 2" xfId="38975" xr:uid="{8B237B84-F7DA-45C9-86F9-EC4E992C39D0}"/>
    <cellStyle name="Normal 169 2 4" xfId="18455" xr:uid="{4A18C0F4-2ED0-4C66-8542-4BDC3C7611D8}"/>
    <cellStyle name="Normal 169 2 4 2" xfId="42686" xr:uid="{A2355467-3848-4683-8F1A-783E4D40400D}"/>
    <cellStyle name="Normal 169 2 5" xfId="22194" xr:uid="{20503046-58E1-4C52-A007-3046E2289A79}"/>
    <cellStyle name="Normal 169 2 5 2" xfId="46417" xr:uid="{F6892565-9F9A-46F1-8774-8C3170F73AB2}"/>
    <cellStyle name="Normal 169 2 6" xfId="28174" xr:uid="{B9F488B9-5BE4-4663-A691-62D3B2A9A837}"/>
    <cellStyle name="Normal 169 2 6 2" xfId="52291" xr:uid="{FEE5A510-6F15-4315-B4DB-CA962D5EA041}"/>
    <cellStyle name="Normal 169 3" xfId="9162" xr:uid="{801BF014-9A25-420C-9040-7C1F6A56ECC2}"/>
    <cellStyle name="Normal 169 4" xfId="8795" xr:uid="{62DF5685-4F3D-4E14-AFC1-FA841BC2B900}"/>
    <cellStyle name="Normal 169 4 2" xfId="25577" xr:uid="{9900557F-4813-48D0-8147-9491D958CD38}"/>
    <cellStyle name="Normal 169 4 2 2" xfId="49711" xr:uid="{A0F35C87-D463-4376-A97C-60BF21CDD301}"/>
    <cellStyle name="Normal 169 4 3" xfId="33571" xr:uid="{A7A4DF82-F3E9-40BD-B284-F9D93130F197}"/>
    <cellStyle name="Normal 169 5" xfId="10684" xr:uid="{4322470E-CC80-416F-840F-49B3027D891E}"/>
    <cellStyle name="Normal 169 6" xfId="12161" xr:uid="{0248F1AE-5157-405E-AA89-200E87EC49BB}"/>
    <cellStyle name="Normal 169 6 2" xfId="36395" xr:uid="{8A9F4314-0FAF-40ED-963F-FE6A3BCAD9BE}"/>
    <cellStyle name="Normal 169 7" xfId="15874" xr:uid="{ED3E3978-5701-4DF6-B80A-1FCC46540C2E}"/>
    <cellStyle name="Normal 169 7 2" xfId="40106" xr:uid="{A077CAE8-8149-4A54-A112-C43ECA80987E}"/>
    <cellStyle name="Normal 169 8" xfId="19611" xr:uid="{D9A505A2-23BD-42EF-A21B-548AA71E0E8C}"/>
    <cellStyle name="Normal 169 8 2" xfId="43837" xr:uid="{1F70D768-1872-4233-8210-14C082832B06}"/>
    <cellStyle name="Normal 17" xfId="1903" xr:uid="{00000000-0005-0000-0000-000098080000}"/>
    <cellStyle name="Normal 17 2" xfId="1904" xr:uid="{00000000-0005-0000-0000-000099080000}"/>
    <cellStyle name="Normal 17 2 2" xfId="3641" xr:uid="{345F14F9-7C88-4318-8E26-33F7754EA9C2}"/>
    <cellStyle name="Normal 17 2 2 2" xfId="9197" xr:uid="{08A82F23-C51E-4D0A-BE0F-7881E7713E0C}"/>
    <cellStyle name="Normal 17 2 3" xfId="8909" xr:uid="{93B630AA-E7CA-4573-A954-F94287A0F972}"/>
    <cellStyle name="Normal 17 3" xfId="1905" xr:uid="{00000000-0005-0000-0000-00009A080000}"/>
    <cellStyle name="Normal 17 3 2" xfId="9196" xr:uid="{8ED4A070-80F1-4E15-9FB9-E5CE359789BE}"/>
    <cellStyle name="Normal 17 3 2 2" xfId="10685" xr:uid="{D9C6A616-BBE4-4D44-8DA8-8B4466A335E4}"/>
    <cellStyle name="Normal 17 3 3" xfId="8945" xr:uid="{3C7EF26F-01B5-4BD1-9824-A86C857E0688}"/>
    <cellStyle name="Normal 17 4" xfId="3427" xr:uid="{00000000-0005-0000-0000-00009B080000}"/>
    <cellStyle name="Normal 17 4 2" xfId="9764" xr:uid="{271A2C55-5D47-48B1-A9AD-1C6E42D7E049}"/>
    <cellStyle name="Normal 17 4 3" xfId="8836" xr:uid="{052F1770-1A9F-4319-89DF-A8957DFFE80E}"/>
    <cellStyle name="Normal 17 4 3 2" xfId="33600" xr:uid="{299B3B96-632F-408A-B7C9-A1D9990EB92A}"/>
    <cellStyle name="Normal 17 4 4" xfId="10686" xr:uid="{577B20D7-6ED2-4C2D-B0B1-AADDB94E1AC7}"/>
    <cellStyle name="Normal 17 4 4 2" xfId="35135" xr:uid="{A715F28D-AC1D-44E3-994B-55109621C22A}"/>
    <cellStyle name="Normal 17 4 5" xfId="12297" xr:uid="{025BC9DE-BA69-4DBD-97BF-C1B96B78CCCE}"/>
    <cellStyle name="Normal 17 4 5 2" xfId="36531" xr:uid="{BC03684B-C3F8-470D-889A-99D518DB7F46}"/>
    <cellStyle name="Normal 17 4 6" xfId="16010" xr:uid="{1A7F2F31-14E9-4AAC-87DA-2E5F9F1431E4}"/>
    <cellStyle name="Normal 17 4 6 2" xfId="40242" xr:uid="{3DE5C9C1-2EFB-427B-A51F-03FDAC024083}"/>
    <cellStyle name="Normal 17 4 7" xfId="19748" xr:uid="{F2C79F08-A4C2-44E6-8986-625D0F5B06B7}"/>
    <cellStyle name="Normal 17 4 7 2" xfId="43973" xr:uid="{A1A17CB5-3231-495B-8136-22EB5FC1AF5F}"/>
    <cellStyle name="Normal 17 4 8" xfId="25719" xr:uid="{E2E2BE81-E96F-44F5-A84E-1780F92CCC0F}"/>
    <cellStyle name="Normal 17 4 8 2" xfId="49847" xr:uid="{78BA8825-E674-4E2D-A473-8345CE4BCF76}"/>
    <cellStyle name="Normal 17 5" xfId="3603" xr:uid="{00000000-0005-0000-0000-00009C080000}"/>
    <cellStyle name="Normal 17 5 2" xfId="8908" xr:uid="{FC0E1ED0-68F9-4E44-BAAD-D3B42A4AD368}"/>
    <cellStyle name="Normal 17 5 3" xfId="10687" xr:uid="{6DD64CFA-DF32-4936-BDB7-DCF38983100F}"/>
    <cellStyle name="Normal 17 5 4" xfId="29372" xr:uid="{596D205A-FE2A-4B54-AD58-7F2EA4C64C8C}"/>
    <cellStyle name="Normal 17 6" xfId="6484" xr:uid="{DC8F0AA7-799B-462A-885B-5D4C1D1C99EB}"/>
    <cellStyle name="Normal 17 6 2" xfId="31489" xr:uid="{FD9911BA-1BDA-4C7D-BDF2-BC4FE9C21467}"/>
    <cellStyle name="Normal 170" xfId="1906" xr:uid="{00000000-0005-0000-0000-00009D080000}"/>
    <cellStyle name="Normal 170 2" xfId="7877" xr:uid="{B086DE0A-4650-4621-BC4F-E806C4CBD721}"/>
    <cellStyle name="Normal 170 2 2" xfId="10116" xr:uid="{CDFAFC49-5778-4826-841E-3EC14E84624E}"/>
    <cellStyle name="Normal 170 2 2 2" xfId="34710" xr:uid="{41075C3E-EEE1-4E81-B603-88B5D9D213F0}"/>
    <cellStyle name="Normal 170 2 3" xfId="14760" xr:uid="{43BAE616-1DDA-4719-955B-A7C825D0FF08}"/>
    <cellStyle name="Normal 170 2 3 2" xfId="38993" xr:uid="{08734578-A728-4901-A524-2FCAA8210B40}"/>
    <cellStyle name="Normal 170 2 4" xfId="18473" xr:uid="{1299A727-7F0B-4196-8A03-D2E9B540D800}"/>
    <cellStyle name="Normal 170 2 4 2" xfId="42704" xr:uid="{89F909D7-CED8-491D-BD76-6CF9FE4CCCEA}"/>
    <cellStyle name="Normal 170 2 5" xfId="22212" xr:uid="{22AD8968-759E-4AEA-85AC-8B4327AEE826}"/>
    <cellStyle name="Normal 170 2 5 2" xfId="46435" xr:uid="{CBAACF52-F3D3-433A-9DB3-2925820E091D}"/>
    <cellStyle name="Normal 170 2 6" xfId="28192" xr:uid="{4BAD78CA-D93F-45BB-9A5A-1AAB28DED900}"/>
    <cellStyle name="Normal 170 2 6 2" xfId="52309" xr:uid="{994FC791-B607-4E7E-8AED-62A78E88810F}"/>
    <cellStyle name="Normal 170 3" xfId="9212" xr:uid="{68CF965E-0AC4-4333-A0F3-D68BAFBF55A2}"/>
    <cellStyle name="Normal 170 3 2" xfId="12730" xr:uid="{12DA7176-DA5D-426B-B314-AC560FC1C718}"/>
    <cellStyle name="Normal 170 3 2 2" xfId="36963" xr:uid="{4E3AE29F-8575-4B50-8989-761AA1B38DA4}"/>
    <cellStyle name="Normal 170 3 3" xfId="16443" xr:uid="{A63E764C-2EC6-44A7-8B2A-3A06B2E794D3}"/>
    <cellStyle name="Normal 170 3 3 2" xfId="40674" xr:uid="{45C1DED8-689B-4E39-816B-F9039B307BCE}"/>
    <cellStyle name="Normal 170 3 4" xfId="20182" xr:uid="{591EA555-CDE7-48BB-8E4F-C52A2BCAF839}"/>
    <cellStyle name="Normal 170 3 4 2" xfId="44405" xr:uid="{A622831F-1728-43D0-B4BA-47C77FDE2157}"/>
    <cellStyle name="Normal 170 3 5" xfId="26159" xr:uid="{81BF7715-9564-49A9-87AD-4294B2998F7C}"/>
    <cellStyle name="Normal 170 3 5 2" xfId="50279" xr:uid="{7111D1BA-5A0F-4BF4-9057-F031D6072B66}"/>
    <cellStyle name="Normal 170 3 6" xfId="33851" xr:uid="{BB16C968-C5F9-446F-8240-EA56FA6102F3}"/>
    <cellStyle name="Normal 170 4" xfId="8800" xr:uid="{B67704DD-E612-44CA-B1C1-71EA678CDD0E}"/>
    <cellStyle name="Normal 170 4 2" xfId="25595" xr:uid="{D2C92418-061D-48EB-80E3-64F0A147FD59}"/>
    <cellStyle name="Normal 170 4 2 2" xfId="49729" xr:uid="{95B76C91-3F00-4CE7-9518-CCF08ACF430C}"/>
    <cellStyle name="Normal 170 4 3" xfId="33576" xr:uid="{7697D638-97F3-410E-BC05-444BCE533C4F}"/>
    <cellStyle name="Normal 170 5" xfId="10688" xr:uid="{575E811E-1612-4062-A6ED-EA2269657AED}"/>
    <cellStyle name="Normal 170 6" xfId="12179" xr:uid="{1E86E68B-4B49-4481-9DCF-0CD7DBBE89DF}"/>
    <cellStyle name="Normal 170 6 2" xfId="36413" xr:uid="{5315DC7C-94E6-4659-AFE9-7423F43A1789}"/>
    <cellStyle name="Normal 170 7" xfId="15892" xr:uid="{F0395048-5D26-4187-9A99-01C2568F9C03}"/>
    <cellStyle name="Normal 170 7 2" xfId="40124" xr:uid="{C28A57CF-7423-4EFE-BE21-148A437D1892}"/>
    <cellStyle name="Normal 170 8" xfId="19629" xr:uid="{D8E752B6-19D4-4751-AE47-D5454D3F2D4D}"/>
    <cellStyle name="Normal 170 8 2" xfId="43855" xr:uid="{32825A52-F0C4-4015-A06B-B60F10E9CA05}"/>
    <cellStyle name="Normal 171" xfId="1907" xr:uid="{00000000-0005-0000-0000-00009E080000}"/>
    <cellStyle name="Normal 171 10" xfId="28960" xr:uid="{6DB91748-A34D-4AEB-924F-CF9DBD6A6DAD}"/>
    <cellStyle name="Normal 171 2" xfId="4849" xr:uid="{14FEF2D2-3506-4C52-B5E1-6436F92B5B9B}"/>
    <cellStyle name="Normal 171 2 2" xfId="10131" xr:uid="{06BCE542-0AB4-40E6-8D92-85ECEB99BB1E}"/>
    <cellStyle name="Normal 171 2 2 2" xfId="34725" xr:uid="{B6876B0C-E911-40DC-9D63-3B5FC80FECD6}"/>
    <cellStyle name="Normal 171 2 3" xfId="14775" xr:uid="{11728759-60AC-46F8-BC51-F943F800C626}"/>
    <cellStyle name="Normal 171 2 3 2" xfId="39008" xr:uid="{7D89B6DF-2FDB-4042-A03E-B705EFBE0ACF}"/>
    <cellStyle name="Normal 171 2 4" xfId="18488" xr:uid="{0858E201-9282-4344-AB0E-6A0E7DBCAFCC}"/>
    <cellStyle name="Normal 171 2 4 2" xfId="42719" xr:uid="{8B614E61-FCE8-4402-B00B-51E9F95FE85B}"/>
    <cellStyle name="Normal 171 2 5" xfId="22227" xr:uid="{E8F2C6CA-2503-4C9E-8DD9-F688E8AA9642}"/>
    <cellStyle name="Normal 171 2 5 2" xfId="46450" xr:uid="{9D8A41F9-6014-4307-9083-3E29D228ADB2}"/>
    <cellStyle name="Normal 171 2 6" xfId="28207" xr:uid="{A6EF45E4-61BC-4FBA-8BAE-75680FCC0B66}"/>
    <cellStyle name="Normal 171 2 6 2" xfId="52324" xr:uid="{6008AD39-87CD-47E7-B8AA-BD75C9FF2C17}"/>
    <cellStyle name="Normal 171 2 7" xfId="30126" xr:uid="{19ACC153-C812-4F11-B73D-C8A9772A39EB}"/>
    <cellStyle name="Normal 171 3" xfId="6140" xr:uid="{4CEEAA0E-5461-478D-95E4-D9EE52E0733E}"/>
    <cellStyle name="Normal 171 3 2" xfId="9174" xr:uid="{4AF939B4-B422-4D48-A891-7D7BE89B2D5B}"/>
    <cellStyle name="Normal 171 3 2 2" xfId="33838" xr:uid="{D5BBB9F9-11A9-48D7-82F5-6F9789E026B1}"/>
    <cellStyle name="Normal 171 3 3" xfId="12685" xr:uid="{61FB5E93-B639-4F9D-8D04-544959C42742}"/>
    <cellStyle name="Normal 171 3 3 2" xfId="36918" xr:uid="{2CFC8173-B858-4694-9353-7C735D8690F0}"/>
    <cellStyle name="Normal 171 3 4" xfId="16398" xr:uid="{E998C0B4-4A0C-4A4A-8DA1-66CE74690ABC}"/>
    <cellStyle name="Normal 171 3 4 2" xfId="40629" xr:uid="{1FAD3861-0F5E-4F7E-BF91-53F7EC24EAE7}"/>
    <cellStyle name="Normal 171 3 5" xfId="20137" xr:uid="{27CFA050-3E28-4ABB-BAD8-B13409D1155E}"/>
    <cellStyle name="Normal 171 3 5 2" xfId="44360" xr:uid="{F077C9FF-B052-4A94-AA75-EF71BC5E3870}"/>
    <cellStyle name="Normal 171 3 6" xfId="26113" xr:uid="{69027E4C-32C7-4DE7-A205-86F9D5D76390}"/>
    <cellStyle name="Normal 171 3 6 2" xfId="50234" xr:uid="{072CAAF1-B8A4-4664-ACAC-91957BF29061}"/>
    <cellStyle name="Normal 171 3 7" xfId="31146" xr:uid="{90EE032C-7867-4388-9863-B23D777671BB}"/>
    <cellStyle name="Normal 171 4" xfId="8593" xr:uid="{6D6C7CE7-3410-4B89-89D0-EFAC2717D0BF}"/>
    <cellStyle name="Normal 171 4 2" xfId="25610" xr:uid="{11958887-6E21-4E7A-B4DD-FB177E60841C}"/>
    <cellStyle name="Normal 171 4 2 2" xfId="49744" xr:uid="{12C6FF53-98CB-4F74-BAFA-41392CD757F9}"/>
    <cellStyle name="Normal 171 5" xfId="8803" xr:uid="{1EB95B22-3803-4AF2-B326-1154F515F810}"/>
    <cellStyle name="Normal 171 5 2" xfId="33579" xr:uid="{D18B06DF-55C1-4628-AB9C-BED15129094B}"/>
    <cellStyle name="Normal 171 6" xfId="10689" xr:uid="{4D490CBB-2472-44B4-8D18-78A8F2EAEFE6}"/>
    <cellStyle name="Normal 171 7" xfId="12194" xr:uid="{1AE4EC66-0E99-41A3-A5F4-42866144A6FA}"/>
    <cellStyle name="Normal 171 7 2" xfId="36428" xr:uid="{689D207F-613A-49DD-BAFD-EE5D624ABDF3}"/>
    <cellStyle name="Normal 171 8" xfId="15907" xr:uid="{9107DA4B-792C-4385-AD43-3FF624CD2307}"/>
    <cellStyle name="Normal 171 8 2" xfId="40139" xr:uid="{34C8E29C-9A17-43EC-91A5-B7B7B16256BC}"/>
    <cellStyle name="Normal 171 9" xfId="19644" xr:uid="{4237386C-F64B-49F6-B9B9-7FBD6AE60613}"/>
    <cellStyle name="Normal 171 9 2" xfId="43870" xr:uid="{0EF1AE7C-CC94-4532-81C5-DF00966FFDD5}"/>
    <cellStyle name="Normal 172" xfId="1908" xr:uid="{00000000-0005-0000-0000-00009F080000}"/>
    <cellStyle name="Normal 172 2" xfId="4850" xr:uid="{432AF77F-62E1-4786-AC79-EE7C87E71F7C}"/>
    <cellStyle name="Normal 172 2 2" xfId="10149" xr:uid="{BA9258F6-4271-4DA9-99B9-0BCF3018EEEA}"/>
    <cellStyle name="Normal 172 2 3" xfId="30127" xr:uid="{71F78B8E-B4F8-4B5F-A59F-4B9DA2FE0395}"/>
    <cellStyle name="Normal 172 3" xfId="6141" xr:uid="{4AEBC93C-AC2A-46A4-896C-2360E4140959}"/>
    <cellStyle name="Normal 172 3 2" xfId="9168" xr:uid="{207E9F21-12A7-49CC-B8D8-69909A0D2FC8}"/>
    <cellStyle name="Normal 172 3 2 2" xfId="33832" xr:uid="{0F8A8D5A-8AED-4EDE-8130-16B21777BD3E}"/>
    <cellStyle name="Normal 172 3 3" xfId="12572" xr:uid="{25657AFF-A6B8-49DB-9ECB-7ADCFC692B3E}"/>
    <cellStyle name="Normal 172 3 3 2" xfId="36805" xr:uid="{E350B41C-81F4-4D89-B761-D7B8087E99B6}"/>
    <cellStyle name="Normal 172 3 4" xfId="16285" xr:uid="{54CA7E60-7517-4075-933B-F2649F54D1BE}"/>
    <cellStyle name="Normal 172 3 4 2" xfId="40516" xr:uid="{5854A444-EA43-42EF-8FED-4234A769FE09}"/>
    <cellStyle name="Normal 172 3 5" xfId="20024" xr:uid="{79D628B7-2522-4C19-A601-19D01665FACF}"/>
    <cellStyle name="Normal 172 3 5 2" xfId="44247" xr:uid="{DEA1107D-C93D-429B-84F1-A85C163E68C6}"/>
    <cellStyle name="Normal 172 3 6" xfId="26000" xr:uid="{E3FEE70B-E3DD-40EC-924D-9F7B929925A0}"/>
    <cellStyle name="Normal 172 3 6 2" xfId="50121" xr:uid="{5930B819-BACF-472D-819D-AE2C8F3F24C2}"/>
    <cellStyle name="Normal 172 3 7" xfId="31147" xr:uid="{6F5196A9-1028-4D27-9FB0-DE77FC094282}"/>
    <cellStyle name="Normal 172 4" xfId="8610" xr:uid="{ED593240-2326-4FD6-B901-1359C99918E0}"/>
    <cellStyle name="Normal 172 5" xfId="10690" xr:uid="{3C3FFB1F-1694-47DF-B654-EAADD8BD2F17}"/>
    <cellStyle name="Normal 172 6" xfId="28961" xr:uid="{7A9C7236-8739-4907-BB4F-B852F4CCAB3C}"/>
    <cellStyle name="Normal 173" xfId="1909" xr:uid="{00000000-0005-0000-0000-0000A0080000}"/>
    <cellStyle name="Normal 173 2" xfId="4851" xr:uid="{68BE52DB-0A05-4C44-AC41-4DB60E28178D}"/>
    <cellStyle name="Normal 173 2 2" xfId="10150" xr:uid="{AA8B339E-77AE-43E2-BD64-5F440AAA8495}"/>
    <cellStyle name="Normal 173 2 3" xfId="30128" xr:uid="{1C408D8C-4C10-4B49-BED2-7898CE064336}"/>
    <cellStyle name="Normal 173 3" xfId="6142" xr:uid="{53DB378D-FCA2-4039-8F2B-59E3C14D2B6D}"/>
    <cellStyle name="Normal 173 3 2" xfId="9165" xr:uid="{1C04515D-586B-45A1-8192-51AE0217EC3D}"/>
    <cellStyle name="Normal 173 3 2 2" xfId="33829" xr:uid="{8F8DC64B-BE1E-4FAE-A8A3-1EEF38B2E064}"/>
    <cellStyle name="Normal 173 3 3" xfId="12568" xr:uid="{094A998E-4CE8-4E51-B8F9-86FA5D844581}"/>
    <cellStyle name="Normal 173 3 3 2" xfId="36801" xr:uid="{072D4EC8-0629-4ECC-9034-58A0AF80B710}"/>
    <cellStyle name="Normal 173 3 4" xfId="16281" xr:uid="{411E3D79-6A97-42A9-AA85-C204353F4349}"/>
    <cellStyle name="Normal 173 3 4 2" xfId="40512" xr:uid="{A122ED9F-6AE1-4C0B-8697-5E9FA8A7AB4A}"/>
    <cellStyle name="Normal 173 3 5" xfId="20020" xr:uid="{5C80FC70-DD12-416E-ABB0-4929920E13EF}"/>
    <cellStyle name="Normal 173 3 5 2" xfId="44243" xr:uid="{993E5D73-862D-476B-BD48-EC33A1765621}"/>
    <cellStyle name="Normal 173 3 6" xfId="25996" xr:uid="{0B3B06EE-1F93-4B59-87E7-431171EDF041}"/>
    <cellStyle name="Normal 173 3 6 2" xfId="50117" xr:uid="{552BBD32-7DCC-4446-BE69-5E5858F85EC1}"/>
    <cellStyle name="Normal 173 3 7" xfId="31148" xr:uid="{4A9A48C3-B780-42B1-BBBD-50E8188F61C4}"/>
    <cellStyle name="Normal 173 4" xfId="8611" xr:uid="{4B6066F2-EB15-4F79-B73E-3255FCAEFCD0}"/>
    <cellStyle name="Normal 173 5" xfId="10691" xr:uid="{695B4D62-E40A-41E8-80A4-94A076A1699B}"/>
    <cellStyle name="Normal 173 6" xfId="28962" xr:uid="{ABFDF458-051C-4E73-8615-D5F99FC4DB24}"/>
    <cellStyle name="Normal 174" xfId="1910" xr:uid="{00000000-0005-0000-0000-0000A1080000}"/>
    <cellStyle name="Normal 174 2" xfId="8612" xr:uid="{D1BB4687-9F12-4415-874A-BFA85AE15A2A}"/>
    <cellStyle name="Normal 174 3" xfId="9166" xr:uid="{0E85E1E3-CB80-47B9-8CB7-6C5C331D7A64}"/>
    <cellStyle name="Normal 174 3 2" xfId="12569" xr:uid="{76002427-1069-4229-A3AF-F7CE680E8E65}"/>
    <cellStyle name="Normal 174 3 2 2" xfId="36802" xr:uid="{44BA14B1-AA9D-4A0A-BE6D-A69D82BDF46F}"/>
    <cellStyle name="Normal 174 3 3" xfId="16282" xr:uid="{2BB7B1C8-B535-47F4-80E5-42F19E2AA3E5}"/>
    <cellStyle name="Normal 174 3 3 2" xfId="40513" xr:uid="{1E19291C-401E-4E1A-BF65-2084E36C1235}"/>
    <cellStyle name="Normal 174 3 4" xfId="20021" xr:uid="{FBCDEF9A-C93E-46BA-B8A8-7930BAF0A0FB}"/>
    <cellStyle name="Normal 174 3 4 2" xfId="44244" xr:uid="{2640615D-1444-483A-A73B-D6119C24C2FE}"/>
    <cellStyle name="Normal 174 3 5" xfId="25997" xr:uid="{7DAF4FD0-E723-4D99-87B1-E24B370FF71B}"/>
    <cellStyle name="Normal 174 3 5 2" xfId="50118" xr:uid="{DDF59B89-8EBA-4728-BD15-8F6E832733B9}"/>
    <cellStyle name="Normal 174 3 6" xfId="33830" xr:uid="{4D7E290E-D382-4021-BF97-147ACF6F80F0}"/>
    <cellStyle name="Normal 174 4" xfId="10692" xr:uid="{3733A8C2-56F2-41BB-AA74-66129C515FEB}"/>
    <cellStyle name="Normal 174 4 2" xfId="25628" xr:uid="{CFD118D2-1005-4005-8774-CAD37A28E215}"/>
    <cellStyle name="Normal 175" xfId="1911" xr:uid="{00000000-0005-0000-0000-0000A2080000}"/>
    <cellStyle name="Normal 175 2" xfId="8613" xr:uid="{0318865A-06A0-4A48-B877-8B8D7D23CEAC}"/>
    <cellStyle name="Normal 175 2 2" xfId="10151" xr:uid="{44344F66-B7C3-462C-AB85-5D0B9FCD6AAA}"/>
    <cellStyle name="Normal 175 3" xfId="9201" xr:uid="{E725FE7E-8F21-4B50-8E25-9F1E72790D64}"/>
    <cellStyle name="Normal 175 3 2" xfId="12725" xr:uid="{D263796A-4160-4D66-8ACC-C74DC9DC0191}"/>
    <cellStyle name="Normal 175 3 2 2" xfId="36958" xr:uid="{8E9F21FE-989D-4056-9DD1-B245B74116AE}"/>
    <cellStyle name="Normal 175 3 3" xfId="16438" xr:uid="{66A001F7-67FC-42A2-9828-E2354715C600}"/>
    <cellStyle name="Normal 175 3 3 2" xfId="40669" xr:uid="{37FD7056-DFB0-4FF8-8F33-38D512EA6C3E}"/>
    <cellStyle name="Normal 175 3 4" xfId="20177" xr:uid="{2D44BECC-51AE-451C-8003-2CFB61CFC2A5}"/>
    <cellStyle name="Normal 175 3 4 2" xfId="44400" xr:uid="{5EDCF14E-4A2F-4957-AE5B-CD2E905C9153}"/>
    <cellStyle name="Normal 175 3 5" xfId="26154" xr:uid="{005CADD2-13FE-40E6-841D-385735130939}"/>
    <cellStyle name="Normal 175 3 5 2" xfId="50274" xr:uid="{8A80321F-2712-41DE-8CBA-75D363E594E2}"/>
    <cellStyle name="Normal 175 3 6" xfId="33847" xr:uid="{BD969397-58B3-476C-ADEF-45F4CCDFE1B1}"/>
    <cellStyle name="Normal 175 4" xfId="8808" xr:uid="{20909E6F-3E26-43F0-AAA6-B7ED637E4DD8}"/>
    <cellStyle name="Normal 175 5" xfId="10693" xr:uid="{4EEBB114-F61C-4454-BC81-56D270EA7C7D}"/>
    <cellStyle name="Normal 176" xfId="1912" xr:uid="{00000000-0005-0000-0000-0000A3080000}"/>
    <cellStyle name="Normal 176 2" xfId="8614" xr:uid="{287DAB67-2744-4599-BB1F-0FA49CB89239}"/>
    <cellStyle name="Normal 176 2 2" xfId="10152" xr:uid="{35355CED-312B-45D9-85A3-000C6B1E21CF}"/>
    <cellStyle name="Normal 176 3" xfId="9163" xr:uid="{420C645B-BE3E-4EE9-BE6D-CBD14BD6D916}"/>
    <cellStyle name="Normal 176 3 2" xfId="12566" xr:uid="{E3477E1F-7FFA-46CB-8BA9-5FBC987108A1}"/>
    <cellStyle name="Normal 176 3 2 2" xfId="36799" xr:uid="{4AF42581-D2F4-4092-8E25-214202D10CC8}"/>
    <cellStyle name="Normal 176 3 3" xfId="16279" xr:uid="{497B44FB-D030-43ED-904C-F38BD8F8A303}"/>
    <cellStyle name="Normal 176 3 3 2" xfId="40510" xr:uid="{10F043E9-94AB-410C-9512-C60C1CFD2098}"/>
    <cellStyle name="Normal 176 3 4" xfId="20018" xr:uid="{DE8F850A-B454-4E53-826F-0071F35B0F4F}"/>
    <cellStyle name="Normal 176 3 4 2" xfId="44241" xr:uid="{AFEDBEBC-1BDD-48ED-91EA-8CA330F341CB}"/>
    <cellStyle name="Normal 176 3 5" xfId="25994" xr:uid="{CE6915B1-C742-4825-AFB0-206AF83897BE}"/>
    <cellStyle name="Normal 176 3 5 2" xfId="50115" xr:uid="{70483E47-97AC-4254-AFBE-8FAFA654358A}"/>
    <cellStyle name="Normal 176 3 6" xfId="33827" xr:uid="{5EC94169-C621-432F-9FFC-06A93F1DD5DF}"/>
    <cellStyle name="Normal 176 4" xfId="8809" xr:uid="{B59FA3D6-EA50-41CC-8A63-D4267DAB3600}"/>
    <cellStyle name="Normal 176 5" xfId="10694" xr:uid="{9BE0726E-4E3C-4D91-8718-222DB426A116}"/>
    <cellStyle name="Normal 177" xfId="1913" xr:uid="{00000000-0005-0000-0000-0000A4080000}"/>
    <cellStyle name="Normal 177 2" xfId="8672" xr:uid="{1A6921E0-591E-4AB4-9307-379CEA4D4FB6}"/>
    <cellStyle name="Normal 177 2 2" xfId="10153" xr:uid="{4B8207BC-D8D5-4F46-B2A4-6533F5A7AAFF}"/>
    <cellStyle name="Normal 177 3" xfId="9167" xr:uid="{209402F8-015A-45FF-A888-73051A42B3A8}"/>
    <cellStyle name="Normal 177 3 2" xfId="12571" xr:uid="{6CB64F29-BAEE-4105-92AF-B519CCCA5953}"/>
    <cellStyle name="Normal 177 3 2 2" xfId="36804" xr:uid="{36735DB8-E1F9-4A7A-921B-0244819214A8}"/>
    <cellStyle name="Normal 177 3 3" xfId="16284" xr:uid="{1A5D6E31-CAAD-44E8-B3C3-7FFA794BACDE}"/>
    <cellStyle name="Normal 177 3 3 2" xfId="40515" xr:uid="{3334A6EC-0D5D-4C9F-964E-4AB1CB7AC97D}"/>
    <cellStyle name="Normal 177 3 4" xfId="20023" xr:uid="{5033E088-877D-467E-BCA9-3B714C44333D}"/>
    <cellStyle name="Normal 177 3 4 2" xfId="44246" xr:uid="{51512A76-770F-4CF4-AB1F-69F8F9DD6B66}"/>
    <cellStyle name="Normal 177 3 5" xfId="25999" xr:uid="{5A3D00F5-87F1-4D4D-BA43-837D68A82D4E}"/>
    <cellStyle name="Normal 177 3 5 2" xfId="50120" xr:uid="{B531637E-C106-4065-AFAA-C136F337D999}"/>
    <cellStyle name="Normal 177 3 6" xfId="33831" xr:uid="{0FE2D55C-9C5C-48B3-AEB1-B64CFF0E047D}"/>
    <cellStyle name="Normal 177 4" xfId="8810" xr:uid="{6D3F513D-554C-4ED2-A499-345F12626EF5}"/>
    <cellStyle name="Normal 177 5" xfId="10695" xr:uid="{7B3539AB-C3EE-4A64-9614-7CAC793A8146}"/>
    <cellStyle name="Normal 178" xfId="1914" xr:uid="{00000000-0005-0000-0000-0000A5080000}"/>
    <cellStyle name="Normal 178 2" xfId="8689" xr:uid="{7EAF49F7-44E1-4896-8EDF-45657A800872}"/>
    <cellStyle name="Normal 178 3" xfId="9257" xr:uid="{7396A2FA-9FAD-45ED-8D98-88898A6A032A}"/>
    <cellStyle name="Normal 178 3 2" xfId="12776" xr:uid="{4DFDB42B-C860-47B5-BF0E-86BD67785120}"/>
    <cellStyle name="Normal 178 3 2 2" xfId="37009" xr:uid="{CB6B3C9F-586E-44D7-ABAD-7C5A32B24926}"/>
    <cellStyle name="Normal 178 3 3" xfId="16489" xr:uid="{A833A3DC-CE27-4714-96DF-D1612C395989}"/>
    <cellStyle name="Normal 178 3 3 2" xfId="40720" xr:uid="{B2896F3E-D979-4DD1-A211-CB073A25D848}"/>
    <cellStyle name="Normal 178 3 4" xfId="20228" xr:uid="{7D4C80E8-63E3-4B6A-B23D-0ADFDC1D6027}"/>
    <cellStyle name="Normal 178 3 4 2" xfId="44451" xr:uid="{CB7D0BEF-549E-4895-80E5-A4ECA71C1FC1}"/>
    <cellStyle name="Normal 178 3 5" xfId="26205" xr:uid="{73A1AFDE-26E2-4C93-B142-A277B67E4E5C}"/>
    <cellStyle name="Normal 178 3 5 2" xfId="50325" xr:uid="{31BB98FC-53D9-4D7D-9A13-CD08184E09DB}"/>
    <cellStyle name="Normal 178 3 6" xfId="33895" xr:uid="{3B11E474-5DDC-4B97-A516-90958A579BA2}"/>
    <cellStyle name="Normal 178 4" xfId="10696" xr:uid="{7778F91D-9C2A-49CD-AB62-90CCFE699858}"/>
    <cellStyle name="Normal 178 4 2" xfId="25629" xr:uid="{D91CE100-CEDD-4C0B-820D-B05BDC956073}"/>
    <cellStyle name="Normal 179" xfId="1915" xr:uid="{00000000-0005-0000-0000-0000A6080000}"/>
    <cellStyle name="Normal 179 2" xfId="8690" xr:uid="{634E19F4-C7CD-4CEE-9459-A93AC269AABF}"/>
    <cellStyle name="Normal 179 2 2" xfId="10154" xr:uid="{BE2A84D5-D1D9-43D8-B128-5F7717E93BFD}"/>
    <cellStyle name="Normal 179 3" xfId="9686" xr:uid="{E61AEF3B-4CBE-45E3-895B-18F2D6A9B438}"/>
    <cellStyle name="Normal 179 3 2" xfId="13550" xr:uid="{38EEC43F-58D0-40FF-9D97-BC8D9E374D96}"/>
    <cellStyle name="Normal 179 3 2 2" xfId="37783" xr:uid="{3CFCB655-5D48-41E3-9A78-887E0065E4DA}"/>
    <cellStyle name="Normal 179 3 3" xfId="17263" xr:uid="{1544BC37-7632-44EF-B814-BC49F5661B1F}"/>
    <cellStyle name="Normal 179 3 3 2" xfId="41494" xr:uid="{0F97575F-2E22-4B2C-9A39-CA83D0825490}"/>
    <cellStyle name="Normal 179 3 4" xfId="21002" xr:uid="{E9EB04CB-1028-42E8-9225-2873E6533146}"/>
    <cellStyle name="Normal 179 3 4 2" xfId="45225" xr:uid="{C49372B3-9276-41FF-9E14-F16CBB41561D}"/>
    <cellStyle name="Normal 179 3 5" xfId="26980" xr:uid="{D8DEB557-5A10-4952-90BC-40A7C6E84EEE}"/>
    <cellStyle name="Normal 179 3 5 2" xfId="51099" xr:uid="{147EF2A8-8D5B-4B47-B4CD-269DE18BCE58}"/>
    <cellStyle name="Normal 179 3 6" xfId="34311" xr:uid="{4D7B3EC0-D0DF-48D8-99AC-10E481E01CAF}"/>
    <cellStyle name="Normal 179 4" xfId="8811" xr:uid="{9573C676-AD23-4B08-964B-9378F9A6CC25}"/>
    <cellStyle name="Normal 179 5" xfId="10697" xr:uid="{0C33839C-97B3-499C-AF8F-91553940334A}"/>
    <cellStyle name="Normal 18" xfId="1916" xr:uid="{00000000-0005-0000-0000-0000A7080000}"/>
    <cellStyle name="Normal 18 2" xfId="1917" xr:uid="{00000000-0005-0000-0000-0000A8080000}"/>
    <cellStyle name="Normal 18 2 2" xfId="3487" xr:uid="{00000000-0005-0000-0000-0000A9080000}"/>
    <cellStyle name="Normal 18 2 3" xfId="3642" xr:uid="{2151E8D8-C233-482F-9BB5-D2AD8381F236}"/>
    <cellStyle name="Normal 18 3" xfId="1918" xr:uid="{00000000-0005-0000-0000-0000AA080000}"/>
    <cellStyle name="Normal 18 3 2" xfId="10698" xr:uid="{D5F8660C-D851-4C40-8FC1-0E53546AC6EE}"/>
    <cellStyle name="Normal 18 4" xfId="3452" xr:uid="{00000000-0005-0000-0000-0000AB080000}"/>
    <cellStyle name="Normal 18 4 2" xfId="9784" xr:uid="{19E281AE-2CF1-4D07-8D6C-8E99B3287920}"/>
    <cellStyle name="Normal 18 4 3" xfId="8834" xr:uid="{41455B19-0CB0-4685-A106-A2EF68AC40FA}"/>
    <cellStyle name="Normal 18 4 3 2" xfId="33598" xr:uid="{62E981D2-6F9B-413D-A6A6-3D7828222FBF}"/>
    <cellStyle name="Normal 18 4 4" xfId="10699" xr:uid="{EFEECF22-BAFB-4A84-9576-7B987315F6FB}"/>
    <cellStyle name="Normal 18 4 4 2" xfId="35136" xr:uid="{F561F2BC-3CB3-4FDC-815E-2777A37A5BB7}"/>
    <cellStyle name="Normal 18 4 5" xfId="12289" xr:uid="{EFB8C89D-2768-4EF6-99B5-37C2CC2022F6}"/>
    <cellStyle name="Normal 18 4 5 2" xfId="36523" xr:uid="{B8B96060-2C08-409E-A734-1DDC6B12BBA0}"/>
    <cellStyle name="Normal 18 4 6" xfId="16002" xr:uid="{8DD5EF96-ED89-48F6-AB3B-BD824D123E51}"/>
    <cellStyle name="Normal 18 4 6 2" xfId="40234" xr:uid="{8A52383D-FAB8-400B-8231-FC8B9E5D2016}"/>
    <cellStyle name="Normal 18 4 7" xfId="19740" xr:uid="{BB2EF3FA-53AE-4B61-9A80-5BBA6FB2EA8B}"/>
    <cellStyle name="Normal 18 4 7 2" xfId="43965" xr:uid="{A907B046-2B5F-451E-BD04-20D849A483BB}"/>
    <cellStyle name="Normal 18 4 8" xfId="25711" xr:uid="{449F17C8-C8E3-423D-94B7-4080C9BEB394}"/>
    <cellStyle name="Normal 18 4 8 2" xfId="49839" xr:uid="{AC1E77A2-69ED-4F47-9E25-0EDA7AE08F50}"/>
    <cellStyle name="Normal 18 5" xfId="3595" xr:uid="{00000000-0005-0000-0000-0000AC080000}"/>
    <cellStyle name="Normal 18 5 2" xfId="10700" xr:uid="{CCCA0488-AF76-4FC5-B498-905381FB75E4}"/>
    <cellStyle name="Normal 18 5 3" xfId="29364" xr:uid="{B02AB5FC-97E7-497B-A133-3FDD39116E68}"/>
    <cellStyle name="Normal 18 6" xfId="6476" xr:uid="{3B03365E-96B0-4F8E-919C-D5DA2B07106F}"/>
    <cellStyle name="Normal 18 6 2" xfId="31481" xr:uid="{892AFE53-79F5-424F-A93E-98D96D8DBC4A}"/>
    <cellStyle name="Normal 180" xfId="1919" xr:uid="{00000000-0005-0000-0000-0000AD080000}"/>
    <cellStyle name="Normal 180 2" xfId="8694" xr:uid="{2F74544B-A380-4472-AF0F-C678711699FF}"/>
    <cellStyle name="Normal 180 3" xfId="9164" xr:uid="{8C939233-0991-4FEE-9A38-E99A622E40FD}"/>
    <cellStyle name="Normal 180 3 2" xfId="12567" xr:uid="{919CE3E1-A129-49A5-B025-506FF236E0E9}"/>
    <cellStyle name="Normal 180 3 2 2" xfId="36800" xr:uid="{A294B0D8-A3BE-4F81-8098-3B4CDA8A7B71}"/>
    <cellStyle name="Normal 180 3 3" xfId="16280" xr:uid="{BB25F5DE-DE31-4A52-A98E-486D841AA1FD}"/>
    <cellStyle name="Normal 180 3 3 2" xfId="40511" xr:uid="{37FA49F7-9507-42E4-AE80-C905E4FB3A5B}"/>
    <cellStyle name="Normal 180 3 4" xfId="20019" xr:uid="{A0957854-57B3-4627-A10F-A563B48A56A6}"/>
    <cellStyle name="Normal 180 3 4 2" xfId="44242" xr:uid="{5B8EADBF-32F8-4580-B067-FDC01E873F22}"/>
    <cellStyle name="Normal 180 3 5" xfId="25995" xr:uid="{D042818B-FFC9-411E-9E81-A2D4EC18078D}"/>
    <cellStyle name="Normal 180 3 5 2" xfId="50116" xr:uid="{2D903078-A958-4B77-85D3-6498DF6FBB24}"/>
    <cellStyle name="Normal 180 3 6" xfId="33828" xr:uid="{D42D3301-D0BD-4ED8-BB66-6CEBBBAB223C}"/>
    <cellStyle name="Normal 180 4" xfId="10701" xr:uid="{9A5EB72A-F315-44E1-8FF4-669CAC6540FE}"/>
    <cellStyle name="Normal 180 4 2" xfId="25630" xr:uid="{BA157B41-F942-4EC8-84F6-6761CD3F02E3}"/>
    <cellStyle name="Normal 181" xfId="1920" xr:uid="{00000000-0005-0000-0000-0000AE080000}"/>
    <cellStyle name="Normal 181 2" xfId="8695" xr:uid="{A7C092DA-54A2-4DFF-8C2A-D055EC905A4C}"/>
    <cellStyle name="Normal 181 2 2" xfId="10155" xr:uid="{4207465C-9659-4B19-B221-5CE699C24FCA}"/>
    <cellStyle name="Normal 181 3" xfId="9687" xr:uid="{B8A9A293-F0F2-4CA5-9AB1-25D636438A71}"/>
    <cellStyle name="Normal 181 4" xfId="8812" xr:uid="{F00363F6-DEB9-4BD5-AB53-8B1E0BE16ADB}"/>
    <cellStyle name="Normal 181 5" xfId="10702" xr:uid="{2FF0E480-DA3E-4DBF-9857-6913F46BE836}"/>
    <cellStyle name="Normal 182" xfId="1921" xr:uid="{00000000-0005-0000-0000-0000AF080000}"/>
    <cellStyle name="Normal 182 2" xfId="8691" xr:uid="{593FF76A-5D0A-4436-B2CA-B5F95536FAC8}"/>
    <cellStyle name="Normal 182 2 2" xfId="10156" xr:uid="{8DFC2A30-74E9-45B8-9206-8C809078FC69}"/>
    <cellStyle name="Normal 182 3" xfId="9700" xr:uid="{258A236E-3362-4102-92F7-EFA8658B515B}"/>
    <cellStyle name="Normal 182 3 2" xfId="13564" xr:uid="{5C0F2E6F-4569-4C22-A7BE-DFAE16B79A11}"/>
    <cellStyle name="Normal 182 3 2 2" xfId="37797" xr:uid="{0B440D9E-7E63-4018-8CDB-DE1CDF572464}"/>
    <cellStyle name="Normal 182 3 3" xfId="17277" xr:uid="{F4EF0F31-2536-41F6-B747-1A2C8CF32B9E}"/>
    <cellStyle name="Normal 182 3 3 2" xfId="41508" xr:uid="{2A1D0F74-6B19-4CF9-BBAF-948A31C705EA}"/>
    <cellStyle name="Normal 182 3 4" xfId="21016" xr:uid="{E3DF8A30-5225-4ED2-9FFE-43A066DF93C5}"/>
    <cellStyle name="Normal 182 3 4 2" xfId="45239" xr:uid="{475CFC9F-7AE2-4698-A671-F9684B40F6FF}"/>
    <cellStyle name="Normal 182 3 5" xfId="26994" xr:uid="{D4BA16E6-3D3C-45F8-BFD5-20FAE65950F4}"/>
    <cellStyle name="Normal 182 3 5 2" xfId="51113" xr:uid="{18043E38-D3F6-4A42-85B6-775F9A72D29E}"/>
    <cellStyle name="Normal 182 3 6" xfId="34324" xr:uid="{E6FD0D74-C92B-4D3F-9CDB-7F39D26F434C}"/>
    <cellStyle name="Normal 182 4" xfId="8813" xr:uid="{92D6B77F-1E38-40C1-8758-D7A807F937B8}"/>
    <cellStyle name="Normal 182 5" xfId="10703" xr:uid="{E0DB6D8F-0461-49FE-9895-3A370C46E240}"/>
    <cellStyle name="Normal 183" xfId="1922" xr:uid="{00000000-0005-0000-0000-0000B0080000}"/>
    <cellStyle name="Normal 183 2" xfId="9716" xr:uid="{7E1B0644-FAC0-4707-A8D5-FDC31AE88B48}"/>
    <cellStyle name="Normal 183 2 2" xfId="13581" xr:uid="{D92FEB27-D2C4-4E58-B7C6-6617E098C9AB}"/>
    <cellStyle name="Normal 183 2 2 2" xfId="37814" xr:uid="{D8C9E933-2147-4927-B8D8-CFD99D71A5E7}"/>
    <cellStyle name="Normal 183 2 3" xfId="17294" xr:uid="{E4B9F3D2-D948-467F-A6C5-C74E76A26A06}"/>
    <cellStyle name="Normal 183 2 3 2" xfId="41525" xr:uid="{A73EDC02-6E80-4F8D-B14F-AB016581A1CD}"/>
    <cellStyle name="Normal 183 2 4" xfId="21033" xr:uid="{6D2FC152-AE05-43EB-B23C-0A17E57CF0C6}"/>
    <cellStyle name="Normal 183 2 4 2" xfId="45256" xr:uid="{165F4808-A5A2-4451-8043-0DEE77F732D7}"/>
    <cellStyle name="Normal 183 2 5" xfId="27011" xr:uid="{F2E35585-FAEC-471A-ABE4-6EDBBA7010B9}"/>
    <cellStyle name="Normal 183 2 5 2" xfId="51130" xr:uid="{56710B10-72A8-4D0A-92B5-B0753BD1A9FF}"/>
    <cellStyle name="Normal 183 2 6" xfId="34340" xr:uid="{DFE4879F-88A2-4F01-98CB-8C39F9F26697}"/>
    <cellStyle name="Normal 183 3" xfId="8814" xr:uid="{CA2EC9DD-2923-4737-89C6-4E6B37A4ED2B}"/>
    <cellStyle name="Normal 183 3 2" xfId="25631" xr:uid="{A83F8BA7-AA2D-4B08-AF52-829551E41319}"/>
    <cellStyle name="Normal 183 3 2 2" xfId="49762" xr:uid="{AE85B8C7-079A-428C-B60C-5A0B46F82D72}"/>
    <cellStyle name="Normal 183 3 3" xfId="33584" xr:uid="{ADB0F2EB-334E-4388-A8E6-4FEEFBF0F732}"/>
    <cellStyle name="Normal 183 4" xfId="10704" xr:uid="{2575E3E7-A6C3-44EE-93E4-A1962BF55D66}"/>
    <cellStyle name="Normal 183 5" xfId="12212" xr:uid="{433813E9-ABB8-461E-B2BA-3D1EC4A46A4E}"/>
    <cellStyle name="Normal 183 5 2" xfId="36446" xr:uid="{B5C1286D-AFA8-48CB-8CBF-6086C1ABAA25}"/>
    <cellStyle name="Normal 183 6" xfId="15925" xr:uid="{B0D5102A-98FF-41F3-8EC3-45D0E2660D8F}"/>
    <cellStyle name="Normal 183 6 2" xfId="40157" xr:uid="{1383F252-A15D-42A7-B0E3-792B63AAFF78}"/>
    <cellStyle name="Normal 183 7" xfId="19662" xr:uid="{D59AC3D5-C033-4821-870F-52FB81113AA2}"/>
    <cellStyle name="Normal 183 7 2" xfId="43888" xr:uid="{9259DDCC-CD7C-41D5-AF41-FE00C14D01C3}"/>
    <cellStyle name="Normal 184" xfId="1923" xr:uid="{00000000-0005-0000-0000-0000B1080000}"/>
    <cellStyle name="Normal 184 2" xfId="8714" xr:uid="{9857A68E-B3DC-480D-870A-211E3F6CD098}"/>
    <cellStyle name="Normal 184 2 2" xfId="9717" xr:uid="{0E0E7FE1-D1A8-44E8-9919-7E035AC86DC3}"/>
    <cellStyle name="Normal 184 2 2 2" xfId="34341" xr:uid="{86C1218A-36AF-45A5-B9CE-7930BD098976}"/>
    <cellStyle name="Normal 184 2 3" xfId="13582" xr:uid="{8B18FA06-2DB5-4C7F-B3E0-12D9A29DBCC0}"/>
    <cellStyle name="Normal 184 2 3 2" xfId="37815" xr:uid="{37BEEDC5-74D2-477D-8873-D65584719D7A}"/>
    <cellStyle name="Normal 184 2 4" xfId="17295" xr:uid="{4A71A080-F808-4254-8BF0-8B9775CA3A24}"/>
    <cellStyle name="Normal 184 2 4 2" xfId="41526" xr:uid="{7CC0FDD7-8C35-4B49-AA10-C81F2FACAA5C}"/>
    <cellStyle name="Normal 184 2 5" xfId="21034" xr:uid="{5C992DBA-6F0C-4487-8938-59DFEE7C9B11}"/>
    <cellStyle name="Normal 184 2 5 2" xfId="45257" xr:uid="{3C90A76F-4A48-47A0-BDBA-C5ECE592C3BE}"/>
    <cellStyle name="Normal 184 2 6" xfId="27012" xr:uid="{C89FA69D-D411-4767-BBBD-6DBE104592DA}"/>
    <cellStyle name="Normal 184 2 6 2" xfId="51131" xr:uid="{5D70B53B-2785-4773-81F5-3F956BEF1528}"/>
    <cellStyle name="Normal 184 3" xfId="10705" xr:uid="{5819FEC4-08B8-4C42-98D7-695C588DD860}"/>
    <cellStyle name="Normal 184 3 2" xfId="25632" xr:uid="{7CF2D9A8-A0D5-4A17-821A-E41D4DC7CEA4}"/>
    <cellStyle name="Normal 185" xfId="1924" xr:uid="{00000000-0005-0000-0000-0000B2080000}"/>
    <cellStyle name="Normal 185 2" xfId="4852" xr:uid="{66F436D6-2E31-4FF9-8352-EC686E8590CD}"/>
    <cellStyle name="Normal 185 2 2" xfId="9734" xr:uid="{7EB879FD-F42B-4A64-A245-9C9A39BD651C}"/>
    <cellStyle name="Normal 185 2 2 2" xfId="34358" xr:uid="{C203EE59-159B-46E3-9B20-421C815A48E2}"/>
    <cellStyle name="Normal 185 2 3" xfId="13599" xr:uid="{64137207-1F25-4773-AA13-A666446599B3}"/>
    <cellStyle name="Normal 185 2 3 2" xfId="37832" xr:uid="{CBAB50F6-4C09-43B5-A29A-D0E2B499875D}"/>
    <cellStyle name="Normal 185 2 4" xfId="17312" xr:uid="{0012CDAA-26CA-4DE9-B23D-16D432C53AFF}"/>
    <cellStyle name="Normal 185 2 4 2" xfId="41543" xr:uid="{5005B975-3C73-4684-B2F9-57144FF03CA1}"/>
    <cellStyle name="Normal 185 2 5" xfId="21051" xr:uid="{D1F4E034-C6F3-436E-8126-B03E523628AD}"/>
    <cellStyle name="Normal 185 2 5 2" xfId="45274" xr:uid="{5E00F1A6-CCAC-46AA-958F-14CDB5D24871}"/>
    <cellStyle name="Normal 185 2 6" xfId="27029" xr:uid="{9FC35430-D2AA-492A-A687-EBF84097E4C1}"/>
    <cellStyle name="Normal 185 2 6 2" xfId="51148" xr:uid="{C3C32211-4EFF-4162-BC86-74A391FA7942}"/>
    <cellStyle name="Normal 185 3" xfId="8815" xr:uid="{DFAD9A13-AC1A-4798-A1C9-4D319D478DBA}"/>
    <cellStyle name="Normal 185 4" xfId="10706" xr:uid="{60063D42-0B94-4471-A124-9FD1CC1F8625}"/>
    <cellStyle name="Normal 186" xfId="3207" xr:uid="{00000000-0005-0000-0000-0000B3080000}"/>
    <cellStyle name="Normal 186 2" xfId="4853" xr:uid="{D042156E-2C5E-4B7F-8B83-C80C23355EF9}"/>
    <cellStyle name="Normal 186 2 2" xfId="9737" xr:uid="{F0938173-F3FB-4B4A-8357-88B974B46125}"/>
    <cellStyle name="Normal 186 2 2 2" xfId="34361" xr:uid="{12451AC7-05D3-4DC8-AD32-1B558C99161E}"/>
    <cellStyle name="Normal 186 2 3" xfId="13602" xr:uid="{6183F70A-B3F0-42FB-B34E-5B5B02C84831}"/>
    <cellStyle name="Normal 186 2 3 2" xfId="37835" xr:uid="{2CA0EDE4-A5F1-4CC0-8D4E-8DBB7F15F04E}"/>
    <cellStyle name="Normal 186 2 4" xfId="17315" xr:uid="{7427108C-1B50-4401-AA5F-B32BCDAFFFAC}"/>
    <cellStyle name="Normal 186 2 4 2" xfId="41546" xr:uid="{1E9DABC7-7D6C-47B3-B82D-FAB3E5CB397B}"/>
    <cellStyle name="Normal 186 2 5" xfId="21054" xr:uid="{C9A74D4E-489B-4A27-868D-7FE36B398E69}"/>
    <cellStyle name="Normal 186 2 5 2" xfId="45277" xr:uid="{D055D7BC-D17E-4068-92C9-3ECF1483E7B9}"/>
    <cellStyle name="Normal 186 2 6" xfId="27032" xr:uid="{BCF9BD2F-1EBD-4B9F-8EDA-4A38407DD39D}"/>
    <cellStyle name="Normal 186 2 6 2" xfId="51151" xr:uid="{030A8F95-2069-47A8-9BF0-51FE259B92A8}"/>
    <cellStyle name="Normal 186 2 7" xfId="30129" xr:uid="{550043FB-0882-43A8-BE68-49560EB3CD68}"/>
    <cellStyle name="Normal 186 3" xfId="6143" xr:uid="{453E93A0-0CED-4A9B-9948-2F5D0F1E6795}"/>
    <cellStyle name="Normal 186 3 2" xfId="25645" xr:uid="{63189370-AD99-495F-8275-F5E1FE43AB0C}"/>
    <cellStyle name="Normal 186 3 3" xfId="31149" xr:uid="{5AA1DCB0-7492-4F1B-B8AE-7D5C2BB6C092}"/>
    <cellStyle name="Normal 186 4" xfId="8733" xr:uid="{BA5368B4-7317-46AC-B85F-9FF000175046}"/>
    <cellStyle name="Normal 186 5" xfId="8818" xr:uid="{7B4979F4-33D9-462A-A60B-E6F1B19ECB60}"/>
    <cellStyle name="Normal 186 6" xfId="10707" xr:uid="{37522CF3-AB0D-4D06-9B36-10153444327C}"/>
    <cellStyle name="Normal 186 7" xfId="29219" xr:uid="{761CF88C-BCB2-4070-AB9B-85C47950449D}"/>
    <cellStyle name="Normal 187" xfId="3205" xr:uid="{00000000-0005-0000-0000-0000B4080000}"/>
    <cellStyle name="Normal 187 2" xfId="4854" xr:uid="{4E99613C-9FED-4E08-A463-2F9E064AA00D}"/>
    <cellStyle name="Normal 187 2 2" xfId="9719" xr:uid="{43D8FFEC-9682-49E4-99D4-DF1A3B4F63D9}"/>
    <cellStyle name="Normal 187 2 2 2" xfId="34343" xr:uid="{5E867C45-2161-40BD-9733-F271A03D9B46}"/>
    <cellStyle name="Normal 187 2 3" xfId="13584" xr:uid="{9205C946-B3E1-43D2-A7F6-11FF66847E96}"/>
    <cellStyle name="Normal 187 2 3 2" xfId="37817" xr:uid="{C4DC6A8A-CF38-42EE-AB98-A5FAFE223325}"/>
    <cellStyle name="Normal 187 2 4" xfId="17297" xr:uid="{18890B9C-1CD2-452A-B2D1-A88660B34350}"/>
    <cellStyle name="Normal 187 2 4 2" xfId="41528" xr:uid="{057F56E3-DF53-4435-88B2-E5B0974F4026}"/>
    <cellStyle name="Normal 187 2 5" xfId="21036" xr:uid="{78634F72-74C4-47B2-B172-78A800F9AB4E}"/>
    <cellStyle name="Normal 187 2 5 2" xfId="45259" xr:uid="{96D34AE0-DB12-4F0F-84DA-AC0EEBD96931}"/>
    <cellStyle name="Normal 187 2 6" xfId="27014" xr:uid="{0DA92EE7-4AE8-4283-9FD1-D1E47586C5CD}"/>
    <cellStyle name="Normal 187 2 6 2" xfId="51133" xr:uid="{B7F94712-D443-44B3-921A-C15EEB894ADC}"/>
    <cellStyle name="Normal 187 3" xfId="8750" xr:uid="{062236DD-D869-4AF1-A30A-13F8FB332609}"/>
    <cellStyle name="Normal 187 3 2" xfId="25722" xr:uid="{36D32D76-BD14-4AA1-9A10-9185AAB28ACA}"/>
    <cellStyle name="Normal 187 4" xfId="8839" xr:uid="{3AB379CE-7C94-4D32-A858-447BD75636CF}"/>
    <cellStyle name="Normal 187 5" xfId="10708" xr:uid="{1C829826-5C44-4662-BB1C-C456612FEF7A}"/>
    <cellStyle name="Normal 187 6" xfId="29218" xr:uid="{31D689C6-6923-446D-B8F7-F6553CC7CAAF}"/>
    <cellStyle name="Normal 188" xfId="3217" xr:uid="{00000000-0005-0000-0000-0000B5080000}"/>
    <cellStyle name="Normal 188 2" xfId="4856" xr:uid="{B365E20E-72D1-424E-993F-7F5FFDEE1A5A}"/>
    <cellStyle name="Normal 188 2 2" xfId="27031" xr:uid="{FCCE53DF-A0D2-4363-BB7D-254EE2A92F4C}"/>
    <cellStyle name="Normal 188 2 2 2" xfId="51150" xr:uid="{5ADFC126-7895-4B20-A713-E5493EB4949F}"/>
    <cellStyle name="Normal 188 3" xfId="4855" xr:uid="{AD13B9D4-AD21-4435-8A64-D67BA27320A2}"/>
    <cellStyle name="Normal 188 4" xfId="8751" xr:uid="{27A82BF3-063D-4A3C-8270-FDF8F2DD6611}"/>
    <cellStyle name="Normal 188 5" xfId="9736" xr:uid="{A6F2A882-76B8-4FAD-BED7-7D771D496368}"/>
    <cellStyle name="Normal 188 5 2" xfId="34360" xr:uid="{309FE974-76C3-40E6-88B8-CE129CC9F934}"/>
    <cellStyle name="Normal 188 6" xfId="10709" xr:uid="{C18DDE71-43D4-47A2-93EB-78E48ECF4B2C}"/>
    <cellStyle name="Normal 188 7" xfId="13601" xr:uid="{086393DB-A392-413B-8CDD-A69164561659}"/>
    <cellStyle name="Normal 188 7 2" xfId="37834" xr:uid="{F15DCC05-2E28-47FC-ADF1-E1E37C285322}"/>
    <cellStyle name="Normal 188 8" xfId="17314" xr:uid="{24CF421E-910F-4A61-AE1B-DBD5EE44A979}"/>
    <cellStyle name="Normal 188 8 2" xfId="41545" xr:uid="{C0031305-4D5C-4F64-BC2A-D5961CB07B08}"/>
    <cellStyle name="Normal 188 9" xfId="21053" xr:uid="{0C4D3E2C-F95F-4344-8DFC-563422D6E332}"/>
    <cellStyle name="Normal 188 9 2" xfId="45276" xr:uid="{B7903D55-ECD5-498B-9EE8-43AEC5BF53AC}"/>
    <cellStyle name="Normal 189" xfId="3221" xr:uid="{00000000-0005-0000-0000-0000B6080000}"/>
    <cellStyle name="Normal 189 2" xfId="4857" xr:uid="{71E78E1F-85AC-4A68-BAB5-A993AD2CA9B0}"/>
    <cellStyle name="Normal 189 2 2" xfId="27096" xr:uid="{AF6F8AD8-1627-4755-8A6F-C712222440C5}"/>
    <cellStyle name="Normal 189 2 2 2" xfId="51215" xr:uid="{D27433E0-43E1-456A-8906-61A9BDDEB6C9}"/>
    <cellStyle name="Normal 189 3" xfId="8754" xr:uid="{B83AF9AA-41C5-4E81-B179-E32AA52588E4}"/>
    <cellStyle name="Normal 189 4" xfId="9819" xr:uid="{EC127AD0-23F9-4E28-8B91-11920C96C65D}"/>
    <cellStyle name="Normal 189 4 2" xfId="34422" xr:uid="{52BB9D90-2B2E-43E4-8EDA-8F98ADD09D6F}"/>
    <cellStyle name="Normal 189 5" xfId="10710" xr:uid="{5DECB62B-78E0-41DC-A364-B9846E255A9A}"/>
    <cellStyle name="Normal 189 6" xfId="13666" xr:uid="{4D1ACF18-7831-4771-9133-1FA2CE44EAA6}"/>
    <cellStyle name="Normal 189 6 2" xfId="37899" xr:uid="{C5355FBB-95B0-46BA-B475-A47C2B91872B}"/>
    <cellStyle name="Normal 189 7" xfId="17379" xr:uid="{299398AC-2139-4539-939E-3C4F9A5FB061}"/>
    <cellStyle name="Normal 189 7 2" xfId="41610" xr:uid="{95DC0CC6-816D-4DA6-9B08-6D82268D27DA}"/>
    <cellStyle name="Normal 189 8" xfId="21118" xr:uid="{4FFAA49A-334E-46B9-8B8C-3398D6DB718A}"/>
    <cellStyle name="Normal 189 8 2" xfId="45341" xr:uid="{2A7EB5EF-CD13-4E77-AD07-1D464633958D}"/>
    <cellStyle name="Normal 19" xfId="1925" xr:uid="{00000000-0005-0000-0000-0000B7080000}"/>
    <cellStyle name="Normal 19 2" xfId="1926" xr:uid="{00000000-0005-0000-0000-0000B8080000}"/>
    <cellStyle name="Normal 19 2 2" xfId="3471" xr:uid="{00000000-0005-0000-0000-0000B9080000}"/>
    <cellStyle name="Normal 19 2 2 2" xfId="6740" xr:uid="{7626645E-924E-433F-90DD-DBE39BB3FBA3}"/>
    <cellStyle name="Normal 19 2 2 3" xfId="29272" xr:uid="{74EDADB4-E85B-44C2-B30C-BDAF1160EE5D}"/>
    <cellStyle name="Normal 19 2 3" xfId="3643" xr:uid="{E6D767DF-A520-46FE-BB46-B50169E21D50}"/>
    <cellStyle name="Normal 19 2 3 2" xfId="9801" xr:uid="{8FBD22C2-BA23-444F-9168-C2F01CA3655C}"/>
    <cellStyle name="Normal 19 2 3 2 2" xfId="34404" xr:uid="{3FF44B6A-93C1-4130-8F0D-694C2724CF10}"/>
    <cellStyle name="Normal 19 2 3 3" xfId="13648" xr:uid="{96B62C8B-774F-40F2-855F-8AA1640AFAA8}"/>
    <cellStyle name="Normal 19 2 3 3 2" xfId="37881" xr:uid="{FEB527E1-5979-48C4-9D69-A7029F8CF6BA}"/>
    <cellStyle name="Normal 19 2 3 4" xfId="17361" xr:uid="{3440B335-E1A1-4DD0-A18B-86AFC1FF113F}"/>
    <cellStyle name="Normal 19 2 3 4 2" xfId="41592" xr:uid="{6DCCD2A8-EF19-4364-BE3F-76214F71DB5B}"/>
    <cellStyle name="Normal 19 2 3 5" xfId="21100" xr:uid="{99B8CE16-2C72-430B-B2CE-CF4708D8A0CA}"/>
    <cellStyle name="Normal 19 2 3 5 2" xfId="45323" xr:uid="{EE49A568-1A66-4271-92FD-126F3A1D250F}"/>
    <cellStyle name="Normal 19 2 3 6" xfId="27078" xr:uid="{84AAA7C3-F42E-4744-A1D7-D60CA2F42C42}"/>
    <cellStyle name="Normal 19 2 3 6 2" xfId="51197" xr:uid="{BB9CE3B0-12D4-49BD-8DEB-0A0D90596086}"/>
    <cellStyle name="Normal 19 3" xfId="1927" xr:uid="{00000000-0005-0000-0000-0000BA080000}"/>
    <cellStyle name="Normal 19 3 2" xfId="10711" xr:uid="{D469F552-85E5-4686-94BD-14FB1F5A8DBB}"/>
    <cellStyle name="Normal 19 4" xfId="1928" xr:uid="{00000000-0005-0000-0000-0000BB080000}"/>
    <cellStyle name="Normal 19 5" xfId="3426" xr:uid="{00000000-0005-0000-0000-0000BC080000}"/>
    <cellStyle name="Normal 19 5 2" xfId="8838" xr:uid="{C0DBE9F5-33CD-4FEF-BA99-2EF7B8FDD38F}"/>
    <cellStyle name="Normal 19 5 2 2" xfId="33602" xr:uid="{1BAA0FAB-B6E8-4C0C-83C1-5FF0E030587C}"/>
    <cellStyle name="Normal 19 5 3" xfId="10712" xr:uid="{F19DFA18-FE6B-4B52-A64D-EB01EB1ECEFB}"/>
    <cellStyle name="Normal 19 5 3 2" xfId="35137" xr:uid="{807F2401-A6F3-4B05-A5B6-3F52E27C58D7}"/>
    <cellStyle name="Normal 19 5 4" xfId="12299" xr:uid="{D414A776-3F4C-47CA-9FBC-7C2419526BE3}"/>
    <cellStyle name="Normal 19 5 4 2" xfId="36533" xr:uid="{5239EE49-C733-499E-842A-D677A1190507}"/>
    <cellStyle name="Normal 19 5 5" xfId="16012" xr:uid="{0D009643-49E7-4350-853E-3B45A1C7C13B}"/>
    <cellStyle name="Normal 19 5 5 2" xfId="40244" xr:uid="{6AD96ADE-AB4D-47DF-AE2E-ECC0130BC57A}"/>
    <cellStyle name="Normal 19 5 6" xfId="19750" xr:uid="{AF70D85A-2A3B-4841-8A71-496B9D5256FC}"/>
    <cellStyle name="Normal 19 5 6 2" xfId="43975" xr:uid="{8FB6D090-3787-4DC6-81DB-F699D3838AC8}"/>
    <cellStyle name="Normal 19 5 7" xfId="25721" xr:uid="{4633B6F6-9F06-46C7-A9A9-7164302504D9}"/>
    <cellStyle name="Normal 19 5 7 2" xfId="49849" xr:uid="{9EC0DEF7-31AB-42E7-95E5-B101CE298A0A}"/>
    <cellStyle name="Normal 19 5 8" xfId="29240" xr:uid="{6F103D8A-0CFC-4892-969D-F8398E4CD29D}"/>
    <cellStyle name="Normal 19 6" xfId="3605" xr:uid="{00000000-0005-0000-0000-0000BD080000}"/>
    <cellStyle name="Normal 19 6 2" xfId="10713" xr:uid="{BE17DB7D-84F3-43F2-9485-4C8799672AFB}"/>
    <cellStyle name="Normal 19 6 3" xfId="29374" xr:uid="{5E040A79-0F29-4949-B2C8-1F53F53C4D11}"/>
    <cellStyle name="Normal 19 7" xfId="6486" xr:uid="{1E614E14-D904-45A3-820A-BB6CBDF0149D}"/>
    <cellStyle name="Normal 19 7 2" xfId="31491" xr:uid="{3BDF3A3F-3E89-4FC6-9F57-3BA462B94363}"/>
    <cellStyle name="Normal 190" xfId="3523" xr:uid="{00000000-0005-0000-0000-0000BE080000}"/>
    <cellStyle name="Normal 190 2" xfId="4858" xr:uid="{B2221B30-4521-415A-8741-6B7DEDA28D75}"/>
    <cellStyle name="Normal 190 2 2" xfId="27110" xr:uid="{C24E4798-4FF2-41B9-BCA4-C18974D6B728}"/>
    <cellStyle name="Normal 190 2 2 2" xfId="51228" xr:uid="{6CCA0DDF-AA63-46EB-B8F1-2D5FF04A59FB}"/>
    <cellStyle name="Normal 190 2 3" xfId="30130" xr:uid="{BD43220E-7CAF-40A2-9006-A69028CFD812}"/>
    <cellStyle name="Normal 190 3" xfId="6144" xr:uid="{7A3FD249-EBC7-4535-BA30-9572C1135FDC}"/>
    <cellStyle name="Normal 190 3 2" xfId="31150" xr:uid="{F2D6B2AF-B76D-4E3B-9889-05225FEE7486}"/>
    <cellStyle name="Normal 190 4" xfId="8771" xr:uid="{41A46749-9BD0-476D-9996-37101FA8CC24}"/>
    <cellStyle name="Normal 190 5" xfId="9832" xr:uid="{C55B6180-CAF5-4BE3-B6D0-25881D416FBA}"/>
    <cellStyle name="Normal 190 5 2" xfId="34433" xr:uid="{E0F85626-1651-4A4A-A361-830645C8EBA5}"/>
    <cellStyle name="Normal 190 6" xfId="10714" xr:uid="{7153C6BF-44B5-44E9-9F5A-D90C8091D036}"/>
    <cellStyle name="Normal 190 7" xfId="13679" xr:uid="{56DCA46C-92C5-41BB-B5A6-AA478B6A1A52}"/>
    <cellStyle name="Normal 190 7 2" xfId="37912" xr:uid="{01B7C7FE-FF7D-4291-BEFE-518E906742A5}"/>
    <cellStyle name="Normal 190 8" xfId="17392" xr:uid="{30FF262E-F453-462C-A08A-5FFB89AB2583}"/>
    <cellStyle name="Normal 190 8 2" xfId="41623" xr:uid="{84952805-2E4B-4E4F-91E2-421CB452E80C}"/>
    <cellStyle name="Normal 190 9" xfId="21131" xr:uid="{8382F154-7614-42B4-BF0A-8DA328DCDA11}"/>
    <cellStyle name="Normal 190 9 2" xfId="45354" xr:uid="{F54894ED-C8A9-4F50-940F-05CBA7F459D3}"/>
    <cellStyle name="Normal 191" xfId="3231" xr:uid="{00000000-0005-0000-0000-0000BF080000}"/>
    <cellStyle name="Normal 191 2" xfId="4860" xr:uid="{39F265FB-EB0E-4264-A4F7-83BEEB4D2BBA}"/>
    <cellStyle name="Normal 191 2 2" xfId="27128" xr:uid="{79B18CE9-BC86-4C94-8621-6657E526E4CB}"/>
    <cellStyle name="Normal 191 3" xfId="4859" xr:uid="{4C232DF3-D1EC-4ACD-8A2D-F467FDA27FE0}"/>
    <cellStyle name="Normal 191 3 2" xfId="30131" xr:uid="{633680F7-CA91-46E9-90E7-E7D93EBD291D}"/>
    <cellStyle name="Normal 191 4" xfId="6145" xr:uid="{EB961039-238C-4BA6-830E-E559DF1C2025}"/>
    <cellStyle name="Normal 191 4 2" xfId="31151" xr:uid="{121CB35B-7DA7-4711-8F12-8B290426A35E}"/>
    <cellStyle name="Normal 191 5" xfId="8772" xr:uid="{286DBC57-7E40-4E3D-ABE1-D9073D1964EB}"/>
    <cellStyle name="Normal 191 6" xfId="9837" xr:uid="{F7773664-208D-4231-90A8-6BD8A1645557}"/>
    <cellStyle name="Normal 191 7" xfId="10715" xr:uid="{ECA8F966-88C8-4350-9AE3-FB8B31B8F367}"/>
    <cellStyle name="Normal 192" xfId="3522" xr:uid="{00000000-0005-0000-0000-0000C0080000}"/>
    <cellStyle name="Normal 192 2" xfId="4862" xr:uid="{8B22A25D-0683-4F42-8133-2BAA3F7F539D}"/>
    <cellStyle name="Normal 192 2 2" xfId="25725" xr:uid="{92095D72-F29C-4673-B7D7-2881F86CD545}"/>
    <cellStyle name="Normal 192 3" xfId="4861" xr:uid="{58160825-8540-45AC-B3B1-4E3B569B6A3A}"/>
    <cellStyle name="Normal 192 3 2" xfId="30132" xr:uid="{D031EE50-2F65-4B79-9710-47FB21BF7AA5}"/>
    <cellStyle name="Normal 192 4" xfId="6146" xr:uid="{19E9764E-EB09-44AA-8C16-09DA878F33DF}"/>
    <cellStyle name="Normal 192 4 2" xfId="31152" xr:uid="{84BCE4D2-530D-49BA-A4D8-E7FD2A351081}"/>
    <cellStyle name="Normal 192 5" xfId="8778" xr:uid="{0E940D0D-F002-4098-AF43-E1478F4F6518}"/>
    <cellStyle name="Normal 192 6" xfId="8844" xr:uid="{9DA4A70C-8E36-4AFA-A54C-6FE968E60F9D}"/>
    <cellStyle name="Normal 192 7" xfId="10716" xr:uid="{F44CF814-2571-4136-BE75-F64796902320}"/>
    <cellStyle name="Normal 192 8" xfId="29300" xr:uid="{E720894A-1BDD-4635-88C6-DB94100D3E63}"/>
    <cellStyle name="Normal 193" xfId="3512" xr:uid="{00000000-0005-0000-0000-0000C1080000}"/>
    <cellStyle name="Normal 193 2" xfId="4864" xr:uid="{C06A89CE-3BB2-401E-8A15-5596D150CE16}"/>
    <cellStyle name="Normal 193 3" xfId="4863" xr:uid="{C56A47DE-7942-4E0A-846A-24CE60A2E253}"/>
    <cellStyle name="Normal 193 4" xfId="10717" xr:uid="{46C91544-E5B2-4D41-AFE7-7E8054E419F4}"/>
    <cellStyle name="Normal 193 5" xfId="29297" xr:uid="{30DF8BB8-FCCE-45B4-A63C-D45B1B830FB3}"/>
    <cellStyle name="Normal 194" xfId="3519" xr:uid="{00000000-0005-0000-0000-0000C2080000}"/>
    <cellStyle name="Normal 194 2" xfId="4866" xr:uid="{D8E69C64-D88C-4F2A-99F0-6939411C7242}"/>
    <cellStyle name="Normal 194 3" xfId="4865" xr:uid="{DC6A2F3C-3CB0-4164-A952-3745242DA61C}"/>
    <cellStyle name="Normal 194 4" xfId="10718" xr:uid="{A7DDFB0A-FC1B-4068-A2B3-5A02FBE5BCD9}"/>
    <cellStyle name="Normal 194 5" xfId="29298" xr:uid="{DED7F1A0-014F-4A95-BAF8-599AFE199801}"/>
    <cellStyle name="Normal 195" xfId="3225" xr:uid="{00000000-0005-0000-0000-0000C3080000}"/>
    <cellStyle name="Normal 195 2" xfId="4868" xr:uid="{522A5197-5A2C-42E5-B272-EA3100A6D8AA}"/>
    <cellStyle name="Normal 195 2 2" xfId="28225" xr:uid="{0E72F042-2447-4520-AE8F-F2379EBE7B0B}"/>
    <cellStyle name="Normal 195 3" xfId="4867" xr:uid="{90AD0E99-957B-4492-A215-EB049EFEAA0C}"/>
    <cellStyle name="Normal 195 4" xfId="10157" xr:uid="{13B68B4A-9DAD-441A-9135-C68C6DBEC1B3}"/>
    <cellStyle name="Normal 195 5" xfId="10719" xr:uid="{9C2C336E-0AB6-4F0E-93F7-6CA5995F2124}"/>
    <cellStyle name="Normal 195 6" xfId="24376" xr:uid="{E42CD61A-9693-4264-A05B-E5B8CD70D8DE}"/>
    <cellStyle name="Normal 195 7" xfId="29224" xr:uid="{8853DD5C-649A-41D4-A11E-027FBC79611C}"/>
    <cellStyle name="Normal 196" xfId="3520" xr:uid="{00000000-0005-0000-0000-0000C4080000}"/>
    <cellStyle name="Normal 196 2" xfId="4869" xr:uid="{F7291B44-77C3-478A-90DA-81A725F74065}"/>
    <cellStyle name="Normal 196 2 2" xfId="28226" xr:uid="{58864CCC-A848-4256-BF9F-0645D3E78E41}"/>
    <cellStyle name="Normal 196 3" xfId="10158" xr:uid="{416445A6-4ACE-45DC-842F-A63FA583566A}"/>
    <cellStyle name="Normal 196 4" xfId="10720" xr:uid="{02FABF39-803F-4EFF-B381-CE1DC1885C08}"/>
    <cellStyle name="Normal 196 5" xfId="24413" xr:uid="{BF6220A0-2DBB-4B1E-8CBE-BC0F4780D98D}"/>
    <cellStyle name="Normal 196 6" xfId="29299" xr:uid="{2AE4C575-5C71-4299-95A3-B1DB78762137}"/>
    <cellStyle name="Normal 197" xfId="3525" xr:uid="{00000000-0005-0000-0000-0000C5080000}"/>
    <cellStyle name="Normal 197 2" xfId="4871" xr:uid="{B835F679-5272-4DD8-83E2-3F8FFBC7A6B8}"/>
    <cellStyle name="Normal 197 2 2" xfId="28227" xr:uid="{E95E9C4B-46A5-482E-98B0-ED0B8599B502}"/>
    <cellStyle name="Normal 197 3" xfId="4870" xr:uid="{ECA78A3A-97F2-40DC-867E-F81B9937D990}"/>
    <cellStyle name="Normal 197 4" xfId="10159" xr:uid="{472D0A03-F82E-49DE-841F-1D903AFD187F}"/>
    <cellStyle name="Normal 197 5" xfId="10721" xr:uid="{62375CF2-C65F-480F-A9F5-DA0AB8388F11}"/>
    <cellStyle name="Normal 197 6" xfId="24422" xr:uid="{DAB4D5B9-15D5-4617-8149-31BD01E7B893}"/>
    <cellStyle name="Normal 198" xfId="3528" xr:uid="{00000000-0005-0000-0000-0000C6080000}"/>
    <cellStyle name="Normal 198 2" xfId="4873" xr:uid="{17C13EAC-FC3C-463F-96C4-E2808BEC6448}"/>
    <cellStyle name="Normal 198 2 2" xfId="28228" xr:uid="{3D4DF308-92FF-4F66-9896-79601565ECB2}"/>
    <cellStyle name="Normal 198 3" xfId="4872" xr:uid="{BA6B55C2-4AB4-4467-8BFA-E3EAC292AE90}"/>
    <cellStyle name="Normal 198 4" xfId="10160" xr:uid="{A32A0E59-6946-4539-8C1C-24AD76B394E8}"/>
    <cellStyle name="Normal 198 5" xfId="10722" xr:uid="{0ABB4B5A-9E98-4CD1-8011-6C26AA258648}"/>
    <cellStyle name="Normal 198 6" xfId="24429" xr:uid="{0BB2AA73-BB69-40BD-B492-4F012EB24889}"/>
    <cellStyle name="Normal 199" xfId="3527" xr:uid="{00000000-0005-0000-0000-0000C7080000}"/>
    <cellStyle name="Normal 199 2" xfId="4875" xr:uid="{DC853848-658F-4D3A-99B1-86C06CC6B0AA}"/>
    <cellStyle name="Normal 199 2 2" xfId="28229" xr:uid="{FC332F85-5BBF-412D-8180-26DEF9929234}"/>
    <cellStyle name="Normal 199 3" xfId="4874" xr:uid="{48E5799A-6A4A-4001-B697-5600FD7BCFC4}"/>
    <cellStyle name="Normal 199 4" xfId="10161" xr:uid="{7C5A571D-98CC-4E5B-B7A8-8EFE7CD5F093}"/>
    <cellStyle name="Normal 199 5" xfId="10723" xr:uid="{9637CC40-796B-46B2-AEB0-F13649CD2D73}"/>
    <cellStyle name="Normal 2" xfId="1929" xr:uid="{00000000-0005-0000-0000-0000C8080000}"/>
    <cellStyle name="Normal 2 10" xfId="1930" xr:uid="{00000000-0005-0000-0000-0000C9080000}"/>
    <cellStyle name="Normal 2 10 10" xfId="11395" xr:uid="{20F5716A-35B3-4896-943E-F64782DACDCF}"/>
    <cellStyle name="Normal 2 10 10 2" xfId="35629" xr:uid="{8AAD0385-6DCE-4E4F-805B-23725246424D}"/>
    <cellStyle name="Normal 2 10 11" xfId="15108" xr:uid="{BABC5163-6E93-4F7F-96FB-198D81D77D22}"/>
    <cellStyle name="Normal 2 10 11 2" xfId="39340" xr:uid="{D4C26045-C9CA-449D-B18F-A258ABE3771B}"/>
    <cellStyle name="Normal 2 10 12" xfId="18844" xr:uid="{35E0208F-69F7-4554-8103-BA4FAB1D2212}"/>
    <cellStyle name="Normal 2 10 12 2" xfId="43070" xr:uid="{8A35ACF3-DA68-4CFE-9FDC-D2509B1CA440}"/>
    <cellStyle name="Normal 2 10 13" xfId="22397" xr:uid="{32079F91-0D54-4D57-84CE-E04DBEF91E7F}"/>
    <cellStyle name="Normal 2 10 13 2" xfId="46599" xr:uid="{C46981F9-EE8D-4AB8-89D3-FA18D8F6F073}"/>
    <cellStyle name="Normal 2 10 14" xfId="28963" xr:uid="{223FD0B6-4E49-4FCD-BCA1-B5F523A7412E}"/>
    <cellStyle name="Normal 2 10 2" xfId="1931" xr:uid="{00000000-0005-0000-0000-0000CA080000}"/>
    <cellStyle name="Normal 2 10 2 10" xfId="23451" xr:uid="{05522E7B-90F2-40BB-B903-7DD7EA63BACA}"/>
    <cellStyle name="Normal 2 10 2 10 2" xfId="47653" xr:uid="{E3612A41-468E-4BEB-925A-E7F5F0BE7C2B}"/>
    <cellStyle name="Normal 2 10 2 11" xfId="28964" xr:uid="{22DB5EA2-3408-4D73-9A5C-3A2FE5753267}"/>
    <cellStyle name="Normal 2 10 2 2" xfId="3484" xr:uid="{00000000-0005-0000-0000-0000CB080000}"/>
    <cellStyle name="Normal 2 10 2 2 2" xfId="9814" xr:uid="{3F72AD3F-8A52-4607-AE60-1D3369C18B2C}"/>
    <cellStyle name="Normal 2 10 2 2 2 2" xfId="34417" xr:uid="{230EACE7-2B62-4CC1-968F-DADFF9522A7B}"/>
    <cellStyle name="Normal 2 10 2 2 3" xfId="13661" xr:uid="{2A36F979-1591-4BA5-8699-4D784C0BEFBB}"/>
    <cellStyle name="Normal 2 10 2 2 3 2" xfId="37894" xr:uid="{F29DE58F-5E43-4362-BB35-A0EC3B20A0C4}"/>
    <cellStyle name="Normal 2 10 2 2 4" xfId="17374" xr:uid="{9A0E0D01-4C01-4101-8A96-56C4D6AC27A2}"/>
    <cellStyle name="Normal 2 10 2 2 4 2" xfId="41605" xr:uid="{44CD6FBA-8E7A-41E6-A114-4D389ABA7427}"/>
    <cellStyle name="Normal 2 10 2 2 5" xfId="21113" xr:uid="{7E4FD163-0F29-4567-85B9-37B33A903C83}"/>
    <cellStyle name="Normal 2 10 2 2 5 2" xfId="45336" xr:uid="{EDAECCA8-AED1-4BFE-914C-9FEA76A0D873}"/>
    <cellStyle name="Normal 2 10 2 2 6" xfId="27091" xr:uid="{1BF913F6-496A-464E-8C73-18A060E5AB9B}"/>
    <cellStyle name="Normal 2 10 2 2 6 2" xfId="51210" xr:uid="{D1EC02D3-4F68-41F6-8BBB-9CA965278E39}"/>
    <cellStyle name="Normal 2 10 2 2 7" xfId="29285" xr:uid="{E40CD3B0-8E1F-4128-9B86-922017EC0F9C}"/>
    <cellStyle name="Normal 2 10 2 3" xfId="3448" xr:uid="{00000000-0005-0000-0000-0000CC080000}"/>
    <cellStyle name="Normal 2 10 2 3 2" xfId="9781" xr:uid="{8FCE9709-4A3E-4AE0-B34D-2FE94A3AF6DB}"/>
    <cellStyle name="Normal 2 10 2 3 2 2" xfId="34386" xr:uid="{7CFA9226-3B88-43FE-8F8D-BAD74BCC0CEB}"/>
    <cellStyle name="Normal 2 10 2 3 3" xfId="13628" xr:uid="{F2399E64-B927-43B9-914B-0396A67D2A01}"/>
    <cellStyle name="Normal 2 10 2 3 3 2" xfId="37861" xr:uid="{5CB2F702-75EF-4C80-9BEB-1524384AA335}"/>
    <cellStyle name="Normal 2 10 2 3 4" xfId="17341" xr:uid="{A8E0A303-90FB-4A98-9E97-EF98FCA397DE}"/>
    <cellStyle name="Normal 2 10 2 3 4 2" xfId="41572" xr:uid="{AE21E572-956D-42EF-8E5C-75DEF5423DE7}"/>
    <cellStyle name="Normal 2 10 2 3 5" xfId="21080" xr:uid="{ACB2F0BA-8A3E-4B67-9070-F1CE4537817C}"/>
    <cellStyle name="Normal 2 10 2 3 5 2" xfId="45303" xr:uid="{84DABF04-7D5E-448F-837F-5A7382E22F68}"/>
    <cellStyle name="Normal 2 10 2 3 6" xfId="27058" xr:uid="{20EDFA36-81D1-4A25-A638-21B678240976}"/>
    <cellStyle name="Normal 2 10 2 3 6 2" xfId="51177" xr:uid="{74539630-8F9D-4BD8-8EA9-A9A7AA3CFA8F}"/>
    <cellStyle name="Normal 2 10 2 3 7" xfId="29253" xr:uid="{9C44B4AA-A86F-4A0D-8C82-34098DE50A03}"/>
    <cellStyle name="Normal 2 10 2 4" xfId="4877" xr:uid="{DD25EC9D-B3D5-4A59-91E7-E65413E69BA0}"/>
    <cellStyle name="Normal 2 10 2 4 2" xfId="25927" xr:uid="{C8399F37-7F59-46DD-970B-0D173BB628A1}"/>
    <cellStyle name="Normal 2 10 2 4 2 2" xfId="50051" xr:uid="{930F836F-69E5-4A1B-8E51-EE091FA0EC07}"/>
    <cellStyle name="Normal 2 10 2 4 3" xfId="30134" xr:uid="{698BF553-82B1-45FA-A21E-8B8380736E7B}"/>
    <cellStyle name="Normal 2 10 2 5" xfId="6148" xr:uid="{1BC6F46E-6396-47C0-9FFC-165C089A9218}"/>
    <cellStyle name="Normal 2 10 2 5 2" xfId="31154" xr:uid="{64205612-0C5D-4BBC-ABA2-0C67EE79FE8F}"/>
    <cellStyle name="Normal 2 10 2 6" xfId="7781" xr:uid="{EF8E6C6F-ECAB-4A2A-85BF-A06972348718}"/>
    <cellStyle name="Normal 2 10 2 6 2" xfId="32647" xr:uid="{FE57B22B-A1AC-430B-98FE-CACC4D4D52E4}"/>
    <cellStyle name="Normal 2 10 2 7" xfId="12501" xr:uid="{E91B17AC-6754-4756-91F2-2E109B3274E8}"/>
    <cellStyle name="Normal 2 10 2 7 2" xfId="36735" xr:uid="{6E9EE236-4435-4555-AAEF-00A7EC993F7D}"/>
    <cellStyle name="Normal 2 10 2 8" xfId="16214" xr:uid="{95E5E7AE-C872-4C0E-A732-E6409B9B2F19}"/>
    <cellStyle name="Normal 2 10 2 8 2" xfId="40446" xr:uid="{5C7EB94F-6631-44BF-A033-2034C836AED2}"/>
    <cellStyle name="Normal 2 10 2 9" xfId="19952" xr:uid="{C97DF8D8-FE2B-4B3A-A3E3-D3413EC8F1D8}"/>
    <cellStyle name="Normal 2 10 2 9 2" xfId="44177" xr:uid="{301ADD13-183E-46D8-816C-0C878009994B}"/>
    <cellStyle name="Normal 2 10 3" xfId="3468" xr:uid="{00000000-0005-0000-0000-0000CD080000}"/>
    <cellStyle name="Normal 2 10 3 2" xfId="9798" xr:uid="{434B4750-B207-41D6-B2C9-2FCC11A942AE}"/>
    <cellStyle name="Normal 2 10 3 2 2" xfId="13645" xr:uid="{92C3F4B4-BCDD-48D4-A785-C081C710F2DA}"/>
    <cellStyle name="Normal 2 10 3 2 2 2" xfId="37878" xr:uid="{3D19F40D-11C7-457C-BE10-81FE632421F0}"/>
    <cellStyle name="Normal 2 10 3 2 3" xfId="17358" xr:uid="{DF863380-9EDA-44E2-B838-5EA878E85DD7}"/>
    <cellStyle name="Normal 2 10 3 2 3 2" xfId="41589" xr:uid="{DD16A520-80E9-4618-A0CB-5A03A2CC7EA9}"/>
    <cellStyle name="Normal 2 10 3 2 4" xfId="21097" xr:uid="{5E541044-2C68-447D-9EAF-D01126CFC47E}"/>
    <cellStyle name="Normal 2 10 3 2 4 2" xfId="45320" xr:uid="{0AF4F151-C928-4959-BCF8-10235E279488}"/>
    <cellStyle name="Normal 2 10 3 2 5" xfId="27075" xr:uid="{5731A972-8341-4B38-B7F9-ABBF267F4DA4}"/>
    <cellStyle name="Normal 2 10 3 2 5 2" xfId="51194" xr:uid="{1278AE8C-94B5-432E-AD07-189B7BE5D93C}"/>
    <cellStyle name="Normal 2 10 3 2 6" xfId="34401" xr:uid="{E22DCEEA-EC9F-4A84-B0E9-BCFC2944EA51}"/>
    <cellStyle name="Normal 2 10 3 3" xfId="9279" xr:uid="{8F538F0C-79EE-47AD-977E-4A5C56AF6A57}"/>
    <cellStyle name="Normal 2 10 3 3 2" xfId="26227" xr:uid="{4764914F-B19F-444D-8211-FE075EE1F68C}"/>
    <cellStyle name="Normal 2 10 3 3 2 2" xfId="50347" xr:uid="{AB267898-B2F9-4562-9A52-AF60561D9E29}"/>
    <cellStyle name="Normal 2 10 3 3 3" xfId="33913" xr:uid="{81DC2F37-FE6F-470A-8488-733DAFFBCFA4}"/>
    <cellStyle name="Normal 2 10 3 4" xfId="12798" xr:uid="{08E57919-C59C-4758-95AF-52392759F542}"/>
    <cellStyle name="Normal 2 10 3 4 2" xfId="37031" xr:uid="{121B84E4-2630-4DF1-BB61-3158E8DB41D2}"/>
    <cellStyle name="Normal 2 10 3 5" xfId="16511" xr:uid="{B3D72F1C-A270-4E7F-A5BD-EA2A47333ECA}"/>
    <cellStyle name="Normal 2 10 3 5 2" xfId="40742" xr:uid="{E2B32C73-A83A-4D76-9D3C-26DED6A0A9A4}"/>
    <cellStyle name="Normal 2 10 3 6" xfId="20250" xr:uid="{5FF7D8DC-8E87-4C31-9614-C737A2FA22EE}"/>
    <cellStyle name="Normal 2 10 3 6 2" xfId="44473" xr:uid="{13AF5EBE-4FC8-4417-A661-78E276A34549}"/>
    <cellStyle name="Normal 2 10 3 7" xfId="24387" xr:uid="{529C9357-93F6-4E5D-9DA3-E5E8A5B41B30}"/>
    <cellStyle name="Normal 2 10 3 7 2" xfId="48585" xr:uid="{F942D186-BA34-4A3C-AABC-10C900D4B288}"/>
    <cellStyle name="Normal 2 10 3 8" xfId="29269" xr:uid="{413DB9EA-1DB0-4F95-9D79-7C103F9BA018}"/>
    <cellStyle name="Normal 2 10 4" xfId="3421" xr:uid="{00000000-0005-0000-0000-0000CE080000}"/>
    <cellStyle name="Normal 2 10 4 2" xfId="9758" xr:uid="{90811B77-0D19-4F13-A5EA-1ADB89DF55EF}"/>
    <cellStyle name="Normal 2 10 4 2 2" xfId="34372" xr:uid="{D966B335-7C88-4271-A0A0-DD37BA79D5D4}"/>
    <cellStyle name="Normal 2 10 4 3" xfId="13614" xr:uid="{1ABB6A42-5368-4B28-B9C9-22D54AAA6B60}"/>
    <cellStyle name="Normal 2 10 4 3 2" xfId="37847" xr:uid="{41B371F0-45F1-45F8-A4D3-C0B9B962A15C}"/>
    <cellStyle name="Normal 2 10 4 4" xfId="17327" xr:uid="{4B2B11AB-5E3E-4BA4-8B3B-821D59019F48}"/>
    <cellStyle name="Normal 2 10 4 4 2" xfId="41558" xr:uid="{7DF8E95C-E360-4A41-838B-E390ADCB4AB7}"/>
    <cellStyle name="Normal 2 10 4 5" xfId="21066" xr:uid="{0F18F58C-836B-4A32-88C4-02F7206FCD4A}"/>
    <cellStyle name="Normal 2 10 4 5 2" xfId="45289" xr:uid="{926307EA-CE61-49EF-8917-6D32981DA660}"/>
    <cellStyle name="Normal 2 10 4 6" xfId="27044" xr:uid="{F26A9917-B9B1-4D4B-90C7-47C063CEAFA1}"/>
    <cellStyle name="Normal 2 10 4 6 2" xfId="51163" xr:uid="{7F9681BF-B8E3-4A23-9498-8F2084877978}"/>
    <cellStyle name="Normal 2 10 4 7" xfId="29237" xr:uid="{C5BFA6D3-EFE8-4035-B860-12A386B91C33}"/>
    <cellStyle name="Normal 2 10 5" xfId="3644" xr:uid="{1CFA7A3B-62E0-46DB-9C61-4F366C7AB3DA}"/>
    <cellStyle name="Normal 2 10 5 2" xfId="10003" xr:uid="{E25AE019-4C80-434D-B536-5D9662FFEC7E}"/>
    <cellStyle name="Normal 2 10 5 2 2" xfId="34597" xr:uid="{85C089FE-E105-4E82-A24A-7DFBC1E2FF75}"/>
    <cellStyle name="Normal 2 10 5 3" xfId="13980" xr:uid="{877BC543-C5B2-4D42-B3CA-574E2ACD5292}"/>
    <cellStyle name="Normal 2 10 5 3 2" xfId="38213" xr:uid="{7BA83E88-F3D0-488C-A3CE-CF5B13B2D319}"/>
    <cellStyle name="Normal 2 10 5 4" xfId="17693" xr:uid="{F669DE22-D2D2-4781-8CF2-B8B7930BE447}"/>
    <cellStyle name="Normal 2 10 5 4 2" xfId="41924" xr:uid="{93D4D601-9793-4B6B-8B47-74E911629E33}"/>
    <cellStyle name="Normal 2 10 5 5" xfId="21432" xr:uid="{1549B85A-B81D-47B7-ABA3-0B19A938EAAE}"/>
    <cellStyle name="Normal 2 10 5 5 2" xfId="45655" xr:uid="{09A99246-41E4-4CF0-94DF-A8DE23A22F44}"/>
    <cellStyle name="Normal 2 10 5 6" xfId="27412" xr:uid="{C04470E9-360E-4AC4-AAF7-A624B9528090}"/>
    <cellStyle name="Normal 2 10 5 6 2" xfId="51529" xr:uid="{91B3C40A-EE82-4D67-A036-91953D7F0C8E}"/>
    <cellStyle name="Normal 2 10 6" xfId="4876" xr:uid="{6F675EF8-1D71-4B82-ABA3-CD332405BEBE}"/>
    <cellStyle name="Normal 2 10 6 2" xfId="8934" xr:uid="{8568BAA4-D200-47B7-98AF-2BE45042FC36}"/>
    <cellStyle name="Normal 2 10 6 3" xfId="30133" xr:uid="{D828D8C4-9D1B-46A7-9107-8A163B1EAC9F}"/>
    <cellStyle name="Normal 2 10 7" xfId="6147" xr:uid="{B507DD41-D59E-4982-99BC-FA0F33C052FE}"/>
    <cellStyle name="Normal 2 10 7 2" xfId="24814" xr:uid="{56FE209B-B842-4017-A7CD-C0F67866C2B9}"/>
    <cellStyle name="Normal 2 10 7 2 2" xfId="48948" xr:uid="{FA7DAAA6-D7D5-499F-8BFD-86B02CE69D40}"/>
    <cellStyle name="Normal 2 10 7 3" xfId="31153" xr:uid="{C107A65E-B572-4276-994A-BD71FCF7BD17}"/>
    <cellStyle name="Normal 2 10 8" xfId="6591" xr:uid="{53C70B60-9660-42E1-90DE-A1988BD295C0}"/>
    <cellStyle name="Normal 2 10 8 2" xfId="31595" xr:uid="{F203DB25-753E-476D-BC1D-210E51F56460}"/>
    <cellStyle name="Normal 2 10 9" xfId="10724" xr:uid="{938FAEEF-7AC6-412A-8CC5-9A632A5C29D0}"/>
    <cellStyle name="Normal 2 10 9 2" xfId="35138" xr:uid="{E2E145F4-716D-48E2-B4CD-AD029FD61CBD}"/>
    <cellStyle name="Normal 2 11" xfId="1932" xr:uid="{00000000-0005-0000-0000-0000CF080000}"/>
    <cellStyle name="Normal 2 11 10" xfId="11427" xr:uid="{D6D6EA59-D5A5-4366-BB08-D495E88E318A}"/>
    <cellStyle name="Normal 2 11 10 2" xfId="35661" xr:uid="{94BEEA8D-D22F-4018-A961-BA95B940CEE0}"/>
    <cellStyle name="Normal 2 11 11" xfId="15140" xr:uid="{83DC3482-5AFF-4AE5-9BD5-B8F8178602B5}"/>
    <cellStyle name="Normal 2 11 11 2" xfId="39372" xr:uid="{AC6174B1-4F6B-4574-AAAE-491640DA45DF}"/>
    <cellStyle name="Normal 2 11 12" xfId="18876" xr:uid="{B56CF2F0-1FE3-4474-B8C7-87C0878ACA69}"/>
    <cellStyle name="Normal 2 11 12 2" xfId="43102" xr:uid="{72626059-6043-48B1-BCCF-6DEF79D62822}"/>
    <cellStyle name="Normal 2 11 13" xfId="22429" xr:uid="{07E5397D-5C22-4F2D-940D-8A0642EF2C0E}"/>
    <cellStyle name="Normal 2 11 13 2" xfId="46631" xr:uid="{29306A57-9A9F-490E-AB97-5244C84C6A78}"/>
    <cellStyle name="Normal 2 11 14" xfId="28965" xr:uid="{16CEDB94-2F35-4347-83DE-28D5495FFEB4}"/>
    <cellStyle name="Normal 2 11 2" xfId="1933" xr:uid="{00000000-0005-0000-0000-0000D0080000}"/>
    <cellStyle name="Normal 2 11 2 10" xfId="23483" xr:uid="{DDE966B9-39A9-4FEF-B8FF-C1654455ABFB}"/>
    <cellStyle name="Normal 2 11 2 10 2" xfId="47685" xr:uid="{38501F03-A120-4E6C-82CD-40A5167F70B4}"/>
    <cellStyle name="Normal 2 11 2 11" xfId="28966" xr:uid="{C96F93BD-EA81-4827-A3A4-31920F421DB9}"/>
    <cellStyle name="Normal 2 11 2 2" xfId="3486" xr:uid="{00000000-0005-0000-0000-0000D1080000}"/>
    <cellStyle name="Normal 2 11 2 2 2" xfId="9816" xr:uid="{52400E1A-FD36-4EA6-A2E2-C6E7BA06B050}"/>
    <cellStyle name="Normal 2 11 2 2 2 2" xfId="34419" xr:uid="{8E50153B-FD13-4A44-833E-8A6417250D4A}"/>
    <cellStyle name="Normal 2 11 2 2 3" xfId="13663" xr:uid="{AEDF0907-FA4F-43CE-A558-FC505870163C}"/>
    <cellStyle name="Normal 2 11 2 2 3 2" xfId="37896" xr:uid="{09072271-F7A8-45A1-B73D-0FEFB4B4065A}"/>
    <cellStyle name="Normal 2 11 2 2 4" xfId="17376" xr:uid="{13B8D21D-60B4-4251-8D08-D53383C964FA}"/>
    <cellStyle name="Normal 2 11 2 2 4 2" xfId="41607" xr:uid="{517A1EF8-EDDC-43AC-AF33-333B338BB43A}"/>
    <cellStyle name="Normal 2 11 2 2 5" xfId="21115" xr:uid="{24079C6D-7E20-4590-9294-CBE1B1FF0F37}"/>
    <cellStyle name="Normal 2 11 2 2 5 2" xfId="45338" xr:uid="{8DB1DBAC-4C62-4057-99DF-5377A1105C58}"/>
    <cellStyle name="Normal 2 11 2 2 6" xfId="27093" xr:uid="{BCE0AB5D-1118-48E3-8646-6F240C04F205}"/>
    <cellStyle name="Normal 2 11 2 2 6 2" xfId="51212" xr:uid="{627C01BC-0CDE-4730-B850-2D851E0252CE}"/>
    <cellStyle name="Normal 2 11 2 2 7" xfId="29287" xr:uid="{4B21D426-4ADE-49B0-B9EF-B221FD928CF1}"/>
    <cellStyle name="Normal 2 11 2 3" xfId="3451" xr:uid="{00000000-0005-0000-0000-0000D2080000}"/>
    <cellStyle name="Normal 2 11 2 3 2" xfId="9783" xr:uid="{B818B8FB-8141-40B2-A7C1-D15E638A92AB}"/>
    <cellStyle name="Normal 2 11 2 3 2 2" xfId="34388" xr:uid="{D4C07EC6-9C4B-44C9-AE8C-23E8EF860F40}"/>
    <cellStyle name="Normal 2 11 2 3 3" xfId="13630" xr:uid="{C71C9B35-76C4-4B35-B7B3-DE8473BA42EE}"/>
    <cellStyle name="Normal 2 11 2 3 3 2" xfId="37863" xr:uid="{B9474DE7-51D4-4A9F-9081-BB4FAB7004AE}"/>
    <cellStyle name="Normal 2 11 2 3 4" xfId="17343" xr:uid="{07A0813B-8C3A-4C23-A45D-A6D490B914E2}"/>
    <cellStyle name="Normal 2 11 2 3 4 2" xfId="41574" xr:uid="{69648221-1A0D-477E-97DB-5AFD2D2CDAF3}"/>
    <cellStyle name="Normal 2 11 2 3 5" xfId="21082" xr:uid="{98BBD1B5-A5EC-45D0-8E9F-8C8A4BAA4417}"/>
    <cellStyle name="Normal 2 11 2 3 5 2" xfId="45305" xr:uid="{60EFFFAB-BF46-4EFC-BF3C-EA200F4464B8}"/>
    <cellStyle name="Normal 2 11 2 3 6" xfId="27060" xr:uid="{8A5328D9-D11E-4236-B657-252B919AC965}"/>
    <cellStyle name="Normal 2 11 2 3 6 2" xfId="51179" xr:uid="{598508B9-BA5E-4435-9CA1-23634CAACF85}"/>
    <cellStyle name="Normal 2 11 2 3 7" xfId="29255" xr:uid="{387FE1A9-BF1C-4E0A-8FEA-6C59880A2453}"/>
    <cellStyle name="Normal 2 11 2 4" xfId="4879" xr:uid="{004C398C-4438-43BB-AEDE-52CA5132391A}"/>
    <cellStyle name="Normal 2 11 2 4 2" xfId="26259" xr:uid="{0F309E9B-D294-4CAC-929A-A4D9ECA45D22}"/>
    <cellStyle name="Normal 2 11 2 4 2 2" xfId="50379" xr:uid="{6106BDBF-7EF6-4946-93EF-2A8AB4A0D90B}"/>
    <cellStyle name="Normal 2 11 2 4 3" xfId="30136" xr:uid="{3F85B6B7-D89F-40A4-BB29-848BC48B84F9}"/>
    <cellStyle name="Normal 2 11 2 5" xfId="6150" xr:uid="{58192A69-70C6-4AD3-95A3-6A37239BB896}"/>
    <cellStyle name="Normal 2 11 2 5 2" xfId="31156" xr:uid="{1AE24698-4581-46DD-ABF7-3016E98DB5CE}"/>
    <cellStyle name="Normal 2 11 2 6" xfId="7818" xr:uid="{6179683B-DCAC-491A-88BB-F2001BB2C9A5}"/>
    <cellStyle name="Normal 2 11 2 6 2" xfId="32679" xr:uid="{34D50F1F-A450-4A0D-9E1F-376BE6E6E0DB}"/>
    <cellStyle name="Normal 2 11 2 7" xfId="12830" xr:uid="{6857C610-F17B-42D0-8695-F469F44592AF}"/>
    <cellStyle name="Normal 2 11 2 7 2" xfId="37063" xr:uid="{C33ACCC4-E2F2-40A0-8A0A-6D6C0A8A988F}"/>
    <cellStyle name="Normal 2 11 2 8" xfId="16543" xr:uid="{0FBCDB66-71F3-4087-A971-94BE52C7A59D}"/>
    <cellStyle name="Normal 2 11 2 8 2" xfId="40774" xr:uid="{30583D0C-39E6-4910-8106-3059C590E4C3}"/>
    <cellStyle name="Normal 2 11 2 9" xfId="20282" xr:uid="{A01B452F-41D1-49C2-B0F2-AA366DEA495D}"/>
    <cellStyle name="Normal 2 11 2 9 2" xfId="44505" xr:uid="{3FB3BB3C-F7D2-428E-BB12-AE3149AE9313}"/>
    <cellStyle name="Normal 2 11 3" xfId="3470" xr:uid="{00000000-0005-0000-0000-0000D3080000}"/>
    <cellStyle name="Normal 2 11 3 2" xfId="9800" xr:uid="{78550A7E-ED24-4AFD-9386-7689A6A2556C}"/>
    <cellStyle name="Normal 2 11 3 2 2" xfId="27077" xr:uid="{8CB3A1E2-D409-49BA-9E4B-26261FC181BC}"/>
    <cellStyle name="Normal 2 11 3 2 2 2" xfId="51196" xr:uid="{ECAA36C2-CF8C-4B97-8F89-017A557E88D7}"/>
    <cellStyle name="Normal 2 11 3 2 3" xfId="34403" xr:uid="{4288DFC4-768F-4DC3-B67A-E7F53D29FFCA}"/>
    <cellStyle name="Normal 2 11 3 3" xfId="13647" xr:uid="{57EDE6C3-0DB6-4E98-B764-BAF478C0375D}"/>
    <cellStyle name="Normal 2 11 3 3 2" xfId="37880" xr:uid="{FC4B7A7B-644C-421C-94CC-B8B6B257ADCC}"/>
    <cellStyle name="Normal 2 11 3 4" xfId="17360" xr:uid="{B221E30C-23A8-4C2E-A3A3-B36F7218C395}"/>
    <cellStyle name="Normal 2 11 3 4 2" xfId="41591" xr:uid="{C3044471-2319-44F1-9C82-EAB9C5A14376}"/>
    <cellStyle name="Normal 2 11 3 5" xfId="21099" xr:uid="{A67EC7CE-C345-4BA1-A0DD-4017A2D81011}"/>
    <cellStyle name="Normal 2 11 3 5 2" xfId="45322" xr:uid="{8EBE0D9F-50FE-43B6-B80C-112503D03E16}"/>
    <cellStyle name="Normal 2 11 3 6" xfId="24388" xr:uid="{4F4C37C0-DA40-4E34-9472-67308A91368A}"/>
    <cellStyle name="Normal 2 11 3 6 2" xfId="48586" xr:uid="{B2D91079-95CD-4FED-A143-7C76D6DA242A}"/>
    <cellStyle name="Normal 2 11 3 7" xfId="29271" xr:uid="{E830A03D-50D9-4E13-AA26-9C7F32AC9976}"/>
    <cellStyle name="Normal 2 11 4" xfId="3423" xr:uid="{00000000-0005-0000-0000-0000D4080000}"/>
    <cellStyle name="Normal 2 11 4 2" xfId="9761" xr:uid="{630B97B9-E9C9-4A9D-A688-16CF51E9D79C}"/>
    <cellStyle name="Normal 2 11 4 2 2" xfId="34374" xr:uid="{AE00E647-742C-4403-AD21-AD3613E42184}"/>
    <cellStyle name="Normal 2 11 4 3" xfId="13616" xr:uid="{4BECE88C-6313-4F78-8795-EEEDAB0AFE1C}"/>
    <cellStyle name="Normal 2 11 4 3 2" xfId="37849" xr:uid="{E2D1E8BB-024C-4C52-9D72-44BB39EC7199}"/>
    <cellStyle name="Normal 2 11 4 4" xfId="17329" xr:uid="{43DB937A-515B-45A2-83BA-4F81C7006B59}"/>
    <cellStyle name="Normal 2 11 4 4 2" xfId="41560" xr:uid="{3953230A-FF1B-41E3-8C0F-E187D5447C28}"/>
    <cellStyle name="Normal 2 11 4 5" xfId="21068" xr:uid="{57137145-9EEA-4A74-90E4-1C4564B5648E}"/>
    <cellStyle name="Normal 2 11 4 5 2" xfId="45291" xr:uid="{4F4AA515-CDE9-4163-A489-AC8ECD793AE6}"/>
    <cellStyle name="Normal 2 11 4 6" xfId="27046" xr:uid="{2F1A94DD-474A-427B-A661-43A096DE6C48}"/>
    <cellStyle name="Normal 2 11 4 6 2" xfId="51165" xr:uid="{288A6FB8-04A5-4E16-A79F-D88A3AABA2C6}"/>
    <cellStyle name="Normal 2 11 4 7" xfId="29239" xr:uid="{A44B825A-0330-43DC-94D4-1AEBB3EBA692}"/>
    <cellStyle name="Normal 2 11 5" xfId="3645" xr:uid="{AEF267A7-BFF1-4C06-97DB-5FC225D74C2C}"/>
    <cellStyle name="Normal 2 11 5 2" xfId="10020" xr:uid="{72E9706C-74F1-480E-A713-F2998486C6B1}"/>
    <cellStyle name="Normal 2 11 5 2 2" xfId="34614" xr:uid="{21C18665-F424-4E20-B92C-4B6D243F7AC7}"/>
    <cellStyle name="Normal 2 11 5 3" xfId="14012" xr:uid="{5439BA74-33EA-419A-BF13-E13DF8DE20A5}"/>
    <cellStyle name="Normal 2 11 5 3 2" xfId="38245" xr:uid="{751DF7FB-5073-4FFD-85C5-C7C8608E94FD}"/>
    <cellStyle name="Normal 2 11 5 4" xfId="17725" xr:uid="{7FE2290A-202D-44B3-8EDD-36026834BB21}"/>
    <cellStyle name="Normal 2 11 5 4 2" xfId="41956" xr:uid="{ACE38CEE-983B-429F-8969-A39C98F5D8BD}"/>
    <cellStyle name="Normal 2 11 5 5" xfId="21464" xr:uid="{ECF4B095-EF13-4AF1-81B8-B76EF92C3A89}"/>
    <cellStyle name="Normal 2 11 5 5 2" xfId="45687" xr:uid="{22AD52AD-7D32-41C8-BD1C-14E0251E491F}"/>
    <cellStyle name="Normal 2 11 5 6" xfId="27444" xr:uid="{86AF0012-47A1-421C-B0BD-2FB8D433A3C0}"/>
    <cellStyle name="Normal 2 11 5 6 2" xfId="51561" xr:uid="{5752A55B-CDB4-45E7-8A34-B09E1C444D7D}"/>
    <cellStyle name="Normal 2 11 6" xfId="4878" xr:uid="{2A0B0153-BD23-4094-9CDA-51ABE7506CA8}"/>
    <cellStyle name="Normal 2 11 6 2" xfId="9101" xr:uid="{1875FE57-6E0A-41C1-8ACD-84D68B8A642E}"/>
    <cellStyle name="Normal 2 11 6 2 2" xfId="33781" xr:uid="{204775DD-0018-413E-83E4-0A616505CBDE}"/>
    <cellStyle name="Normal 2 11 6 3" xfId="12502" xr:uid="{681930A6-BF47-48FD-8F8F-88B84E65DC03}"/>
    <cellStyle name="Normal 2 11 6 3 2" xfId="36736" xr:uid="{9EB72957-7D51-4A96-A0BD-C11AA5144611}"/>
    <cellStyle name="Normal 2 11 6 4" xfId="16215" xr:uid="{EB7CFB5E-5369-43DC-9499-8A29DA347273}"/>
    <cellStyle name="Normal 2 11 6 4 2" xfId="40447" xr:uid="{8A308376-9582-4B41-A8CD-655ABD8EEB4B}"/>
    <cellStyle name="Normal 2 11 6 5" xfId="19953" xr:uid="{DF1F8193-6686-467C-9D89-A5D35D300C32}"/>
    <cellStyle name="Normal 2 11 6 5 2" xfId="44178" xr:uid="{08EAD01F-C1C7-4105-8810-DCCAC2F4A764}"/>
    <cellStyle name="Normal 2 11 6 6" xfId="25928" xr:uid="{68A601DD-F3F7-4F26-A88F-D659ED24F5AA}"/>
    <cellStyle name="Normal 2 11 6 6 2" xfId="50052" xr:uid="{4F3A04A8-5EC1-4022-B9CB-5D4C2CF04A83}"/>
    <cellStyle name="Normal 2 11 6 7" xfId="30135" xr:uid="{641AFC8A-B05A-4DFE-8870-F0CBC32E2879}"/>
    <cellStyle name="Normal 2 11 7" xfId="6149" xr:uid="{2D38DB7C-A68D-4FDE-B9BD-278FD315E3EC}"/>
    <cellStyle name="Normal 2 11 7 2" xfId="24846" xr:uid="{716F4AF6-D7CC-4159-8172-6D2A19A49D9E}"/>
    <cellStyle name="Normal 2 11 7 2 2" xfId="48980" xr:uid="{26AC7AAE-E763-47C3-AE72-0E2C24833E70}"/>
    <cellStyle name="Normal 2 11 7 3" xfId="31155" xr:uid="{7CBC4010-E90E-4CCA-BFC5-739C765CF063}"/>
    <cellStyle name="Normal 2 11 8" xfId="6623" xr:uid="{DB9553E7-16F9-44BF-AE40-DF20E3057737}"/>
    <cellStyle name="Normal 2 11 8 2" xfId="31627" xr:uid="{F47E75F8-B17D-4F3F-A0A4-0AD8EB43496F}"/>
    <cellStyle name="Normal 2 11 9" xfId="10725" xr:uid="{9215EE87-B206-486A-AA58-E4BC588D0530}"/>
    <cellStyle name="Normal 2 11 9 2" xfId="35139" xr:uid="{AD8EB693-AA66-4DDB-B5F8-84FC8DAD8ED8}"/>
    <cellStyle name="Normal 2 12" xfId="1934" xr:uid="{00000000-0005-0000-0000-0000D5080000}"/>
    <cellStyle name="Normal 2 12 10" xfId="18890" xr:uid="{F3BE9507-6D2F-4B98-9C48-69281C26F12F}"/>
    <cellStyle name="Normal 2 12 10 2" xfId="43116" xr:uid="{D5E3B6C3-9E58-4726-B0A9-8A281E09A291}"/>
    <cellStyle name="Normal 2 12 11" xfId="22443" xr:uid="{D1778100-2BA3-4217-8027-B241856F7C1C}"/>
    <cellStyle name="Normal 2 12 11 2" xfId="46645" xr:uid="{D5BA399E-8D2C-48FD-9B5C-94B3D5EFAE46}"/>
    <cellStyle name="Normal 2 12 12" xfId="28967" xr:uid="{A56302DE-ACAB-4C23-A749-1963505FC677}"/>
    <cellStyle name="Normal 2 12 2" xfId="1935" xr:uid="{00000000-0005-0000-0000-0000D6080000}"/>
    <cellStyle name="Normal 2 12 2 2" xfId="4881" xr:uid="{EF71BAAC-2B32-409E-86CB-629A1049A2A7}"/>
    <cellStyle name="Normal 2 12 2 2 2" xfId="26273" xr:uid="{7DA53BAD-CE4A-43D5-A652-BF768F096BDD}"/>
    <cellStyle name="Normal 2 12 2 2 2 2" xfId="50393" xr:uid="{0BD1AF4A-3496-4533-BBF1-9BC276FA6E6C}"/>
    <cellStyle name="Normal 2 12 2 2 3" xfId="30137" xr:uid="{7AE631AE-014C-4045-883F-75125BDE59D2}"/>
    <cellStyle name="Normal 2 12 2 3" xfId="6151" xr:uid="{BBE91BF2-D2BF-4006-BEC0-488883B078E6}"/>
    <cellStyle name="Normal 2 12 2 3 2" xfId="31157" xr:uid="{6AB74A26-BB36-41C6-9059-9557D7173699}"/>
    <cellStyle name="Normal 2 12 2 4" xfId="7835" xr:uid="{B36F3D62-89FC-4584-B9AA-052048B79B68}"/>
    <cellStyle name="Normal 2 12 2 4 2" xfId="32693" xr:uid="{09B83021-B35E-4BE2-B84F-06470CF7E3A2}"/>
    <cellStyle name="Normal 2 12 2 5" xfId="12844" xr:uid="{C821CF7E-40B5-41DC-90EA-578A8F8DE553}"/>
    <cellStyle name="Normal 2 12 2 5 2" xfId="37077" xr:uid="{D414B462-5462-41C9-925E-DFFA26DB0592}"/>
    <cellStyle name="Normal 2 12 2 6" xfId="16557" xr:uid="{EBA0A0A9-361F-41D5-98C8-9C8B0D7962B2}"/>
    <cellStyle name="Normal 2 12 2 6 2" xfId="40788" xr:uid="{B82F7C8F-649F-40C6-A358-110C24D35BD7}"/>
    <cellStyle name="Normal 2 12 2 7" xfId="20296" xr:uid="{6E18FBD6-9B3D-4E1A-AB1A-58AD17641B89}"/>
    <cellStyle name="Normal 2 12 2 7 2" xfId="44519" xr:uid="{2F65E14A-0455-4E8E-AF42-B048C26FE03A}"/>
    <cellStyle name="Normal 2 12 2 8" xfId="23497" xr:uid="{B7155598-62DD-47B5-9841-14FA1BCBA453}"/>
    <cellStyle name="Normal 2 12 2 8 2" xfId="47699" xr:uid="{4E4022AC-C88A-4D9E-ACE6-A3384BEA313E}"/>
    <cellStyle name="Normal 2 12 2 9" xfId="28968" xr:uid="{E5F1155C-5387-4057-B40A-5EA028EDA49A}"/>
    <cellStyle name="Normal 2 12 3" xfId="3490" xr:uid="{00000000-0005-0000-0000-0000D7080000}"/>
    <cellStyle name="Normal 2 12 3 2" xfId="9818" xr:uid="{6C586E56-690D-4CC3-98EE-016A0E4DB805}"/>
    <cellStyle name="Normal 2 12 3 2 2" xfId="27095" xr:uid="{C9743AA6-1001-4020-98BE-847EF046BEAD}"/>
    <cellStyle name="Normal 2 12 3 2 2 2" xfId="51214" xr:uid="{6EB6FDF8-A166-4D14-9545-FBD578309F6B}"/>
    <cellStyle name="Normal 2 12 3 2 3" xfId="34421" xr:uid="{D273B415-A275-442E-96A8-071FC28ED1BB}"/>
    <cellStyle name="Normal 2 12 3 3" xfId="13665" xr:uid="{7B138A73-9528-4812-8564-6513FC3E2A9B}"/>
    <cellStyle name="Normal 2 12 3 3 2" xfId="37898" xr:uid="{FF56C269-D060-41C6-AB10-7E24AF38AEA0}"/>
    <cellStyle name="Normal 2 12 3 4" xfId="17378" xr:uid="{5A5D9ED5-F20E-4A38-AF7C-CA97EC949DE2}"/>
    <cellStyle name="Normal 2 12 3 4 2" xfId="41609" xr:uid="{CEBD5DCC-82DF-4F13-972A-75DA692EA447}"/>
    <cellStyle name="Normal 2 12 3 5" xfId="21117" xr:uid="{6927323C-BF7E-43D4-A144-E43BB3A92CAC}"/>
    <cellStyle name="Normal 2 12 3 5 2" xfId="45340" xr:uid="{BC406A38-4FE9-498D-BB68-314192E9F9DF}"/>
    <cellStyle name="Normal 2 12 3 6" xfId="24389" xr:uid="{66177E83-234B-4C86-9C63-EEECFAEA15B7}"/>
    <cellStyle name="Normal 2 12 3 7" xfId="29289" xr:uid="{398A4909-1DC9-4025-B597-D46A22F11F03}"/>
    <cellStyle name="Normal 2 12 4" xfId="3646" xr:uid="{1580E151-C500-4F0C-A0BF-5DC613658FF2}"/>
    <cellStyle name="Normal 2 12 4 2" xfId="10034" xr:uid="{6667658C-F38C-4796-9E5B-ADA9C68536A0}"/>
    <cellStyle name="Normal 2 12 4 2 2" xfId="34628" xr:uid="{3705973C-6F83-4AA8-8EC4-CE1B3EAA09B0}"/>
    <cellStyle name="Normal 2 12 4 3" xfId="14026" xr:uid="{F803176C-2076-4DB5-ABF6-1E46ECABEBE7}"/>
    <cellStyle name="Normal 2 12 4 3 2" xfId="38259" xr:uid="{9F77BD19-390D-421A-93D7-A60CB6D8C3D2}"/>
    <cellStyle name="Normal 2 12 4 4" xfId="17739" xr:uid="{F27B8978-7BD9-4711-9785-B25A0C779134}"/>
    <cellStyle name="Normal 2 12 4 4 2" xfId="41970" xr:uid="{BC24B662-879C-49F6-8665-A3576A65A5BB}"/>
    <cellStyle name="Normal 2 12 4 5" xfId="21478" xr:uid="{D4309D0A-2EAF-46FE-B0A3-2F46B7FAE010}"/>
    <cellStyle name="Normal 2 12 4 5 2" xfId="45701" xr:uid="{7FEF238B-3092-402A-A33A-CA795BD9295D}"/>
    <cellStyle name="Normal 2 12 4 6" xfId="27458" xr:uid="{22BCF607-FCEF-4502-BDA4-6C4C019ECD9B}"/>
    <cellStyle name="Normal 2 12 4 6 2" xfId="51575" xr:uid="{4DA8866C-A0DD-4368-89B7-7ACD9DFACFEB}"/>
    <cellStyle name="Normal 2 12 5" xfId="4880" xr:uid="{DEC1DD0E-8D5B-4344-A808-978909588AB2}"/>
    <cellStyle name="Normal 2 12 5 2" xfId="9102" xr:uid="{ADBF1942-199E-42DD-BBAB-B318684427AC}"/>
    <cellStyle name="Normal 2 12 6" xfId="6637" xr:uid="{3381A034-CD2A-4103-838A-66C76AB49834}"/>
    <cellStyle name="Normal 2 12 6 2" xfId="24860" xr:uid="{46A02CB7-76A9-4277-96D5-BD7D349F2C16}"/>
    <cellStyle name="Normal 2 12 6 2 2" xfId="48994" xr:uid="{FA0EC6F6-9BAE-46C3-8BE0-271E9484F19C}"/>
    <cellStyle name="Normal 2 12 6 3" xfId="31641" xr:uid="{8C1F8023-9181-40A1-9260-6DA7D817317E}"/>
    <cellStyle name="Normal 2 12 7" xfId="10726" xr:uid="{6B50FEED-2521-4D41-91C6-873D7650F112}"/>
    <cellStyle name="Normal 2 12 7 2" xfId="35140" xr:uid="{E4FA9C0A-6F78-4680-88ED-17BB4C3761FD}"/>
    <cellStyle name="Normal 2 12 8" xfId="11441" xr:uid="{DC5CEEA9-94B2-4361-8F53-4A2F19027DE4}"/>
    <cellStyle name="Normal 2 12 8 2" xfId="35675" xr:uid="{886FE6D7-F88B-4CBB-BCAF-912D5962C551}"/>
    <cellStyle name="Normal 2 12 9" xfId="15154" xr:uid="{07494D2E-B885-4865-BE48-E852AEF52439}"/>
    <cellStyle name="Normal 2 12 9 2" xfId="39386" xr:uid="{B53B9EA9-FC4D-410A-85FD-96226C10A6E8}"/>
    <cellStyle name="Normal 2 13" xfId="1936" xr:uid="{00000000-0005-0000-0000-0000D8080000}"/>
    <cellStyle name="Normal 2 13 2" xfId="7855" xr:uid="{BB455AC5-0BDC-4F2C-83F0-C4274D72A252}"/>
    <cellStyle name="Normal 2 13 2 2" xfId="12861" xr:uid="{BCBF499D-A0C3-4C9C-8591-9395AD34CA27}"/>
    <cellStyle name="Normal 2 13 2 2 2" xfId="26290" xr:uid="{52184731-74E1-4BE0-AA8F-C17CBA1DAD77}"/>
    <cellStyle name="Normal 2 13 2 2 2 2" xfId="50410" xr:uid="{87506D1C-4D7B-49F2-B73F-BCC4D2BD2A0D}"/>
    <cellStyle name="Normal 2 13 2 2 3" xfId="37094" xr:uid="{DFC32C68-7C31-4D6E-BE5D-FC58109BD4FE}"/>
    <cellStyle name="Normal 2 13 2 3" xfId="16574" xr:uid="{4BD8FD0B-B8A0-49B5-B026-9E3A3FCC652D}"/>
    <cellStyle name="Normal 2 13 2 3 2" xfId="40805" xr:uid="{780FAA2B-AF61-4C4B-BF17-DD1DF63AF72D}"/>
    <cellStyle name="Normal 2 13 2 4" xfId="20313" xr:uid="{3FEF49A1-7616-4737-A095-92A74DCC59FC}"/>
    <cellStyle name="Normal 2 13 2 4 2" xfId="44536" xr:uid="{C7B379EB-A131-4C73-A2B8-FF5E2AAFCB84}"/>
    <cellStyle name="Normal 2 13 2 5" xfId="23513" xr:uid="{79485DA4-7D31-46AC-945C-B59B6037CB04}"/>
    <cellStyle name="Normal 2 13 2 5 2" xfId="47715" xr:uid="{0EAAB042-A161-4313-AC84-7D5492F53D5D}"/>
    <cellStyle name="Normal 2 13 2 6" xfId="32709" xr:uid="{517CAADF-26BE-4293-A66C-0DCF0933CCD9}"/>
    <cellStyle name="Normal 2 13 3" xfId="6689" xr:uid="{A28802A9-1DBA-41F7-8CA7-7921656FB14E}"/>
    <cellStyle name="Normal 2 13 3 2" xfId="14042" xr:uid="{E6BA911B-F066-4DA6-B679-38E4ACDAE275}"/>
    <cellStyle name="Normal 2 13 3 2 2" xfId="27474" xr:uid="{502F71C1-4733-4223-9E9C-7304428F1369}"/>
    <cellStyle name="Normal 2 13 3 2 2 2" xfId="51591" xr:uid="{8B0E46C6-B32F-45DC-B5B1-0F7F94982AA2}"/>
    <cellStyle name="Normal 2 13 3 2 3" xfId="38275" xr:uid="{CAFD0957-5CCB-4B34-8C96-F333F0653EF8}"/>
    <cellStyle name="Normal 2 13 3 3" xfId="17755" xr:uid="{D046B552-DB81-408C-ADF3-42972CF0040A}"/>
    <cellStyle name="Normal 2 13 3 3 2" xfId="41986" xr:uid="{6122BD3F-23CE-4A04-B7D7-94D9CA0F6705}"/>
    <cellStyle name="Normal 2 13 3 4" xfId="21494" xr:uid="{FB4205D0-D141-4B65-8A44-3F1B14999FB9}"/>
    <cellStyle name="Normal 2 13 3 4 2" xfId="45717" xr:uid="{F325BD76-B476-485B-BAEA-0878B129623C}"/>
    <cellStyle name="Normal 2 13 3 5" xfId="24390" xr:uid="{8EDA14AB-693E-4905-B642-9641187635A5}"/>
    <cellStyle name="Normal 2 13 3 6" xfId="31658" xr:uid="{9D033180-ED4E-4F75-B81A-EA6F35E3A893}"/>
    <cellStyle name="Normal 2 13 4" xfId="9100" xr:uid="{4E7DFEEB-F2B7-4987-A9D2-DC6DA65CCA2B}"/>
    <cellStyle name="Normal 2 13 5" xfId="11458" xr:uid="{A7D90AB4-F111-4785-B45F-BD57A8829B79}"/>
    <cellStyle name="Normal 2 13 5 2" xfId="24876" xr:uid="{F1AC376C-B5E2-4252-BD7A-D396CD0E9367}"/>
    <cellStyle name="Normal 2 13 5 2 2" xfId="49010" xr:uid="{69BEDFDB-6440-45A0-99FD-DDDBA6D3B0D2}"/>
    <cellStyle name="Normal 2 13 5 3" xfId="35692" xr:uid="{ACD239CB-79FD-4B65-A386-B60E1C591FED}"/>
    <cellStyle name="Normal 2 13 6" xfId="15171" xr:uid="{0C75704C-A9D5-42D8-88F2-22F30A5F5B0B}"/>
    <cellStyle name="Normal 2 13 6 2" xfId="39403" xr:uid="{0A567624-BA3F-4BAE-A201-0E5E9CA47498}"/>
    <cellStyle name="Normal 2 13 7" xfId="18907" xr:uid="{67A48EB2-0A0F-46D4-B348-3A77423F01D9}"/>
    <cellStyle name="Normal 2 13 7 2" xfId="43133" xr:uid="{AAD7B466-6782-4680-B52A-0CDB9791EDC1}"/>
    <cellStyle name="Normal 2 13 8" xfId="22460" xr:uid="{9BB3D960-F648-4E72-9BC9-602647CFE987}"/>
    <cellStyle name="Normal 2 13 8 2" xfId="46662" xr:uid="{C59FDB63-1B72-4183-95C3-254DFD246A60}"/>
    <cellStyle name="Normal 2 14" xfId="3526" xr:uid="{00000000-0005-0000-0000-0000D9080000}"/>
    <cellStyle name="Normal 2 14 2" xfId="4882" xr:uid="{84645908-D3E1-4AAE-80B1-E0A0D94BBBA4}"/>
    <cellStyle name="Normal 2 14 2 2" xfId="7871" xr:uid="{8DEF841C-B321-4125-8AD8-9389F2A5E515}"/>
    <cellStyle name="Normal 2 14 2 2 2" xfId="26304" xr:uid="{375B5FA9-B04E-4833-96C8-6CD4F0236E6A}"/>
    <cellStyle name="Normal 2 14 2 2 2 2" xfId="50424" xr:uid="{69C9CB33-FC3C-40E4-9565-AE9EAAA58327}"/>
    <cellStyle name="Normal 2 14 2 2 3" xfId="32723" xr:uid="{86E7A191-8DEC-4A0D-B859-39133850F1DD}"/>
    <cellStyle name="Normal 2 14 2 3" xfId="12875" xr:uid="{482DAC35-25E8-4509-972D-39675D8543CE}"/>
    <cellStyle name="Normal 2 14 2 3 2" xfId="37108" xr:uid="{13741D13-A1E4-45C9-9200-ABE3F2083477}"/>
    <cellStyle name="Normal 2 14 2 4" xfId="16588" xr:uid="{47EFD3C3-16E4-44CA-8B3E-509831876309}"/>
    <cellStyle name="Normal 2 14 2 4 2" xfId="40819" xr:uid="{A1DD280C-69E0-45A4-9D7A-204FC534B0E5}"/>
    <cellStyle name="Normal 2 14 2 5" xfId="20327" xr:uid="{9D652538-0EE3-4A03-A814-9C082C268CED}"/>
    <cellStyle name="Normal 2 14 2 5 2" xfId="44550" xr:uid="{116670B9-6527-4742-9C5A-AC82EA66B6FB}"/>
    <cellStyle name="Normal 2 14 2 6" xfId="23527" xr:uid="{95DC78E9-00B4-434F-891B-D0F7F50FF6DF}"/>
    <cellStyle name="Normal 2 14 2 6 2" xfId="47729" xr:uid="{85607D3F-C301-4E41-9764-6685AB8AB360}"/>
    <cellStyle name="Normal 2 14 3" xfId="6705" xr:uid="{B85B68BE-4A5A-46F3-8048-49F1596D1C94}"/>
    <cellStyle name="Normal 2 14 3 2" xfId="14056" xr:uid="{A0FB9A4A-874B-498D-A5E0-8252655A4495}"/>
    <cellStyle name="Normal 2 14 3 2 2" xfId="38289" xr:uid="{BBA30392-5EE2-4841-AE2C-96E4F234FAAD}"/>
    <cellStyle name="Normal 2 14 3 3" xfId="17769" xr:uid="{8804C5B2-D55F-4F27-AD46-93B092EB627F}"/>
    <cellStyle name="Normal 2 14 3 3 2" xfId="42000" xr:uid="{E6B464E1-707E-4B93-977F-9D9E38E524A9}"/>
    <cellStyle name="Normal 2 14 3 4" xfId="21508" xr:uid="{72855211-7A9B-4AE4-81B4-AD05153CCF64}"/>
    <cellStyle name="Normal 2 14 3 4 2" xfId="45731" xr:uid="{1375A9D6-072B-4655-B6B2-230E8611019E}"/>
    <cellStyle name="Normal 2 14 3 5" xfId="27488" xr:uid="{30383BAA-7200-47A3-9E21-DBEE0361C8BC}"/>
    <cellStyle name="Normal 2 14 3 5 2" xfId="51605" xr:uid="{624A8541-1E45-4CFE-B8E5-807BB3D676C9}"/>
    <cellStyle name="Normal 2 14 3 6" xfId="31672" xr:uid="{A0A450EE-76CE-4A80-99C9-808348261970}"/>
    <cellStyle name="Normal 2 14 4" xfId="9153" xr:uid="{61682CF9-689D-45E0-A9C0-912B914DE4B3}"/>
    <cellStyle name="Normal 2 14 4 2" xfId="12543" xr:uid="{71CB2145-6915-4D41-A2C1-A18BE7103D72}"/>
    <cellStyle name="Normal 2 14 4 2 2" xfId="36776" xr:uid="{918CDF5E-51BB-45BC-91C5-704976C139ED}"/>
    <cellStyle name="Normal 2 14 4 3" xfId="16256" xr:uid="{A9835DDF-5F91-4F2C-A2A6-3F20B13F6DE7}"/>
    <cellStyle name="Normal 2 14 4 3 2" xfId="40487" xr:uid="{790256E1-C969-4441-B083-2D0C5FBB5F18}"/>
    <cellStyle name="Normal 2 14 4 4" xfId="19995" xr:uid="{9B2E760E-4DB8-4884-A73C-D9A07DD37C38}"/>
    <cellStyle name="Normal 2 14 4 4 2" xfId="44218" xr:uid="{82DCDD30-E697-444D-8F43-BBEE2CA375CF}"/>
    <cellStyle name="Normal 2 14 4 5" xfId="25971" xr:uid="{00ABE021-D359-4524-ACEC-2D8DD3CAE13E}"/>
    <cellStyle name="Normal 2 14 4 5 2" xfId="50092" xr:uid="{78C89A39-8003-4D5E-825E-5BA8F1C052BC}"/>
    <cellStyle name="Normal 2 14 4 6" xfId="33818" xr:uid="{06D84B4E-1D62-4EED-B44B-F343FD30DB82}"/>
    <cellStyle name="Normal 2 14 5" xfId="11472" xr:uid="{B8CA13A0-E927-4435-9980-68A7D0EC2DE7}"/>
    <cellStyle name="Normal 2 14 5 2" xfId="24890" xr:uid="{5B9AEF56-8994-4C4C-A0E0-FB080817F5B4}"/>
    <cellStyle name="Normal 2 14 5 2 2" xfId="49024" xr:uid="{35A2801A-B61F-4A21-ACD0-95364605EA89}"/>
    <cellStyle name="Normal 2 14 5 3" xfId="35706" xr:uid="{54B55961-B253-4868-80BC-9FA930AEFEEA}"/>
    <cellStyle name="Normal 2 14 6" xfId="15185" xr:uid="{EA80C8A5-BD99-416D-8F12-F679F1A1845C}"/>
    <cellStyle name="Normal 2 14 6 2" xfId="39417" xr:uid="{E889DC2C-9F04-43E0-BAE3-F5A3B47B51E4}"/>
    <cellStyle name="Normal 2 14 7" xfId="18921" xr:uid="{92B4114D-0832-4FC7-AC1E-E9CA1B46EB9C}"/>
    <cellStyle name="Normal 2 14 7 2" xfId="43147" xr:uid="{349FE627-93B5-4F4E-98F9-E12C9504EEE7}"/>
    <cellStyle name="Normal 2 14 8" xfId="22474" xr:uid="{1DECF73A-D37C-46BC-9114-6B217F6B2BC0}"/>
    <cellStyle name="Normal 2 14 8 2" xfId="46676" xr:uid="{CA740A27-CAA8-486F-82FF-9F7EE39A70BC}"/>
    <cellStyle name="Normal 2 14 9" xfId="29301" xr:uid="{63D43C44-101C-4D1C-8041-94C13975FE69}"/>
    <cellStyle name="Normal 2 15" xfId="4883" xr:uid="{99C42382-524A-4AA3-A64D-23F2EB2BE5EB}"/>
    <cellStyle name="Normal 2 15 2" xfId="6152" xr:uid="{8799A0C5-B70E-4943-887F-EA5D7EE11750}"/>
    <cellStyle name="Normal 2 15 2 2" xfId="7893" xr:uid="{36AA1798-D57A-41F2-B520-E0CC94E6911C}"/>
    <cellStyle name="Normal 2 15 2 2 2" xfId="27502" xr:uid="{729AD7F8-899F-478F-AB5B-96A06C4C52F2}"/>
    <cellStyle name="Normal 2 15 2 2 2 2" xfId="51619" xr:uid="{933DC009-515A-42F2-9406-0FAF7E85EFC9}"/>
    <cellStyle name="Normal 2 15 2 2 3" xfId="32737" xr:uid="{815B91F6-4307-4AB4-939D-FC1408FA5B19}"/>
    <cellStyle name="Normal 2 15 2 3" xfId="14070" xr:uid="{4052951B-11BC-4534-8910-8C8CCE3BA4E0}"/>
    <cellStyle name="Normal 2 15 2 3 2" xfId="38303" xr:uid="{AA7E932C-4D81-4697-AC5F-BF6499D282C8}"/>
    <cellStyle name="Normal 2 15 2 4" xfId="17783" xr:uid="{3D473F8A-9902-43D6-8FAC-D20D3A20F53F}"/>
    <cellStyle name="Normal 2 15 2 4 2" xfId="42014" xr:uid="{2A0C0376-44C0-43FE-A475-B2DB5AB14C9F}"/>
    <cellStyle name="Normal 2 15 2 5" xfId="21522" xr:uid="{79489201-F560-423B-8A7E-7C9CDEA6961B}"/>
    <cellStyle name="Normal 2 15 2 5 2" xfId="45745" xr:uid="{5851F5FF-57E1-4D81-A024-040AF8315034}"/>
    <cellStyle name="Normal 2 15 2 6" xfId="23542" xr:uid="{A2C8B751-FF0D-4A59-9EF8-D5C532B33068}"/>
    <cellStyle name="Normal 2 15 2 6 2" xfId="47744" xr:uid="{0A732DB5-A8E9-4480-82A6-0184267B368B}"/>
    <cellStyle name="Normal 2 15 2 7" xfId="31158" xr:uid="{15BE15B7-D9CB-478D-ACAA-0C4210928768}"/>
    <cellStyle name="Normal 2 15 3" xfId="6726" xr:uid="{0369187E-C72B-41C7-BFB1-B97184E32F58}"/>
    <cellStyle name="Normal 2 15 3 2" xfId="12888" xr:uid="{3D07AA08-10F9-42E2-B4D7-4EF252F553D3}"/>
    <cellStyle name="Normal 2 15 3 2 2" xfId="37121" xr:uid="{987406EA-3724-4CB6-A6CC-805EBDB16353}"/>
    <cellStyle name="Normal 2 15 3 3" xfId="16601" xr:uid="{C20FA69C-EF48-4F7C-8C58-6ED7A16C5FE9}"/>
    <cellStyle name="Normal 2 15 3 3 2" xfId="40832" xr:uid="{68235DD4-F271-4C01-9191-0A7A0F978A95}"/>
    <cellStyle name="Normal 2 15 3 4" xfId="20340" xr:uid="{DE278E72-FCBF-47A1-BD6F-7182E740C267}"/>
    <cellStyle name="Normal 2 15 3 4 2" xfId="44563" xr:uid="{542D4A60-FF0D-4E1E-8598-42D2E1946D1E}"/>
    <cellStyle name="Normal 2 15 3 5" xfId="26318" xr:uid="{F8718DEB-1F4D-47CE-90B3-2FCE7630F401}"/>
    <cellStyle name="Normal 2 15 3 5 2" xfId="50437" xr:uid="{E1DB3C1D-DB40-48CE-B8DA-F3BF3B00484C}"/>
    <cellStyle name="Normal 2 15 3 6" xfId="31686" xr:uid="{4D41F189-7A8C-4BC2-BC47-0C92AECEA80E}"/>
    <cellStyle name="Normal 2 15 4" xfId="11486" xr:uid="{01241D36-937A-40DD-A67B-7172824DF065}"/>
    <cellStyle name="Normal 2 15 4 2" xfId="24905" xr:uid="{36AFDE55-17E2-49DB-8F63-74AA53A505F4}"/>
    <cellStyle name="Normal 2 15 4 2 2" xfId="49039" xr:uid="{EC34C4B0-930A-4784-8748-AE44CEB12D8B}"/>
    <cellStyle name="Normal 2 15 4 3" xfId="35720" xr:uid="{69FEB36E-AC7A-477C-92F9-125C9B9019AB}"/>
    <cellStyle name="Normal 2 15 5" xfId="15199" xr:uid="{938B5A82-5F3F-49D8-A77F-C6CB197BB159}"/>
    <cellStyle name="Normal 2 15 5 2" xfId="39431" xr:uid="{E5731E68-8C10-4324-9139-5CC940CC8C61}"/>
    <cellStyle name="Normal 2 15 6" xfId="18936" xr:uid="{72FE8C80-17E9-4CA5-B044-B18BABE5CB44}"/>
    <cellStyle name="Normal 2 15 6 2" xfId="43162" xr:uid="{0077AA9E-CA41-4F3C-9D60-83212E591DEF}"/>
    <cellStyle name="Normal 2 15 7" xfId="22489" xr:uid="{DAD18482-5736-4EC1-9C97-A699BE5D1836}"/>
    <cellStyle name="Normal 2 15 7 2" xfId="46691" xr:uid="{912E5DDA-74E8-4177-8F56-B7E72A17C6B0}"/>
    <cellStyle name="Normal 2 15 8" xfId="30138" xr:uid="{FD815C32-1E3C-4DA8-929E-3333507AA93E}"/>
    <cellStyle name="Normal 2 16" xfId="4884" xr:uid="{3DA2EA11-F66C-4128-AF58-8111EB40FD15}"/>
    <cellStyle name="Normal 2 16 2" xfId="7985" xr:uid="{0F7A0DEB-0895-4083-931B-612BE7280C66}"/>
    <cellStyle name="Normal 2 16 2 2" xfId="14154" xr:uid="{DBA4522E-37A1-42E7-B2CE-0DF9684F6E17}"/>
    <cellStyle name="Normal 2 16 2 2 2" xfId="27586" xr:uid="{FAECA4F9-0452-4AF2-98EF-9960B7A7C724}"/>
    <cellStyle name="Normal 2 16 2 2 2 2" xfId="51703" xr:uid="{CDD65A8B-E8C5-4699-98B5-C109199109B3}"/>
    <cellStyle name="Normal 2 16 2 2 3" xfId="38387" xr:uid="{79092AD2-2D5F-4147-908F-2766347DB5AF}"/>
    <cellStyle name="Normal 2 16 2 3" xfId="17867" xr:uid="{6F8BE5D1-4B10-4523-A362-68A962BC016E}"/>
    <cellStyle name="Normal 2 16 2 3 2" xfId="42098" xr:uid="{8B71F51E-B38E-4127-99A8-C50F8931E934}"/>
    <cellStyle name="Normal 2 16 2 4" xfId="21606" xr:uid="{23412F2A-B58A-46E9-8CD1-3201DAC387DA}"/>
    <cellStyle name="Normal 2 16 2 4 2" xfId="45829" xr:uid="{3CD96609-E71B-4C61-AA85-9FB8471A1A53}"/>
    <cellStyle name="Normal 2 16 2 5" xfId="23626" xr:uid="{6741D6EB-3164-4CEA-9F4D-6287E516B7FD}"/>
    <cellStyle name="Normal 2 16 2 5 2" xfId="47828" xr:uid="{08878DB0-69EC-4E46-BB3B-5067B76971FC}"/>
    <cellStyle name="Normal 2 16 2 6" xfId="32821" xr:uid="{844B1175-4DD7-444D-8319-5E2DD8576940}"/>
    <cellStyle name="Normal 2 16 3" xfId="6838" xr:uid="{F5202662-89C8-4F1D-B28E-A074CFAEDF68}"/>
    <cellStyle name="Normal 2 16 3 2" xfId="12962" xr:uid="{30B6D780-E3C0-4AE7-9844-0987967EEC49}"/>
    <cellStyle name="Normal 2 16 3 2 2" xfId="37195" xr:uid="{FBB800B9-7B53-4BC0-A0B8-E20419A892A3}"/>
    <cellStyle name="Normal 2 16 3 3" xfId="16675" xr:uid="{10A3D3CE-FC37-4502-A06D-C60DE01F03AA}"/>
    <cellStyle name="Normal 2 16 3 3 2" xfId="40906" xr:uid="{756B643B-4806-4420-AB9C-E186C53F5DFD}"/>
    <cellStyle name="Normal 2 16 3 4" xfId="20414" xr:uid="{E0715DBE-EB31-4C4C-B4E2-8769F87A9098}"/>
    <cellStyle name="Normal 2 16 3 4 2" xfId="44637" xr:uid="{D99FD0E2-2892-412A-9640-8356D3957EAE}"/>
    <cellStyle name="Normal 2 16 3 5" xfId="26392" xr:uid="{FF34DEDE-F0D0-4835-AFC1-F373E2F0AFC4}"/>
    <cellStyle name="Normal 2 16 3 5 2" xfId="50511" xr:uid="{1246DF5B-5696-4C59-A0BA-1B4A3A0C65F8}"/>
    <cellStyle name="Normal 2 16 3 6" xfId="31773" xr:uid="{B4F7112C-50BB-49DC-BA3F-AFA7C9628575}"/>
    <cellStyle name="Normal 2 16 4" xfId="11573" xr:uid="{BBD49B26-7BA7-40AB-829C-EE62F1FED5A6}"/>
    <cellStyle name="Normal 2 16 4 2" xfId="24989" xr:uid="{A9283EF9-D0B0-41F3-9E73-BBA49839568D}"/>
    <cellStyle name="Normal 2 16 4 2 2" xfId="49123" xr:uid="{0BF0CBA1-A6FE-478C-9F87-B0061F05D21B}"/>
    <cellStyle name="Normal 2 16 4 3" xfId="35807" xr:uid="{A71F83EB-EA1A-4965-A950-EC6D806A02C3}"/>
    <cellStyle name="Normal 2 16 5" xfId="15286" xr:uid="{8878E154-34AB-4B45-897D-1C092EA36E83}"/>
    <cellStyle name="Normal 2 16 5 2" xfId="39518" xr:uid="{5C7143EB-CE91-4AD2-8E4D-A25271633724}"/>
    <cellStyle name="Normal 2 16 6" xfId="19023" xr:uid="{983E6858-1568-4F13-8F89-C637316006B8}"/>
    <cellStyle name="Normal 2 16 6 2" xfId="43249" xr:uid="{0804751F-D6F7-4A31-A192-B31342AA09D7}"/>
    <cellStyle name="Normal 2 16 7" xfId="22576" xr:uid="{A553F09D-BD41-40E6-99C5-153F627E762D}"/>
    <cellStyle name="Normal 2 16 7 2" xfId="46778" xr:uid="{8E9AD8B9-2E7A-446E-8480-D72362C5C7BF}"/>
    <cellStyle name="Normal 2 17" xfId="4885" xr:uid="{19CF462A-ECEE-43BB-880C-AED452EA34EB}"/>
    <cellStyle name="Normal 2 17 2" xfId="6153" xr:uid="{C64D9B03-3A42-4911-B912-4A1D724D7F52}"/>
    <cellStyle name="Normal 2 17 2 2" xfId="8001" xr:uid="{9C76C3E8-BE9D-4C9A-83F5-4C8723A6C027}"/>
    <cellStyle name="Normal 2 17 2 2 2" xfId="27600" xr:uid="{7D2F4BDB-40D3-4203-AF83-F0376C309B59}"/>
    <cellStyle name="Normal 2 17 2 2 2 2" xfId="51717" xr:uid="{9D413E31-5411-41A2-836A-72109E7CB67F}"/>
    <cellStyle name="Normal 2 17 2 2 3" xfId="32835" xr:uid="{EEFAEE8C-17D6-44F6-A6F8-4DB488CB8925}"/>
    <cellStyle name="Normal 2 17 2 3" xfId="14168" xr:uid="{8BCD6045-A59F-4D36-AF98-779DC76A270D}"/>
    <cellStyle name="Normal 2 17 2 3 2" xfId="38401" xr:uid="{8F7A0260-0E0F-4B07-B938-D4FE1DC0BE6A}"/>
    <cellStyle name="Normal 2 17 2 4" xfId="17881" xr:uid="{22102223-BC6A-4CDF-B003-CBCCCB25DBFC}"/>
    <cellStyle name="Normal 2 17 2 4 2" xfId="42112" xr:uid="{29AEA23D-2549-438C-AD85-6396F58B73BC}"/>
    <cellStyle name="Normal 2 17 2 5" xfId="21620" xr:uid="{FDFCD4F8-6E44-4B23-9037-F3BAA9B96502}"/>
    <cellStyle name="Normal 2 17 2 5 2" xfId="45843" xr:uid="{36ED7DAA-E2E6-4891-B41B-C950D481E832}"/>
    <cellStyle name="Normal 2 17 2 6" xfId="23640" xr:uid="{E4055EC5-3423-40AD-83BB-F2F107564F97}"/>
    <cellStyle name="Normal 2 17 2 6 2" xfId="47842" xr:uid="{70143B02-C74F-45D7-BA42-767BF724BA60}"/>
    <cellStyle name="Normal 2 17 2 7" xfId="31159" xr:uid="{E1996FD5-7C6D-4FB3-B728-51E16DB8CB40}"/>
    <cellStyle name="Normal 2 17 3" xfId="6854" xr:uid="{4771F9EF-7D10-450A-9800-D272749B70D7}"/>
    <cellStyle name="Normal 2 17 3 2" xfId="12976" xr:uid="{99795575-2717-4C35-A494-20195AB61FCA}"/>
    <cellStyle name="Normal 2 17 3 2 2" xfId="37209" xr:uid="{781BEC57-5006-467C-A2D5-899CCBEC2C0B}"/>
    <cellStyle name="Normal 2 17 3 3" xfId="16689" xr:uid="{1AC67533-CF3C-4E73-AF96-BD89821CE381}"/>
    <cellStyle name="Normal 2 17 3 3 2" xfId="40920" xr:uid="{B85226D9-F5E0-4870-90F7-05A66CB86AC6}"/>
    <cellStyle name="Normal 2 17 3 4" xfId="20428" xr:uid="{3BD854EE-8517-472E-8990-A4B115012BF8}"/>
    <cellStyle name="Normal 2 17 3 4 2" xfId="44651" xr:uid="{AACFC4BF-4639-424D-9A76-2357A010B845}"/>
    <cellStyle name="Normal 2 17 3 5" xfId="26406" xr:uid="{88317A01-3B62-4935-9687-BDC8A8A4A227}"/>
    <cellStyle name="Normal 2 17 3 5 2" xfId="50525" xr:uid="{52403512-00EA-4753-A0FB-E5281716138E}"/>
    <cellStyle name="Normal 2 17 3 6" xfId="31787" xr:uid="{97E5E57F-B05B-46BD-AC27-7CEDAD68F640}"/>
    <cellStyle name="Normal 2 17 4" xfId="11587" xr:uid="{4DA7C431-A8F3-4B02-AFF9-8D86F973FE9D}"/>
    <cellStyle name="Normal 2 17 4 2" xfId="25003" xr:uid="{8597FC0E-84B5-4C18-A1DE-2118DA5C5C83}"/>
    <cellStyle name="Normal 2 17 4 2 2" xfId="49137" xr:uid="{252AE8D1-BC5A-4B2A-B524-859478BB5F4C}"/>
    <cellStyle name="Normal 2 17 4 3" xfId="35821" xr:uid="{2A6F4249-30E0-4EC1-9F44-6F4E31766C13}"/>
    <cellStyle name="Normal 2 17 5" xfId="15300" xr:uid="{D165DDCE-4855-44BD-96A1-A7A473B54BCB}"/>
    <cellStyle name="Normal 2 17 5 2" xfId="39532" xr:uid="{C2F4ED20-D4F3-463A-AB58-798B7DAF4126}"/>
    <cellStyle name="Normal 2 17 6" xfId="19037" xr:uid="{5D359194-132B-4D9F-8D16-A3ABE9FBC8BD}"/>
    <cellStyle name="Normal 2 17 6 2" xfId="43263" xr:uid="{B8D3D6E7-2CC1-4A33-89F5-182C8F199351}"/>
    <cellStyle name="Normal 2 17 7" xfId="22590" xr:uid="{C0A7DA20-5BCC-4028-8A52-DA490038C9EA}"/>
    <cellStyle name="Normal 2 17 7 2" xfId="46792" xr:uid="{B04963B8-6EDD-4BDC-B43F-F2F02B8E23F3}"/>
    <cellStyle name="Normal 2 17 8" xfId="30139" xr:uid="{A622F20D-D1AB-4465-9B9D-BD9BBCA1F823}"/>
    <cellStyle name="Normal 2 18" xfId="6401" xr:uid="{3663D3A4-86B4-4070-BFDD-C41D6D33BC2C}"/>
    <cellStyle name="Normal 2 18 2" xfId="8180" xr:uid="{18F14A16-7384-4414-A39B-B603139BEAF4}"/>
    <cellStyle name="Normal 2 18 2 2" xfId="14337" xr:uid="{FC67CE5D-35D0-40AE-9420-C1157FB8A8FC}"/>
    <cellStyle name="Normal 2 18 2 2 2" xfId="27769" xr:uid="{8546FCFC-657B-4B7B-B22E-CD079D9C9FD4}"/>
    <cellStyle name="Normal 2 18 2 2 2 2" xfId="51886" xr:uid="{F971DBD2-8C86-4913-B203-F830634F40DF}"/>
    <cellStyle name="Normal 2 18 2 2 3" xfId="38570" xr:uid="{AEBB94A1-9859-4664-9796-55594C597BFA}"/>
    <cellStyle name="Normal 2 18 2 3" xfId="18050" xr:uid="{5A58AF26-4CB0-44D5-8801-8C6A2DB22BB2}"/>
    <cellStyle name="Normal 2 18 2 3 2" xfId="42281" xr:uid="{BD6ADF4C-F671-45EE-B067-1CECBE3E6B43}"/>
    <cellStyle name="Normal 2 18 2 4" xfId="21789" xr:uid="{81093664-33DC-4C45-9867-55A11425784F}"/>
    <cellStyle name="Normal 2 18 2 4 2" xfId="46012" xr:uid="{E2D7C8CE-A570-4FB3-8AB5-A60388FFC291}"/>
    <cellStyle name="Normal 2 18 2 5" xfId="23809" xr:uid="{494FAB12-46DD-4C99-9E6B-FFDC2D711526}"/>
    <cellStyle name="Normal 2 18 2 5 2" xfId="48011" xr:uid="{E58209BE-5345-43F4-B618-AF292F5DACF9}"/>
    <cellStyle name="Normal 2 18 2 6" xfId="33004" xr:uid="{210A6F6C-42BD-42A1-96B5-4174232BEAF4}"/>
    <cellStyle name="Normal 2 18 3" xfId="7032" xr:uid="{C030DDE9-039C-40E3-B168-AB19795E0347}"/>
    <cellStyle name="Normal 2 18 3 2" xfId="13145" xr:uid="{D1E03601-9C59-40F6-BB31-75A2E6B0A05E}"/>
    <cellStyle name="Normal 2 18 3 2 2" xfId="37378" xr:uid="{B3191A74-CC8E-4E2C-A4AF-E7B7B7C01067}"/>
    <cellStyle name="Normal 2 18 3 3" xfId="16858" xr:uid="{289F7F15-7D29-482B-ADF5-BDC17425D05C}"/>
    <cellStyle name="Normal 2 18 3 3 2" xfId="41089" xr:uid="{BDCCEBF7-2CE4-4A54-A7E9-E7475E9FB837}"/>
    <cellStyle name="Normal 2 18 3 4" xfId="20597" xr:uid="{C3F3474D-3CDD-4994-82C2-ADCA9E9EAA8A}"/>
    <cellStyle name="Normal 2 18 3 4 2" xfId="44820" xr:uid="{22408BCC-146B-4AED-BD4D-4900A950D6EF}"/>
    <cellStyle name="Normal 2 18 3 5" xfId="26575" xr:uid="{93DC72F4-74FB-4DD3-8266-DA384353DFE1}"/>
    <cellStyle name="Normal 2 18 3 5 2" xfId="50694" xr:uid="{9789A316-383F-4A7A-8215-9114C1BC04EC}"/>
    <cellStyle name="Normal 2 18 3 6" xfId="31956" xr:uid="{ED864266-B579-456B-B08C-C0C1835A2EA6}"/>
    <cellStyle name="Normal 2 18 4" xfId="11756" xr:uid="{86144338-5273-4528-A8F1-EE46AAB8FF10}"/>
    <cellStyle name="Normal 2 18 4 2" xfId="25172" xr:uid="{F30C8D0A-D221-4F6E-917D-6829D7C3294E}"/>
    <cellStyle name="Normal 2 18 4 2 2" xfId="49306" xr:uid="{A24F9C7E-9CE6-4562-9C81-E0F40C08F2F7}"/>
    <cellStyle name="Normal 2 18 4 3" xfId="35990" xr:uid="{4623807A-CB0D-49E0-B740-C8677123E1C9}"/>
    <cellStyle name="Normal 2 18 5" xfId="15469" xr:uid="{84901665-B028-4333-BD18-927074362B97}"/>
    <cellStyle name="Normal 2 18 5 2" xfId="39701" xr:uid="{76EE3BD8-7C13-4881-B1F4-F6896A4DA8DA}"/>
    <cellStyle name="Normal 2 18 6" xfId="19206" xr:uid="{FF163F3D-C7FE-4378-8D4B-745C8C91B10C}"/>
    <cellStyle name="Normal 2 18 6 2" xfId="43432" xr:uid="{893B3B49-6483-45EE-B1FD-4562A8298A20}"/>
    <cellStyle name="Normal 2 18 7" xfId="22759" xr:uid="{305FAE2D-6A9C-4B65-A4DC-8FC6EE6B7612}"/>
    <cellStyle name="Normal 2 18 7 2" xfId="46961" xr:uid="{5A59B643-7028-4459-9D7A-7486652B3C53}"/>
    <cellStyle name="Normal 2 18 8" xfId="31406" xr:uid="{AB691828-2FE1-430D-B998-F4D8B884C42D}"/>
    <cellStyle name="Normal 2 19" xfId="7160" xr:uid="{D964A0B3-C67C-471D-BD44-324B72D114A1}"/>
    <cellStyle name="Normal 2 19 2" xfId="8310" xr:uid="{519171D2-7954-4A37-BFDC-C1239C2242B4}"/>
    <cellStyle name="Normal 2 19 2 2" xfId="14464" xr:uid="{97CF66A0-DD0C-465A-89B4-8C842B7B1103}"/>
    <cellStyle name="Normal 2 19 2 2 2" xfId="27896" xr:uid="{5573AEA7-EA08-4606-90DA-FAE789F9AC82}"/>
    <cellStyle name="Normal 2 19 2 2 2 2" xfId="52013" xr:uid="{54B8F483-B8BE-4E8D-BC7F-A2BBF0F903DF}"/>
    <cellStyle name="Normal 2 19 2 2 3" xfId="38697" xr:uid="{DEBB2F03-3D40-4F4E-A086-4DCEC92D57F7}"/>
    <cellStyle name="Normal 2 19 2 3" xfId="18177" xr:uid="{37524C55-D804-4CC8-A0D8-7070A00757A1}"/>
    <cellStyle name="Normal 2 19 2 3 2" xfId="42408" xr:uid="{C03F4E4D-0D31-43A2-9296-E722994B7A70}"/>
    <cellStyle name="Normal 2 19 2 4" xfId="21916" xr:uid="{CCF69A65-1C3E-429E-B813-3F846982AC26}"/>
    <cellStyle name="Normal 2 19 2 4 2" xfId="46139" xr:uid="{1B0AA88C-7848-49AD-86A1-432CBAF9ED05}"/>
    <cellStyle name="Normal 2 19 2 5" xfId="23936" xr:uid="{28E420DD-EFDF-4871-936C-F08AD0FA2A16}"/>
    <cellStyle name="Normal 2 19 2 5 2" xfId="48138" xr:uid="{4F60807B-6A78-429A-98F9-C320356F9735}"/>
    <cellStyle name="Normal 2 19 2 6" xfId="33131" xr:uid="{20E8DC0C-E461-42B4-88A9-68E2E8167ACA}"/>
    <cellStyle name="Normal 2 19 3" xfId="9504" xr:uid="{31E6698C-2C52-4EC3-AFB0-0F6DFCDF735D}"/>
    <cellStyle name="Normal 2 19 3 2" xfId="13272" xr:uid="{D2A059D7-C1C8-4F19-AA82-B9B7DF9DCECC}"/>
    <cellStyle name="Normal 2 19 3 2 2" xfId="37505" xr:uid="{D4CEE2CE-9992-40A4-AFE6-F12ED2173E69}"/>
    <cellStyle name="Normal 2 19 3 3" xfId="16985" xr:uid="{D577AFCB-2FB3-46E3-B109-A750AE5754D1}"/>
    <cellStyle name="Normal 2 19 3 3 2" xfId="41216" xr:uid="{C8618BC6-B17A-489B-A196-76C108952AAD}"/>
    <cellStyle name="Normal 2 19 3 4" xfId="20724" xr:uid="{4886AC5F-BBFE-4314-BD9D-609AC026BE97}"/>
    <cellStyle name="Normal 2 19 3 4 2" xfId="44947" xr:uid="{86738E50-EF64-490A-BD52-7F194BCD8087}"/>
    <cellStyle name="Normal 2 19 3 5" xfId="26702" xr:uid="{77154E57-7FEF-4FA3-94A0-C9B701248067}"/>
    <cellStyle name="Normal 2 19 3 5 2" xfId="50821" xr:uid="{BEECADDE-5B5A-4CAD-BFB2-3563ACC26CF6}"/>
    <cellStyle name="Normal 2 19 3 6" xfId="34129" xr:uid="{61A9F698-F59C-450A-8478-7D8834A6E6D3}"/>
    <cellStyle name="Normal 2 19 4" xfId="11883" xr:uid="{A644F142-46D0-4DB9-9F9A-FA00C87F3541}"/>
    <cellStyle name="Normal 2 19 4 2" xfId="25299" xr:uid="{0C640567-6982-4AD1-91C9-6B474DFD5D62}"/>
    <cellStyle name="Normal 2 19 4 2 2" xfId="49433" xr:uid="{8D14511D-B4D1-4DAA-9B04-7DFC05F3750F}"/>
    <cellStyle name="Normal 2 19 4 3" xfId="36117" xr:uid="{9494DBF8-E305-4357-98DA-7A62F57F9543}"/>
    <cellStyle name="Normal 2 19 5" xfId="15596" xr:uid="{7499A1A4-8FBF-437C-A703-21AE94468C2F}"/>
    <cellStyle name="Normal 2 19 5 2" xfId="39828" xr:uid="{334D8CAE-9515-4394-8C0C-27B395EF7191}"/>
    <cellStyle name="Normal 2 19 6" xfId="19333" xr:uid="{7A92D66E-C5E4-4136-9148-B6E097C2AB17}"/>
    <cellStyle name="Normal 2 19 6 2" xfId="43559" xr:uid="{CA341B5D-83B4-430E-897F-DD39545DFC33}"/>
    <cellStyle name="Normal 2 19 7" xfId="22886" xr:uid="{A0E204A0-2AA6-483E-BB25-ACFFD448B7B1}"/>
    <cellStyle name="Normal 2 19 7 2" xfId="47088" xr:uid="{659662C2-7433-4720-8262-BB2414B48B84}"/>
    <cellStyle name="Normal 2 19 8" xfId="32083" xr:uid="{EB9CCD18-41F0-4FC5-A05B-5A3171D915AD}"/>
    <cellStyle name="Normal 2 2" xfId="1937" xr:uid="{00000000-0005-0000-0000-0000DA080000}"/>
    <cellStyle name="Normal 2 2 10" xfId="3647" xr:uid="{979195E3-3A3D-4985-AD6A-A45B67D0D36D}"/>
    <cellStyle name="Normal 2 2 10 2" xfId="9715" xr:uid="{677871C1-4E14-436D-A140-FC04F59BB995}"/>
    <cellStyle name="Normal 2 2 10 2 2" xfId="13579" xr:uid="{0B01F1AD-9DFD-4EC8-886C-6560C0CC6CBA}"/>
    <cellStyle name="Normal 2 2 10 2 2 2" xfId="37812" xr:uid="{696BDE25-ED34-4F79-B5A7-5E1735D1716D}"/>
    <cellStyle name="Normal 2 2 10 2 3" xfId="17292" xr:uid="{05798E18-658F-4638-9B50-924B39AAC621}"/>
    <cellStyle name="Normal 2 2 10 2 3 2" xfId="41523" xr:uid="{F198908E-3C16-46A2-9ABE-734AED164E56}"/>
    <cellStyle name="Normal 2 2 10 2 4" xfId="21031" xr:uid="{B205042E-6389-48A1-B530-5EBBA0221852}"/>
    <cellStyle name="Normal 2 2 10 2 4 2" xfId="45254" xr:uid="{4422ED90-ACFE-46D2-AE64-2C33DB38BB01}"/>
    <cellStyle name="Normal 2 2 10 2 5" xfId="27009" xr:uid="{17C05D67-683A-4304-B0C2-3F442716D9E5}"/>
    <cellStyle name="Normal 2 2 10 2 5 2" xfId="51128" xr:uid="{A0F6BB27-D0E7-441D-843F-B9EC8688561E}"/>
    <cellStyle name="Normal 2 2 10 2 6" xfId="34339" xr:uid="{0C9B89DB-D117-4294-8B62-4B38101F0722}"/>
    <cellStyle name="Normal 2 2 10 3" xfId="8819" xr:uid="{BAE944CB-1266-4651-8BAA-D81B8E83BBA5}"/>
    <cellStyle name="Normal 2 2 11" xfId="9733" xr:uid="{B81B5BB4-19E4-457B-B585-674F35270225}"/>
    <cellStyle name="Normal 2 2 11 2" xfId="13598" xr:uid="{2F3FBB84-ACB1-4DE8-ACB3-5A4DCA9CB58A}"/>
    <cellStyle name="Normal 2 2 11 2 2" xfId="37831" xr:uid="{E60888F9-76FE-4305-B9FC-74DA6501CC19}"/>
    <cellStyle name="Normal 2 2 11 3" xfId="17311" xr:uid="{04449FB1-83D2-4265-A283-D62D306B6D13}"/>
    <cellStyle name="Normal 2 2 11 3 2" xfId="41542" xr:uid="{2CFC6B20-36D6-4BC6-9B7D-985B6709036E}"/>
    <cellStyle name="Normal 2 2 11 4" xfId="21050" xr:uid="{4AF0DE7D-D412-4785-834C-966C435D1E52}"/>
    <cellStyle name="Normal 2 2 11 4 2" xfId="45273" xr:uid="{867C614B-F940-44F6-849B-6F6DA53EDD89}"/>
    <cellStyle name="Normal 2 2 11 5" xfId="27028" xr:uid="{DA48AAC8-02C1-415F-AD97-707E066E4CEF}"/>
    <cellStyle name="Normal 2 2 11 5 2" xfId="51147" xr:uid="{806270A8-7874-469C-895A-2516AB5ED14F}"/>
    <cellStyle name="Normal 2 2 11 6" xfId="34357" xr:uid="{876F0A67-08D4-4CFD-80BD-95162F223695}"/>
    <cellStyle name="Normal 2 2 12" xfId="9835" xr:uid="{6E001EA5-FDA7-4D98-A50C-CEE35EE79764}"/>
    <cellStyle name="Normal 2 2 12 2" xfId="13694" xr:uid="{EA0EFC67-8EA1-490E-A42F-128425646727}"/>
    <cellStyle name="Normal 2 2 12 2 2" xfId="37927" xr:uid="{406DBD79-A971-46C1-BB2F-87F27A931CCE}"/>
    <cellStyle name="Normal 2 2 12 3" xfId="17407" xr:uid="{687A2D8B-47CC-4B87-AE12-D2EB78C4E35D}"/>
    <cellStyle name="Normal 2 2 12 3 2" xfId="41638" xr:uid="{CD55B0C6-BE85-44DD-872D-8CD3ED5E7E03}"/>
    <cellStyle name="Normal 2 2 12 4" xfId="21146" xr:uid="{CCED2A5A-4E3F-4AC9-B90E-EE84392F1A11}"/>
    <cellStyle name="Normal 2 2 12 4 2" xfId="45369" xr:uid="{3DE645D1-6DE5-4555-A982-0C92AC8648C3}"/>
    <cellStyle name="Normal 2 2 12 5" xfId="27125" xr:uid="{AFF773E5-32C4-47F9-A331-6FBBAD1E7AF7}"/>
    <cellStyle name="Normal 2 2 12 5 2" xfId="51243" xr:uid="{7E654E3C-2561-4385-973F-3CEA67B05E21}"/>
    <cellStyle name="Normal 2 2 12 6" xfId="34436" xr:uid="{66799A43-5274-4107-9386-AE0F0A334D25}"/>
    <cellStyle name="Normal 2 2 2" xfId="1938" xr:uid="{00000000-0005-0000-0000-0000DB080000}"/>
    <cellStyle name="Normal 2 2 2 2" xfId="1939" xr:uid="{00000000-0005-0000-0000-0000DC080000}"/>
    <cellStyle name="Normal 2 2 2 2 2" xfId="1940" xr:uid="{00000000-0005-0000-0000-0000DD080000}"/>
    <cellStyle name="Normal 2 2 2 2 2 2" xfId="4889" xr:uid="{05CCF609-813E-4336-B484-3CB79CFE5B75}"/>
    <cellStyle name="Normal 2 2 2 2 2 2 2" xfId="4890" xr:uid="{1EB86CAF-0461-4347-9DB1-FE3156A605C1}"/>
    <cellStyle name="Normal 2 2 2 2 2 2 2 2" xfId="4891" xr:uid="{2FED737F-3F4A-4B6B-B08F-1984A1DBE785}"/>
    <cellStyle name="Normal 2 2 2 2 2 2 2 2 2" xfId="6157" xr:uid="{183A68DE-8DD1-4C6A-B92A-8D751DF94C01}"/>
    <cellStyle name="Normal 2 2 2 2 2 2 2 2 2 2" xfId="31163" xr:uid="{8B4BE4FF-1279-4DC1-9E08-A2BA6966C1D6}"/>
    <cellStyle name="Normal 2 2 2 2 2 2 2 2 3" xfId="30143" xr:uid="{B942DAD9-0999-4AA5-8FFC-5DC0EBBAB563}"/>
    <cellStyle name="Normal 2 2 2 2 2 2 2 3" xfId="4892" xr:uid="{550266C5-271B-4946-9C26-524114FF505F}"/>
    <cellStyle name="Normal 2 2 2 2 2 2 2 3 2" xfId="6158" xr:uid="{D3A7D1B3-479F-42CE-901F-BD811D7E82D5}"/>
    <cellStyle name="Normal 2 2 2 2 2 2 2 3 2 2" xfId="31164" xr:uid="{DFE5EDC9-7227-4C40-96A1-015044383EF6}"/>
    <cellStyle name="Normal 2 2 2 2 2 2 2 3 3" xfId="30144" xr:uid="{EB2B48E4-3B34-4FA6-96CA-A3CF447B930D}"/>
    <cellStyle name="Normal 2 2 2 2 2 2 2 4" xfId="6156" xr:uid="{F3AF5EC3-AE90-4AD3-8722-229A238EAB1E}"/>
    <cellStyle name="Normal 2 2 2 2 2 2 2 4 2" xfId="31162" xr:uid="{00D03111-6C4E-4D63-925A-DF0F01EC61BC}"/>
    <cellStyle name="Normal 2 2 2 2 2 2 2 5" xfId="30142" xr:uid="{46FD3A60-8A55-4774-B347-CBA1391EF3D8}"/>
    <cellStyle name="Normal 2 2 2 2 2 3" xfId="4893" xr:uid="{4422E943-D71C-4E27-BDBA-58C451290642}"/>
    <cellStyle name="Normal 2 2 2 2 2 3 2" xfId="6159" xr:uid="{6B88E8BC-AE50-47A1-8FC8-453362A162DC}"/>
    <cellStyle name="Normal 2 2 2 2 2 3 2 2" xfId="31165" xr:uid="{D789AC4C-B768-4FE2-AE65-B7C016EC9821}"/>
    <cellStyle name="Normal 2 2 2 2 2 3 3" xfId="30145" xr:uid="{E295C844-3BDC-4C86-96BB-3D2AC6074543}"/>
    <cellStyle name="Normal 2 2 2 2 2 4" xfId="4894" xr:uid="{1F8EBC29-C5BE-4AAB-828A-2C4162A99D3F}"/>
    <cellStyle name="Normal 2 2 2 2 2 4 2" xfId="6160" xr:uid="{58B5D63C-87A5-4101-8193-47D8B969E4C9}"/>
    <cellStyle name="Normal 2 2 2 2 2 4 2 2" xfId="31166" xr:uid="{E08C8A1D-52FA-45D8-ABD4-EAF26F8EB8FC}"/>
    <cellStyle name="Normal 2 2 2 2 2 4 3" xfId="30146" xr:uid="{F12742B7-7062-46F0-B4C3-CFDC5D927117}"/>
    <cellStyle name="Normal 2 2 2 2 2 5" xfId="4888" xr:uid="{0B36D681-4197-4BC1-AEF3-56E33F3D0BC4}"/>
    <cellStyle name="Normal 2 2 2 2 2 5 2" xfId="30141" xr:uid="{002D3AF1-4B9B-4102-AD4F-2D20D37E8DF9}"/>
    <cellStyle name="Normal 2 2 2 2 2 6" xfId="6155" xr:uid="{B92B6E43-5B53-4938-964B-38CB99F87744}"/>
    <cellStyle name="Normal 2 2 2 2 2 6 2" xfId="31161" xr:uid="{680ACE1B-E893-4227-921B-CBC96D6EFFAA}"/>
    <cellStyle name="Normal 2 2 2 2 3" xfId="4895" xr:uid="{B15644D8-E455-4BBB-BEAF-0E8778FBDE4D}"/>
    <cellStyle name="Normal 2 2 2 2 3 2" xfId="4896" xr:uid="{A485697A-26FD-4994-88D7-4CAF80A214A9}"/>
    <cellStyle name="Normal 2 2 2 2 3 2 2" xfId="6162" xr:uid="{7442E61E-A900-4C3C-9078-54F556385986}"/>
    <cellStyle name="Normal 2 2 2 2 3 2 2 2" xfId="31168" xr:uid="{187E7308-D902-4535-9E43-3FEE792483D0}"/>
    <cellStyle name="Normal 2 2 2 2 3 2 3" xfId="30148" xr:uid="{F504DD39-4610-4ACD-8F1D-5CD52E5AFF09}"/>
    <cellStyle name="Normal 2 2 2 2 3 3" xfId="4897" xr:uid="{D7114DED-1FCA-48DC-AE0C-DDCE1E501C21}"/>
    <cellStyle name="Normal 2 2 2 2 3 3 2" xfId="6163" xr:uid="{78005403-7F0A-464D-9078-2CD4B6999667}"/>
    <cellStyle name="Normal 2 2 2 2 3 3 2 2" xfId="31169" xr:uid="{D9A13D28-93FA-4C3C-95C1-ECFF02DE69B8}"/>
    <cellStyle name="Normal 2 2 2 2 3 3 3" xfId="30149" xr:uid="{E9559432-DAF5-4A7A-86ED-B7C29DDD572F}"/>
    <cellStyle name="Normal 2 2 2 2 3 4" xfId="6161" xr:uid="{9C706F42-CBB4-403C-8064-BFD433BE5CAA}"/>
    <cellStyle name="Normal 2 2 2 2 3 4 2" xfId="31167" xr:uid="{4E0364F5-9531-47A6-8A4E-FD92F5CA669B}"/>
    <cellStyle name="Normal 2 2 2 2 3 5" xfId="8953" xr:uid="{CC87982A-0C89-4E86-8CDC-D7B6858AF6A2}"/>
    <cellStyle name="Normal 2 2 2 2 3 6" xfId="30147" xr:uid="{54A530DA-4BBA-4D83-909C-B0C07FE2CDA3}"/>
    <cellStyle name="Normal 2 2 2 2 4" xfId="4887" xr:uid="{A0C216BB-305C-4D0A-A49D-E35C1709862E}"/>
    <cellStyle name="Normal 2 2 2 3" xfId="1941" xr:uid="{00000000-0005-0000-0000-0000DE080000}"/>
    <cellStyle name="Normal 2 2 2 3 2" xfId="4898" xr:uid="{2F70AB10-DDAC-4B53-AA8E-1E6A38CDCAEC}"/>
    <cellStyle name="Normal 2 2 2 3 2 2" xfId="10727" xr:uid="{F5F91AB6-2A4A-4054-92C8-98B1BE6C4BF2}"/>
    <cellStyle name="Normal 2 2 2 4" xfId="1942" xr:uid="{00000000-0005-0000-0000-0000DF080000}"/>
    <cellStyle name="Normal 2 2 2 4 2" xfId="4899" xr:uid="{44CF89C7-18E4-4118-BC85-47B743F6392B}"/>
    <cellStyle name="Normal 2 2 2 5" xfId="1943" xr:uid="{00000000-0005-0000-0000-0000E0080000}"/>
    <cellStyle name="Normal 2 2 2 5 2" xfId="4900" xr:uid="{7C1494E2-17F1-49E3-AAFD-7860A5076926}"/>
    <cellStyle name="Normal 2 2 2 5 2 2" xfId="30150" xr:uid="{AACF8A14-519A-4DD1-AF13-40A391E4E914}"/>
    <cellStyle name="Normal 2 2 2 5 3" xfId="6164" xr:uid="{372BEDDB-B451-4E8D-8A83-C1219D68B7BF}"/>
    <cellStyle name="Normal 2 2 2 5 3 2" xfId="31170" xr:uid="{F1147FF6-D637-4972-8556-7380D504D872}"/>
    <cellStyle name="Normal 2 2 2 5 4" xfId="9831" xr:uid="{64412A64-182B-4F49-8DFC-E4967463FB7D}"/>
    <cellStyle name="Normal 2 2 2 5 4 2" xfId="34432" xr:uid="{5459C160-C0F7-4A27-B9D9-E5E6C3F36A00}"/>
    <cellStyle name="Normal 2 2 2 5 5" xfId="13677" xr:uid="{FA9A7314-45C1-46E6-921B-9E29E9686C93}"/>
    <cellStyle name="Normal 2 2 2 5 5 2" xfId="37910" xr:uid="{5A15EC07-EA0A-4B94-8D57-95EEF2A7DD8C}"/>
    <cellStyle name="Normal 2 2 2 5 6" xfId="17390" xr:uid="{954F5D98-C7F8-40CE-89CB-5797D74B3B66}"/>
    <cellStyle name="Normal 2 2 2 5 6 2" xfId="41621" xr:uid="{513C6C80-BF85-4EF8-A195-1A038D4FCC43}"/>
    <cellStyle name="Normal 2 2 2 5 7" xfId="21129" xr:uid="{E833A2F6-1A30-4057-B310-253105D4E453}"/>
    <cellStyle name="Normal 2 2 2 5 7 2" xfId="45352" xr:uid="{46B8F631-64C3-4815-81B4-AC5049E9D2AE}"/>
    <cellStyle name="Normal 2 2 2 5 8" xfId="27108" xr:uid="{BA9E1DF7-E001-4611-8A62-B161EB1F09E5}"/>
    <cellStyle name="Normal 2 2 2 5 8 2" xfId="51226" xr:uid="{60EA4C1F-7CBA-417A-9576-08624D7CC532}"/>
    <cellStyle name="Normal 2 2 2 6" xfId="3648" xr:uid="{E72FD467-8152-4F3B-886B-349E13547666}"/>
    <cellStyle name="Normal 2 2 2 6 2" xfId="4901" xr:uid="{DF28922B-14B1-44BE-AF01-CFE08CC1C59D}"/>
    <cellStyle name="Normal 2 2 2 6 2 2" xfId="30151" xr:uid="{035EFA94-36A8-471D-9A60-0CFE6D9A63E1}"/>
    <cellStyle name="Normal 2 2 2 6 3" xfId="6165" xr:uid="{5A34EA2A-5C98-481D-8755-BAD7A778E82C}"/>
    <cellStyle name="Normal 2 2 2 6 3 2" xfId="31171" xr:uid="{A11CA40F-B32C-4E1F-9EC2-D3D5F54F07B9}"/>
    <cellStyle name="Normal 2 2 2 6 4" xfId="8876" xr:uid="{7BE492CF-4D98-41A4-8BAD-682D71F7AFA6}"/>
    <cellStyle name="Normal 2 2 2 6 5" xfId="29376" xr:uid="{E907EAC1-EA8C-4C71-B7A8-D7B8CF9C2904}"/>
    <cellStyle name="Normal 2 2 2 7" xfId="4886" xr:uid="{DF7083E7-D233-40AA-B559-551F5B9C7AB4}"/>
    <cellStyle name="Normal 2 2 2 7 2" xfId="30140" xr:uid="{4D291D7A-16BF-4482-BA9C-C1C7FEA8AECB}"/>
    <cellStyle name="Normal 2 2 2 8" xfId="5408" xr:uid="{49900982-44D6-45B1-9AA8-FB0733B95DF9}"/>
    <cellStyle name="Normal 2 2 2 8 2" xfId="30415" xr:uid="{332C97FF-04B3-4F98-8C15-BBE0CB0400A4}"/>
    <cellStyle name="Normal 2 2 2 9" xfId="6154" xr:uid="{01435FB1-A929-47E3-8AEA-30527A416A6E}"/>
    <cellStyle name="Normal 2 2 2 9 2" xfId="31160" xr:uid="{522ED940-7840-4D76-AAEC-E7CC2A092B27}"/>
    <cellStyle name="Normal 2 2 3" xfId="1944" xr:uid="{00000000-0005-0000-0000-0000E1080000}"/>
    <cellStyle name="Normal 2 2 3 10" xfId="11088" xr:uid="{7B98FB5C-EC5F-486C-9BFF-D15931EDD060}"/>
    <cellStyle name="Normal 2 2 3 10 2" xfId="24582" xr:uid="{3F8D1EE2-8ED3-4BC0-B581-C54A0FB652D3}"/>
    <cellStyle name="Normal 2 2 3 10 2 2" xfId="48756" xr:uid="{9A8B3A97-0D62-424F-A57C-D142D4B84324}"/>
    <cellStyle name="Normal 2 2 3 10 3" xfId="35328" xr:uid="{79425200-23FC-4558-AEA4-F50EECF5390E}"/>
    <cellStyle name="Normal 2 2 3 11" xfId="11201" xr:uid="{E8C26413-0D7A-4AC3-AFEA-4574DF75720C}"/>
    <cellStyle name="Normal 2 2 3 11 2" xfId="35435" xr:uid="{487E831E-3909-4E92-8776-C60B19A94C64}"/>
    <cellStyle name="Normal 2 2 3 12" xfId="14914" xr:uid="{9751D8AB-0D8F-4075-A024-EFC8BF85B605}"/>
    <cellStyle name="Normal 2 2 3 12 2" xfId="39146" xr:uid="{EE00EC62-2E50-4E3D-B0FC-8618F2B9E88F}"/>
    <cellStyle name="Normal 2 2 3 13" xfId="18647" xr:uid="{6609AB02-0F8B-4323-9F53-8869F6AF0CDB}"/>
    <cellStyle name="Normal 2 2 3 13 2" xfId="42873" xr:uid="{B7245C5C-5FA8-4B66-80CA-4F67C24300D6}"/>
    <cellStyle name="Normal 2 2 3 14" xfId="22302" xr:uid="{6BA953CB-DDE5-4B05-A43F-5DEFC72810A9}"/>
    <cellStyle name="Normal 2 2 3 14 2" xfId="46520" xr:uid="{7E647B9E-ACD3-48CD-BCB0-0969C1AA1131}"/>
    <cellStyle name="Normal 2 2 3 2" xfId="1945" xr:uid="{00000000-0005-0000-0000-0000E2080000}"/>
    <cellStyle name="Normal 2 2 3 2 2" xfId="8134" xr:uid="{66F09D52-ACE8-4C19-A859-4C9ECA9673A5}"/>
    <cellStyle name="Normal 2 2 3 2 2 2" xfId="13103" xr:uid="{08D02B53-3500-4099-BCAB-CF725E77CCFE}"/>
    <cellStyle name="Normal 2 2 3 2 2 2 2" xfId="26533" xr:uid="{E2CAE834-7A39-4A68-82CD-29ECCC538CA0}"/>
    <cellStyle name="Normal 2 2 3 2 2 2 2 2" xfId="50652" xr:uid="{E067A084-34CA-4626-BE12-4850CBD1DF1C}"/>
    <cellStyle name="Normal 2 2 3 2 2 2 3" xfId="37336" xr:uid="{3EA70B03-1F23-4BBA-A15E-A1D951B2D21C}"/>
    <cellStyle name="Normal 2 2 3 2 2 3" xfId="16816" xr:uid="{FB35C66C-AC71-4A3F-B057-25CE03E6FC80}"/>
    <cellStyle name="Normal 2 2 3 2 2 3 2" xfId="41047" xr:uid="{11252FBA-DB3A-44B8-8503-BFE374245AB2}"/>
    <cellStyle name="Normal 2 2 3 2 2 4" xfId="20555" xr:uid="{57D9BCC9-00DF-4860-944C-75AA06A349E6}"/>
    <cellStyle name="Normal 2 2 3 2 2 4 2" xfId="44778" xr:uid="{FE6134FE-FBC9-4868-ABF1-B19DDA3D73B1}"/>
    <cellStyle name="Normal 2 2 3 2 2 5" xfId="23767" xr:uid="{7A2CA965-1067-49D6-9F51-B00AB904E740}"/>
    <cellStyle name="Normal 2 2 3 2 2 5 2" xfId="47969" xr:uid="{E29090BA-1B9B-4D92-8F9C-2E5EC2D62A15}"/>
    <cellStyle name="Normal 2 2 3 2 2 6" xfId="32962" xr:uid="{09CFD591-28E7-4D46-9079-1A056BACF4A1}"/>
    <cellStyle name="Normal 2 2 3 2 3" xfId="6984" xr:uid="{D20D752C-7399-4629-939E-E98ADB102059}"/>
    <cellStyle name="Normal 2 2 3 2 3 2" xfId="14295" xr:uid="{A0FA880D-0106-4FF9-85D8-739255C86E65}"/>
    <cellStyle name="Normal 2 2 3 2 3 2 2" xfId="38528" xr:uid="{65CC4D6F-BD27-4ECA-AEC7-CB0056863A59}"/>
    <cellStyle name="Normal 2 2 3 2 3 3" xfId="18008" xr:uid="{7CF7C5CD-5C80-4861-A706-7BF1C6CBBE3E}"/>
    <cellStyle name="Normal 2 2 3 2 3 3 2" xfId="42239" xr:uid="{D46A0E98-6CD8-4AE8-8E25-D025D3402536}"/>
    <cellStyle name="Normal 2 2 3 2 3 4" xfId="21747" xr:uid="{C9B4540B-AC9E-4BDE-A3A8-E6F4939125C1}"/>
    <cellStyle name="Normal 2 2 3 2 3 4 2" xfId="45970" xr:uid="{FFFBC179-0E41-4C2F-A32E-D1C1F2BE723E}"/>
    <cellStyle name="Normal 2 2 3 2 3 5" xfId="27727" xr:uid="{D82A3B8F-4D67-4997-94D6-CF80DC4C7AC5}"/>
    <cellStyle name="Normal 2 2 3 2 3 5 2" xfId="51844" xr:uid="{6F58A49F-186E-4B9E-A1A1-D78908A966FD}"/>
    <cellStyle name="Normal 2 2 3 2 3 6" xfId="31914" xr:uid="{9E05227C-052E-42CC-9CEB-B87510FC4024}"/>
    <cellStyle name="Normal 2 2 3 2 4" xfId="9104" xr:uid="{6E5ABE14-265D-47A1-AD36-B560904E4345}"/>
    <cellStyle name="Normal 2 2 3 2 5" xfId="11714" xr:uid="{9CD47DBD-8982-462F-8143-49226710E916}"/>
    <cellStyle name="Normal 2 2 3 2 5 2" xfId="25130" xr:uid="{66EBC098-CCD5-4EE2-9373-34D3B130AFA9}"/>
    <cellStyle name="Normal 2 2 3 2 5 2 2" xfId="49264" xr:uid="{327CA77C-9BE2-4FA6-8C5A-FF5E0D533F1A}"/>
    <cellStyle name="Normal 2 2 3 2 5 3" xfId="35948" xr:uid="{14BF07B3-DCB8-4474-9CBC-908A40762251}"/>
    <cellStyle name="Normal 2 2 3 2 6" xfId="15427" xr:uid="{30524F36-3825-4E57-8DCD-B1A9591AE425}"/>
    <cellStyle name="Normal 2 2 3 2 6 2" xfId="39659" xr:uid="{D9BE1F57-82F9-4985-B3FC-242AC47B8E4C}"/>
    <cellStyle name="Normal 2 2 3 2 7" xfId="19164" xr:uid="{E08C7650-D38C-452B-A81C-64446FC4A6CD}"/>
    <cellStyle name="Normal 2 2 3 2 7 2" xfId="43390" xr:uid="{AAD7A5B7-EA0C-48E3-90AC-49258096BC2B}"/>
    <cellStyle name="Normal 2 2 3 2 8" xfId="22717" xr:uid="{F6937DD2-18B8-4DED-9D86-A4BAA5201336}"/>
    <cellStyle name="Normal 2 2 3 2 8 2" xfId="46919" xr:uid="{7F73E05A-03C8-41D4-9308-4FB31ED24CDE}"/>
    <cellStyle name="Normal 2 2 3 3" xfId="1946" xr:uid="{00000000-0005-0000-0000-0000E3080000}"/>
    <cellStyle name="Normal 2 2 3 3 2" xfId="4903" xr:uid="{80D71050-D563-42D1-BA40-AD19957DC599}"/>
    <cellStyle name="Normal 2 2 3 3 2 2" xfId="8265" xr:uid="{EE01818A-E460-40AB-A95B-C222766F6F16}"/>
    <cellStyle name="Normal 2 2 3 3 2 2 2" xfId="27854" xr:uid="{021F28CB-1AA5-47C5-9815-A297C20283C2}"/>
    <cellStyle name="Normal 2 2 3 3 2 2 2 2" xfId="51971" xr:uid="{50D4D17E-4B6A-4A45-B61C-083675FE1B9C}"/>
    <cellStyle name="Normal 2 2 3 3 2 2 3" xfId="33089" xr:uid="{19DFEFD3-E48A-4464-A54A-A4E2B82F91FD}"/>
    <cellStyle name="Normal 2 2 3 3 2 3" xfId="14422" xr:uid="{BB3B90ED-89DD-4D30-82A3-E24095BCB557}"/>
    <cellStyle name="Normal 2 2 3 3 2 3 2" xfId="38655" xr:uid="{6EB27C00-9299-40FD-960D-D3A732F16FFA}"/>
    <cellStyle name="Normal 2 2 3 3 2 4" xfId="18135" xr:uid="{428FD788-0B31-4EE6-8E61-72433078E442}"/>
    <cellStyle name="Normal 2 2 3 3 2 4 2" xfId="42366" xr:uid="{DBFA05B3-0AC7-44B5-A445-2224D794BD02}"/>
    <cellStyle name="Normal 2 2 3 3 2 5" xfId="21874" xr:uid="{DF8E7D1B-3AC7-456F-B479-D474FAF092D9}"/>
    <cellStyle name="Normal 2 2 3 3 2 5 2" xfId="46097" xr:uid="{3112AFE5-A4B2-4713-8DA8-E03DD4ECEF13}"/>
    <cellStyle name="Normal 2 2 3 3 2 6" xfId="23894" xr:uid="{23B50E13-BC41-4A94-9364-369B9CBBA808}"/>
    <cellStyle name="Normal 2 2 3 3 2 6 2" xfId="48096" xr:uid="{4FC7670B-F001-4E80-A551-FF8460C6692B}"/>
    <cellStyle name="Normal 2 2 3 3 2 7" xfId="30153" xr:uid="{F9773046-EA47-45FF-8445-6BC65AE934B2}"/>
    <cellStyle name="Normal 2 2 3 3 3" xfId="6167" xr:uid="{9DB9CFCE-6447-422A-B8CC-1BED542E1782}"/>
    <cellStyle name="Normal 2 2 3 3 3 2" xfId="9481" xr:uid="{36C9C6FD-7ABE-4758-9786-6D9E0072DCB1}"/>
    <cellStyle name="Normal 2 2 3 3 3 2 2" xfId="34106" xr:uid="{818B0075-AEAE-4112-B329-235DE8EDFE1F}"/>
    <cellStyle name="Normal 2 2 3 3 3 3" xfId="13230" xr:uid="{75F8F863-F4DD-428B-8C88-5A8C304A4948}"/>
    <cellStyle name="Normal 2 2 3 3 3 3 2" xfId="37463" xr:uid="{9EEBEC61-911E-447A-A5A9-31A4C338F69E}"/>
    <cellStyle name="Normal 2 2 3 3 3 4" xfId="16943" xr:uid="{A825705A-ADD4-487E-852F-7DE3584CFE49}"/>
    <cellStyle name="Normal 2 2 3 3 3 4 2" xfId="41174" xr:uid="{198E589E-E921-4E35-BD71-F180AC8132B9}"/>
    <cellStyle name="Normal 2 2 3 3 3 5" xfId="20682" xr:uid="{9C8E5702-EB8D-455B-91E2-4735D2A7DE8E}"/>
    <cellStyle name="Normal 2 2 3 3 3 5 2" xfId="44905" xr:uid="{6C890C46-5F40-4654-92DF-10534FC01129}"/>
    <cellStyle name="Normal 2 2 3 3 3 6" xfId="26660" xr:uid="{F3903A10-6C9F-4705-8D9B-37F7578DED6E}"/>
    <cellStyle name="Normal 2 2 3 3 3 6 2" xfId="50779" xr:uid="{4104A24E-39AB-4601-B35A-7CD4212B2797}"/>
    <cellStyle name="Normal 2 2 3 3 3 7" xfId="31173" xr:uid="{A7A2CF79-A636-4F15-83E0-5CA5F36D3B92}"/>
    <cellStyle name="Normal 2 2 3 3 4" xfId="7117" xr:uid="{BB0A221D-0A7E-4F7C-B287-E08CC6E6B2AA}"/>
    <cellStyle name="Normal 2 2 3 3 4 2" xfId="25257" xr:uid="{395DF9B7-45EE-4E09-988B-4D6BAD7674F8}"/>
    <cellStyle name="Normal 2 2 3 3 4 2 2" xfId="49391" xr:uid="{0D895F32-DA76-459C-A890-5D59C2DD300F}"/>
    <cellStyle name="Normal 2 2 3 3 4 3" xfId="32041" xr:uid="{F79426C3-81B4-4C0F-8A30-2057C16F3AD3}"/>
    <cellStyle name="Normal 2 2 3 3 5" xfId="11841" xr:uid="{BECDA6BE-BAC2-4847-A249-AF94E7F4C1A4}"/>
    <cellStyle name="Normal 2 2 3 3 5 2" xfId="36075" xr:uid="{7F4CD732-12F3-444E-BB69-DBF20374AD5E}"/>
    <cellStyle name="Normal 2 2 3 3 6" xfId="15554" xr:uid="{27A9DB61-030E-4CB2-920F-F99C07DA78DC}"/>
    <cellStyle name="Normal 2 2 3 3 6 2" xfId="39786" xr:uid="{EE950B23-7B35-46AF-BD66-F895CCBEC7A7}"/>
    <cellStyle name="Normal 2 2 3 3 7" xfId="19291" xr:uid="{134E52DB-9173-4544-92A4-333B0255C416}"/>
    <cellStyle name="Normal 2 2 3 3 7 2" xfId="43517" xr:uid="{C0B50474-6D54-4935-B9E0-E13D672DDAFD}"/>
    <cellStyle name="Normal 2 2 3 3 8" xfId="22844" xr:uid="{EE60F628-5B26-4123-9B0E-8A0F44C24C6B}"/>
    <cellStyle name="Normal 2 2 3 3 8 2" xfId="47046" xr:uid="{C638E0D0-4B61-4D4D-9AFF-4A6CD9EB5B8E}"/>
    <cellStyle name="Normal 2 2 3 4" xfId="3208" xr:uid="{00000000-0005-0000-0000-0000E4080000}"/>
    <cellStyle name="Normal 2 2 3 4 2" xfId="4904" xr:uid="{7770EEB6-1119-429F-9E7C-9A077565BAF2}"/>
    <cellStyle name="Normal 2 2 3 4 2 2" xfId="8395" xr:uid="{BA19E768-FD25-4CFB-B493-F58368202F16}"/>
    <cellStyle name="Normal 2 2 3 4 2 2 2" xfId="27981" xr:uid="{CB0970F2-7B2C-4C1A-BC09-A1B053FAEF3E}"/>
    <cellStyle name="Normal 2 2 3 4 2 2 2 2" xfId="52098" xr:uid="{1C8FDF62-FEE7-4828-A157-BA2ECDC93B53}"/>
    <cellStyle name="Normal 2 2 3 4 2 2 3" xfId="33216" xr:uid="{E96832D5-C6E9-4C14-B3BC-09143514FAE3}"/>
    <cellStyle name="Normal 2 2 3 4 2 3" xfId="14549" xr:uid="{A51BA333-5463-402F-A6D9-70F54EC8B4CE}"/>
    <cellStyle name="Normal 2 2 3 4 2 3 2" xfId="38782" xr:uid="{CC5F22A4-7777-4E05-A240-2869F2242892}"/>
    <cellStyle name="Normal 2 2 3 4 2 4" xfId="18262" xr:uid="{2696E0BC-41DD-4A91-A392-8B5491BAB54F}"/>
    <cellStyle name="Normal 2 2 3 4 2 4 2" xfId="42493" xr:uid="{525DA54F-F44F-4553-9EC2-F90922AA1690}"/>
    <cellStyle name="Normal 2 2 3 4 2 5" xfId="22001" xr:uid="{51611600-B517-473A-A501-98EABC9C7660}"/>
    <cellStyle name="Normal 2 2 3 4 2 5 2" xfId="46224" xr:uid="{5ABD93DA-5AE7-4787-9922-492B8DE9986A}"/>
    <cellStyle name="Normal 2 2 3 4 2 6" xfId="24021" xr:uid="{015D4E9E-ADDE-4607-8F83-FE4E55FA6C20}"/>
    <cellStyle name="Normal 2 2 3 4 2 6 2" xfId="48223" xr:uid="{BD2D4AB0-5CA4-4BA6-8F42-B72DE86B4259}"/>
    <cellStyle name="Normal 2 2 3 4 2 7" xfId="30154" xr:uid="{073AE3BC-9FD2-43FA-A621-BE46180315D3}"/>
    <cellStyle name="Normal 2 2 3 4 3" xfId="6168" xr:uid="{1D341860-8916-4B4D-AB74-357159C15B8D}"/>
    <cellStyle name="Normal 2 2 3 4 3 2" xfId="9562" xr:uid="{503796DA-DA65-4CF0-82AC-0097043AB1CA}"/>
    <cellStyle name="Normal 2 2 3 4 3 2 2" xfId="34187" xr:uid="{EE4BA484-9309-4EB4-8634-95C02AA50DA3}"/>
    <cellStyle name="Normal 2 2 3 4 3 3" xfId="13357" xr:uid="{26BEE5C1-46DD-4CB5-8EA9-3D31D5CA97B2}"/>
    <cellStyle name="Normal 2 2 3 4 3 3 2" xfId="37590" xr:uid="{FE0A8F02-6431-48C8-A7E4-025C1720FE36}"/>
    <cellStyle name="Normal 2 2 3 4 3 4" xfId="17070" xr:uid="{94790B12-F2ED-45BA-B942-1EB5B0D931F6}"/>
    <cellStyle name="Normal 2 2 3 4 3 4 2" xfId="41301" xr:uid="{5364A8CF-76CC-4DDC-AAB5-E0C50B239BD8}"/>
    <cellStyle name="Normal 2 2 3 4 3 5" xfId="20809" xr:uid="{4D998E62-BB13-47B5-AEC0-C9FCBBEC28D1}"/>
    <cellStyle name="Normal 2 2 3 4 3 5 2" xfId="45032" xr:uid="{FB62067D-9076-48AA-8ACC-F5345088EB75}"/>
    <cellStyle name="Normal 2 2 3 4 3 6" xfId="26787" xr:uid="{7ADB37EC-2D1B-4DE6-98F0-1A7FE4467EA2}"/>
    <cellStyle name="Normal 2 2 3 4 3 6 2" xfId="50906" xr:uid="{72F07AA7-F76D-4436-8D3D-D8A9217B8A9B}"/>
    <cellStyle name="Normal 2 2 3 4 3 7" xfId="31174" xr:uid="{A9E090CE-F318-45E1-A8A5-159D5E952231}"/>
    <cellStyle name="Normal 2 2 3 4 4" xfId="7245" xr:uid="{AB914586-6413-4ECA-824F-77AF86903873}"/>
    <cellStyle name="Normal 2 2 3 4 4 2" xfId="25384" xr:uid="{AD756DF4-C880-4691-A553-DA25A49E0807}"/>
    <cellStyle name="Normal 2 2 3 4 4 2 2" xfId="49518" xr:uid="{039F438E-8AAA-4A82-A516-355FDD2EF78D}"/>
    <cellStyle name="Normal 2 2 3 4 4 3" xfId="32168" xr:uid="{522BFF25-FE26-4036-A58E-AA386BD6A589}"/>
    <cellStyle name="Normal 2 2 3 4 5" xfId="10728" xr:uid="{89648A26-D2EF-4E48-B3DA-9ED977CFAD3C}"/>
    <cellStyle name="Normal 2 2 3 4 6" xfId="11968" xr:uid="{D2664E38-B3BA-4968-AB0D-4960B06C5445}"/>
    <cellStyle name="Normal 2 2 3 4 6 2" xfId="36202" xr:uid="{8ADE342F-A17F-4A54-9FBC-7FBE1EA82990}"/>
    <cellStyle name="Normal 2 2 3 4 7" xfId="15681" xr:uid="{149BC8CC-9E87-447B-8EE3-81E217945150}"/>
    <cellStyle name="Normal 2 2 3 4 7 2" xfId="39913" xr:uid="{B80F5E72-483C-420E-ACCF-7DF954D42C74}"/>
    <cellStyle name="Normal 2 2 3 4 8" xfId="19418" xr:uid="{A3C2013B-71F3-4106-AF3B-31CDFBB9533F}"/>
    <cellStyle name="Normal 2 2 3 4 8 2" xfId="43644" xr:uid="{4CF2AB99-B71C-47ED-9E3E-1723CFC26555}"/>
    <cellStyle name="Normal 2 2 3 4 9" xfId="22971" xr:uid="{9CA64603-2B52-4C57-89A4-C6182F526BC0}"/>
    <cellStyle name="Normal 2 2 3 4 9 2" xfId="47173" xr:uid="{3AD7296D-E8F0-46F4-ACE0-9A466CC2190A}"/>
    <cellStyle name="Normal 2 2 3 5" xfId="3498" xr:uid="{00000000-0005-0000-0000-0000E5080000}"/>
    <cellStyle name="Normal 2 2 3 5 2" xfId="8527" xr:uid="{EBE2845D-7AC8-4795-860E-9C8DDDA0EDBB}"/>
    <cellStyle name="Normal 2 2 3 5 2 2" xfId="14676" xr:uid="{33F6DC08-52E6-4771-813B-27D49155A1D8}"/>
    <cellStyle name="Normal 2 2 3 5 2 2 2" xfId="28108" xr:uid="{3C4DFAE1-7425-4CE1-8DEC-03DC196FAE1A}"/>
    <cellStyle name="Normal 2 2 3 5 2 2 2 2" xfId="52225" xr:uid="{A4DCEE7F-7D1A-4147-96B3-21E36D55FD26}"/>
    <cellStyle name="Normal 2 2 3 5 2 2 3" xfId="38909" xr:uid="{C9E18F61-84A9-46BF-BF22-183D1529056F}"/>
    <cellStyle name="Normal 2 2 3 5 2 3" xfId="18389" xr:uid="{CD1581D8-58D5-496A-82A0-600237FCF14F}"/>
    <cellStyle name="Normal 2 2 3 5 2 3 2" xfId="42620" xr:uid="{F6853BB7-854C-4CA5-9B37-EC8B2E92C439}"/>
    <cellStyle name="Normal 2 2 3 5 2 4" xfId="22128" xr:uid="{17F46CC8-EB4D-4A0C-9061-E72D9AC937B0}"/>
    <cellStyle name="Normal 2 2 3 5 2 4 2" xfId="46351" xr:uid="{E29EFE60-9971-4E9A-ABD1-33B4B3DAE562}"/>
    <cellStyle name="Normal 2 2 3 5 2 5" xfId="24148" xr:uid="{A795BF3F-5EE1-4BD3-81DF-16FEB90281A9}"/>
    <cellStyle name="Normal 2 2 3 5 2 5 2" xfId="48350" xr:uid="{316FE8FE-548C-406E-86F7-98030C423409}"/>
    <cellStyle name="Normal 2 2 3 5 2 6" xfId="33343" xr:uid="{0ACC7FE1-4E5E-47FA-8C56-E1FBA4EE7218}"/>
    <cellStyle name="Normal 2 2 3 5 3" xfId="7379" xr:uid="{AA3E0E94-70D1-4560-A1C7-0ED09DD8CAC4}"/>
    <cellStyle name="Normal 2 2 3 5 3 2" xfId="13484" xr:uid="{5C1FDA58-47D1-47C1-9BB7-6A08C3365ABB}"/>
    <cellStyle name="Normal 2 2 3 5 3 2 2" xfId="37717" xr:uid="{BC770040-F324-4A3D-AD70-BF440469FEE3}"/>
    <cellStyle name="Normal 2 2 3 5 3 3" xfId="17197" xr:uid="{AEB8E7D1-6189-4249-B1A3-C7C2664C8DE2}"/>
    <cellStyle name="Normal 2 2 3 5 3 3 2" xfId="41428" xr:uid="{E691D5CE-B0DA-4F34-A094-4B8BE2FCFCF8}"/>
    <cellStyle name="Normal 2 2 3 5 3 4" xfId="20936" xr:uid="{DFA29860-C332-4718-BFD0-18137DB97B13}"/>
    <cellStyle name="Normal 2 2 3 5 3 4 2" xfId="45159" xr:uid="{52778FA0-D254-4D67-8436-7F66AA64F072}"/>
    <cellStyle name="Normal 2 2 3 5 3 5" xfId="26914" xr:uid="{FACAD7D3-4190-43B5-AEA3-F138B8311AD9}"/>
    <cellStyle name="Normal 2 2 3 5 3 5 2" xfId="51033" xr:uid="{B076A3A0-77B7-466C-92CB-84A96CE3D83D}"/>
    <cellStyle name="Normal 2 2 3 5 3 6" xfId="32295" xr:uid="{BBA61C26-0342-4C3E-B370-8A7FFECA8A4D}"/>
    <cellStyle name="Normal 2 2 3 5 4" xfId="12095" xr:uid="{7A5A955A-7B10-49D2-9C56-9E0FDD030158}"/>
    <cellStyle name="Normal 2 2 3 5 4 2" xfId="25511" xr:uid="{1B9013BE-C8DB-4D68-B983-93ADCF87016D}"/>
    <cellStyle name="Normal 2 2 3 5 4 2 2" xfId="49645" xr:uid="{524536F0-ED0D-4A53-9FE0-DEB142B65AB3}"/>
    <cellStyle name="Normal 2 2 3 5 4 3" xfId="36329" xr:uid="{4E6E4478-485E-4E57-A07E-77800BE9D552}"/>
    <cellStyle name="Normal 2 2 3 5 5" xfId="15808" xr:uid="{CC5542D6-A2FF-4257-9937-C2A4553275CF}"/>
    <cellStyle name="Normal 2 2 3 5 5 2" xfId="40040" xr:uid="{3018E717-50AF-419C-8A1F-EFF428DB6E88}"/>
    <cellStyle name="Normal 2 2 3 5 6" xfId="19545" xr:uid="{F04B65AE-D0FD-40EC-A503-42CB6112D171}"/>
    <cellStyle name="Normal 2 2 3 5 6 2" xfId="43771" xr:uid="{FB400FA7-1C14-4EB9-879D-B270D6BD2343}"/>
    <cellStyle name="Normal 2 2 3 5 7" xfId="23098" xr:uid="{FF059F34-CEC8-40EB-AD9C-3447DC414389}"/>
    <cellStyle name="Normal 2 2 3 5 7 2" xfId="47300" xr:uid="{8CFC7D35-E6BE-44DC-B0EE-AA8239DD8821}"/>
    <cellStyle name="Normal 2 2 3 5 8" xfId="29295" xr:uid="{256318B4-FB25-40AA-A0E5-F9BE34A74894}"/>
    <cellStyle name="Normal 2 2 3 6" xfId="4902" xr:uid="{136C63EB-D264-46D1-914A-643C770B35D0}"/>
    <cellStyle name="Normal 2 2 3 6 2" xfId="7658" xr:uid="{3FF620C0-AC72-48FE-B0BF-B509D845A27E}"/>
    <cellStyle name="Normal 2 2 3 6 3" xfId="30152" xr:uid="{E6B7DEDB-1B98-4570-860B-3B58CA328D80}"/>
    <cellStyle name="Normal 2 2 3 7" xfId="6166" xr:uid="{46B92E1F-33A8-42EF-B55F-5CC31008281B}"/>
    <cellStyle name="Normal 2 2 3 7 2" xfId="7544" xr:uid="{10E1542F-401A-4F5A-8561-ABB593E7D558}"/>
    <cellStyle name="Normal 2 2 3 7 2 2" xfId="26042" xr:uid="{B2F5946B-4E0C-4CE4-96D7-4C85B1FD23BB}"/>
    <cellStyle name="Normal 2 2 3 7 2 2 2" xfId="50163" xr:uid="{3DB6F910-8267-4AD8-9292-E381E74C7E54}"/>
    <cellStyle name="Normal 2 2 3 7 2 3" xfId="32455" xr:uid="{6E15B222-F1D2-48EC-9836-3D19CB475184}"/>
    <cellStyle name="Normal 2 2 3 7 3" xfId="12614" xr:uid="{64A88CBB-BF3B-472A-9422-6B09C280CFC0}"/>
    <cellStyle name="Normal 2 2 3 7 3 2" xfId="36847" xr:uid="{DC08C7C3-0E3B-40AC-807B-D47891DFAC2A}"/>
    <cellStyle name="Normal 2 2 3 7 4" xfId="16327" xr:uid="{63C9F120-C0F5-4940-ADC5-1E3B01906732}"/>
    <cellStyle name="Normal 2 2 3 7 4 2" xfId="40558" xr:uid="{ADD7CC88-A78D-48DD-903D-E60382307FC2}"/>
    <cellStyle name="Normal 2 2 3 7 5" xfId="20066" xr:uid="{B939CCA2-CA4E-4F5F-BA87-9EB1EC6550A3}"/>
    <cellStyle name="Normal 2 2 3 7 5 2" xfId="44289" xr:uid="{6E112F74-C81F-491A-8242-73B9BF6279D6}"/>
    <cellStyle name="Normal 2 2 3 7 6" xfId="23258" xr:uid="{634C6DD7-C8FA-4E45-BE6E-CEEAB41CA98D}"/>
    <cellStyle name="Normal 2 2 3 7 6 2" xfId="47460" xr:uid="{E79D741D-7A5B-46EA-93FF-754A70DB7D98}"/>
    <cellStyle name="Normal 2 2 3 7 7" xfId="31172" xr:uid="{B75040A4-D7F7-4F26-A6E4-84F665557A80}"/>
    <cellStyle name="Normal 2 2 3 8" xfId="9887" xr:uid="{58EC4841-8E95-4D0C-8213-56FB6440BF4F}"/>
    <cellStyle name="Normal 2 2 3 8 2" xfId="13791" xr:uid="{A318CD6C-0A5E-44BB-A20D-1B1C688E2F05}"/>
    <cellStyle name="Normal 2 2 3 8 2 2" xfId="27223" xr:uid="{54A160A4-1C28-47F4-807B-276E666B00E6}"/>
    <cellStyle name="Normal 2 2 3 8 2 2 2" xfId="51340" xr:uid="{7B77153A-2FCE-489F-AD05-9765325640BE}"/>
    <cellStyle name="Normal 2 2 3 8 2 3" xfId="38024" xr:uid="{43E64F92-53BD-4460-B54A-3BF3EA596F5A}"/>
    <cellStyle name="Normal 2 2 3 8 3" xfId="17504" xr:uid="{AB8AF031-7CDC-4BFB-93B8-2BF9F5D294E5}"/>
    <cellStyle name="Normal 2 2 3 8 3 2" xfId="41735" xr:uid="{9BF20E62-221D-43F5-8C4C-22C30DC959D8}"/>
    <cellStyle name="Normal 2 2 3 8 4" xfId="21243" xr:uid="{D87153C8-B7EB-477B-95EC-831A2CA56909}"/>
    <cellStyle name="Normal 2 2 3 8 4 2" xfId="45466" xr:uid="{FBF01A01-F617-4752-8273-FDDCBEDD36B2}"/>
    <cellStyle name="Normal 2 2 3 8 5" xfId="24392" xr:uid="{EE8CA502-4DA1-4BB9-9088-C7F587C34D47}"/>
    <cellStyle name="Normal 2 2 3 8 6" xfId="34487" xr:uid="{65632B6F-6E29-4606-A4EE-41C36D9DB591}"/>
    <cellStyle name="Normal 2 2 3 9" xfId="9042" xr:uid="{A87444A2-5374-40D8-965F-8DE4209600D2}"/>
    <cellStyle name="Normal 2 2 3 9 2" xfId="12444" xr:uid="{643172EC-630B-4214-B9EB-D58367F5346C}"/>
    <cellStyle name="Normal 2 2 3 9 2 2" xfId="36678" xr:uid="{669AC670-53EF-46DF-B886-B9363BD6BD1C}"/>
    <cellStyle name="Normal 2 2 3 9 3" xfId="16157" xr:uid="{CDD35925-B883-47CA-9504-BE6E108C5E5D}"/>
    <cellStyle name="Normal 2 2 3 9 3 2" xfId="40389" xr:uid="{10ECFEFB-3A7E-4409-A288-A22CF4FD64B8}"/>
    <cellStyle name="Normal 2 2 3 9 4" xfId="19895" xr:uid="{3516B411-8F6D-4686-AB0A-C3D29EC82632}"/>
    <cellStyle name="Normal 2 2 3 9 4 2" xfId="44120" xr:uid="{BF694CA1-5E88-402C-AAE9-EEB4B1BDB284}"/>
    <cellStyle name="Normal 2 2 3 9 5" xfId="25870" xr:uid="{041F6E9C-E012-4DA4-B11E-4C55641B0036}"/>
    <cellStyle name="Normal 2 2 3 9 5 2" xfId="49994" xr:uid="{94D7DFC9-D413-491A-8820-A07B52A53C17}"/>
    <cellStyle name="Normal 2 2 3 9 6" xfId="33735" xr:uid="{0BC5F1AD-DD08-45E1-B3DA-BE6A6EA7C1A4}"/>
    <cellStyle name="Normal 2 2 4" xfId="1947" xr:uid="{00000000-0005-0000-0000-0000E6080000}"/>
    <cellStyle name="Normal 2 2 4 10" xfId="14942" xr:uid="{50838457-27B3-4C05-AC8D-B04D9472C479}"/>
    <cellStyle name="Normal 2 2 4 10 2" xfId="39174" xr:uid="{F056CF34-73E3-4615-8654-499ED8EE663E}"/>
    <cellStyle name="Normal 2 2 4 11" xfId="18675" xr:uid="{6C106AB0-E362-4AC9-A81A-2E96C82D88FE}"/>
    <cellStyle name="Normal 2 2 4 11 2" xfId="42901" xr:uid="{6AF825F5-7EB5-4146-B14C-F1606462A4DC}"/>
    <cellStyle name="Normal 2 2 4 2" xfId="1948" xr:uid="{00000000-0005-0000-0000-0000E7080000}"/>
    <cellStyle name="Normal 2 2 4 2 2" xfId="8162" xr:uid="{B83B92B8-2576-4C94-B365-C6E9875ACC95}"/>
    <cellStyle name="Normal 2 2 4 2 2 2" xfId="14323" xr:uid="{D9AE8E62-C11D-4C57-93F4-9524072948F2}"/>
    <cellStyle name="Normal 2 2 4 2 2 2 2" xfId="27755" xr:uid="{9392D3BE-FCD9-482C-954F-DB171B982DA7}"/>
    <cellStyle name="Normal 2 2 4 2 2 2 2 2" xfId="51872" xr:uid="{CD2EBB7E-B9AC-43FD-9046-B6911041EBD5}"/>
    <cellStyle name="Normal 2 2 4 2 2 2 3" xfId="38556" xr:uid="{48761A87-2401-469F-A6AF-1E66C4F4B4E9}"/>
    <cellStyle name="Normal 2 2 4 2 2 3" xfId="18036" xr:uid="{9A44E24F-E55A-4FB5-9FE1-4CF5CD9570DE}"/>
    <cellStyle name="Normal 2 2 4 2 2 3 2" xfId="42267" xr:uid="{D465424C-EA69-4434-9E72-DC72FAF7AFE8}"/>
    <cellStyle name="Normal 2 2 4 2 2 4" xfId="21775" xr:uid="{24BAD6F8-B64A-4762-B331-D4CAFE6D547D}"/>
    <cellStyle name="Normal 2 2 4 2 2 4 2" xfId="45998" xr:uid="{5F192CEE-8934-458C-B00B-0528D89A82B5}"/>
    <cellStyle name="Normal 2 2 4 2 2 5" xfId="23795" xr:uid="{0AA73BCA-FEE3-42EC-8619-CF325A3C6127}"/>
    <cellStyle name="Normal 2 2 4 2 2 5 2" xfId="47997" xr:uid="{C97EE0B8-2EC7-44F0-B629-80AF5FBBA68E}"/>
    <cellStyle name="Normal 2 2 4 2 2 6" xfId="32990" xr:uid="{21A2C8E2-7CE0-4BB6-B270-8B3898D506BE}"/>
    <cellStyle name="Normal 2 2 4 2 3" xfId="7015" xr:uid="{A9E6D099-BF3F-4673-BA0C-0D6F64CE394C}"/>
    <cellStyle name="Normal 2 2 4 2 3 2" xfId="13131" xr:uid="{C103171A-8FBF-45FB-9242-DA7D82E833E0}"/>
    <cellStyle name="Normal 2 2 4 2 3 2 2" xfId="37364" xr:uid="{7F8F83DA-AE85-4758-A4D3-040C56827FA2}"/>
    <cellStyle name="Normal 2 2 4 2 3 3" xfId="16844" xr:uid="{FE350369-45E8-4637-9017-290847FD6D2F}"/>
    <cellStyle name="Normal 2 2 4 2 3 3 2" xfId="41075" xr:uid="{5458657B-B06D-45EE-A6CE-2A34B5B53841}"/>
    <cellStyle name="Normal 2 2 4 2 3 4" xfId="20583" xr:uid="{A26899F1-3422-431E-BAA2-71ED53F4CF7A}"/>
    <cellStyle name="Normal 2 2 4 2 3 4 2" xfId="44806" xr:uid="{5CAF03EC-25EF-41A3-A729-BA3AF0CDD165}"/>
    <cellStyle name="Normal 2 2 4 2 3 5" xfId="26561" xr:uid="{865F1D77-FCFE-442A-93BE-1CE1A01BF2FD}"/>
    <cellStyle name="Normal 2 2 4 2 3 5 2" xfId="50680" xr:uid="{6D51C0FE-6628-43BA-BC20-4065757874FB}"/>
    <cellStyle name="Normal 2 2 4 2 3 6" xfId="31942" xr:uid="{6B2D169D-3956-4B96-8792-1EF03921595A}"/>
    <cellStyle name="Normal 2 2 4 2 4" xfId="11742" xr:uid="{426B8C65-A179-49B2-8CC8-2B0BA72008E7}"/>
    <cellStyle name="Normal 2 2 4 2 4 2" xfId="25158" xr:uid="{EAF9E17F-DE7D-4064-BFBF-718E52503382}"/>
    <cellStyle name="Normal 2 2 4 2 4 2 2" xfId="49292" xr:uid="{D6382E45-FE71-4D78-B6C0-5C816F857680}"/>
    <cellStyle name="Normal 2 2 4 2 4 3" xfId="35976" xr:uid="{7A27CEC7-9EF5-48CB-AEFF-1C42AEA053E0}"/>
    <cellStyle name="Normal 2 2 4 2 5" xfId="15455" xr:uid="{D060F833-3D97-42AA-82BE-83D09AB61D3C}"/>
    <cellStyle name="Normal 2 2 4 2 5 2" xfId="39687" xr:uid="{B97599DB-35CC-4817-8FE9-7D9B087BDCF9}"/>
    <cellStyle name="Normal 2 2 4 2 6" xfId="19192" xr:uid="{7BB28D39-981B-4140-9835-A4200D4B931D}"/>
    <cellStyle name="Normal 2 2 4 2 6 2" xfId="43418" xr:uid="{0B69D72B-C753-4B9E-93D7-902F26B74A95}"/>
    <cellStyle name="Normal 2 2 4 2 7" xfId="22745" xr:uid="{7EDA7441-0466-4A19-BAAA-C0C108C41F94}"/>
    <cellStyle name="Normal 2 2 4 2 7 2" xfId="46947" xr:uid="{70ABDCF2-AAB6-4A5E-8404-79E7B78592A2}"/>
    <cellStyle name="Normal 2 2 4 3" xfId="1949" xr:uid="{00000000-0005-0000-0000-0000E8080000}"/>
    <cellStyle name="Normal 2 2 4 3 2" xfId="4906" xr:uid="{1D1C448E-23A7-4ABF-ABBB-3E473431576D}"/>
    <cellStyle name="Normal 2 2 4 3 2 2" xfId="8293" xr:uid="{51E350FB-9070-49BE-8A47-05AB0C7AEAED}"/>
    <cellStyle name="Normal 2 2 4 3 2 2 2" xfId="27882" xr:uid="{994F0C6B-9CE4-4A9A-9578-5B1E3AA11C9C}"/>
    <cellStyle name="Normal 2 2 4 3 2 2 2 2" xfId="51999" xr:uid="{91A1AFF9-C850-4378-ADF9-F337A2E7F1A5}"/>
    <cellStyle name="Normal 2 2 4 3 2 2 3" xfId="33117" xr:uid="{20DA917D-7A24-47A4-996C-E93A1F8549BB}"/>
    <cellStyle name="Normal 2 2 4 3 2 3" xfId="14450" xr:uid="{0FEF98EE-F436-4066-BFB2-AA9F1A8003C4}"/>
    <cellStyle name="Normal 2 2 4 3 2 3 2" xfId="38683" xr:uid="{3A524855-9F4C-4F17-BC71-B5DF467608C7}"/>
    <cellStyle name="Normal 2 2 4 3 2 4" xfId="18163" xr:uid="{EB744FD4-9EBE-43C8-9EFA-43A7CDDC4C8C}"/>
    <cellStyle name="Normal 2 2 4 3 2 4 2" xfId="42394" xr:uid="{02E53935-C589-470A-BA2E-5FE055151E37}"/>
    <cellStyle name="Normal 2 2 4 3 2 5" xfId="21902" xr:uid="{7FB6FE00-338F-4DB4-BD62-C43666DEA429}"/>
    <cellStyle name="Normal 2 2 4 3 2 5 2" xfId="46125" xr:uid="{BF53DFE0-CB25-454E-A6BD-ECCA612CE743}"/>
    <cellStyle name="Normal 2 2 4 3 2 6" xfId="23922" xr:uid="{3BBDCA44-0699-4494-A3B3-4D1693275EAF}"/>
    <cellStyle name="Normal 2 2 4 3 2 6 2" xfId="48124" xr:uid="{693538FD-81F1-4794-B81A-26E1FE064DD8}"/>
    <cellStyle name="Normal 2 2 4 3 2 7" xfId="30156" xr:uid="{246FC60D-C0B9-44F9-8955-F54D12499B67}"/>
    <cellStyle name="Normal 2 2 4 3 3" xfId="6170" xr:uid="{D46333CD-4E36-42B0-BA71-468FCB41A99C}"/>
    <cellStyle name="Normal 2 2 4 3 3 2" xfId="9501" xr:uid="{89167790-D825-40DE-9732-023DC4DDA9A4}"/>
    <cellStyle name="Normal 2 2 4 3 3 2 2" xfId="34126" xr:uid="{8DE36AFC-8329-426A-B2E0-D04B4CD9873D}"/>
    <cellStyle name="Normal 2 2 4 3 3 3" xfId="13258" xr:uid="{9D70F36C-CDED-40E2-AB19-BA159181C0E4}"/>
    <cellStyle name="Normal 2 2 4 3 3 3 2" xfId="37491" xr:uid="{13E9CD1D-C8A1-45F6-85CF-8D5C81471F49}"/>
    <cellStyle name="Normal 2 2 4 3 3 4" xfId="16971" xr:uid="{862C6B08-5701-4B10-A132-0968E90E47C3}"/>
    <cellStyle name="Normal 2 2 4 3 3 4 2" xfId="41202" xr:uid="{6092BBF0-1ED5-41D3-B73D-5AFB61F38CA9}"/>
    <cellStyle name="Normal 2 2 4 3 3 5" xfId="20710" xr:uid="{1F5AB401-AF95-4B49-8A23-5AE46E18CA9C}"/>
    <cellStyle name="Normal 2 2 4 3 3 5 2" xfId="44933" xr:uid="{D4576AA4-1CD1-4F84-B3AE-39990BD91482}"/>
    <cellStyle name="Normal 2 2 4 3 3 6" xfId="26688" xr:uid="{255A7082-44BA-49B5-84B4-0B34E1473CF8}"/>
    <cellStyle name="Normal 2 2 4 3 3 6 2" xfId="50807" xr:uid="{B0FDC58B-E22A-4CA2-9F79-A5DBBE5BF210}"/>
    <cellStyle name="Normal 2 2 4 3 3 7" xfId="31176" xr:uid="{510EEDC4-D9B8-40AE-A976-D8E63E2FA180}"/>
    <cellStyle name="Normal 2 2 4 3 4" xfId="7145" xr:uid="{32D5D9EC-CB4F-4A8E-AADC-D891824C4AD0}"/>
    <cellStyle name="Normal 2 2 4 3 4 2" xfId="25285" xr:uid="{F9FFCA27-18D6-421E-ADFD-DCD1BB356E3A}"/>
    <cellStyle name="Normal 2 2 4 3 4 2 2" xfId="49419" xr:uid="{FD1D96DC-3A32-48EA-8B46-E37382ECF493}"/>
    <cellStyle name="Normal 2 2 4 3 4 3" xfId="32069" xr:uid="{B7E17DBA-3D14-4F6B-ADEF-948EB18E2166}"/>
    <cellStyle name="Normal 2 2 4 3 5" xfId="11869" xr:uid="{32A25FF2-000D-489B-AFE4-291A7E2A1193}"/>
    <cellStyle name="Normal 2 2 4 3 5 2" xfId="36103" xr:uid="{8DF23892-EB63-4BFD-B5F2-887E8B5594E5}"/>
    <cellStyle name="Normal 2 2 4 3 6" xfId="15582" xr:uid="{F2225759-2240-43DE-B8CF-62BD51C2AD3D}"/>
    <cellStyle name="Normal 2 2 4 3 6 2" xfId="39814" xr:uid="{9E02F604-699C-491D-A6D3-E968420D6D95}"/>
    <cellStyle name="Normal 2 2 4 3 7" xfId="19319" xr:uid="{539650DC-2730-46BC-8B97-D64ABFDCBE63}"/>
    <cellStyle name="Normal 2 2 4 3 7 2" xfId="43545" xr:uid="{89E4A948-F540-484D-A117-B51AE3E5D747}"/>
    <cellStyle name="Normal 2 2 4 3 8" xfId="22872" xr:uid="{3DA4FB54-4FE3-4C4A-AFCC-76D8B4C07DBE}"/>
    <cellStyle name="Normal 2 2 4 3 8 2" xfId="47074" xr:uid="{59D78DFD-981E-4694-A3DE-6BC8B1C0F810}"/>
    <cellStyle name="Normal 2 2 4 4" xfId="4907" xr:uid="{A3EDBAD9-94BE-44F8-9001-C89E24124B18}"/>
    <cellStyle name="Normal 2 2 4 4 2" xfId="6171" xr:uid="{9858FB4C-3717-459E-80DD-92B10F917977}"/>
    <cellStyle name="Normal 2 2 4 4 2 2" xfId="8423" xr:uid="{ABDDA844-A68D-457F-9F2E-E37753309EA9}"/>
    <cellStyle name="Normal 2 2 4 4 2 2 2" xfId="28009" xr:uid="{074FD914-C310-4008-AC5D-AC57CF02A248}"/>
    <cellStyle name="Normal 2 2 4 4 2 2 2 2" xfId="52126" xr:uid="{18263B74-1F27-4284-BDDA-FEA94D7E4249}"/>
    <cellStyle name="Normal 2 2 4 4 2 2 3" xfId="33244" xr:uid="{9ADC1BD5-2905-498D-9594-EA368B766E6F}"/>
    <cellStyle name="Normal 2 2 4 4 2 3" xfId="14577" xr:uid="{CBA0E4A5-674E-4F3B-A964-8BE0C862CE5E}"/>
    <cellStyle name="Normal 2 2 4 4 2 3 2" xfId="38810" xr:uid="{524AA23D-1444-4DA6-8E0A-EFB0BF8026B5}"/>
    <cellStyle name="Normal 2 2 4 4 2 4" xfId="18290" xr:uid="{85F7FBA1-B534-4A17-A490-CD0C92E252C5}"/>
    <cellStyle name="Normal 2 2 4 4 2 4 2" xfId="42521" xr:uid="{AE6D7ABC-6CE3-4B7F-B445-A9F8E3A7DCFE}"/>
    <cellStyle name="Normal 2 2 4 4 2 5" xfId="22029" xr:uid="{F1FBA2F9-8C39-4DE1-A691-0EC2994C524F}"/>
    <cellStyle name="Normal 2 2 4 4 2 5 2" xfId="46252" xr:uid="{6CEDBB7C-8BD7-4101-A3FE-6BB2B401D045}"/>
    <cellStyle name="Normal 2 2 4 4 2 6" xfId="24049" xr:uid="{52A9F6EF-DF90-4001-A557-DE6B5B2A39E8}"/>
    <cellStyle name="Normal 2 2 4 4 2 6 2" xfId="48251" xr:uid="{459B4590-026E-4218-BFFB-5D32E4F2140F}"/>
    <cellStyle name="Normal 2 2 4 4 2 7" xfId="31177" xr:uid="{B9E6838E-0941-40E8-AFF6-9B366669E89C}"/>
    <cellStyle name="Normal 2 2 4 4 3" xfId="7273" xr:uid="{A3D79672-2F62-4D8F-B757-E694BE9C71A5}"/>
    <cellStyle name="Normal 2 2 4 4 3 2" xfId="13385" xr:uid="{0A27DD86-0539-400B-9C5A-5F78C4E2C866}"/>
    <cellStyle name="Normal 2 2 4 4 3 2 2" xfId="37618" xr:uid="{A884A93A-33D5-4116-A93A-E72E09E5F370}"/>
    <cellStyle name="Normal 2 2 4 4 3 3" xfId="17098" xr:uid="{3DDFF2B1-58EB-4CC4-B3A7-4672D3BA98C7}"/>
    <cellStyle name="Normal 2 2 4 4 3 3 2" xfId="41329" xr:uid="{B1F7324F-F351-41BE-9FBA-437D22695BE2}"/>
    <cellStyle name="Normal 2 2 4 4 3 4" xfId="20837" xr:uid="{6B776196-4B9A-46C4-A359-5E22C812328D}"/>
    <cellStyle name="Normal 2 2 4 4 3 4 2" xfId="45060" xr:uid="{DF6D1C83-1B8D-40B1-B415-83FBADAD5C3F}"/>
    <cellStyle name="Normal 2 2 4 4 3 5" xfId="26815" xr:uid="{D2204462-390C-4E37-9E50-D62C8DBF26FD}"/>
    <cellStyle name="Normal 2 2 4 4 3 5 2" xfId="50934" xr:uid="{EAC071CF-D939-4D84-A79E-88DDF65485CA}"/>
    <cellStyle name="Normal 2 2 4 4 3 6" xfId="32196" xr:uid="{6F0C91CC-741E-42EE-8162-84C197C57BED}"/>
    <cellStyle name="Normal 2 2 4 4 4" xfId="11996" xr:uid="{4EDEC048-54AC-4B25-A7A9-5D84B04AD119}"/>
    <cellStyle name="Normal 2 2 4 4 4 2" xfId="25412" xr:uid="{5FB57CD2-A27F-479B-A9C1-B4C1A63A33FD}"/>
    <cellStyle name="Normal 2 2 4 4 4 2 2" xfId="49546" xr:uid="{3E8E2CA1-B9BF-484A-B0AC-EC4523FC145A}"/>
    <cellStyle name="Normal 2 2 4 4 4 3" xfId="36230" xr:uid="{609134F1-6276-4A46-89F9-016CD5AE95D5}"/>
    <cellStyle name="Normal 2 2 4 4 5" xfId="15709" xr:uid="{D6F511BE-D930-45B5-BEE3-7DB1E7D0862C}"/>
    <cellStyle name="Normal 2 2 4 4 5 2" xfId="39941" xr:uid="{E132F2E6-A14F-4BEB-A5DF-81221C650502}"/>
    <cellStyle name="Normal 2 2 4 4 6" xfId="19446" xr:uid="{3C382CD9-5E52-49A2-ADFB-858403A2690E}"/>
    <cellStyle name="Normal 2 2 4 4 6 2" xfId="43672" xr:uid="{F6E22818-FA38-4119-8C2D-C4FBF2342B8B}"/>
    <cellStyle name="Normal 2 2 4 4 7" xfId="22999" xr:uid="{C94ABA4B-DA11-4A87-94D2-21393AA93BCC}"/>
    <cellStyle name="Normal 2 2 4 4 7 2" xfId="47201" xr:uid="{883FF195-D780-41BF-A45A-22DC25EAD9E1}"/>
    <cellStyle name="Normal 2 2 4 4 8" xfId="30157" xr:uid="{33F20CF4-A12C-4A31-A576-166AC96F4608}"/>
    <cellStyle name="Normal 2 2 4 5" xfId="4905" xr:uid="{874F8B38-B7CF-40CF-B999-D5A7C50F784C}"/>
    <cellStyle name="Normal 2 2 4 5 2" xfId="8555" xr:uid="{C96AE444-0E0A-4F82-86D6-62DECC3C9239}"/>
    <cellStyle name="Normal 2 2 4 5 2 2" xfId="14704" xr:uid="{5B670E7F-4442-4AA8-B364-2810638253EF}"/>
    <cellStyle name="Normal 2 2 4 5 2 2 2" xfId="28136" xr:uid="{F67D5ACE-78DA-4BF0-A46C-4F912B3EA6CB}"/>
    <cellStyle name="Normal 2 2 4 5 2 2 2 2" xfId="52253" xr:uid="{2FD0941D-B18C-46B7-9339-9E54899A4C5D}"/>
    <cellStyle name="Normal 2 2 4 5 2 2 3" xfId="38937" xr:uid="{CFE81BE0-9A7A-4680-B5D9-C2E1D371294F}"/>
    <cellStyle name="Normal 2 2 4 5 2 3" xfId="18417" xr:uid="{9146DC39-3945-4BFB-A5E3-175DE4D53650}"/>
    <cellStyle name="Normal 2 2 4 5 2 3 2" xfId="42648" xr:uid="{0759330E-0D5C-4FE7-9671-103D2043C774}"/>
    <cellStyle name="Normal 2 2 4 5 2 4" xfId="22156" xr:uid="{883D1BFA-7B3B-427E-958C-2EABE2BB91B7}"/>
    <cellStyle name="Normal 2 2 4 5 2 4 2" xfId="46379" xr:uid="{25F55307-C02F-438A-86DE-F7D9AC0FC174}"/>
    <cellStyle name="Normal 2 2 4 5 2 5" xfId="24176" xr:uid="{4C581FB0-414D-4A0A-B375-BB34BEF3BA73}"/>
    <cellStyle name="Normal 2 2 4 5 2 5 2" xfId="48378" xr:uid="{C97363E7-BCF2-41AB-822C-FA13F6BAD351}"/>
    <cellStyle name="Normal 2 2 4 5 2 6" xfId="33371" xr:uid="{B920A66A-9BF0-4D5A-BBA9-00237A55E489}"/>
    <cellStyle name="Normal 2 2 4 5 3" xfId="7407" xr:uid="{B343E023-1C63-48CC-A996-8F73CFD89823}"/>
    <cellStyle name="Normal 2 2 4 5 3 2" xfId="13512" xr:uid="{E0216374-509A-42CD-8F23-8B1B972DFF0A}"/>
    <cellStyle name="Normal 2 2 4 5 3 2 2" xfId="37745" xr:uid="{0A4C2EEF-3517-4529-BCF9-06236A1C0318}"/>
    <cellStyle name="Normal 2 2 4 5 3 3" xfId="17225" xr:uid="{6AC29322-6A81-4D6B-A985-B52C0DBB5561}"/>
    <cellStyle name="Normal 2 2 4 5 3 3 2" xfId="41456" xr:uid="{FFDE81DC-467F-4F47-87F3-A7BC0ADBB33E}"/>
    <cellStyle name="Normal 2 2 4 5 3 4" xfId="20964" xr:uid="{9BF281FB-2F27-4C70-A474-0F8D2224D044}"/>
    <cellStyle name="Normal 2 2 4 5 3 4 2" xfId="45187" xr:uid="{580BB222-BB49-4367-8186-CBADAF8D59F6}"/>
    <cellStyle name="Normal 2 2 4 5 3 5" xfId="26942" xr:uid="{72B079B7-1D24-4E5D-981A-1E7D2280A366}"/>
    <cellStyle name="Normal 2 2 4 5 3 5 2" xfId="51061" xr:uid="{3593515C-F69F-47BD-B1FD-B656E81DA6F7}"/>
    <cellStyle name="Normal 2 2 4 5 3 6" xfId="32323" xr:uid="{EAC6BF02-DD44-44ED-BED9-2C60BEE57831}"/>
    <cellStyle name="Normal 2 2 4 5 4" xfId="12123" xr:uid="{0D48A718-2EF1-458C-A5FF-2E7BADDD02C6}"/>
    <cellStyle name="Normal 2 2 4 5 4 2" xfId="25539" xr:uid="{811A3B9F-97E7-4BD9-9885-525964BF3806}"/>
    <cellStyle name="Normal 2 2 4 5 4 2 2" xfId="49673" xr:uid="{42327E32-9C4B-4377-B2FB-6383C4DC23D5}"/>
    <cellStyle name="Normal 2 2 4 5 4 3" xfId="36357" xr:uid="{117AE8B9-0E21-4694-AC7E-34A1A1A45283}"/>
    <cellStyle name="Normal 2 2 4 5 5" xfId="15836" xr:uid="{AD754DBE-8E45-4CC6-A5C5-CAE0E498F99E}"/>
    <cellStyle name="Normal 2 2 4 5 5 2" xfId="40068" xr:uid="{EA5D0F4E-AC17-474D-B169-25656E428A06}"/>
    <cellStyle name="Normal 2 2 4 5 6" xfId="19573" xr:uid="{7A6EC11B-9260-422D-93AC-7848F1266F5B}"/>
    <cellStyle name="Normal 2 2 4 5 6 2" xfId="43799" xr:uid="{7AF25EFE-09EB-4ED3-9B2F-F81EF80687E5}"/>
    <cellStyle name="Normal 2 2 4 5 7" xfId="23126" xr:uid="{ADCE66E5-EBD2-4040-A8E2-730992A6ADC3}"/>
    <cellStyle name="Normal 2 2 4 5 7 2" xfId="47328" xr:uid="{7ED09740-59F5-40E2-BAE8-4173270CF794}"/>
    <cellStyle name="Normal 2 2 4 5 8" xfId="30155" xr:uid="{0D6973D7-47D2-40DC-9BAD-88D8F0D3D8FD}"/>
    <cellStyle name="Normal 2 2 4 6" xfId="6169" xr:uid="{3F916E1E-02F7-4F17-9683-65349DD2CC98}"/>
    <cellStyle name="Normal 2 2 4 6 2" xfId="7706" xr:uid="{FD76487A-2FFE-43EC-8EE1-B23B047E9E03}"/>
    <cellStyle name="Normal 2 2 4 6 3" xfId="31175" xr:uid="{C42D35A2-3AD0-4BF8-A42D-3D43AA5200C1}"/>
    <cellStyle name="Normal 2 2 4 7" xfId="7572" xr:uid="{5A67FCC9-618E-414F-AB5D-8729CECA48F7}"/>
    <cellStyle name="Normal 2 2 4 7 2" xfId="12642" xr:uid="{58C56756-2B42-40A0-B1F4-210D26C6146B}"/>
    <cellStyle name="Normal 2 2 4 7 2 2" xfId="26070" xr:uid="{3173F623-3DD9-4357-B00A-E0C11D68AE83}"/>
    <cellStyle name="Normal 2 2 4 7 2 2 2" xfId="50191" xr:uid="{EA3E07FA-95FF-4B06-976F-73912D8B955A}"/>
    <cellStyle name="Normal 2 2 4 7 2 3" xfId="36875" xr:uid="{8ECB3203-F6A4-4C14-81CC-109511A9FB0B}"/>
    <cellStyle name="Normal 2 2 4 7 3" xfId="16355" xr:uid="{BE0BE099-1453-4755-BE41-55831233CF37}"/>
    <cellStyle name="Normal 2 2 4 7 3 2" xfId="40586" xr:uid="{3E5252F5-5908-4FE5-9DD7-CDB443E21819}"/>
    <cellStyle name="Normal 2 2 4 7 4" xfId="20094" xr:uid="{0E10265F-D69E-44B0-8DAF-5DA4976D403F}"/>
    <cellStyle name="Normal 2 2 4 7 4 2" xfId="44317" xr:uid="{55D52D7A-151E-4A2B-939A-FD1E92574595}"/>
    <cellStyle name="Normal 2 2 4 7 5" xfId="23286" xr:uid="{794498F8-D08B-488B-A9F3-D9CF1E056406}"/>
    <cellStyle name="Normal 2 2 4 7 5 2" xfId="47488" xr:uid="{78E7D8DA-E12A-43CD-971B-DE9DD8F5741C}"/>
    <cellStyle name="Normal 2 2 4 7 6" xfId="32483" xr:uid="{FF1FDCD3-4234-4A9B-8E69-D21DF32C02B8}"/>
    <cellStyle name="Normal 2 2 4 8" xfId="9901" xr:uid="{4CCB53EA-6676-45D3-B1AA-90A414037A7C}"/>
    <cellStyle name="Normal 2 2 4 8 2" xfId="13819" xr:uid="{CF867DDD-49AD-44FE-8FD6-3CF33E43CCD8}"/>
    <cellStyle name="Normal 2 2 4 8 2 2" xfId="38052" xr:uid="{4EB417D5-B704-442E-8B67-CBA6CD3B1E37}"/>
    <cellStyle name="Normal 2 2 4 8 3" xfId="17532" xr:uid="{58565C6D-C3DD-42C0-936C-8BB78398E0FF}"/>
    <cellStyle name="Normal 2 2 4 8 3 2" xfId="41763" xr:uid="{2AB15002-4119-4D15-BAAA-408A1494F2D8}"/>
    <cellStyle name="Normal 2 2 4 8 4" xfId="21271" xr:uid="{EF4A53DB-CC3B-4AD7-9AE7-C9F6535B15FE}"/>
    <cellStyle name="Normal 2 2 4 8 4 2" xfId="45494" xr:uid="{8329053A-23B7-4675-B686-EBEC9C12B7F4}"/>
    <cellStyle name="Normal 2 2 4 8 5" xfId="27251" xr:uid="{EB4DB845-9ED0-4E49-A595-9EACE755985E}"/>
    <cellStyle name="Normal 2 2 4 8 5 2" xfId="51368" xr:uid="{A491A3C5-BF5B-455A-A6C3-AB367EA4D909}"/>
    <cellStyle name="Normal 2 2 4 8 6" xfId="34501" xr:uid="{43E06495-CEBF-4ED7-8907-EBBA9EE0595D}"/>
    <cellStyle name="Normal 2 2 4 9" xfId="11229" xr:uid="{0488B15C-B8C5-4490-9523-483579B78ED4}"/>
    <cellStyle name="Normal 2 2 4 9 2" xfId="24610" xr:uid="{39365974-5DB5-4FC6-A574-0D0855C4411C}"/>
    <cellStyle name="Normal 2 2 4 9 2 2" xfId="48784" xr:uid="{885F58A3-8E97-459B-8027-42E0FF540AFC}"/>
    <cellStyle name="Normal 2 2 4 9 3" xfId="35463" xr:uid="{2CE0EC79-B081-4956-9A79-FB97370CD89F}"/>
    <cellStyle name="Normal 2 2 5" xfId="1950" xr:uid="{00000000-0005-0000-0000-0000E9080000}"/>
    <cellStyle name="Normal 2 2 5 2" xfId="7757" xr:uid="{2174A04C-BE2A-4977-9186-D8BB03EE05C9}"/>
    <cellStyle name="Normal 2 2 5 3" xfId="7590" xr:uid="{C2E056CD-6E27-4FC5-A76D-8C6FD4FFD835}"/>
    <cellStyle name="Normal 2 2 5 3 2" xfId="12660" xr:uid="{30A2EE5D-3C17-4E0C-9356-6F00BE3C2769}"/>
    <cellStyle name="Normal 2 2 5 3 2 2" xfId="26088" xr:uid="{2A35B65E-0A04-4AC6-ADE6-F0AF49469597}"/>
    <cellStyle name="Normal 2 2 5 3 2 2 2" xfId="50209" xr:uid="{8BB9E1D2-C61D-4821-A091-FE7F15AAC041}"/>
    <cellStyle name="Normal 2 2 5 3 2 3" xfId="36893" xr:uid="{0D9EC7B9-853C-46B4-A10F-033EEDBDCB28}"/>
    <cellStyle name="Normal 2 2 5 3 3" xfId="16373" xr:uid="{129811A0-5525-4573-9A13-7209B57336F6}"/>
    <cellStyle name="Normal 2 2 5 3 3 2" xfId="40604" xr:uid="{F2F7E725-CA9F-4E03-AB72-9A5C13C72467}"/>
    <cellStyle name="Normal 2 2 5 3 4" xfId="20112" xr:uid="{94AF9B3D-32EA-447B-BBA2-69E494D8FD56}"/>
    <cellStyle name="Normal 2 2 5 3 4 2" xfId="44335" xr:uid="{22989D19-511C-422F-833D-F87CF942D1CF}"/>
    <cellStyle name="Normal 2 2 5 3 5" xfId="23304" xr:uid="{F6CD2852-D221-4F19-BA04-AC87C3B198EC}"/>
    <cellStyle name="Normal 2 2 5 3 5 2" xfId="47506" xr:uid="{2F346BC4-603B-4EDE-A7B9-7563178275EB}"/>
    <cellStyle name="Normal 2 2 5 3 6" xfId="32501" xr:uid="{EB089339-3FCB-49EE-89DB-D82E9EF23C77}"/>
    <cellStyle name="Normal 2 2 5 4" xfId="9916" xr:uid="{025645B2-2D77-4F52-800F-A876CACA479C}"/>
    <cellStyle name="Normal 2 2 5 4 2" xfId="13837" xr:uid="{900C72A2-BF0D-42DA-99A2-FA6274D8E1B8}"/>
    <cellStyle name="Normal 2 2 5 4 2 2" xfId="38070" xr:uid="{75EDB9AE-01EB-41E8-8926-49924718307B}"/>
    <cellStyle name="Normal 2 2 5 4 3" xfId="17550" xr:uid="{AAFB5E00-EB26-42EF-9A1F-B84280D169D7}"/>
    <cellStyle name="Normal 2 2 5 4 3 2" xfId="41781" xr:uid="{932F41D9-049E-45C2-A968-B1E7F3CD3F4A}"/>
    <cellStyle name="Normal 2 2 5 4 4" xfId="21289" xr:uid="{6D2BDA4A-23DF-4CB9-B3B4-74648DDF8565}"/>
    <cellStyle name="Normal 2 2 5 4 4 2" xfId="45512" xr:uid="{6AB16686-A658-47CB-A6AB-BB194C51E5AC}"/>
    <cellStyle name="Normal 2 2 5 4 5" xfId="27269" xr:uid="{8090BAD6-631D-4D6D-A676-23DB6674BA46}"/>
    <cellStyle name="Normal 2 2 5 4 5 2" xfId="51386" xr:uid="{8D125B1E-8237-44ED-8557-408E105DC03B}"/>
    <cellStyle name="Normal 2 2 5 4 6" xfId="34516" xr:uid="{ACCB7F64-8E08-4CF9-BC99-81FEBBF2017F}"/>
    <cellStyle name="Normal 2 2 5 5" xfId="9060" xr:uid="{34CA1F5B-2CC4-442F-869A-DA784C5ABE3B}"/>
    <cellStyle name="Normal 2 2 5 5 2" xfId="12472" xr:uid="{CBCF3F81-CEFA-413F-8700-31662D1C18D6}"/>
    <cellStyle name="Normal 2 2 5 5 2 2" xfId="36706" xr:uid="{4C309FED-8185-4516-9FC8-F88B36CBD680}"/>
    <cellStyle name="Normal 2 2 5 5 3" xfId="16185" xr:uid="{AC2C17F4-FF96-493F-8221-7D6EE6B743CF}"/>
    <cellStyle name="Normal 2 2 5 5 3 2" xfId="40417" xr:uid="{BB349857-286D-45E8-AF2A-435E1DFA359F}"/>
    <cellStyle name="Normal 2 2 5 5 4" xfId="19923" xr:uid="{2B88D705-A78A-4925-BFA5-164169E31C4E}"/>
    <cellStyle name="Normal 2 2 5 5 4 2" xfId="44148" xr:uid="{AE38FFC1-9D8B-4BC0-8435-FA71CFB8F2A1}"/>
    <cellStyle name="Normal 2 2 5 5 5" xfId="25898" xr:uid="{57AE19D3-DFD9-4A87-8355-9D33166BAAC8}"/>
    <cellStyle name="Normal 2 2 5 5 5 2" xfId="50022" xr:uid="{410F8565-E510-4C20-98D3-E8E7572394C2}"/>
    <cellStyle name="Normal 2 2 5 5 6" xfId="33753" xr:uid="{A8A65112-9010-42D0-85ED-080671F571C2}"/>
    <cellStyle name="Normal 2 2 5 6" xfId="11247" xr:uid="{A0DAD23B-7304-4DC2-86CA-B3D7427AD8DD}"/>
    <cellStyle name="Normal 2 2 5 6 2" xfId="24628" xr:uid="{3CD12591-96C5-4FB2-93C3-4982F9F212AC}"/>
    <cellStyle name="Normal 2 2 5 6 2 2" xfId="48802" xr:uid="{5A7CF607-2CE7-46F2-9D04-E38357FC45F1}"/>
    <cellStyle name="Normal 2 2 5 6 3" xfId="35481" xr:uid="{9A52236C-E21D-4CCF-8876-1B9C38BB6C34}"/>
    <cellStyle name="Normal 2 2 5 7" xfId="14960" xr:uid="{D96ABF40-72C1-4DCF-A2C8-A23F90E704C4}"/>
    <cellStyle name="Normal 2 2 5 7 2" xfId="39192" xr:uid="{6C065BEA-6EE1-483E-961D-A79D9A9B0A86}"/>
    <cellStyle name="Normal 2 2 5 8" xfId="18693" xr:uid="{952A2101-84A2-4B74-AE85-68E3D01B88B7}"/>
    <cellStyle name="Normal 2 2 5 8 2" xfId="42919" xr:uid="{6639CB68-02AF-444F-9E19-8E6A1DCC3F61}"/>
    <cellStyle name="Normal 2 2 6" xfId="1951" xr:uid="{00000000-0005-0000-0000-0000EA080000}"/>
    <cellStyle name="Normal 2 2 6 2" xfId="4908" xr:uid="{A919B68B-BC32-4EFF-BDA6-2779D07AA287}"/>
    <cellStyle name="Normal 2 2 6 2 2" xfId="9173" xr:uid="{7A0A262D-09A6-465A-A14B-D7D733277A34}"/>
    <cellStyle name="Normal 2 2 6 2 2 2" xfId="33837" xr:uid="{0BC69776-CDD4-4088-A6E7-A2B50BA30F4B}"/>
    <cellStyle name="Normal 2 2 6 2 3" xfId="12678" xr:uid="{D5151E41-8FD8-497A-A15D-2AC4123CE79F}"/>
    <cellStyle name="Normal 2 2 6 2 3 2" xfId="36911" xr:uid="{C91EA989-322B-4C29-8013-26CFF0E32177}"/>
    <cellStyle name="Normal 2 2 6 2 4" xfId="16391" xr:uid="{F85599B2-CB3C-4262-A732-AFD41D2528A1}"/>
    <cellStyle name="Normal 2 2 6 2 4 2" xfId="40622" xr:uid="{7894BDE6-3207-406D-A827-D816FE08F4A8}"/>
    <cellStyle name="Normal 2 2 6 2 5" xfId="20130" xr:uid="{195998D6-E8A1-4FD3-BE15-B21D6FD7FF23}"/>
    <cellStyle name="Normal 2 2 6 2 5 2" xfId="44353" xr:uid="{2EE7A8E5-307A-46F4-B265-DF4FC7754F00}"/>
    <cellStyle name="Normal 2 2 6 2 6" xfId="26106" xr:uid="{8DAEA7B7-28BE-4428-A554-312966C57145}"/>
    <cellStyle name="Normal 2 2 6 2 6 2" xfId="50227" xr:uid="{28D3DF11-C4FB-45B4-A8B4-9A023B7D5B7D}"/>
    <cellStyle name="Normal 2 2 6 3" xfId="7608" xr:uid="{C757F634-1B4A-422B-9DFE-FCA6BC9977B6}"/>
    <cellStyle name="Normal 2 2 6 3 2" xfId="13855" xr:uid="{9866947F-DBC6-4539-BDC9-36332FB1BEB4}"/>
    <cellStyle name="Normal 2 2 6 3 2 2" xfId="38088" xr:uid="{7C07DDC5-115B-4783-95B7-67B2FFCA6C73}"/>
    <cellStyle name="Normal 2 2 6 3 3" xfId="17568" xr:uid="{B19BD117-BED3-4FAC-A9C0-2D3EB5C00550}"/>
    <cellStyle name="Normal 2 2 6 3 3 2" xfId="41799" xr:uid="{DE1ABB34-E391-4C1C-BD47-50DDB6D63818}"/>
    <cellStyle name="Normal 2 2 6 3 4" xfId="21307" xr:uid="{61E6CC7A-8BDC-4606-85F7-340A935DAF9C}"/>
    <cellStyle name="Normal 2 2 6 3 4 2" xfId="45530" xr:uid="{1610FB0C-0D3C-4485-A5B4-BBBD4E639766}"/>
    <cellStyle name="Normal 2 2 6 3 5" xfId="27287" xr:uid="{6B53BC0F-A0CA-43ED-91CB-657CF459EA48}"/>
    <cellStyle name="Normal 2 2 6 3 5 2" xfId="51404" xr:uid="{A2F2D931-61EC-41BF-8882-0D1F878134C1}"/>
    <cellStyle name="Normal 2 2 6 3 6" xfId="32519" xr:uid="{C2FDDE44-54B7-4718-8B9B-B8A7C67760AE}"/>
    <cellStyle name="Normal 2 2 6 4" xfId="9079" xr:uid="{B9048836-AE5B-4AD1-99F2-DAA68CA21FB5}"/>
    <cellStyle name="Normal 2 2 6 4 2" xfId="12491" xr:uid="{D66B9B1D-2763-4FFF-9D56-5620008700DA}"/>
    <cellStyle name="Normal 2 2 6 4 2 2" xfId="36725" xr:uid="{34DB448D-C41F-4760-8AF9-9A0E59457505}"/>
    <cellStyle name="Normal 2 2 6 4 3" xfId="16204" xr:uid="{6F1218AD-7E02-4EB6-BD3A-8676E57413CB}"/>
    <cellStyle name="Normal 2 2 6 4 3 2" xfId="40436" xr:uid="{F9624547-CDAB-4705-9980-C10856EE2230}"/>
    <cellStyle name="Normal 2 2 6 4 4" xfId="19942" xr:uid="{D74D1956-B79D-4082-AF0C-6D99664B6CE8}"/>
    <cellStyle name="Normal 2 2 6 4 4 2" xfId="44167" xr:uid="{2B13678A-CC0A-41E0-B31A-960B09946179}"/>
    <cellStyle name="Normal 2 2 6 4 5" xfId="25917" xr:uid="{C250FC97-E5B0-4C0D-814F-A2A7BC37A903}"/>
    <cellStyle name="Normal 2 2 6 4 5 2" xfId="50041" xr:uid="{4CFA6328-1B9B-44BB-9481-FFE1400B7690}"/>
    <cellStyle name="Normal 2 2 6 4 6" xfId="33772" xr:uid="{04452B1D-D24A-40ED-BE14-4F9F3EE3F087}"/>
    <cellStyle name="Normal 2 2 6 5" xfId="11265" xr:uid="{F59F0251-CA85-4B17-AF4F-18C0F3B5B516}"/>
    <cellStyle name="Normal 2 2 6 5 2" xfId="24646" xr:uid="{447435ED-23FC-4660-A1AC-7B2C4D3ABF45}"/>
    <cellStyle name="Normal 2 2 6 5 2 2" xfId="48820" xr:uid="{5458EFC1-2C28-4E5D-8EA2-9D39252A7B68}"/>
    <cellStyle name="Normal 2 2 6 5 3" xfId="35499" xr:uid="{5D9ADB08-BE25-4944-941D-F181DF5CB3E1}"/>
    <cellStyle name="Normal 2 2 6 6" xfId="14978" xr:uid="{9D96CF77-7535-4210-B224-97ED914C677A}"/>
    <cellStyle name="Normal 2 2 6 6 2" xfId="39210" xr:uid="{9F804156-707F-4041-A664-1087FFA471A5}"/>
    <cellStyle name="Normal 2 2 6 7" xfId="18711" xr:uid="{08F422DD-98F2-47A9-80EE-08A6D4384EE2}"/>
    <cellStyle name="Normal 2 2 6 7 2" xfId="42937" xr:uid="{E2D9D81B-1D2B-4584-9311-2CC9CC7A1E55}"/>
    <cellStyle name="Normal 2 2 6 8" xfId="23322" xr:uid="{FDC5FB88-9148-4E51-B41A-7C79295B3F01}"/>
    <cellStyle name="Normal 2 2 6 8 2" xfId="47524" xr:uid="{C2AC42EC-7EBA-4277-B484-7BBF3A0B559A}"/>
    <cellStyle name="Normal 2 2 7" xfId="1952" xr:uid="{00000000-0005-0000-0000-0000EB080000}"/>
    <cellStyle name="Normal 2 2 7 10" xfId="28969" xr:uid="{8642FF94-371E-4A1D-8573-FB8BF679EA71}"/>
    <cellStyle name="Normal 2 2 7 2" xfId="4909" xr:uid="{2C3535F9-535A-410C-8A88-6E691E024B49}"/>
    <cellStyle name="Normal 2 2 7 2 2" xfId="9177" xr:uid="{F44B379E-4E98-4F81-A456-B39B13021E70}"/>
    <cellStyle name="Normal 2 2 7 2 2 2" xfId="33841" xr:uid="{15DF356B-F930-4151-8824-F89B8229ECAB}"/>
    <cellStyle name="Normal 2 2 7 2 3" xfId="12716" xr:uid="{2C53651E-4F29-4770-B21B-F418A33C37FF}"/>
    <cellStyle name="Normal 2 2 7 2 3 2" xfId="36949" xr:uid="{7FE99678-B3CB-4315-B4AE-A1048BEC5FCC}"/>
    <cellStyle name="Normal 2 2 7 2 4" xfId="16429" xr:uid="{FCE3F31A-1AEE-402C-9D37-CE29A58AC2BE}"/>
    <cellStyle name="Normal 2 2 7 2 4 2" xfId="40660" xr:uid="{94C5B772-7EF5-4F57-8B2B-7203AA8963BE}"/>
    <cellStyle name="Normal 2 2 7 2 5" xfId="20168" xr:uid="{9D83E7DA-E089-4B07-8134-008045B5DC26}"/>
    <cellStyle name="Normal 2 2 7 2 5 2" xfId="44391" xr:uid="{AE08412C-5031-4CE1-8DEC-A9CD2FB9F9A2}"/>
    <cellStyle name="Normal 2 2 7 2 6" xfId="26144" xr:uid="{A3C26FC4-7F0C-4157-B359-4BB063338752}"/>
    <cellStyle name="Normal 2 2 7 2 6 2" xfId="50265" xr:uid="{5590242D-148F-4C88-9469-38CF73048DD0}"/>
    <cellStyle name="Normal 2 2 7 3" xfId="7647" xr:uid="{A03B12B5-AA29-4D55-8414-07E6BF097544}"/>
    <cellStyle name="Normal 2 2 7 3 2" xfId="13894" xr:uid="{B8A229DF-A5A8-4098-A402-A862FB7930DF}"/>
    <cellStyle name="Normal 2 2 7 3 2 2" xfId="38127" xr:uid="{3C4231F6-8F02-46C5-8BA1-9B71CFBF9613}"/>
    <cellStyle name="Normal 2 2 7 3 3" xfId="17607" xr:uid="{3D865CDF-6A1E-4BEF-BBEA-144C4A20C175}"/>
    <cellStyle name="Normal 2 2 7 3 3 2" xfId="41838" xr:uid="{5BAA17E5-E723-40D6-AA79-A98D0B59EC89}"/>
    <cellStyle name="Normal 2 2 7 3 4" xfId="21346" xr:uid="{36349CE6-E7DC-4B97-A1E1-DA00059A852D}"/>
    <cellStyle name="Normal 2 2 7 3 4 2" xfId="45569" xr:uid="{4B29E6C5-6192-4AEA-82D9-472C67A045C6}"/>
    <cellStyle name="Normal 2 2 7 3 5" xfId="27326" xr:uid="{1555437A-93F2-465F-B5FF-D507BF2CDFEB}"/>
    <cellStyle name="Normal 2 2 7 3 5 2" xfId="51443" xr:uid="{F7517E8A-7D0E-45AE-80AD-4D9903E30011}"/>
    <cellStyle name="Normal 2 2 7 3 6" xfId="32558" xr:uid="{14A810C6-F33F-4611-B5CE-EAB3D76F5C84}"/>
    <cellStyle name="Normal 2 2 7 4" xfId="9103" xr:uid="{142260C0-4BD4-4721-83EB-A18E7CBC34FA}"/>
    <cellStyle name="Normal 2 2 7 4 2" xfId="12503" xr:uid="{20774D99-90FC-4570-9302-D158BA312A4D}"/>
    <cellStyle name="Normal 2 2 7 4 2 2" xfId="36737" xr:uid="{6B5AC9F0-9A26-480C-8593-D68069153F13}"/>
    <cellStyle name="Normal 2 2 7 4 3" xfId="16216" xr:uid="{12D0733B-0513-4B38-926F-B023D7DE0BCD}"/>
    <cellStyle name="Normal 2 2 7 4 3 2" xfId="40448" xr:uid="{6224E4AE-7808-4AE1-9354-EDCAA4F8646C}"/>
    <cellStyle name="Normal 2 2 7 4 4" xfId="19954" xr:uid="{46057321-FD2D-4C08-B512-829A70ADD626}"/>
    <cellStyle name="Normal 2 2 7 4 4 2" xfId="44179" xr:uid="{8857240D-BF4F-4F05-A26F-49ADC647B5E1}"/>
    <cellStyle name="Normal 2 2 7 4 5" xfId="25929" xr:uid="{10E4C0F3-6933-4F56-A27B-E469E0302B02}"/>
    <cellStyle name="Normal 2 2 7 4 5 2" xfId="50053" xr:uid="{33965608-CBEB-44CB-BB1B-7CD85D704271}"/>
    <cellStyle name="Normal 2 2 7 4 6" xfId="33782" xr:uid="{ECF380CB-98D6-4AB3-B852-7DC7BC7A0C91}"/>
    <cellStyle name="Normal 2 2 7 5" xfId="10729" xr:uid="{BAE2BC30-B3D7-427A-851A-2915E620B296}"/>
    <cellStyle name="Normal 2 2 7 5 2" xfId="24685" xr:uid="{5D834D0A-59A2-4892-8B47-9B40024C6C11}"/>
    <cellStyle name="Normal 2 2 7 5 2 2" xfId="48859" xr:uid="{ACA4690B-ADCC-4FB6-A6A1-22939D3D1F7A}"/>
    <cellStyle name="Normal 2 2 7 5 3" xfId="35141" xr:uid="{8FAED014-DD9C-49B7-9375-1B4CD35E3B0A}"/>
    <cellStyle name="Normal 2 2 7 6" xfId="11304" xr:uid="{C39DBB79-4564-4C2A-B499-5E833E9740D2}"/>
    <cellStyle name="Normal 2 2 7 6 2" xfId="35538" xr:uid="{47737EEF-6DD9-4EEA-A095-AC2C6E97C86E}"/>
    <cellStyle name="Normal 2 2 7 7" xfId="15017" xr:uid="{3549B015-69AA-4E15-9C9F-619A4BAF4C79}"/>
    <cellStyle name="Normal 2 2 7 7 2" xfId="39249" xr:uid="{E64B9FFB-7A96-4D3D-96C9-EC740B2C3E59}"/>
    <cellStyle name="Normal 2 2 7 8" xfId="18750" xr:uid="{E5D24BC4-35AA-4908-8D72-0DDA397A4948}"/>
    <cellStyle name="Normal 2 2 7 8 2" xfId="42976" xr:uid="{30E30890-C451-4D2A-96DC-180960F7EF7C}"/>
    <cellStyle name="Normal 2 2 7 9" xfId="23361" xr:uid="{2A6F2023-8BAF-4904-B5EF-C80B42D77F9E}"/>
    <cellStyle name="Normal 2 2 7 9 2" xfId="47563" xr:uid="{3F7001C6-0B56-436E-9DB2-C2854EBBC9D9}"/>
    <cellStyle name="Normal 2 2 8" xfId="3230" xr:uid="{00000000-0005-0000-0000-0000EC080000}"/>
    <cellStyle name="Normal 2 2 8 2" xfId="10113" xr:uid="{A796AEF1-4287-4515-90AD-17868C2EAF46}"/>
    <cellStyle name="Normal 2 2 8 2 2" xfId="14757" xr:uid="{59A605BC-9016-41FE-A3ED-F3C08D85BB5E}"/>
    <cellStyle name="Normal 2 2 8 2 2 2" xfId="38990" xr:uid="{C38E3FBD-F9EE-49C4-86B1-1356D244DE53}"/>
    <cellStyle name="Normal 2 2 8 2 3" xfId="18470" xr:uid="{BB4B18D0-B080-4622-9A68-FEA021DE4FE4}"/>
    <cellStyle name="Normal 2 2 8 2 3 2" xfId="42701" xr:uid="{C9FCE48E-B62B-43D4-9208-7397AF07343C}"/>
    <cellStyle name="Normal 2 2 8 2 4" xfId="22209" xr:uid="{92A232BF-DE38-4484-B688-0AB81BC877FD}"/>
    <cellStyle name="Normal 2 2 8 2 4 2" xfId="46432" xr:uid="{E06A03AB-0C63-4EE2-8217-D3360996EF65}"/>
    <cellStyle name="Normal 2 2 8 2 5" xfId="28189" xr:uid="{7C864DE2-59ED-4844-9159-2D947112447A}"/>
    <cellStyle name="Normal 2 2 8 2 5 2" xfId="52306" xr:uid="{CC9C84E9-2A88-41DC-B7DC-4E547800D265}"/>
    <cellStyle name="Normal 2 2 8 2 6" xfId="34707" xr:uid="{576E54AF-4AF5-4042-B5AE-32379867AC9F}"/>
    <cellStyle name="Normal 2 2 8 3" xfId="9139" xr:uid="{1AAD9494-B5FB-49B7-A47A-D87F6D1220E5}"/>
    <cellStyle name="Normal 2 2 8 3 2" xfId="12528" xr:uid="{BCB721ED-3118-4A71-B80D-AB97B760F0AC}"/>
    <cellStyle name="Normal 2 2 8 3 2 2" xfId="36761" xr:uid="{797C9A68-02E1-42B7-8939-F2ABEF95E10E}"/>
    <cellStyle name="Normal 2 2 8 3 3" xfId="16241" xr:uid="{CE9D4588-6D10-4586-9B34-05241C4FAC5A}"/>
    <cellStyle name="Normal 2 2 8 3 3 2" xfId="40472" xr:uid="{3EE6CD19-51BC-4888-A6D4-EAC3D6E86A4D}"/>
    <cellStyle name="Normal 2 2 8 3 4" xfId="19980" xr:uid="{1136E8BE-7D7F-46DA-A56E-80368F866DE0}"/>
    <cellStyle name="Normal 2 2 8 3 4 2" xfId="44203" xr:uid="{5A447ED8-0A7E-43AE-A1BF-08DE3B3203BD}"/>
    <cellStyle name="Normal 2 2 8 3 5" xfId="25956" xr:uid="{BFBDC57E-710B-41BA-94B1-7B030ECE9EB8}"/>
    <cellStyle name="Normal 2 2 8 3 5 2" xfId="50077" xr:uid="{0604B78E-E191-47D7-B5B6-121154DC1882}"/>
    <cellStyle name="Normal 2 2 8 3 6" xfId="33804" xr:uid="{788B4D84-4911-490C-AE7E-C1B1EEAEA372}"/>
    <cellStyle name="Normal 2 2 8 4" xfId="8798" xr:uid="{81241139-0787-46D0-AF63-06AEE0942109}"/>
    <cellStyle name="Normal 2 2 8 4 2" xfId="25592" xr:uid="{7FD5E57D-5A6B-43F3-93EC-3984080EDF6A}"/>
    <cellStyle name="Normal 2 2 8 4 2 2" xfId="49726" xr:uid="{19D69BE8-BEE6-47A9-8F04-0ACE344D4733}"/>
    <cellStyle name="Normal 2 2 8 4 3" xfId="33574" xr:uid="{3FD3F707-D6C7-4E27-9EBD-989CBEC2844B}"/>
    <cellStyle name="Normal 2 2 8 5" xfId="10730" xr:uid="{D9984303-0DE1-4BF9-8573-399600BCEE2A}"/>
    <cellStyle name="Normal 2 2 8 6" xfId="12176" xr:uid="{E07E320A-4854-4307-A1D1-57C487E5810F}"/>
    <cellStyle name="Normal 2 2 8 6 2" xfId="36410" xr:uid="{68632F03-7488-41E9-BF17-6653AED82137}"/>
    <cellStyle name="Normal 2 2 8 7" xfId="15889" xr:uid="{7EBE2E2F-621F-4C00-A45B-C1755CAA1349}"/>
    <cellStyle name="Normal 2 2 8 7 2" xfId="40121" xr:uid="{F08773CC-1016-48B5-933A-03AF42EC6357}"/>
    <cellStyle name="Normal 2 2 8 8" xfId="19626" xr:uid="{9FF3204E-4F8F-4003-98C3-A59557E88986}"/>
    <cellStyle name="Normal 2 2 8 8 2" xfId="43852" xr:uid="{1F9F964F-BA0B-4418-97A9-F431DCD3C1CB}"/>
    <cellStyle name="Normal 2 2 8 9" xfId="24391" xr:uid="{CE2493AE-21B9-40C0-A88C-F32EC4E28C16}"/>
    <cellStyle name="Normal 2 2 8 9 2" xfId="48587" xr:uid="{780E7A81-516A-45C1-90B7-F5E0F4D12270}"/>
    <cellStyle name="Normal 2 2 9" xfId="3531" xr:uid="{00000000-0005-0000-0000-0000ED080000}"/>
    <cellStyle name="Normal 2 2 9 2" xfId="10146" xr:uid="{A93382BC-5430-40E3-91AD-703BEA907309}"/>
    <cellStyle name="Normal 2 2 9 2 2" xfId="14790" xr:uid="{82DAC2E8-2553-47BA-9317-BE5715F7DFA5}"/>
    <cellStyle name="Normal 2 2 9 2 2 2" xfId="39023" xr:uid="{481E2B74-FC0B-4C08-AF7C-FB087BC375F8}"/>
    <cellStyle name="Normal 2 2 9 2 3" xfId="18503" xr:uid="{FF7D9ECD-188B-48CB-8B9B-B8253C1DE8C8}"/>
    <cellStyle name="Normal 2 2 9 2 3 2" xfId="42734" xr:uid="{1D6730E5-B13E-4FE6-B80A-FA3D6B4F71DD}"/>
    <cellStyle name="Normal 2 2 9 2 4" xfId="22242" xr:uid="{BAF7C4D3-DBFF-4109-B7A1-210BF93211DB}"/>
    <cellStyle name="Normal 2 2 9 2 4 2" xfId="46465" xr:uid="{AF46879A-065E-4404-A9B7-4AE8E90686E4}"/>
    <cellStyle name="Normal 2 2 9 2 5" xfId="28222" xr:uid="{3DD6B559-EC29-4F49-82CA-60C92BDFD51A}"/>
    <cellStyle name="Normal 2 2 9 2 5 2" xfId="52339" xr:uid="{4892EAEC-6206-4BB8-A6DE-80BAB8E27A12}"/>
    <cellStyle name="Normal 2 2 9 2 6" xfId="34740" xr:uid="{D0B6819A-B105-407D-8B25-4DC59BB0FCD2}"/>
    <cellStyle name="Normal 2 2 9 3" xfId="9159" xr:uid="{EC81370E-D1DF-4C63-9F85-A8A025CBF109}"/>
    <cellStyle name="Normal 2 2 9 3 2" xfId="12562" xr:uid="{5DD67DEF-2905-4BC6-B761-A6CCD1434637}"/>
    <cellStyle name="Normal 2 2 9 3 2 2" xfId="36795" xr:uid="{A6A06E22-6AD6-437A-9537-D3DA5FE87C9D}"/>
    <cellStyle name="Normal 2 2 9 3 3" xfId="16275" xr:uid="{CC76C201-4C28-4845-A99E-23C4D5BB7F46}"/>
    <cellStyle name="Normal 2 2 9 3 3 2" xfId="40506" xr:uid="{32DEBE62-0772-473C-9A81-A41B70B0DC04}"/>
    <cellStyle name="Normal 2 2 9 3 4" xfId="20014" xr:uid="{9E0A4230-3677-42BD-8A6A-D5658193D341}"/>
    <cellStyle name="Normal 2 2 9 3 4 2" xfId="44237" xr:uid="{3DE8DE8A-337B-4E5D-B461-7B0142213E49}"/>
    <cellStyle name="Normal 2 2 9 3 5" xfId="25990" xr:uid="{9A9F9FD7-5E73-47C1-9FBE-084AF078B2C1}"/>
    <cellStyle name="Normal 2 2 9 3 5 2" xfId="50111" xr:uid="{2C1F153C-C9A0-4DA1-8DA3-6741FD351DDC}"/>
    <cellStyle name="Normal 2 2 9 3 6" xfId="33824" xr:uid="{A7F4DB0C-D5F0-45F9-AE7A-FB7B669A9CAD}"/>
    <cellStyle name="Normal 2 2 9 4" xfId="8806" xr:uid="{B68A93D0-4184-451B-B2F5-87EA9571DB26}"/>
    <cellStyle name="Normal 2 2 9 4 2" xfId="33582" xr:uid="{0CA5647C-067C-4121-99D8-34BD9507BAC3}"/>
    <cellStyle name="Normal 2 2 9 5" xfId="12209" xr:uid="{6D26CD09-1B78-4A53-881C-08F7CE8E1FC6}"/>
    <cellStyle name="Normal 2 2 9 5 2" xfId="36443" xr:uid="{C9CA2D9E-8E1E-4B50-9BBE-5B66E04AAFE4}"/>
    <cellStyle name="Normal 2 2 9 6" xfId="15922" xr:uid="{753BACDA-B0CE-49C9-9791-DDE76806105F}"/>
    <cellStyle name="Normal 2 2 9 6 2" xfId="40154" xr:uid="{6696F0D3-83E5-430C-9DD1-26CFBE05C123}"/>
    <cellStyle name="Normal 2 2 9 7" xfId="19659" xr:uid="{0BB55E7F-24A7-444B-B3C1-2AEB3A8114FF}"/>
    <cellStyle name="Normal 2 2 9 7 2" xfId="43885" xr:uid="{BEF6EBBB-A6A9-4587-AD08-56E2406EE8BC}"/>
    <cellStyle name="Normal 2 2 9 8" xfId="25625" xr:uid="{2913AB82-C87F-4811-AEA5-D7263424A3F0}"/>
    <cellStyle name="Normal 2 2 9 8 2" xfId="49759" xr:uid="{152B5993-0D45-4D02-8EFF-4C538F358E4B}"/>
    <cellStyle name="Normal 2 20" xfId="7294" xr:uid="{D705E680-5234-448F-A53B-9509A7C15D52}"/>
    <cellStyle name="Normal 2 20 2" xfId="8442" xr:uid="{7E1EF3ED-74C2-4AA8-91AD-1BB1E83482CB}"/>
    <cellStyle name="Normal 2 20 2 2" xfId="14591" xr:uid="{FE09EFA7-CECB-46C7-94D4-B0413D5ADDA6}"/>
    <cellStyle name="Normal 2 20 2 2 2" xfId="28023" xr:uid="{927E0006-95E9-445D-A05D-3DFC2CF604D5}"/>
    <cellStyle name="Normal 2 20 2 2 2 2" xfId="52140" xr:uid="{22E4D785-CB27-4345-8C36-B28CF8689BA2}"/>
    <cellStyle name="Normal 2 20 2 2 3" xfId="38824" xr:uid="{23E47228-EAE7-455D-AE3B-704490FD6C5D}"/>
    <cellStyle name="Normal 2 20 2 3" xfId="18304" xr:uid="{9191737D-0EC2-4A66-AF71-8D572B344255}"/>
    <cellStyle name="Normal 2 20 2 3 2" xfId="42535" xr:uid="{8DACAA82-3FCB-43B2-B7AA-87735119D81E}"/>
    <cellStyle name="Normal 2 20 2 4" xfId="22043" xr:uid="{BC6B6B69-D5BD-43C3-9DF0-F41F413ED0AC}"/>
    <cellStyle name="Normal 2 20 2 4 2" xfId="46266" xr:uid="{87EC1097-26AF-498D-A846-691D988DBCCD}"/>
    <cellStyle name="Normal 2 20 2 5" xfId="24063" xr:uid="{F4B59914-4D21-4D0F-9E1A-852FDC217789}"/>
    <cellStyle name="Normal 2 20 2 5 2" xfId="48265" xr:uid="{717DAB4A-1428-4BB4-9422-5DCE4B838F2F}"/>
    <cellStyle name="Normal 2 20 2 6" xfId="33258" xr:uid="{EF78597A-29A9-4528-B978-01AEAB73A7A6}"/>
    <cellStyle name="Normal 2 20 3" xfId="9588" xr:uid="{3C709A17-A43F-42B4-9811-AB5A9F60C494}"/>
    <cellStyle name="Normal 2 20 3 2" xfId="13399" xr:uid="{D2BCDC95-BC0F-4A8C-B74F-43802D01D9DA}"/>
    <cellStyle name="Normal 2 20 3 2 2" xfId="37632" xr:uid="{6232CDE7-8072-43A5-A939-22981E036658}"/>
    <cellStyle name="Normal 2 20 3 3" xfId="17112" xr:uid="{28BAA942-E109-4513-B2F3-393B91F08610}"/>
    <cellStyle name="Normal 2 20 3 3 2" xfId="41343" xr:uid="{E86BA48F-E892-4B50-B5A8-4C94FBBCF5C8}"/>
    <cellStyle name="Normal 2 20 3 4" xfId="20851" xr:uid="{70649CAF-426E-4234-AB9A-EDD2C308FBEE}"/>
    <cellStyle name="Normal 2 20 3 4 2" xfId="45074" xr:uid="{B4CE05E6-1593-4414-90E7-2B5A5BC1C9A7}"/>
    <cellStyle name="Normal 2 20 3 5" xfId="26829" xr:uid="{854F47FF-369E-4088-8081-566075E87AA1}"/>
    <cellStyle name="Normal 2 20 3 5 2" xfId="50948" xr:uid="{36A1B17D-3EE3-4FDA-A3C9-5760D2DFF556}"/>
    <cellStyle name="Normal 2 20 3 6" xfId="34213" xr:uid="{5139DDFB-5FA7-4B27-AB89-5FF42937C020}"/>
    <cellStyle name="Normal 2 20 4" xfId="12010" xr:uid="{38BE9485-B4A9-418D-AF85-2AED93E607ED}"/>
    <cellStyle name="Normal 2 20 4 2" xfId="25426" xr:uid="{4BABA52E-91D6-44D6-9B19-663D088808EA}"/>
    <cellStyle name="Normal 2 20 4 2 2" xfId="49560" xr:uid="{876358C8-33C0-4A88-9F1A-391F8CCF5BA4}"/>
    <cellStyle name="Normal 2 20 4 3" xfId="36244" xr:uid="{6956D8F1-7267-4514-839B-F5AD49D8025F}"/>
    <cellStyle name="Normal 2 20 5" xfId="15723" xr:uid="{43BF98D6-F81C-4697-BEBD-BE17FD098D47}"/>
    <cellStyle name="Normal 2 20 5 2" xfId="39955" xr:uid="{2EA83EBC-A79E-4E76-8B4F-0375365124BD}"/>
    <cellStyle name="Normal 2 20 6" xfId="19460" xr:uid="{4AF57156-BF00-4698-AC5A-0C128192BD02}"/>
    <cellStyle name="Normal 2 20 6 2" xfId="43686" xr:uid="{53FC1E61-B5EB-4616-9660-864F41305D10}"/>
    <cellStyle name="Normal 2 20 7" xfId="23013" xr:uid="{38987942-CC90-45CC-99AA-6FC31EC39BBE}"/>
    <cellStyle name="Normal 2 20 7 2" xfId="47215" xr:uid="{6E7E57C6-FE17-4347-BB89-4F9A29B1B3C9}"/>
    <cellStyle name="Normal 2 20 8" xfId="32210" xr:uid="{BE3A4C29-C6E5-4BE7-9C5B-04634E88DB23}"/>
    <cellStyle name="Normal 2 21" xfId="7442" xr:uid="{9628DF13-94F8-46D3-B1AD-7212CE6D25A5}"/>
    <cellStyle name="Normal 2 21 2" xfId="8587" xr:uid="{D5166371-C6C5-487B-8F90-00127B3B1B34}"/>
    <cellStyle name="Normal 2 21 2 2" xfId="14736" xr:uid="{910B2826-7DDA-4F6F-8BAB-C1CA7495AEF8}"/>
    <cellStyle name="Normal 2 21 2 2 2" xfId="28168" xr:uid="{639875A2-36C5-495F-BC0D-C57071853CEF}"/>
    <cellStyle name="Normal 2 21 2 2 2 2" xfId="52285" xr:uid="{ACB955AA-F7AE-4BF6-A491-E315B4ECF775}"/>
    <cellStyle name="Normal 2 21 2 2 3" xfId="38969" xr:uid="{54265946-65FF-4E2F-A26F-722261AA424B}"/>
    <cellStyle name="Normal 2 21 2 3" xfId="18449" xr:uid="{4403310C-C4D1-43D7-964C-F2E839BED5CA}"/>
    <cellStyle name="Normal 2 21 2 3 2" xfId="42680" xr:uid="{C86B69CC-5E1F-450C-99D1-8CC71560AF6E}"/>
    <cellStyle name="Normal 2 21 2 4" xfId="22188" xr:uid="{73EFBC60-AE2F-41E8-B089-8EBC205771D5}"/>
    <cellStyle name="Normal 2 21 2 4 2" xfId="46411" xr:uid="{FE4B1EF7-DBAE-4287-99E8-5C302B44CF18}"/>
    <cellStyle name="Normal 2 21 2 5" xfId="24208" xr:uid="{D4FBF0BA-390B-4F20-9700-646F4536B5CA}"/>
    <cellStyle name="Normal 2 21 2 5 2" xfId="48410" xr:uid="{307F0288-173B-4707-B1BF-4D75D7745262}"/>
    <cellStyle name="Normal 2 21 2 6" xfId="33403" xr:uid="{6CDB39B9-D9D7-48D1-8888-26EABE14F2E4}"/>
    <cellStyle name="Normal 2 21 3" xfId="9683" xr:uid="{56BB8906-E282-450C-B2D8-9950B40BB913}"/>
    <cellStyle name="Normal 2 21 3 2" xfId="13544" xr:uid="{2963BC99-E283-4169-98B6-CFB9B80D1146}"/>
    <cellStyle name="Normal 2 21 3 2 2" xfId="37777" xr:uid="{10973265-CA05-457F-A2C3-D39D0B2AAF69}"/>
    <cellStyle name="Normal 2 21 3 3" xfId="17257" xr:uid="{DC0F1050-D5B9-48CC-99CC-9F87CDC2E094}"/>
    <cellStyle name="Normal 2 21 3 3 2" xfId="41488" xr:uid="{E01D2A1A-A568-45EF-AEB7-23FD80B81E38}"/>
    <cellStyle name="Normal 2 21 3 4" xfId="20996" xr:uid="{859627D1-5987-4EE3-AC55-13E273B0AA2D}"/>
    <cellStyle name="Normal 2 21 3 4 2" xfId="45219" xr:uid="{4E8E5261-763B-4524-8B4B-7FB64B7B0755}"/>
    <cellStyle name="Normal 2 21 3 5" xfId="26974" xr:uid="{8AC04ECA-08DB-4DEF-A248-A3FD061FFF3E}"/>
    <cellStyle name="Normal 2 21 3 5 2" xfId="51093" xr:uid="{E54A4B9E-80D2-4FE1-846A-1385FA667882}"/>
    <cellStyle name="Normal 2 21 3 6" xfId="34308" xr:uid="{39C1A316-E662-460B-8CCB-E694FB4B636F}"/>
    <cellStyle name="Normal 2 21 4" xfId="12155" xr:uid="{27979FC8-30BF-4254-B39B-2F6EF9579900}"/>
    <cellStyle name="Normal 2 21 4 2" xfId="25571" xr:uid="{0BE3649D-B613-41F8-8F3C-0647FE959178}"/>
    <cellStyle name="Normal 2 21 4 2 2" xfId="49705" xr:uid="{F3BB45AA-E4D6-4FCD-B0F9-4D23B4428B5A}"/>
    <cellStyle name="Normal 2 21 4 3" xfId="36389" xr:uid="{B5EBEE27-11FA-402F-A5F9-60F6FBAE9FDB}"/>
    <cellStyle name="Normal 2 21 5" xfId="15868" xr:uid="{AA8F020C-5AD4-42CA-9A5E-CD11CE47FEF5}"/>
    <cellStyle name="Normal 2 21 5 2" xfId="40100" xr:uid="{78F2108F-7896-4654-B630-741FE34682C4}"/>
    <cellStyle name="Normal 2 21 6" xfId="19605" xr:uid="{A088AE81-575C-4159-8EA6-FE7C05731156}"/>
    <cellStyle name="Normal 2 21 6 2" xfId="43831" xr:uid="{99C6E627-74D9-4F31-9D5A-27E91E3D5379}"/>
    <cellStyle name="Normal 2 21 7" xfId="23158" xr:uid="{C6CB3A4B-D864-4A0C-BE5B-96249D175BCD}"/>
    <cellStyle name="Normal 2 21 7 2" xfId="47360" xr:uid="{5595AB2D-EB99-45BD-B899-5AED856B2796}"/>
    <cellStyle name="Normal 2 21 8" xfId="32355" xr:uid="{87E4C1F8-5680-497D-BA68-0336F5A47A25}"/>
    <cellStyle name="Normal 2 22" xfId="8606" xr:uid="{41E758D8-B41E-4F57-A2B3-AA27B53E5FFC}"/>
    <cellStyle name="Normal 2 22 2" xfId="12213" xr:uid="{7D798AD7-A55E-4C5B-87D0-5F8D2D690D8C}"/>
    <cellStyle name="Normal 2 22 2 2" xfId="25633" xr:uid="{AA5F798E-98AA-45DD-A2F5-EC934A5E0AE1}"/>
    <cellStyle name="Normal 2 22 2 2 2" xfId="49763" xr:uid="{91E7AAB8-D761-405E-8C5C-AFBB68CED5F9}"/>
    <cellStyle name="Normal 2 22 2 3" xfId="36447" xr:uid="{64F1AAE4-224F-4F78-AAD0-A18E90F6B3D1}"/>
    <cellStyle name="Normal 2 22 3" xfId="15926" xr:uid="{2F31C57A-2DDD-4FC8-9C15-3D402CE1D042}"/>
    <cellStyle name="Normal 2 22 3 2" xfId="40158" xr:uid="{A16A87A2-0C4D-404C-8CA9-4C21ABD42349}"/>
    <cellStyle name="Normal 2 22 4" xfId="19663" xr:uid="{C0FC6090-B59D-4F09-9ED8-809C4FA4E74A}"/>
    <cellStyle name="Normal 2 22 4 2" xfId="43889" xr:uid="{B3448502-54D7-48A8-B5B8-78E21F2C05FB}"/>
    <cellStyle name="Normal 2 22 5" xfId="24226" xr:uid="{B4216B15-F837-482D-946A-0F43BE393A86}"/>
    <cellStyle name="Normal 2 22 5 2" xfId="48428" xr:uid="{382233DE-C934-48BB-B0FF-75C33E8D4A32}"/>
    <cellStyle name="Normal 2 22 6" xfId="33421" xr:uid="{FBE2B72B-2250-47D6-B6B4-F39DB11AFF6D}"/>
    <cellStyle name="Normal 2 23" xfId="8627" xr:uid="{3181297B-0941-4CBE-A613-47CFDCC66C85}"/>
    <cellStyle name="Normal 2 23 2" xfId="14805" xr:uid="{2C1178F6-B032-40C6-908D-021F9442A8FF}"/>
    <cellStyle name="Normal 2 23 2 2" xfId="28245" xr:uid="{B7910F5A-6B94-4AEC-8692-9622E4CF2765}"/>
    <cellStyle name="Normal 2 23 2 2 2" xfId="52354" xr:uid="{FB080342-9CFC-472E-BD8D-226613B6F868}"/>
    <cellStyle name="Normal 2 23 2 3" xfId="39038" xr:uid="{B6C077F3-622F-4F8E-98EA-ED33711474A3}"/>
    <cellStyle name="Normal 2 23 3" xfId="18518" xr:uid="{7A7DAE7B-2477-4975-8EF6-87BEB792ED57}"/>
    <cellStyle name="Normal 2 23 3 2" xfId="42749" xr:uid="{987E2AF2-9B05-49E2-B5D7-AA71C23A7BCC}"/>
    <cellStyle name="Normal 2 23 4" xfId="22257" xr:uid="{DE92CD92-FE4B-4D3B-A768-1055A7FAC751}"/>
    <cellStyle name="Normal 2 23 4 2" xfId="46480" xr:uid="{D0BA27C8-2550-439C-944F-D062CC015C03}"/>
    <cellStyle name="Normal 2 23 5" xfId="24242" xr:uid="{CFFBDA66-3998-43EB-A1F8-4F3E93A8A036}"/>
    <cellStyle name="Normal 2 23 5 2" xfId="48444" xr:uid="{15B88B30-A51F-4EBD-993B-D09D2A7E7144}"/>
    <cellStyle name="Normal 2 23 6" xfId="33437" xr:uid="{13A3776E-3979-4183-8CE3-567850FD7E1A}"/>
    <cellStyle name="Normal 2 24" xfId="8685" xr:uid="{B1F1CECA-1309-4F46-84BA-E08E3A8BD9A7}"/>
    <cellStyle name="Normal 2 24 2" xfId="18535" xr:uid="{E403EEEC-7706-489D-902B-7EB95AC057DE}"/>
    <cellStyle name="Normal 2 24 2 2" xfId="42765" xr:uid="{257BC6C9-23E9-492E-87A4-5FAB12EE296B}"/>
    <cellStyle name="Normal 2 24 3" xfId="22273" xr:uid="{1C15C107-1182-4ADA-8136-0497F15B38F9}"/>
    <cellStyle name="Normal 2 24 3 2" xfId="46496" xr:uid="{66DB8319-ABDC-4F55-B1CF-CFEBF5723F01}"/>
    <cellStyle name="Normal 2 24 4" xfId="24279" xr:uid="{88F10985-2EA5-4E90-BB43-4E160110AD05}"/>
    <cellStyle name="Normal 2 24 4 2" xfId="48481" xr:uid="{5C96552C-A53F-44E0-960D-848E6454B79D}"/>
    <cellStyle name="Normal 2 24 5" xfId="33474" xr:uid="{FAFAB68F-E9AB-4598-8E06-B10FCFA7E1CA}"/>
    <cellStyle name="Normal 2 25" xfId="11095" xr:uid="{7127E695-87C0-4050-B0CB-E00E161DFDAD}"/>
    <cellStyle name="Normal 2 25 2" xfId="24443" xr:uid="{47DDC243-1418-4424-B32D-3889C8A9C092}"/>
    <cellStyle name="Normal 2 25 2 2" xfId="48626" xr:uid="{EB24E4AA-11AC-493D-AFD5-59A2E8E6684C}"/>
    <cellStyle name="Normal 2 25 3" xfId="35330" xr:uid="{46C8CAE1-21DC-44BC-AE59-E2B1C7F4FC7C}"/>
    <cellStyle name="Normal 2 26" xfId="24465" xr:uid="{F5A47230-A081-43AE-B60D-68444FCDE766}"/>
    <cellStyle name="Normal 2 26 2" xfId="48642" xr:uid="{A22C6B17-5393-437D-BA24-AC0C661FCC89}"/>
    <cellStyle name="Normal 2 27" xfId="24483" xr:uid="{339749F1-E1DE-4F23-AAC6-55C21DFA63F9}"/>
    <cellStyle name="Normal 2 27 2" xfId="48658" xr:uid="{E951EFE4-75AF-48D3-9845-63BD37F90131}"/>
    <cellStyle name="Normal 2 28" xfId="28252" xr:uid="{EEC4E42A-2A81-4A3B-8879-D8E011175456}"/>
    <cellStyle name="Normal 2 3" xfId="1953" xr:uid="{00000000-0005-0000-0000-0000EE080000}"/>
    <cellStyle name="Normal 2 3 10" xfId="6172" xr:uid="{0E0272BB-8D8E-4B40-AFE5-250FC026F676}"/>
    <cellStyle name="Normal 2 3 10 2" xfId="31178" xr:uid="{C972E2A7-D80F-4658-BAF3-D4F32B436361}"/>
    <cellStyle name="Normal 2 3 11" xfId="6445" xr:uid="{A6DD0EDB-506B-4774-8C07-241956DA4BE3}"/>
    <cellStyle name="Normal 2 3 11 2" xfId="31450" xr:uid="{5759E86F-5E48-43D7-A4D7-3BCC0991887F}"/>
    <cellStyle name="Normal 2 3 12" xfId="10731" xr:uid="{B367C206-6930-4F58-AA70-49BDDAE9B945}"/>
    <cellStyle name="Normal 2 3 12 2" xfId="35142" xr:uid="{01E533A4-FF0C-4941-80CA-7E2ADDCF3FA4}"/>
    <cellStyle name="Normal 2 3 13" xfId="11071" xr:uid="{13BE8795-A2AD-495E-B759-FCA91930FD18}"/>
    <cellStyle name="Normal 2 3 13 2" xfId="35312" xr:uid="{CD774E4E-7161-4049-B1F1-1F67FDAA598C}"/>
    <cellStyle name="Normal 2 3 14" xfId="22285" xr:uid="{BBE033F7-EE61-4D25-8C66-DC7CD89F035E}"/>
    <cellStyle name="Normal 2 3 14 2" xfId="46503" xr:uid="{145B8A98-989D-4896-BF3A-B011BC5C6414}"/>
    <cellStyle name="Normal 2 3 2" xfId="1954" xr:uid="{00000000-0005-0000-0000-0000EF080000}"/>
    <cellStyle name="Normal 2 3 2 10" xfId="10732" xr:uid="{EFB33739-B42F-4BF7-A153-3EF7B75127B2}"/>
    <cellStyle name="Normal 2 3 2 10 2" xfId="35143" xr:uid="{0B0658B2-58AE-4BB8-A81F-26BD02994A98}"/>
    <cellStyle name="Normal 2 3 2 11" xfId="22323" xr:uid="{904AA506-5690-4815-AA3E-411E7B8636CF}"/>
    <cellStyle name="Normal 2 3 2 11 2" xfId="46525" xr:uid="{C45ED6AD-38D5-4E8B-82F4-DCA547652A46}"/>
    <cellStyle name="Normal 2 3 2 12" xfId="28970" xr:uid="{DB5FBF70-B435-4DF2-A508-99B4183E5A14}"/>
    <cellStyle name="Normal 2 3 2 2" xfId="1955" xr:uid="{00000000-0005-0000-0000-0000F0080000}"/>
    <cellStyle name="Normal 2 3 2 2 2" xfId="3473" xr:uid="{00000000-0005-0000-0000-0000F1080000}"/>
    <cellStyle name="Normal 2 3 2 2 2 2" xfId="9355" xr:uid="{83307959-5050-4337-B21A-1079430456B5}"/>
    <cellStyle name="Normal 2 3 2 2 2 3" xfId="10734" xr:uid="{D421F464-962C-410D-B548-7A231FBEAA7F}"/>
    <cellStyle name="Normal 2 3 2 2 2 3 2" xfId="35145" xr:uid="{7EBBB413-7711-43D7-968C-9047D669E0AA}"/>
    <cellStyle name="Normal 2 3 2 2 2 4" xfId="29274" xr:uid="{8B2C5DEF-22EC-4C2D-8855-E1009588B2B3}"/>
    <cellStyle name="Normal 2 3 2 2 3" xfId="4912" xr:uid="{C5A5BAE7-4B22-4F45-BBAD-868F38EA2E42}"/>
    <cellStyle name="Normal 2 3 2 2 3 2" xfId="9803" xr:uid="{165B5803-2004-4DF9-B3EA-6F156845949F}"/>
    <cellStyle name="Normal 2 3 2 2 3 2 2" xfId="34406" xr:uid="{8334A10C-9184-41F4-8435-E71AFC62A24D}"/>
    <cellStyle name="Normal 2 3 2 2 3 3" xfId="13650" xr:uid="{5AA4B4EF-839B-40E1-ACF5-DFCD57F8E606}"/>
    <cellStyle name="Normal 2 3 2 2 3 3 2" xfId="37883" xr:uid="{962C6F48-B960-4932-84FC-84194EDEB7AC}"/>
    <cellStyle name="Normal 2 3 2 2 3 4" xfId="17363" xr:uid="{9E908434-06DC-4846-923A-89CAA092FABA}"/>
    <cellStyle name="Normal 2 3 2 2 3 4 2" xfId="41594" xr:uid="{FBFEAAC0-4EBC-4C8C-A3A7-4186FEF8507E}"/>
    <cellStyle name="Normal 2 3 2 2 3 5" xfId="21102" xr:uid="{35382F55-01E1-48F5-A9FB-6861FA3C92A7}"/>
    <cellStyle name="Normal 2 3 2 2 3 5 2" xfId="45325" xr:uid="{ADD5810E-FAD3-4F88-8CC8-3E4A7595CC29}"/>
    <cellStyle name="Normal 2 3 2 2 3 6" xfId="27080" xr:uid="{840CC335-E6D9-4032-9D92-5090BA435090}"/>
    <cellStyle name="Normal 2 3 2 2 3 6 2" xfId="51199" xr:uid="{3612BCC7-A018-499F-8FB7-62286DC57EC7}"/>
    <cellStyle name="Normal 2 3 2 2 3 7" xfId="30160" xr:uid="{A5F6DF14-6F80-46E1-805D-381C3DEE88F3}"/>
    <cellStyle name="Normal 2 3 2 2 4" xfId="6174" xr:uid="{7B5B907A-6432-44FF-A553-1DF81CADD0DC}"/>
    <cellStyle name="Normal 2 3 2 2 4 2" xfId="8894" xr:uid="{2D6D92F4-ED96-4DF1-92FD-D92C63EDC8EF}"/>
    <cellStyle name="Normal 2 3 2 2 4 2 2" xfId="33625" xr:uid="{7EE03BE1-5C6B-4AAD-8609-AA149CA04B15}"/>
    <cellStyle name="Normal 2 3 2 2 4 3" xfId="12323" xr:uid="{F6D12132-E75F-4DA1-A5B7-DBE0F0B42F8B}"/>
    <cellStyle name="Normal 2 3 2 2 4 3 2" xfId="36557" xr:uid="{33E94C49-04D8-4805-BCDA-8F23677653BA}"/>
    <cellStyle name="Normal 2 3 2 2 4 4" xfId="16036" xr:uid="{9E47CF9C-9CF7-4882-812F-85CF47ABB90D}"/>
    <cellStyle name="Normal 2 3 2 2 4 4 2" xfId="40268" xr:uid="{3F6926E7-5309-4A96-A284-DF0D148E3DDC}"/>
    <cellStyle name="Normal 2 3 2 2 4 5" xfId="19774" xr:uid="{0D0E6955-5276-49F5-B8CB-68F6C42B864F}"/>
    <cellStyle name="Normal 2 3 2 2 4 5 2" xfId="43999" xr:uid="{443F05F4-31A6-459B-A5FA-626DCBF11318}"/>
    <cellStyle name="Normal 2 3 2 2 4 6" xfId="25749" xr:uid="{CB6E508E-3DBF-49B4-BEC8-A0AC263EB1B7}"/>
    <cellStyle name="Normal 2 3 2 2 4 6 2" xfId="49873" xr:uid="{A448CCBC-CBB2-4725-9856-C602E09BC8BF}"/>
    <cellStyle name="Normal 2 3 2 2 4 7" xfId="31180" xr:uid="{C4AFBFBD-37EB-4D0E-A8D6-E35109788B33}"/>
    <cellStyle name="Normal 2 3 2 2 5" xfId="10733" xr:uid="{8BF9E5DD-2562-42F6-BC77-218AAEDB2514}"/>
    <cellStyle name="Normal 2 3 2 2 5 2" xfId="35144" xr:uid="{0079487C-D58D-4EE9-B47C-E94E0C6288B6}"/>
    <cellStyle name="Normal 2 3 2 3" xfId="1956" xr:uid="{00000000-0005-0000-0000-0000F2080000}"/>
    <cellStyle name="Normal 2 3 2 3 10" xfId="28971" xr:uid="{24DE97BF-CD20-4F7A-99D9-582276773AF1}"/>
    <cellStyle name="Normal 2 3 2 3 2" xfId="4913" xr:uid="{290673D3-A45D-4EB5-9D1E-98FD740C6C10}"/>
    <cellStyle name="Normal 2 3 2 3 2 2" xfId="9198" xr:uid="{3DAE03E9-90A5-46FE-A1D8-D2EFC9A1B850}"/>
    <cellStyle name="Normal 2 3 2 3 2 2 2" xfId="33845" xr:uid="{08351991-BAB7-4DE1-9CBA-F668BD6EA3D0}"/>
    <cellStyle name="Normal 2 3 2 3 2 3" xfId="12723" xr:uid="{F0E9ED53-FA2C-4CC1-996D-4399410BAF98}"/>
    <cellStyle name="Normal 2 3 2 3 2 3 2" xfId="36956" xr:uid="{BF3D249B-393C-4034-ABD3-0A7CB8D2207E}"/>
    <cellStyle name="Normal 2 3 2 3 2 4" xfId="16436" xr:uid="{46E0FB85-42B1-46EC-8596-CE5D9302ADE4}"/>
    <cellStyle name="Normal 2 3 2 3 2 4 2" xfId="40667" xr:uid="{7E79A641-E9AF-450A-92A4-DE34292E18C6}"/>
    <cellStyle name="Normal 2 3 2 3 2 5" xfId="20175" xr:uid="{A657BC65-8946-4C21-AD0F-11166404BBA4}"/>
    <cellStyle name="Normal 2 3 2 3 2 5 2" xfId="44398" xr:uid="{4784E053-416A-4B9C-8867-F45081506BF7}"/>
    <cellStyle name="Normal 2 3 2 3 2 6" xfId="26152" xr:uid="{22460FFC-1917-4820-A4FD-A23BB59A8988}"/>
    <cellStyle name="Normal 2 3 2 3 2 6 2" xfId="50272" xr:uid="{2E2851CB-A8BD-4309-BF76-82F72EB87E1D}"/>
    <cellStyle name="Normal 2 3 2 3 2 7" xfId="30161" xr:uid="{AB193121-7444-4DC5-B543-BEB16C98354E}"/>
    <cellStyle name="Normal 2 3 2 3 3" xfId="6175" xr:uid="{5520939A-C03E-4451-BBF1-CDDD6B4030BE}"/>
    <cellStyle name="Normal 2 3 2 3 3 2" xfId="9942" xr:uid="{5665CD9F-DA92-46AD-86E6-9053DFF4393C}"/>
    <cellStyle name="Normal 2 3 2 3 3 2 2" xfId="34536" xr:uid="{2212216E-C5A3-42A9-B865-0CCDB7D0FF91}"/>
    <cellStyle name="Normal 2 3 2 3 3 3" xfId="13901" xr:uid="{07428131-79FA-4212-B307-E947F3D6BA7B}"/>
    <cellStyle name="Normal 2 3 2 3 3 3 2" xfId="38134" xr:uid="{CF1B2DCE-6E89-48DF-8F4F-1B2B044A0779}"/>
    <cellStyle name="Normal 2 3 2 3 3 4" xfId="17614" xr:uid="{7D8A35EC-FF17-408A-8FCA-0F900BEA6E93}"/>
    <cellStyle name="Normal 2 3 2 3 3 4 2" xfId="41845" xr:uid="{A0C91ADF-5AD4-4A6A-ADDA-1881B9BCBDC8}"/>
    <cellStyle name="Normal 2 3 2 3 3 5" xfId="21353" xr:uid="{D0EDEA15-9049-4F4A-A4FD-23A5BBC7E400}"/>
    <cellStyle name="Normal 2 3 2 3 3 5 2" xfId="45576" xr:uid="{405CA358-34F8-4C3E-BE89-D9436607F838}"/>
    <cellStyle name="Normal 2 3 2 3 3 6" xfId="27333" xr:uid="{1D1347ED-51DF-41BE-B4F7-13684AB58E9C}"/>
    <cellStyle name="Normal 2 3 2 3 3 6 2" xfId="51450" xr:uid="{B758F3CB-7523-44E0-A5F4-49560F3F28A0}"/>
    <cellStyle name="Normal 2 3 2 3 3 7" xfId="31181" xr:uid="{165D4628-70D6-4389-AFEB-7DFF8A0AC0D5}"/>
    <cellStyle name="Normal 2 3 2 3 4" xfId="7659" xr:uid="{61F45C92-15AC-4A96-A5E1-EC9BA08295F8}"/>
    <cellStyle name="Normal 2 3 2 3 4 2" xfId="8952" xr:uid="{6BE3430B-4183-4C3E-B47B-51EBB5966668}"/>
    <cellStyle name="Normal 2 3 2 3 4 3" xfId="32566" xr:uid="{75DA7515-6883-4E7A-A448-547DED43A6AC}"/>
    <cellStyle name="Normal 2 3 2 3 5" xfId="10735" xr:uid="{1EE89EB4-5B04-4B6F-909B-E0489611D418}"/>
    <cellStyle name="Normal 2 3 2 3 5 2" xfId="24729" xr:uid="{11136A44-4DD5-4FD5-9D58-50722A1872F5}"/>
    <cellStyle name="Normal 2 3 2 3 5 2 2" xfId="48867" xr:uid="{8C6529E5-E9BB-424B-80A6-D84CEF697DCC}"/>
    <cellStyle name="Normal 2 3 2 3 5 3" xfId="35146" xr:uid="{E833EA34-D751-4D98-B3F0-A3B12247A7C3}"/>
    <cellStyle name="Normal 2 3 2 3 6" xfId="11312" xr:uid="{5C345B1A-B174-4C7A-AD02-9FD01AF5751D}"/>
    <cellStyle name="Normal 2 3 2 3 6 2" xfId="35546" xr:uid="{AD71E613-01BD-4B80-B1AC-741777D1BA29}"/>
    <cellStyle name="Normal 2 3 2 3 7" xfId="15025" xr:uid="{23ACCAB2-4CBB-462B-8E5C-A0AA973FA13C}"/>
    <cellStyle name="Normal 2 3 2 3 7 2" xfId="39257" xr:uid="{D47A724F-3826-426C-BD26-715E2153A47F}"/>
    <cellStyle name="Normal 2 3 2 3 8" xfId="18759" xr:uid="{70900E86-8B23-4462-99D8-25020F3A237D}"/>
    <cellStyle name="Normal 2 3 2 3 8 2" xfId="42985" xr:uid="{E2D161D9-14FD-4231-8D12-65D053F135A8}"/>
    <cellStyle name="Normal 2 3 2 3 9" xfId="23369" xr:uid="{EC4A1BF7-668A-42D7-BA3B-15B93A792995}"/>
    <cellStyle name="Normal 2 3 2 3 9 2" xfId="47571" xr:uid="{0E0E5B65-4BBF-42AE-9954-84BC916A6E0B}"/>
    <cellStyle name="Normal 2 3 2 4" xfId="3432" xr:uid="{00000000-0005-0000-0000-0000F3080000}"/>
    <cellStyle name="Normal 2 3 2 4 2" xfId="8829" xr:uid="{9DFED0F7-136C-4089-97AE-F2290E58CEE1}"/>
    <cellStyle name="Normal 2 3 2 4 2 2" xfId="33593" xr:uid="{FB8CC2F5-A7DB-4733-BB09-9F0DF51D370E}"/>
    <cellStyle name="Normal 2 3 2 4 3" xfId="12276" xr:uid="{FD360CE5-846E-42C0-9D76-8A93F93C5183}"/>
    <cellStyle name="Normal 2 3 2 4 3 2" xfId="36510" xr:uid="{BD02835B-E876-4D9C-BD6E-D2F31AF49E52}"/>
    <cellStyle name="Normal 2 3 2 4 4" xfId="15989" xr:uid="{7BBFA276-2429-4CBF-B549-39994087F8CF}"/>
    <cellStyle name="Normal 2 3 2 4 4 2" xfId="40221" xr:uid="{46D6E4E9-E35B-4855-BC17-77B5BCB33915}"/>
    <cellStyle name="Normal 2 3 2 4 5" xfId="19727" xr:uid="{02EB133E-CB7E-43A9-8E82-08C91A67188E}"/>
    <cellStyle name="Normal 2 3 2 4 5 2" xfId="43952" xr:uid="{9C363AA2-1AFB-4BBA-AF94-BAD994F12C3F}"/>
    <cellStyle name="Normal 2 3 2 4 6" xfId="25698" xr:uid="{F6358A51-9A85-46F1-9C3C-F5C639C1E3B1}"/>
    <cellStyle name="Normal 2 3 2 4 6 2" xfId="49826" xr:uid="{783B9C26-E489-4E5A-8076-C224D47AC70B}"/>
    <cellStyle name="Normal 2 3 2 4 7" xfId="29242" xr:uid="{91CC9B27-192F-49AD-8085-740560C96C24}"/>
    <cellStyle name="Normal 2 3 2 5" xfId="3582" xr:uid="{00000000-0005-0000-0000-0000F4080000}"/>
    <cellStyle name="Normal 2 3 2 5 2" xfId="29351" xr:uid="{EA2EDCAA-32EA-4E0E-98D7-F383A5F27F02}"/>
    <cellStyle name="Normal 2 3 2 6" xfId="4911" xr:uid="{9016AD78-B86E-4158-AA25-879F859417AB}"/>
    <cellStyle name="Normal 2 3 2 6 2" xfId="30159" xr:uid="{EDF26968-A4B1-45D8-B5C5-E2A56EB594DF}"/>
    <cellStyle name="Normal 2 3 2 7" xfId="6173" xr:uid="{01F1A30D-6FA2-43BD-A346-89AE65DF059C}"/>
    <cellStyle name="Normal 2 3 2 7 2" xfId="31179" xr:uid="{F17A78EB-1F7C-4269-8B1C-E774C49C07AF}"/>
    <cellStyle name="Normal 2 3 2 8" xfId="6463" xr:uid="{48E1CBEF-AF86-4ACB-9544-C99C22CDF9C0}"/>
    <cellStyle name="Normal 2 3 2 8 2" xfId="31468" xr:uid="{53D9C5FB-F2D2-4DCE-934D-A8053B34ACFA}"/>
    <cellStyle name="Normal 2 3 2 9" xfId="6505" xr:uid="{0A216DB8-1834-460C-B240-862E35F5F6B6}"/>
    <cellStyle name="Normal 2 3 2 9 2" xfId="31510" xr:uid="{89DCC0BD-66C2-4687-BF25-1F5F590789E7}"/>
    <cellStyle name="Normal 2 3 3" xfId="1957" xr:uid="{00000000-0005-0000-0000-0000F5080000}"/>
    <cellStyle name="Normal 2 3 3 2" xfId="1958" xr:uid="{00000000-0005-0000-0000-0000F6080000}"/>
    <cellStyle name="Normal 2 3 3 3" xfId="1959" xr:uid="{00000000-0005-0000-0000-0000F7080000}"/>
    <cellStyle name="Normal 2 3 3 3 2" xfId="9789" xr:uid="{740EA713-8B9A-4736-A6D5-55B56AA14660}"/>
    <cellStyle name="Normal 2 3 3 3 2 2" xfId="34392" xr:uid="{0EB20A67-2223-4426-9951-C7AEAF3C3A24}"/>
    <cellStyle name="Normal 2 3 3 3 3" xfId="13634" xr:uid="{0542D7CF-6D98-4D66-AE9A-6E46225C86BA}"/>
    <cellStyle name="Normal 2 3 3 3 3 2" xfId="37867" xr:uid="{C14960F8-E84B-4E87-99AC-7ABF5796BF9B}"/>
    <cellStyle name="Normal 2 3 3 3 4" xfId="17347" xr:uid="{827920F2-B249-413E-9F44-0E1417D45B67}"/>
    <cellStyle name="Normal 2 3 3 3 4 2" xfId="41578" xr:uid="{17AFF141-3869-4C77-B697-9359EA1CA4ED}"/>
    <cellStyle name="Normal 2 3 3 3 5" xfId="21086" xr:uid="{B360A3B5-B37A-4A0C-BB9C-0153073736BB}"/>
    <cellStyle name="Normal 2 3 3 3 5 2" xfId="45309" xr:uid="{93D62A25-10CE-4532-8528-FD06B3A852DE}"/>
    <cellStyle name="Normal 2 3 3 3 6" xfId="27064" xr:uid="{DCE8BF10-AAF1-44EA-A06A-7D7823C14E86}"/>
    <cellStyle name="Normal 2 3 3 3 6 2" xfId="51183" xr:uid="{9233EBC2-3EE5-4951-B2CE-9BFFCC3CB99A}"/>
    <cellStyle name="Normal 2 3 3 4" xfId="3209" xr:uid="{00000000-0005-0000-0000-0000F8080000}"/>
    <cellStyle name="Normal 2 3 3 4 2" xfId="8887" xr:uid="{024152EB-6E77-4154-BE5C-7E4E58CB1717}"/>
    <cellStyle name="Normal 2 3 3 4 2 2" xfId="33619" xr:uid="{8EC7D644-D47A-4B04-B056-9F8B3DBD06EB}"/>
    <cellStyle name="Normal 2 3 3 4 3" xfId="12317" xr:uid="{6EB40580-4A34-480B-872D-ED9A8686F2C0}"/>
    <cellStyle name="Normal 2 3 3 4 3 2" xfId="36551" xr:uid="{45E6B435-90E3-4EE1-BE19-6DD5F0EC3227}"/>
    <cellStyle name="Normal 2 3 3 4 4" xfId="16030" xr:uid="{0E8D0C72-A4E2-45CD-A5FE-EB072883AD9E}"/>
    <cellStyle name="Normal 2 3 3 4 4 2" xfId="40262" xr:uid="{ED2AC64C-EB94-48FD-8EB4-1679A6B6E343}"/>
    <cellStyle name="Normal 2 3 3 4 5" xfId="19768" xr:uid="{79033D70-8509-4F49-BBEA-78296FE0BE61}"/>
    <cellStyle name="Normal 2 3 3 4 5 2" xfId="43993" xr:uid="{1CFF0F1E-DBEE-4A89-A997-D9DADD93C00B}"/>
    <cellStyle name="Normal 2 3 3 4 6" xfId="25743" xr:uid="{9E0BEA09-326D-45C5-94E9-416E69835FD1}"/>
    <cellStyle name="Normal 2 3 3 4 6 2" xfId="49867" xr:uid="{A8D6C8F0-2B3A-4899-A530-5ED4744E4CE7}"/>
    <cellStyle name="Normal 2 3 3 4 7" xfId="29220" xr:uid="{E4D22FDC-E088-4510-924A-A3287856632E}"/>
    <cellStyle name="Normal 2 3 4" xfId="1960" xr:uid="{00000000-0005-0000-0000-0000F9080000}"/>
    <cellStyle name="Normal 2 3 4 2" xfId="1961" xr:uid="{00000000-0005-0000-0000-0000FA080000}"/>
    <cellStyle name="Normal 2 3 4 2 2" xfId="10736" xr:uid="{B7DEBD42-B148-418F-AE00-DA027B1955E4}"/>
    <cellStyle name="Normal 2 3 4 2 2 2" xfId="35147" xr:uid="{6771965D-2D2D-40FE-B8A0-078E11FC0E1D}"/>
    <cellStyle name="Normal 2 3 4 2 3" xfId="10737" xr:uid="{ED4731E5-86EA-4794-8464-53B9B9592C31}"/>
    <cellStyle name="Normal 2 3 4 2 3 2" xfId="35148" xr:uid="{0C66DEA4-2E71-416C-97D7-710173F6FBE5}"/>
    <cellStyle name="Normal 2 3 4 3" xfId="1962" xr:uid="{00000000-0005-0000-0000-0000FB080000}"/>
    <cellStyle name="Normal 2 3 4 3 2" xfId="10738" xr:uid="{14F84026-905A-4EC9-83B2-93E5FD04B3DC}"/>
    <cellStyle name="Normal 2 3 4 3 2 2" xfId="35149" xr:uid="{4FA3787A-8BB0-44D0-A06C-C202F5FECDB8}"/>
    <cellStyle name="Normal 2 3 4 4" xfId="10739" xr:uid="{1DC86445-1947-49A6-A871-B2E2EFE01C63}"/>
    <cellStyle name="Normal 2 3 4 4 2" xfId="35150" xr:uid="{7C0AA09E-1F67-4980-8E80-38871FA92BEB}"/>
    <cellStyle name="Normal 2 3 5" xfId="1963" xr:uid="{00000000-0005-0000-0000-0000FC080000}"/>
    <cellStyle name="Normal 2 3 5 10" xfId="18824" xr:uid="{C9EBA3F5-DB7C-4E4D-B04F-AE7A4D1C8699}"/>
    <cellStyle name="Normal 2 3 5 10 2" xfId="43050" xr:uid="{ABC2642D-4F64-42CC-A9DB-6A419D96650A}"/>
    <cellStyle name="Normal 2 3 5 11" xfId="22377" xr:uid="{22868AE6-7674-4119-B928-D84E97BDD609}"/>
    <cellStyle name="Normal 2 3 5 11 2" xfId="46579" xr:uid="{9D226A03-9F94-48CA-ADF8-27CBBA9DEE8F}"/>
    <cellStyle name="Normal 2 3 5 12" xfId="28972" xr:uid="{305F09D0-AE62-472C-957A-240B99AC5B96}"/>
    <cellStyle name="Normal 2 3 5 2" xfId="1964" xr:uid="{00000000-0005-0000-0000-0000FD080000}"/>
    <cellStyle name="Normal 2 3 5 2 10" xfId="23431" xr:uid="{82F894AD-0CAF-4EC5-BA21-FDDCB1F28361}"/>
    <cellStyle name="Normal 2 3 5 2 10 2" xfId="47633" xr:uid="{FF741D2B-189B-49E4-956D-980C234358EF}"/>
    <cellStyle name="Normal 2 3 5 2 11" xfId="28973" xr:uid="{41AD4CF1-AD27-460D-811D-AA224872C63A}"/>
    <cellStyle name="Normal 2 3 5 2 2" xfId="1965" xr:uid="{00000000-0005-0000-0000-0000FE080000}"/>
    <cellStyle name="Normal 2 3 5 2 2 2" xfId="4916" xr:uid="{4C31430F-9393-483A-A399-1C71CBEE519B}"/>
    <cellStyle name="Normal 2 3 5 2 2 2 2" xfId="30164" xr:uid="{425F41DD-F846-466B-844B-4A4018A915BD}"/>
    <cellStyle name="Normal 2 3 5 2 2 3" xfId="6178" xr:uid="{7758E3D1-D656-44BD-BD21-DF02EB278AB6}"/>
    <cellStyle name="Normal 2 3 5 2 2 3 2" xfId="31184" xr:uid="{1D46D037-7780-4BBF-8C45-25BF86C05E3D}"/>
    <cellStyle name="Normal 2 3 5 2 2 4" xfId="26212" xr:uid="{19712010-FA11-44FA-A8A2-240FED6F96CE}"/>
    <cellStyle name="Normal 2 3 5 2 2 4 2" xfId="50332" xr:uid="{0B037058-98B1-4ECB-802F-4834604E73FE}"/>
    <cellStyle name="Normal 2 3 5 2 2 5" xfId="28974" xr:uid="{4E3812B2-997A-4BE8-9462-937077F5F60B}"/>
    <cellStyle name="Normal 2 3 5 2 3" xfId="4915" xr:uid="{03E51465-95D0-41BC-A925-C16CC99DE4F2}"/>
    <cellStyle name="Normal 2 3 5 2 3 2" xfId="30163" xr:uid="{931D892B-B0EA-47E3-A47E-8A7A50F89B99}"/>
    <cellStyle name="Normal 2 3 5 2 4" xfId="6177" xr:uid="{6A382639-7105-4618-92C5-1262F1839019}"/>
    <cellStyle name="Normal 2 3 5 2 4 2" xfId="31183" xr:uid="{AB5A843D-BE6E-4696-BCD5-9B4FA601E759}"/>
    <cellStyle name="Normal 2 3 5 2 5" xfId="7756" xr:uid="{A95414E9-06D9-40F3-AECB-C2A8CB2471F5}"/>
    <cellStyle name="Normal 2 3 5 2 5 2" xfId="32627" xr:uid="{0E137D5B-17C8-4A9A-ABB9-0C358336C298}"/>
    <cellStyle name="Normal 2 3 5 2 6" xfId="10740" xr:uid="{74DB28AF-1D0E-4722-B459-76E138321396}"/>
    <cellStyle name="Normal 2 3 5 2 6 2" xfId="35151" xr:uid="{09D9F273-CE0D-4383-8134-BB0AEBB4B437}"/>
    <cellStyle name="Normal 2 3 5 2 7" xfId="12783" xr:uid="{382DB9C3-82CD-4773-9244-37FD22293D9E}"/>
    <cellStyle name="Normal 2 3 5 2 7 2" xfId="37016" xr:uid="{9F683996-0374-44CF-884D-5D41BF7815DC}"/>
    <cellStyle name="Normal 2 3 5 2 8" xfId="16496" xr:uid="{8851B0D4-93AC-4C71-B9E5-E219EAA081B0}"/>
    <cellStyle name="Normal 2 3 5 2 8 2" xfId="40727" xr:uid="{FCBB6B2A-19B1-4C04-9ED6-030475A02900}"/>
    <cellStyle name="Normal 2 3 5 2 9" xfId="20235" xr:uid="{67A512A0-47ED-47DF-BDA3-AD2EDD0E1F3D}"/>
    <cellStyle name="Normal 2 3 5 2 9 2" xfId="44458" xr:uid="{D6298B82-4FAD-4965-9AB9-BDD3DE587FD8}"/>
    <cellStyle name="Normal 2 3 5 3" xfId="1966" xr:uid="{00000000-0005-0000-0000-0000FF080000}"/>
    <cellStyle name="Normal 2 3 5 3 2" xfId="9985" xr:uid="{00760814-61A1-4577-9559-6A6067CBB6AD}"/>
    <cellStyle name="Normal 2 3 5 3 2 2" xfId="34579" xr:uid="{0809380C-405A-4159-926A-9DD273255AFA}"/>
    <cellStyle name="Normal 2 3 5 3 3" xfId="13960" xr:uid="{C6671A47-FE2F-4989-9512-800615F45B6F}"/>
    <cellStyle name="Normal 2 3 5 3 3 2" xfId="38193" xr:uid="{650DDA1D-A8EB-49DF-974E-646D0B89742D}"/>
    <cellStyle name="Normal 2 3 5 3 4" xfId="17673" xr:uid="{38B55E7E-EC32-4630-9834-9D7189FE89E1}"/>
    <cellStyle name="Normal 2 3 5 3 4 2" xfId="41904" xr:uid="{3747216F-630C-4BE8-8ED8-A2010A092406}"/>
    <cellStyle name="Normal 2 3 5 3 5" xfId="21412" xr:uid="{800343B3-9D70-4005-B567-9FD0431CCDFE}"/>
    <cellStyle name="Normal 2 3 5 3 5 2" xfId="45635" xr:uid="{5BEA3E36-B3ED-434A-A9ED-3FFEBEE5B53A}"/>
    <cellStyle name="Normal 2 3 5 3 6" xfId="27392" xr:uid="{ADBDF6C7-6B4C-4654-80F8-7A2B11AB4446}"/>
    <cellStyle name="Normal 2 3 5 3 6 2" xfId="51509" xr:uid="{72F934D9-C883-4DA4-848B-B174CD8B8730}"/>
    <cellStyle name="Normal 2 3 5 4" xfId="1967" xr:uid="{00000000-0005-0000-0000-000000090000}"/>
    <cellStyle name="Normal 2 3 5 4 2" xfId="4917" xr:uid="{D3A63B1F-8672-4043-901E-AEFEC0E84CE6}"/>
    <cellStyle name="Normal 2 3 5 4 2 2" xfId="30165" xr:uid="{7C18362B-662A-4061-9AF3-04610FEC61B6}"/>
    <cellStyle name="Normal 2 3 5 4 3" xfId="6179" xr:uid="{1DE2CFDE-E0A2-443D-A3B6-E8A27F35A5B1}"/>
    <cellStyle name="Normal 2 3 5 4 3 2" xfId="31185" xr:uid="{5CEC4FED-ECCE-40AB-8EEC-2EA7EA3E05D2}"/>
    <cellStyle name="Normal 2 3 5 4 4" xfId="9105" xr:uid="{28481649-2740-4236-B3C0-E9711E89DE67}"/>
    <cellStyle name="Normal 2 3 5 4 4 2" xfId="33783" xr:uid="{6F382F2E-BA68-4824-BDD9-C2F948E1AEA5}"/>
    <cellStyle name="Normal 2 3 5 4 5" xfId="12504" xr:uid="{D99B23E5-2A2A-434B-99E4-E2B48AAAA8AF}"/>
    <cellStyle name="Normal 2 3 5 4 5 2" xfId="36738" xr:uid="{293D83DB-6FC3-4474-A011-FC618A934A59}"/>
    <cellStyle name="Normal 2 3 5 4 6" xfId="16217" xr:uid="{A61B56D4-537B-4731-BE2F-8C687D10489D}"/>
    <cellStyle name="Normal 2 3 5 4 6 2" xfId="40449" xr:uid="{92C7DFB9-0E65-4F5C-B091-AF14DB0DE221}"/>
    <cellStyle name="Normal 2 3 5 4 7" xfId="19955" xr:uid="{2676004E-3405-45B1-BF2E-7C227295214C}"/>
    <cellStyle name="Normal 2 3 5 4 7 2" xfId="44180" xr:uid="{EF4013E1-6278-4DEB-BA7A-918FCCAAB834}"/>
    <cellStyle name="Normal 2 3 5 4 8" xfId="25930" xr:uid="{E66D6591-B54D-4313-AD61-75D011FB72AF}"/>
    <cellStyle name="Normal 2 3 5 4 8 2" xfId="50054" xr:uid="{17905E67-FAA8-4188-901D-C679F75D7FAC}"/>
    <cellStyle name="Normal 2 3 5 4 9" xfId="28975" xr:uid="{5A87EB39-BD7C-49FB-AE40-D721ACEA5878}"/>
    <cellStyle name="Normal 2 3 5 5" xfId="4914" xr:uid="{FC251411-7D72-4B56-8BD0-476C7EA19498}"/>
    <cellStyle name="Normal 2 3 5 5 2" xfId="24794" xr:uid="{D52A799D-B79C-40C9-A611-E8A413B8C175}"/>
    <cellStyle name="Normal 2 3 5 5 2 2" xfId="48928" xr:uid="{AF459C12-CCF7-4F28-84DC-BBB888804788}"/>
    <cellStyle name="Normal 2 3 5 5 3" xfId="30162" xr:uid="{F8893233-C700-498A-A8AB-2045A5680006}"/>
    <cellStyle name="Normal 2 3 5 6" xfId="6176" xr:uid="{7B00E756-C69C-47FD-BDF6-E2BC40A004E1}"/>
    <cellStyle name="Normal 2 3 5 6 2" xfId="31182" xr:uid="{C9D44137-AE3F-43D5-897F-667509203520}"/>
    <cellStyle name="Normal 2 3 5 7" xfId="6571" xr:uid="{FECE65C2-70CB-40DB-8399-2016A25BF640}"/>
    <cellStyle name="Normal 2 3 5 7 2" xfId="31575" xr:uid="{99533DEC-8578-4FB0-82F1-7F22D35A2EC5}"/>
    <cellStyle name="Normal 2 3 5 8" xfId="11375" xr:uid="{854A72AF-D539-4DF1-BAC7-132CB737CCAE}"/>
    <cellStyle name="Normal 2 3 5 8 2" xfId="35609" xr:uid="{E3478BAB-0E6C-4B6B-A2D5-7A917131FC2E}"/>
    <cellStyle name="Normal 2 3 5 9" xfId="15088" xr:uid="{C2A31355-3173-4785-B7C1-90E7A3119365}"/>
    <cellStyle name="Normal 2 3 5 9 2" xfId="39320" xr:uid="{551D7345-9B9B-4D99-9CEF-38913B804820}"/>
    <cellStyle name="Normal 2 3 6" xfId="1968" xr:uid="{00000000-0005-0000-0000-000001090000}"/>
    <cellStyle name="Normal 2 3 6 10" xfId="28976" xr:uid="{8DE0971E-9B31-4436-959B-8805322CB590}"/>
    <cellStyle name="Normal 2 3 6 2" xfId="1969" xr:uid="{00000000-0005-0000-0000-000002090000}"/>
    <cellStyle name="Normal 2 3 6 2 2" xfId="4919" xr:uid="{192BB38B-0DD9-489A-8AFA-0AA6985B4478}"/>
    <cellStyle name="Normal 2 3 6 2 2 2" xfId="27426" xr:uid="{E6665079-9B70-45BF-9741-B1E55687248D}"/>
    <cellStyle name="Normal 2 3 6 2 2 2 2" xfId="51543" xr:uid="{7925FF39-9D9A-4405-BE74-02B23B1E6851}"/>
    <cellStyle name="Normal 2 3 6 2 2 3" xfId="30166" xr:uid="{7682B702-A1AC-4E0C-8E68-037343B9CEBD}"/>
    <cellStyle name="Normal 2 3 6 2 3" xfId="6180" xr:uid="{8AC4816A-DFBE-47ED-A6BF-D329DA87A4E5}"/>
    <cellStyle name="Normal 2 3 6 2 3 2" xfId="31186" xr:uid="{47B06948-A499-4F78-9947-8066A2027366}"/>
    <cellStyle name="Normal 2 3 6 2 4" xfId="7798" xr:uid="{47DCA789-9D38-4E04-9BAC-D8A6C07D8C0F}"/>
    <cellStyle name="Normal 2 3 6 2 4 2" xfId="32661" xr:uid="{7FC4A457-899A-4F8E-84C6-2C2C90D1763E}"/>
    <cellStyle name="Normal 2 3 6 2 5" xfId="13994" xr:uid="{965DCF36-0937-4AD6-93C0-C0A709BD60A3}"/>
    <cellStyle name="Normal 2 3 6 2 5 2" xfId="38227" xr:uid="{2F8A347A-479C-41B3-8DA6-7C60E58765FD}"/>
    <cellStyle name="Normal 2 3 6 2 6" xfId="17707" xr:uid="{65E99423-B43B-4236-BC4B-EB77128494E2}"/>
    <cellStyle name="Normal 2 3 6 2 6 2" xfId="41938" xr:uid="{322DB2C7-A72A-429C-85DB-E0EE0E7B6D8D}"/>
    <cellStyle name="Normal 2 3 6 2 7" xfId="21446" xr:uid="{2566DF7F-E3CB-4210-B17F-84D09B36FA8A}"/>
    <cellStyle name="Normal 2 3 6 2 7 2" xfId="45669" xr:uid="{F872011A-05CC-43F5-BC55-FC0303B9FCB1}"/>
    <cellStyle name="Normal 2 3 6 2 8" xfId="23465" xr:uid="{5F46E670-A739-48C9-85ED-DEFF93851792}"/>
    <cellStyle name="Normal 2 3 6 2 8 2" xfId="47667" xr:uid="{473DBA1D-DC9C-44FE-B428-997EBF5A3A83}"/>
    <cellStyle name="Normal 2 3 6 2 9" xfId="28977" xr:uid="{CCFAD1FD-1A84-4732-92C5-3FB6873E216B}"/>
    <cellStyle name="Normal 2 3 6 3" xfId="4918" xr:uid="{A843A9F9-3245-4D4F-86C6-6C91F50F4197}"/>
    <cellStyle name="Normal 2 3 6 3 2" xfId="9284" xr:uid="{24A379EF-39FF-4A21-8C49-2F6C0F7D6971}"/>
    <cellStyle name="Normal 2 3 6 3 2 2" xfId="33918" xr:uid="{41FDCD8F-25DE-4BC1-B14C-E882CFB1E593}"/>
    <cellStyle name="Normal 2 3 6 3 3" xfId="12812" xr:uid="{E3F0AE98-99C8-442B-A194-1DEA49C3F2C5}"/>
    <cellStyle name="Normal 2 3 6 3 3 2" xfId="37045" xr:uid="{7632C9E4-C3CE-4CD7-8678-56562CF42D40}"/>
    <cellStyle name="Normal 2 3 6 3 4" xfId="16525" xr:uid="{231BBE4A-46F2-4A8F-AD83-F00B5A652FE6}"/>
    <cellStyle name="Normal 2 3 6 3 4 2" xfId="40756" xr:uid="{276D4FA6-13F1-4279-B788-CF475731A6ED}"/>
    <cellStyle name="Normal 2 3 6 3 5" xfId="20264" xr:uid="{01A733EC-7E77-4251-AA1A-1DA93AB15BA0}"/>
    <cellStyle name="Normal 2 3 6 3 5 2" xfId="44487" xr:uid="{ADD955F6-64F1-48FF-8458-8A137FFEC48A}"/>
    <cellStyle name="Normal 2 3 6 3 6" xfId="26241" xr:uid="{EA574EED-5899-4800-8504-62A6EA694677}"/>
    <cellStyle name="Normal 2 3 6 3 6 2" xfId="50361" xr:uid="{0BB25629-01F7-490D-98EA-1A4BA845D1F5}"/>
    <cellStyle name="Normal 2 3 6 4" xfId="6605" xr:uid="{75015216-DD31-434E-89B5-FD81D90E6506}"/>
    <cellStyle name="Normal 2 3 6 4 2" xfId="24828" xr:uid="{4F84311F-D15F-4233-9457-D4FF5BDA8829}"/>
    <cellStyle name="Normal 2 3 6 4 2 2" xfId="48962" xr:uid="{6AF71993-4661-4A87-9768-1FDE1FF3EAEF}"/>
    <cellStyle name="Normal 2 3 6 4 3" xfId="31609" xr:uid="{C68FFD3C-E071-4140-A47B-0426E8FAF2EC}"/>
    <cellStyle name="Normal 2 3 6 5" xfId="10741" xr:uid="{B83855F0-5A74-4216-BDB5-2510DCC863B9}"/>
    <cellStyle name="Normal 2 3 6 5 2" xfId="35152" xr:uid="{AD9F3982-29D0-4B4D-9135-BC083FFAC59D}"/>
    <cellStyle name="Normal 2 3 6 6" xfId="11409" xr:uid="{EFF0FC2D-4552-41D6-93E3-8BBAB8A7D9CA}"/>
    <cellStyle name="Normal 2 3 6 6 2" xfId="35643" xr:uid="{99AEDC68-71C2-4278-B06A-CF30D767A37D}"/>
    <cellStyle name="Normal 2 3 6 7" xfId="15122" xr:uid="{D5111523-4ED3-4C39-B60E-963FA1468303}"/>
    <cellStyle name="Normal 2 3 6 7 2" xfId="39354" xr:uid="{050665B0-2E30-4467-8193-B7E145B67A4B}"/>
    <cellStyle name="Normal 2 3 6 8" xfId="18858" xr:uid="{6B805021-6FFB-4F78-8E74-BC04B2D15C6E}"/>
    <cellStyle name="Normal 2 3 6 8 2" xfId="43084" xr:uid="{231FEF5A-6A36-48B5-B7B8-E365EF505A18}"/>
    <cellStyle name="Normal 2 3 6 9" xfId="22411" xr:uid="{5185E237-5D50-44EC-B4A4-35D75E4B84A4}"/>
    <cellStyle name="Normal 2 3 6 9 2" xfId="46613" xr:uid="{731A136F-808A-4699-B89D-E640D23212EF}"/>
    <cellStyle name="Normal 2 3 7" xfId="3563" xr:uid="{00000000-0005-0000-0000-000003090000}"/>
    <cellStyle name="Normal 2 3 7 2" xfId="8825" xr:uid="{ED3E2E69-04A1-4249-B240-1AA077AAB8CE}"/>
    <cellStyle name="Normal 2 3 7 2 2" xfId="25680" xr:uid="{8C05384E-94CE-4CFC-9CCA-54296A56BF44}"/>
    <cellStyle name="Normal 2 3 7 2 2 2" xfId="49808" xr:uid="{F5872BE3-D783-4A3B-B7A7-547E485F6395}"/>
    <cellStyle name="Normal 2 3 7 2 3" xfId="33589" xr:uid="{09B6A1C7-051F-4F18-ADB3-7A59E867DED7}"/>
    <cellStyle name="Normal 2 3 7 3" xfId="12258" xr:uid="{B482E113-4576-4C4F-B7A8-3B4E7E6C6F3E}"/>
    <cellStyle name="Normal 2 3 7 3 2" xfId="36492" xr:uid="{C4A51ACE-CBAC-4AAA-9FA6-3EE64A52AFB3}"/>
    <cellStyle name="Normal 2 3 7 4" xfId="15971" xr:uid="{7D0DE9AD-39A8-4A0F-BCF5-849F9CF04D6A}"/>
    <cellStyle name="Normal 2 3 7 4 2" xfId="40203" xr:uid="{54322495-84C3-4657-8B6E-4F45A419B196}"/>
    <cellStyle name="Normal 2 3 7 5" xfId="19709" xr:uid="{DFE02807-9AB1-47FF-969B-FA087B293273}"/>
    <cellStyle name="Normal 2 3 7 5 2" xfId="43934" xr:uid="{1EB075BB-6349-4808-B10C-721739857CBE}"/>
    <cellStyle name="Normal 2 3 7 6" xfId="24393" xr:uid="{1154B147-46A1-44B7-A543-0E74779ED246}"/>
    <cellStyle name="Normal 2 3 7 6 2" xfId="48588" xr:uid="{3DF809E5-A963-443F-8DEB-CA9BE17BE1D0}"/>
    <cellStyle name="Normal 2 3 7 7" xfId="29333" xr:uid="{02CA69A2-360B-4555-B32D-F295B80600F4}"/>
    <cellStyle name="Normal 2 3 8" xfId="3649" xr:uid="{1684F083-7061-42D2-9C0D-6F325CDEC118}"/>
    <cellStyle name="Normal 2 3 8 2" xfId="9822" xr:uid="{A7A9624A-278F-45A8-9B03-9601115D5CF0}"/>
    <cellStyle name="Normal 2 3 8 2 2" xfId="34425" xr:uid="{92F8D859-DF3B-4AF7-BBC7-3B072C9F450A}"/>
    <cellStyle name="Normal 2 3 8 3" xfId="13669" xr:uid="{A46FDCFD-3BAB-45C5-9D0E-1D9F8377E5B0}"/>
    <cellStyle name="Normal 2 3 8 3 2" xfId="37902" xr:uid="{B16C29FB-F08E-4CD1-8103-6089F7A239CA}"/>
    <cellStyle name="Normal 2 3 8 4" xfId="17382" xr:uid="{D72FF53C-39E6-4C60-9221-37979B9946F0}"/>
    <cellStyle name="Normal 2 3 8 4 2" xfId="41613" xr:uid="{7670C244-1B61-40DA-8FD8-F40391B1452B}"/>
    <cellStyle name="Normal 2 3 8 5" xfId="21121" xr:uid="{23905A42-B9B8-42B3-A532-4587FCDCCD53}"/>
    <cellStyle name="Normal 2 3 8 5 2" xfId="45344" xr:uid="{BAF3CC74-9D8F-456A-A928-63B4114172FE}"/>
    <cellStyle name="Normal 2 3 8 6" xfId="27099" xr:uid="{98891A02-4FC5-4311-8563-1BF33B1F5953}"/>
    <cellStyle name="Normal 2 3 8 6 2" xfId="51218" xr:uid="{083698E0-CA4E-4BA7-8031-E0FA1C8800FF}"/>
    <cellStyle name="Normal 2 3 9" xfId="4910" xr:uid="{594BEF0F-FBD4-4140-AA49-B89355CC8D0C}"/>
    <cellStyle name="Normal 2 3 9 2" xfId="30158" xr:uid="{2A6C8CE7-5236-490F-8782-3680D39690DB}"/>
    <cellStyle name="Normal 2 4" xfId="1970" xr:uid="{00000000-0005-0000-0000-000004090000}"/>
    <cellStyle name="Normal 2 4 10" xfId="8657" xr:uid="{86FCD7E9-083D-4A8B-AFB2-E5046E2C3E28}"/>
    <cellStyle name="Normal 2 4 10 2" xfId="9740" xr:uid="{12F7DF5B-2FA6-4C3F-A766-E59B29079A9D}"/>
    <cellStyle name="Normal 2 4 10 2 2" xfId="27034" xr:uid="{21520B6F-0494-447C-BC02-DF195970D876}"/>
    <cellStyle name="Normal 2 4 10 2 2 2" xfId="51153" xr:uid="{E4079E4B-1F75-4FB3-A927-41560D992672}"/>
    <cellStyle name="Normal 2 4 10 2 3" xfId="34362" xr:uid="{AA2C3DD8-6074-49F9-8B7E-B1CA377F2C77}"/>
    <cellStyle name="Normal 2 4 10 3" xfId="13604" xr:uid="{BC2EC4BD-40F0-405C-AD43-01275A2F9F9A}"/>
    <cellStyle name="Normal 2 4 10 3 2" xfId="37837" xr:uid="{0B7A8F7E-E3B0-403F-BC88-1E83DE57E53D}"/>
    <cellStyle name="Normal 2 4 10 4" xfId="17317" xr:uid="{AFB696A8-9FAE-47B2-B254-53B93AAD2082}"/>
    <cellStyle name="Normal 2 4 10 4 2" xfId="41548" xr:uid="{F998343B-F7DB-4A68-9799-0F6FD313FD0E}"/>
    <cellStyle name="Normal 2 4 10 5" xfId="21056" xr:uid="{CFD04EA7-2705-4CFC-808A-9B01C19A5865}"/>
    <cellStyle name="Normal 2 4 10 5 2" xfId="45279" xr:uid="{8B9A5E7C-78ED-4DF0-A76B-F9CA7A84BFDC}"/>
    <cellStyle name="Normal 2 4 11" xfId="9829" xr:uid="{7A51CD12-88FB-43EA-B264-781869B357FD}"/>
    <cellStyle name="Normal 2 4 11 2" xfId="27107" xr:uid="{EDB4F911-1ADC-4E42-86E7-43B001838B8E}"/>
    <cellStyle name="Normal 2 4 11 3" xfId="24394" xr:uid="{DA24C207-B16B-41A5-8477-9E3AD458FC99}"/>
    <cellStyle name="Normal 2 4 11 3 2" xfId="48589" xr:uid="{06812FE8-D013-4038-B112-AB7FE59B0F22}"/>
    <cellStyle name="Normal 2 4 12" xfId="9859" xr:uid="{CB2B21AC-E0CE-4DCC-9CE7-B1F0068E02D7}"/>
    <cellStyle name="Normal 2 4 12 2" xfId="13745" xr:uid="{22A2D1A0-4D02-4371-8E21-43085490F5D0}"/>
    <cellStyle name="Normal 2 4 12 2 2" xfId="37978" xr:uid="{0E49B9E4-37C1-4562-B957-1DCCCBE4E586}"/>
    <cellStyle name="Normal 2 4 12 3" xfId="17458" xr:uid="{7B559C6E-9F7B-4DC1-B1C6-FC16D000CD02}"/>
    <cellStyle name="Normal 2 4 12 3 2" xfId="41689" xr:uid="{421897A0-16D1-4202-95F3-1EEF13539011}"/>
    <cellStyle name="Normal 2 4 12 4" xfId="21197" xr:uid="{3FD361B7-A4B5-412D-8AC4-C81DE0F83411}"/>
    <cellStyle name="Normal 2 4 12 4 2" xfId="45420" xr:uid="{1BB20DCD-EAE7-43E0-961A-E4D380B4F202}"/>
    <cellStyle name="Normal 2 4 12 5" xfId="27177" xr:uid="{35E37C9B-96F4-4D13-9B48-4D3D2C67729C}"/>
    <cellStyle name="Normal 2 4 12 5 2" xfId="51294" xr:uid="{21ED7CFA-04E0-43C0-A72F-E6BDCC278F11}"/>
    <cellStyle name="Normal 2 4 12 6" xfId="34459" xr:uid="{119B6EE4-F221-4C6C-8E29-984982E35B62}"/>
    <cellStyle name="Normal 2 4 13" xfId="11155" xr:uid="{8080D39A-4401-4AD2-9748-89A46F4BE40D}"/>
    <cellStyle name="Normal 2 4 13 2" xfId="24536" xr:uid="{12040030-2732-4580-9C71-91F624E8E29F}"/>
    <cellStyle name="Normal 2 4 13 2 2" xfId="48710" xr:uid="{9DFCCE1B-8575-420B-BCC5-EBD531F5EA8C}"/>
    <cellStyle name="Normal 2 4 13 3" xfId="35389" xr:uid="{6B7500AF-C63A-4ADA-BFE9-A2F9B9A8D3A4}"/>
    <cellStyle name="Normal 2 4 14" xfId="14868" xr:uid="{6E1AAD8C-428B-49B5-98A4-0202D4B42648}"/>
    <cellStyle name="Normal 2 4 14 2" xfId="39100" xr:uid="{A1418644-74EE-4B3A-8192-199A8107D3FA}"/>
    <cellStyle name="Normal 2 4 15" xfId="18601" xr:uid="{E8B774F8-64F1-4420-BFDF-2F5247D90BF6}"/>
    <cellStyle name="Normal 2 4 15 2" xfId="42827" xr:uid="{AFE4A97E-BCD6-4E39-939D-190DC9E12771}"/>
    <cellStyle name="Normal 2 4 2" xfId="1971" xr:uid="{00000000-0005-0000-0000-000005090000}"/>
    <cellStyle name="Normal 2 4 2 2" xfId="1972" xr:uid="{00000000-0005-0000-0000-000006090000}"/>
    <cellStyle name="Normal 2 4 2 2 2" xfId="1973" xr:uid="{00000000-0005-0000-0000-000007090000}"/>
    <cellStyle name="Normal 2 4 2 2 2 2" xfId="9804" xr:uid="{551601FF-5264-4CF8-8F7E-19D2C388A520}"/>
    <cellStyle name="Normal 2 4 2 2 2 2 2" xfId="34407" xr:uid="{8A4B3F94-ED53-4A45-BC88-CC04944C4512}"/>
    <cellStyle name="Normal 2 4 2 2 2 3" xfId="13651" xr:uid="{CAE4FD54-B894-41E6-8B09-1D611278D08C}"/>
    <cellStyle name="Normal 2 4 2 2 2 3 2" xfId="37884" xr:uid="{4A396D82-0818-4FBC-8123-5AE6CB53E70B}"/>
    <cellStyle name="Normal 2 4 2 2 2 4" xfId="17364" xr:uid="{68C77253-DC70-466B-8F69-FD4E4CF1FC52}"/>
    <cellStyle name="Normal 2 4 2 2 2 4 2" xfId="41595" xr:uid="{99FDB881-5C93-4DF0-BE2B-A437A425EBDC}"/>
    <cellStyle name="Normal 2 4 2 2 2 5" xfId="21103" xr:uid="{EC2EF56E-4B0D-4AC6-A167-1EDA5586594D}"/>
    <cellStyle name="Normal 2 4 2 2 2 5 2" xfId="45326" xr:uid="{46B4CD90-7304-46C6-924E-A6F0FC363E74}"/>
    <cellStyle name="Normal 2 4 2 2 2 6" xfId="27081" xr:uid="{2B9092C7-4010-4DF3-A5C5-7235A3D0F82E}"/>
    <cellStyle name="Normal 2 4 2 2 2 6 2" xfId="51200" xr:uid="{659F2437-3F97-4D75-A5E1-21B3CA30DF91}"/>
    <cellStyle name="Normal 2 4 2 2 3" xfId="3474" xr:uid="{00000000-0005-0000-0000-000008090000}"/>
    <cellStyle name="Normal 2 4 2 2 3 2" xfId="29275" xr:uid="{D80614E4-6106-440B-914C-9A4A228BD2F8}"/>
    <cellStyle name="Normal 2 4 2 2 4" xfId="4920" xr:uid="{00759019-17EE-493C-9166-B1464819D091}"/>
    <cellStyle name="Normal 2 4 2 3" xfId="1974" xr:uid="{00000000-0005-0000-0000-000009090000}"/>
    <cellStyle name="Normal 2 4 2 3 2" xfId="9768" xr:uid="{3DE1F280-AEF9-41B9-911C-8E40BCD1C1FB}"/>
    <cellStyle name="Normal 2 4 2 3 2 2" xfId="34376" xr:uid="{ED46C39C-DF6D-411C-8C41-C88437226939}"/>
    <cellStyle name="Normal 2 4 2 3 3" xfId="13618" xr:uid="{B6C0282B-C4C9-48E2-9A44-2C742BF15D96}"/>
    <cellStyle name="Normal 2 4 2 3 3 2" xfId="37851" xr:uid="{792CEDBB-D838-4021-9172-78EA839B2A90}"/>
    <cellStyle name="Normal 2 4 2 3 4" xfId="17331" xr:uid="{1C4B419F-54D3-4924-A2C9-7DADAA3F92DC}"/>
    <cellStyle name="Normal 2 4 2 3 4 2" xfId="41562" xr:uid="{B0006128-D153-4AEB-8FF2-155137807A63}"/>
    <cellStyle name="Normal 2 4 2 3 5" xfId="21070" xr:uid="{20A5827B-5BC2-49FD-88D3-5D097C2F8726}"/>
    <cellStyle name="Normal 2 4 2 3 5 2" xfId="45293" xr:uid="{A7711577-933A-442D-898E-E6F2D9CF27E7}"/>
    <cellStyle name="Normal 2 4 2 3 6" xfId="27048" xr:uid="{B79245BF-2B65-4A6E-86CC-592FE036445C}"/>
    <cellStyle name="Normal 2 4 2 3 6 2" xfId="51167" xr:uid="{2394C743-8245-431D-8911-802CC100C1F2}"/>
    <cellStyle name="Normal 2 4 2 4" xfId="3434" xr:uid="{00000000-0005-0000-0000-00000A090000}"/>
    <cellStyle name="Normal 2 4 2 4 2" xfId="29243" xr:uid="{AE1F2217-D943-416C-B36D-80BDECAE4A03}"/>
    <cellStyle name="Normal 2 4 3" xfId="1975" xr:uid="{00000000-0005-0000-0000-00000B090000}"/>
    <cellStyle name="Normal 2 4 3 2" xfId="3458" xr:uid="{00000000-0005-0000-0000-00000C090000}"/>
    <cellStyle name="Normal 2 4 3 2 2" xfId="7954" xr:uid="{D4550E68-6067-4D2E-BCC6-432BB6B76DF2}"/>
    <cellStyle name="Normal 2 4 3 2 2 2" xfId="26375" xr:uid="{836BF426-E095-4C95-B2D1-866E66C9B9E3}"/>
    <cellStyle name="Normal 2 4 3 2 2 2 2" xfId="50494" xr:uid="{48D0BCC7-8ACE-477E-8F36-E18F481B659C}"/>
    <cellStyle name="Normal 2 4 3 2 2 3" xfId="32792" xr:uid="{FE163B3D-9998-47D4-9D56-D4101F6B69DE}"/>
    <cellStyle name="Normal 2 4 3 2 3" xfId="12945" xr:uid="{7F0CF4B4-6676-447A-9E85-76124C77C12F}"/>
    <cellStyle name="Normal 2 4 3 2 3 2" xfId="37178" xr:uid="{0651AE89-9592-4674-BA7A-42594D570327}"/>
    <cellStyle name="Normal 2 4 3 2 4" xfId="16658" xr:uid="{161D2785-3601-476C-A994-C9E7C1D2D5D9}"/>
    <cellStyle name="Normal 2 4 3 2 4 2" xfId="40889" xr:uid="{5FE47C4D-62A7-4E44-B544-24FC48215DC4}"/>
    <cellStyle name="Normal 2 4 3 2 5" xfId="20397" xr:uid="{4735C480-36CB-4F96-B99F-D2FD047A9E9C}"/>
    <cellStyle name="Normal 2 4 3 2 5 2" xfId="44620" xr:uid="{406A0AC4-CC4B-4CF2-AAD7-3F22E5787014}"/>
    <cellStyle name="Normal 2 4 3 2 6" xfId="23597" xr:uid="{898D1435-54C8-4234-B489-D2FB9093418C}"/>
    <cellStyle name="Normal 2 4 3 2 6 2" xfId="47799" xr:uid="{C6FC2D91-2E43-4B61-ADBD-18480F379155}"/>
    <cellStyle name="Normal 2 4 3 2 7" xfId="29259" xr:uid="{BDCC12D4-D6CD-41C8-84B4-584FDCD3D955}"/>
    <cellStyle name="Normal 2 4 3 3" xfId="6807" xr:uid="{D6A13FFF-E472-4D44-8FBC-1C67A4197C54}"/>
    <cellStyle name="Normal 2 4 3 3 2" xfId="13635" xr:uid="{94A7B73F-CC64-44BC-AA01-B0FA948CDA81}"/>
    <cellStyle name="Normal 2 4 3 3 2 2" xfId="37868" xr:uid="{DEEC20BE-DCFD-4601-86E3-43C3127BCC12}"/>
    <cellStyle name="Normal 2 4 3 3 3" xfId="17348" xr:uid="{4D590F93-7382-4EE2-B9DB-4F3E1B8D24FF}"/>
    <cellStyle name="Normal 2 4 3 3 3 2" xfId="41579" xr:uid="{76E9D694-FD74-435A-A7D8-DDB2E5B3E91D}"/>
    <cellStyle name="Normal 2 4 3 3 4" xfId="21087" xr:uid="{CB2A50CF-FB40-45E0-9B7B-71FB81D0C852}"/>
    <cellStyle name="Normal 2 4 3 3 4 2" xfId="45310" xr:uid="{BF7C686D-AE6D-426C-9C42-8CAE04B794AD}"/>
    <cellStyle name="Normal 2 4 3 3 5" xfId="27065" xr:uid="{4B413FC7-207A-45D0-A996-21077F3DCC16}"/>
    <cellStyle name="Normal 2 4 3 3 5 2" xfId="51184" xr:uid="{78F60029-8DE4-4F14-A126-F9811D832832}"/>
    <cellStyle name="Normal 2 4 3 3 6" xfId="31744" xr:uid="{8912335F-109C-4724-8BA4-48DD1F030C13}"/>
    <cellStyle name="Normal 2 4 3 4" xfId="10052" xr:uid="{9B3CBC2D-DFA1-429F-B591-3D52EDAC232A}"/>
    <cellStyle name="Normal 2 4 3 4 2" xfId="14125" xr:uid="{25665111-670F-4732-AE1F-4FAE2C26BE31}"/>
    <cellStyle name="Normal 2 4 3 4 2 2" xfId="38358" xr:uid="{9FFDA5E6-0C6F-41F5-A31A-80998DBA9CFD}"/>
    <cellStyle name="Normal 2 4 3 4 3" xfId="17838" xr:uid="{61146850-14B6-4C60-A4AE-157B61B23E55}"/>
    <cellStyle name="Normal 2 4 3 4 3 2" xfId="42069" xr:uid="{63CA2CDA-0A9C-4C69-919E-5C639767314B}"/>
    <cellStyle name="Normal 2 4 3 4 4" xfId="21577" xr:uid="{5E806C39-F384-45D6-BE1E-F000DDE79D5C}"/>
    <cellStyle name="Normal 2 4 3 4 4 2" xfId="45800" xr:uid="{B92331C1-9E40-4B1A-8D2A-43C85E0974A0}"/>
    <cellStyle name="Normal 2 4 3 4 5" xfId="27557" xr:uid="{E9F6FF8A-EEE6-476F-89EA-CE0022AF6849}"/>
    <cellStyle name="Normal 2 4 3 4 5 2" xfId="51674" xr:uid="{8DE4FC33-648C-47E9-9CA1-57F2B39410B7}"/>
    <cellStyle name="Normal 2 4 3 4 6" xfId="34646" xr:uid="{FE1A02A1-8AC8-4B85-8FAD-B7F3D4ECA15B}"/>
    <cellStyle name="Normal 2 4 3 5" xfId="9004" xr:uid="{7265ABAB-5025-4C85-92BB-2F68E4BAE945}"/>
    <cellStyle name="Normal 2 4 3 5 2" xfId="12399" xr:uid="{92F88B50-5BA5-4CA6-8A3C-63E949DB0BD8}"/>
    <cellStyle name="Normal 2 4 3 5 2 2" xfId="36633" xr:uid="{09D89757-5228-4486-AB0A-452F17DB41DB}"/>
    <cellStyle name="Normal 2 4 3 5 3" xfId="16112" xr:uid="{C65AAA8C-3B72-4582-BA8D-EC218D34E6D2}"/>
    <cellStyle name="Normal 2 4 3 5 3 2" xfId="40344" xr:uid="{27FBAF5A-CDC0-4137-8DB6-A576583B6B50}"/>
    <cellStyle name="Normal 2 4 3 5 4" xfId="19850" xr:uid="{82352DD9-DBA0-4D53-AE18-578D2B4391EF}"/>
    <cellStyle name="Normal 2 4 3 5 4 2" xfId="44075" xr:uid="{CA4BA020-DA66-4876-B9CA-0E34CEDC7F7E}"/>
    <cellStyle name="Normal 2 4 3 5 5" xfId="25825" xr:uid="{97F07076-049F-45DD-8E09-5B85163743DA}"/>
    <cellStyle name="Normal 2 4 3 5 5 2" xfId="49949" xr:uid="{30EC4E50-B7F2-4716-BABF-CE49E48220E8}"/>
    <cellStyle name="Normal 2 4 3 5 6" xfId="33698" xr:uid="{499C05BD-20EB-42E7-B2E2-6D782320D5A5}"/>
    <cellStyle name="Normal 2 4 3 6" xfId="11544" xr:uid="{94F09F08-0CBB-4846-9C48-F0E4E126059E}"/>
    <cellStyle name="Normal 2 4 3 6 2" xfId="24960" xr:uid="{21B4E467-1FB2-482B-B7F9-38E3BD327DC2}"/>
    <cellStyle name="Normal 2 4 3 6 2 2" xfId="49094" xr:uid="{8769A003-3717-4810-AEC0-E69E217F1C7D}"/>
    <cellStyle name="Normal 2 4 3 6 3" xfId="35778" xr:uid="{2BE5B159-0839-4136-A006-6A5069B601C7}"/>
    <cellStyle name="Normal 2 4 3 7" xfId="15257" xr:uid="{1AFD7EB6-97E1-466D-9A4B-0FC11FAB3F66}"/>
    <cellStyle name="Normal 2 4 3 7 2" xfId="39489" xr:uid="{B6729BD3-B52D-4789-86D4-D34AA3EC76F8}"/>
    <cellStyle name="Normal 2 4 3 8" xfId="18994" xr:uid="{94F1B631-FCD5-48E5-AD47-01AAAE4D9A7F}"/>
    <cellStyle name="Normal 2 4 3 8 2" xfId="43220" xr:uid="{D437085D-8EB9-4DA7-B316-B10D5A13CEDA}"/>
    <cellStyle name="Normal 2 4 3 9" xfId="22547" xr:uid="{4A85BCA2-6236-4FA4-8764-E5D8A1E33911}"/>
    <cellStyle name="Normal 2 4 3 9 2" xfId="46749" xr:uid="{4882CB02-C424-4A31-8194-9DEF39B14BCE}"/>
    <cellStyle name="Normal 2 4 4" xfId="1976" xr:uid="{00000000-0005-0000-0000-00000D090000}"/>
    <cellStyle name="Normal 2 4 4 2" xfId="8088" xr:uid="{2DD701EB-E253-442E-BBB9-6C3CD32F8DA6}"/>
    <cellStyle name="Normal 2 4 4 2 2" xfId="13057" xr:uid="{6BAD7952-5D4E-46F7-8AAC-84B2EBFFE4CA}"/>
    <cellStyle name="Normal 2 4 4 2 2 2" xfId="26487" xr:uid="{5A863DAD-36C4-4353-997F-7202F680BB6A}"/>
    <cellStyle name="Normal 2 4 4 2 2 2 2" xfId="50606" xr:uid="{25AD3497-CA5F-41FF-B593-48AD80AC66DC}"/>
    <cellStyle name="Normal 2 4 4 2 2 3" xfId="37290" xr:uid="{580FDDC4-B6D1-4D1B-81BE-9954EDF9DDD2}"/>
    <cellStyle name="Normal 2 4 4 2 3" xfId="16770" xr:uid="{9949C3CB-5382-469A-BAD9-9D0B98C76B14}"/>
    <cellStyle name="Normal 2 4 4 2 3 2" xfId="41001" xr:uid="{044A676D-9520-4997-936E-4C61DA073C79}"/>
    <cellStyle name="Normal 2 4 4 2 4" xfId="20509" xr:uid="{E24DDDAD-53B4-42C7-859B-BC9868B1792E}"/>
    <cellStyle name="Normal 2 4 4 2 4 2" xfId="44732" xr:uid="{176FDE08-8278-43AD-BE62-06540A5A6EF0}"/>
    <cellStyle name="Normal 2 4 4 2 5" xfId="23721" xr:uid="{600963F4-408A-4585-A621-517AFEED6581}"/>
    <cellStyle name="Normal 2 4 4 2 5 2" xfId="47923" xr:uid="{A80A173A-3554-45CB-803F-C8EEFBF79F39}"/>
    <cellStyle name="Normal 2 4 4 2 6" xfId="32916" xr:uid="{F38677C7-D444-46B1-AD53-02FDE5B604A8}"/>
    <cellStyle name="Normal 2 4 4 3" xfId="6935" xr:uid="{D3185822-FFE7-43EC-8AE7-74615B7BB6A1}"/>
    <cellStyle name="Normal 2 4 4 3 2" xfId="14249" xr:uid="{AB9ECEF8-9DEA-4000-8067-FC515D129F9B}"/>
    <cellStyle name="Normal 2 4 4 3 2 2" xfId="38482" xr:uid="{6CCCAADE-8A1E-406A-939C-0F02BA4F2E41}"/>
    <cellStyle name="Normal 2 4 4 3 3" xfId="17962" xr:uid="{974BE4B7-8A81-4D21-8519-79408BD21232}"/>
    <cellStyle name="Normal 2 4 4 3 3 2" xfId="42193" xr:uid="{668E06B4-4E10-4B49-B251-88FCD322BE16}"/>
    <cellStyle name="Normal 2 4 4 3 4" xfId="21701" xr:uid="{9820C360-1238-457A-9565-D5F85C04EB61}"/>
    <cellStyle name="Normal 2 4 4 3 4 2" xfId="45924" xr:uid="{D09E5DD8-5B5D-4FDB-8C2E-BF5AC503F2BE}"/>
    <cellStyle name="Normal 2 4 4 3 5" xfId="27681" xr:uid="{6B2B63DB-441A-489E-B7AD-B7138ADBD456}"/>
    <cellStyle name="Normal 2 4 4 3 5 2" xfId="51798" xr:uid="{0D9D26A9-5CC9-4B52-A01D-5D839D92EB31}"/>
    <cellStyle name="Normal 2 4 4 3 6" xfId="31868" xr:uid="{ADDEE20B-21C9-40B0-9222-4C118965E528}"/>
    <cellStyle name="Normal 2 4 4 4" xfId="9106" xr:uid="{D8C3CE3E-BAC8-4B6C-ABD7-CB1D4406E584}"/>
    <cellStyle name="Normal 2 4 4 4 2" xfId="12505" xr:uid="{F39D50F1-C33A-49FF-A7D6-B1E970C9B375}"/>
    <cellStyle name="Normal 2 4 4 4 2 2" xfId="36739" xr:uid="{186B9CA7-93D2-4D65-A668-BC2CA809FB41}"/>
    <cellStyle name="Normal 2 4 4 4 3" xfId="16218" xr:uid="{720B9251-CFB6-4E23-AE55-3A37CE3C6CD7}"/>
    <cellStyle name="Normal 2 4 4 4 3 2" xfId="40450" xr:uid="{675225F0-6A72-46B1-B2D6-C55E4529225C}"/>
    <cellStyle name="Normal 2 4 4 4 4" xfId="19956" xr:uid="{7640CE83-6627-4D55-97A0-6BFBE4F95DDB}"/>
    <cellStyle name="Normal 2 4 4 4 4 2" xfId="44181" xr:uid="{664EC0F8-F0BD-446C-9275-81CDA1D1B231}"/>
    <cellStyle name="Normal 2 4 4 4 5" xfId="25931" xr:uid="{2CD6BF0B-8449-4A64-A35E-AECE949EA55D}"/>
    <cellStyle name="Normal 2 4 4 4 5 2" xfId="50055" xr:uid="{4F97FC18-E287-4E2F-81B8-212BE055DC63}"/>
    <cellStyle name="Normal 2 4 4 4 6" xfId="33784" xr:uid="{A659B2CF-1DDF-4A17-A40E-F58E8CE7AADC}"/>
    <cellStyle name="Normal 2 4 4 5" xfId="11668" xr:uid="{503DCD2D-649F-4229-81BE-C247E81436BE}"/>
    <cellStyle name="Normal 2 4 4 5 2" xfId="25084" xr:uid="{9C6CA942-0751-4A3E-B052-29B63D1F8B19}"/>
    <cellStyle name="Normal 2 4 4 5 2 2" xfId="49218" xr:uid="{87953A57-7DCC-41B0-B3B9-A0DF32F10D52}"/>
    <cellStyle name="Normal 2 4 4 5 3" xfId="35902" xr:uid="{1E418287-F3B9-4403-B20A-BDB223F108F9}"/>
    <cellStyle name="Normal 2 4 4 6" xfId="15381" xr:uid="{E6F565AD-8784-4B6B-B4DB-73F968BB42D8}"/>
    <cellStyle name="Normal 2 4 4 6 2" xfId="39613" xr:uid="{9CD6CDD8-9CC6-458E-BB9F-5903E2D8CE88}"/>
    <cellStyle name="Normal 2 4 4 7" xfId="19118" xr:uid="{4692DB27-40C1-4262-B52C-1DAE42776065}"/>
    <cellStyle name="Normal 2 4 4 7 2" xfId="43344" xr:uid="{C4C1F581-AAC4-4924-9D51-96936845A4BD}"/>
    <cellStyle name="Normal 2 4 4 8" xfId="22671" xr:uid="{25FDB960-2D2A-428E-927C-E1B78A718986}"/>
    <cellStyle name="Normal 2 4 4 8 2" xfId="46873" xr:uid="{7BDA07D1-672D-40E0-AA44-00B025497D1D}"/>
    <cellStyle name="Normal 2 4 5" xfId="1977" xr:uid="{00000000-0005-0000-0000-00000E090000}"/>
    <cellStyle name="Normal 2 4 5 2" xfId="4921" xr:uid="{7CC1D698-1945-4938-805E-3F1FF18337D4}"/>
    <cellStyle name="Normal 2 4 5 2 2" xfId="8219" xr:uid="{3931FBC1-2C81-47A7-969D-412465BE18F9}"/>
    <cellStyle name="Normal 2 4 5 2 2 2" xfId="27808" xr:uid="{89FA9FAA-CDA9-4B32-B9A5-4040CFC177B1}"/>
    <cellStyle name="Normal 2 4 5 2 2 2 2" xfId="51925" xr:uid="{68D27094-5B8C-400A-B96F-E4887D28203E}"/>
    <cellStyle name="Normal 2 4 5 2 2 3" xfId="33043" xr:uid="{9B8635FD-8FA9-4652-B5E6-A43AC69F28DC}"/>
    <cellStyle name="Normal 2 4 5 2 3" xfId="14376" xr:uid="{D63E9C6E-663E-41EB-A8F9-8201CBFCCBFD}"/>
    <cellStyle name="Normal 2 4 5 2 3 2" xfId="38609" xr:uid="{B4BAB529-C513-40FE-A39F-1C7CAB3BDEF1}"/>
    <cellStyle name="Normal 2 4 5 2 4" xfId="18089" xr:uid="{B04C99BB-8B59-4715-9DC9-BD363B087F23}"/>
    <cellStyle name="Normal 2 4 5 2 4 2" xfId="42320" xr:uid="{8E18CFCF-4E3D-4EB5-A7CD-37D53476B60C}"/>
    <cellStyle name="Normal 2 4 5 2 5" xfId="21828" xr:uid="{BD4415DD-87DA-4877-81D8-1FD6B40ABCD3}"/>
    <cellStyle name="Normal 2 4 5 2 5 2" xfId="46051" xr:uid="{AC90F844-E9EC-4EEF-8BF6-400677873C88}"/>
    <cellStyle name="Normal 2 4 5 2 6" xfId="23848" xr:uid="{F50FDF1D-BB06-4193-BC46-1CB863B05150}"/>
    <cellStyle name="Normal 2 4 5 2 6 2" xfId="48050" xr:uid="{1CC67C6B-588B-45AF-A5A9-746B5140705E}"/>
    <cellStyle name="Normal 2 4 5 3" xfId="7071" xr:uid="{07AC9CE6-912B-4BB7-B2AA-16AF917B2BC6}"/>
    <cellStyle name="Normal 2 4 5 3 2" xfId="13184" xr:uid="{32409F78-7F4D-4C1F-84AE-761B9CBDF32D}"/>
    <cellStyle name="Normal 2 4 5 3 2 2" xfId="37417" xr:uid="{96C14458-AD80-4547-B049-B8D2C0850239}"/>
    <cellStyle name="Normal 2 4 5 3 3" xfId="16897" xr:uid="{3400B09C-4714-4731-AD24-DF98FCA66B3A}"/>
    <cellStyle name="Normal 2 4 5 3 3 2" xfId="41128" xr:uid="{06FA0A3F-70FB-4A9C-8A0D-0F27A979A027}"/>
    <cellStyle name="Normal 2 4 5 3 4" xfId="20636" xr:uid="{2FAF8D72-37DD-4289-AF1D-E53BD5634671}"/>
    <cellStyle name="Normal 2 4 5 3 4 2" xfId="44859" xr:uid="{99F67E98-3B93-4163-AFAE-7FF21762CD13}"/>
    <cellStyle name="Normal 2 4 5 3 5" xfId="26614" xr:uid="{8283C0EC-9577-4176-ACCC-BA0C5D50A441}"/>
    <cellStyle name="Normal 2 4 5 3 5 2" xfId="50733" xr:uid="{6ED42FC0-A535-4C6A-B51A-EEB039DA023D}"/>
    <cellStyle name="Normal 2 4 5 3 6" xfId="31995" xr:uid="{D51E246B-0C03-4959-9D3C-FE2B36A83B15}"/>
    <cellStyle name="Normal 2 4 5 4" xfId="11795" xr:uid="{0F7D1239-F3B9-4D17-A41D-CC6F86E9B869}"/>
    <cellStyle name="Normal 2 4 5 4 2" xfId="25211" xr:uid="{526C967A-65D8-4CCF-805D-E677E4476A48}"/>
    <cellStyle name="Normal 2 4 5 4 2 2" xfId="49345" xr:uid="{BA6EACB3-35CB-4871-8508-B921F1F6F158}"/>
    <cellStyle name="Normal 2 4 5 4 3" xfId="36029" xr:uid="{8D312332-5DD0-40D5-87DF-64ABBE752AE7}"/>
    <cellStyle name="Normal 2 4 5 5" xfId="15508" xr:uid="{40B96282-F0AE-4253-8D03-3F70E847E50C}"/>
    <cellStyle name="Normal 2 4 5 5 2" xfId="39740" xr:uid="{4EEEE7A3-AE65-4ECD-A1BD-523592CFB6BB}"/>
    <cellStyle name="Normal 2 4 5 6" xfId="19245" xr:uid="{2FC62C3E-EE6F-4C81-B6B9-CD416E62AC42}"/>
    <cellStyle name="Normal 2 4 5 6 2" xfId="43471" xr:uid="{20782AE4-83EB-484A-A639-C1304FCA407B}"/>
    <cellStyle name="Normal 2 4 5 7" xfId="22798" xr:uid="{F04022C7-A86B-4612-8752-D05F29B98770}"/>
    <cellStyle name="Normal 2 4 5 7 2" xfId="47000" xr:uid="{114CF8BA-7406-4AD4-B682-FA1FF6B60047}"/>
    <cellStyle name="Normal 2 4 5 8" xfId="28978" xr:uid="{8A95EC81-C1A6-442E-A752-F0084B800B6B}"/>
    <cellStyle name="Normal 2 4 6" xfId="3238" xr:uid="{00000000-0005-0000-0000-00000F090000}"/>
    <cellStyle name="Normal 2 4 6 2" xfId="4922" xr:uid="{C71B1548-F75A-4B16-BD0A-4F2F3BCF43E8}"/>
    <cellStyle name="Normal 2 4 6 2 2" xfId="8349" xr:uid="{0F253132-C634-4B48-827B-01F1C4E25BCF}"/>
    <cellStyle name="Normal 2 4 6 2 2 2" xfId="27935" xr:uid="{45846A9B-8499-46E6-BAA8-D1F62B480A46}"/>
    <cellStyle name="Normal 2 4 6 2 2 2 2" xfId="52052" xr:uid="{AB17EE9B-A3D4-44D3-B767-4C275E2C9261}"/>
    <cellStyle name="Normal 2 4 6 2 2 3" xfId="33170" xr:uid="{6585C917-9E96-4875-8BA1-DC16BD0A289E}"/>
    <cellStyle name="Normal 2 4 6 2 3" xfId="14503" xr:uid="{0FB93E7F-1397-4D21-94E8-60EF73F0010E}"/>
    <cellStyle name="Normal 2 4 6 2 3 2" xfId="38736" xr:uid="{62968CA1-6239-4D23-9647-5E85FA32AF02}"/>
    <cellStyle name="Normal 2 4 6 2 4" xfId="18216" xr:uid="{B6B90495-5BC9-49BD-BC5E-82AD38856B73}"/>
    <cellStyle name="Normal 2 4 6 2 4 2" xfId="42447" xr:uid="{6286ED6E-48F9-4C35-9A0A-9CD0568F1439}"/>
    <cellStyle name="Normal 2 4 6 2 5" xfId="21955" xr:uid="{76078CEB-9BA1-4411-B9A7-180D3A59200C}"/>
    <cellStyle name="Normal 2 4 6 2 5 2" xfId="46178" xr:uid="{2AC5513A-9989-44F6-85EA-86729015B356}"/>
    <cellStyle name="Normal 2 4 6 2 6" xfId="23975" xr:uid="{08154154-C854-464D-98E0-FBA9DF7F7D56}"/>
    <cellStyle name="Normal 2 4 6 2 6 2" xfId="48177" xr:uid="{947BC1B1-C4E0-4CA0-8124-CE85BC180E9D}"/>
    <cellStyle name="Normal 2 4 6 3" xfId="7199" xr:uid="{617DC5CD-D0D3-4F10-BD3C-8BFB91EA24EA}"/>
    <cellStyle name="Normal 2 4 6 3 2" xfId="13311" xr:uid="{D43A345C-D3D8-4964-B97C-18EF7E41F237}"/>
    <cellStyle name="Normal 2 4 6 3 2 2" xfId="37544" xr:uid="{AF7BAE79-B069-434E-B95B-0DF50CEB048B}"/>
    <cellStyle name="Normal 2 4 6 3 3" xfId="17024" xr:uid="{1DC3AC8B-C1EC-4B26-826B-A372E4E9A872}"/>
    <cellStyle name="Normal 2 4 6 3 3 2" xfId="41255" xr:uid="{5F4766C7-86ED-4516-8C04-6638306CC018}"/>
    <cellStyle name="Normal 2 4 6 3 4" xfId="20763" xr:uid="{07E3E53F-B02B-47C3-A2A7-2577F3AE0086}"/>
    <cellStyle name="Normal 2 4 6 3 4 2" xfId="44986" xr:uid="{F596EB16-EDD3-4709-AC5E-D075C802D58B}"/>
    <cellStyle name="Normal 2 4 6 3 5" xfId="26741" xr:uid="{97E49D26-EB0B-4839-A98B-E9B068AE238B}"/>
    <cellStyle name="Normal 2 4 6 3 5 2" xfId="50860" xr:uid="{716DEF2D-6AF1-463F-AAE2-A3612C8E5524}"/>
    <cellStyle name="Normal 2 4 6 3 6" xfId="32122" xr:uid="{A87B863C-F35D-4F68-A47C-2B1CF5C8F4E7}"/>
    <cellStyle name="Normal 2 4 6 4" xfId="11922" xr:uid="{8007A562-CCB7-4CA3-AC63-493DDFDB9B8D}"/>
    <cellStyle name="Normal 2 4 6 4 2" xfId="25338" xr:uid="{753B4E08-28D2-4BFF-9413-B565F22B568B}"/>
    <cellStyle name="Normal 2 4 6 4 2 2" xfId="49472" xr:uid="{FDFE3147-52BA-4F86-948B-AE795A2A2306}"/>
    <cellStyle name="Normal 2 4 6 4 3" xfId="36156" xr:uid="{B8A5BCDE-6D3E-4FBA-91EE-C006118C846E}"/>
    <cellStyle name="Normal 2 4 6 5" xfId="15635" xr:uid="{5DA24C43-B3F5-4401-8319-05C6AAE9D685}"/>
    <cellStyle name="Normal 2 4 6 5 2" xfId="39867" xr:uid="{156B6BD8-D8D2-4FC8-AB31-C5E3F7B042CC}"/>
    <cellStyle name="Normal 2 4 6 6" xfId="19372" xr:uid="{433C6C23-6607-479A-B975-BFCC5B537C54}"/>
    <cellStyle name="Normal 2 4 6 6 2" xfId="43598" xr:uid="{BD2569D7-60A4-4896-AC87-1A5871D5E061}"/>
    <cellStyle name="Normal 2 4 6 7" xfId="22925" xr:uid="{99E74B80-DF86-4CE6-BBA2-1414E3D04199}"/>
    <cellStyle name="Normal 2 4 6 7 2" xfId="47127" xr:uid="{611C7E53-DE3A-4B71-AA98-425628ED124E}"/>
    <cellStyle name="Normal 2 4 6 8" xfId="29227" xr:uid="{FC4DA89F-B70E-417D-B259-5CAFE665016C}"/>
    <cellStyle name="Normal 2 4 7" xfId="3650" xr:uid="{16B5097D-81A8-4AD6-B154-08AF73F87A29}"/>
    <cellStyle name="Normal 2 4 7 2" xfId="8481" xr:uid="{19F61685-FB0D-4D33-B497-6EC8EEC6C1F2}"/>
    <cellStyle name="Normal 2 4 7 2 2" xfId="14630" xr:uid="{F6E83E38-C1C8-4A38-81D3-2BD4D546B208}"/>
    <cellStyle name="Normal 2 4 7 2 2 2" xfId="28062" xr:uid="{BED268C4-E23E-4010-AFD2-B39A607BF3C7}"/>
    <cellStyle name="Normal 2 4 7 2 2 2 2" xfId="52179" xr:uid="{31DF2F37-4B1E-497D-85CE-C23AD7FF8425}"/>
    <cellStyle name="Normal 2 4 7 2 2 3" xfId="38863" xr:uid="{736A3A29-9ABD-4596-9F19-69A2EE47C699}"/>
    <cellStyle name="Normal 2 4 7 2 3" xfId="18343" xr:uid="{CD2988F9-5455-4342-8CF6-C4CC4ACA8881}"/>
    <cellStyle name="Normal 2 4 7 2 3 2" xfId="42574" xr:uid="{12CA1B55-6CA9-41A1-BD03-321F4B2F425B}"/>
    <cellStyle name="Normal 2 4 7 2 4" xfId="22082" xr:uid="{BD869FCC-DBF0-4390-BC58-8B55C85B3CA8}"/>
    <cellStyle name="Normal 2 4 7 2 4 2" xfId="46305" xr:uid="{35FCA651-B36E-44A2-B947-1C1B03B665AC}"/>
    <cellStyle name="Normal 2 4 7 2 5" xfId="24102" xr:uid="{7EB878FE-498D-4B45-B33C-2F4EA58A741A}"/>
    <cellStyle name="Normal 2 4 7 2 5 2" xfId="48304" xr:uid="{20601860-AFD7-40DB-BE35-85E0A7FC26A7}"/>
    <cellStyle name="Normal 2 4 7 2 6" xfId="33297" xr:uid="{EAC19A4D-BC72-47FC-B5A7-65E452A17F67}"/>
    <cellStyle name="Normal 2 4 7 3" xfId="7333" xr:uid="{5311E320-AFDF-4FF8-94E6-A68225630F53}"/>
    <cellStyle name="Normal 2 4 7 3 2" xfId="13438" xr:uid="{72AB354F-D58F-4A37-886A-2702B93E357B}"/>
    <cellStyle name="Normal 2 4 7 3 2 2" xfId="37671" xr:uid="{9F00EE7F-2DED-4445-9478-15E55CB1FA29}"/>
    <cellStyle name="Normal 2 4 7 3 3" xfId="17151" xr:uid="{6EA5A80B-A8AA-46EF-847C-E774F0BC1E62}"/>
    <cellStyle name="Normal 2 4 7 3 3 2" xfId="41382" xr:uid="{8518C053-E4FD-4990-92EA-49600DC92DEC}"/>
    <cellStyle name="Normal 2 4 7 3 4" xfId="20890" xr:uid="{B9FD8E37-9B6E-4D37-AABE-5A70194203DD}"/>
    <cellStyle name="Normal 2 4 7 3 4 2" xfId="45113" xr:uid="{12D1A74C-DEB5-4922-8C81-375E82D5F5E0}"/>
    <cellStyle name="Normal 2 4 7 3 5" xfId="26868" xr:uid="{CCDE353E-58C7-42FF-B4DD-CE57C7B473B7}"/>
    <cellStyle name="Normal 2 4 7 3 5 2" xfId="50987" xr:uid="{B2B4B75A-C232-42F1-AD1F-342CF2F4E8A3}"/>
    <cellStyle name="Normal 2 4 7 3 6" xfId="32249" xr:uid="{455EEFA1-8245-4417-B809-379E5B19EB1F}"/>
    <cellStyle name="Normal 2 4 7 4" xfId="12049" xr:uid="{E268EF0C-7059-47A2-8F39-221E704E88B3}"/>
    <cellStyle name="Normal 2 4 7 4 2" xfId="25465" xr:uid="{F452F532-9DAB-4597-BD5A-0FD534E99AB8}"/>
    <cellStyle name="Normal 2 4 7 4 2 2" xfId="49599" xr:uid="{53293E22-D620-48FB-8FA2-DD8C047B1463}"/>
    <cellStyle name="Normal 2 4 7 4 3" xfId="36283" xr:uid="{EDD5E81F-B53B-4C2E-9875-D138DBC5D957}"/>
    <cellStyle name="Normal 2 4 7 5" xfId="15762" xr:uid="{7FA32F4A-1F55-4511-AC03-C4BE77CA11B5}"/>
    <cellStyle name="Normal 2 4 7 5 2" xfId="39994" xr:uid="{5831BA3D-639F-4208-AB02-1BB3794EC7AF}"/>
    <cellStyle name="Normal 2 4 7 6" xfId="19499" xr:uid="{F43B2B52-812B-419B-BB05-307FF8FF6E82}"/>
    <cellStyle name="Normal 2 4 7 6 2" xfId="43725" xr:uid="{C2ECE8E4-324F-40E6-AEE1-7ABADD2B1CAF}"/>
    <cellStyle name="Normal 2 4 7 7" xfId="23052" xr:uid="{F39F2222-54E7-4D36-B1E1-2A27BF3FEF4D}"/>
    <cellStyle name="Normal 2 4 7 7 2" xfId="47254" xr:uid="{C13AC0FF-AEEC-4E77-B26B-986B62F29633}"/>
    <cellStyle name="Normal 2 4 8" xfId="7660" xr:uid="{562A8EB7-CDD6-4DCA-807C-8E0310F971F6}"/>
    <cellStyle name="Normal 2 4 9" xfId="7498" xr:uid="{7896CA2B-DF7B-466F-91A8-9E5C0D1B8890}"/>
    <cellStyle name="Normal 2 4 9 2" xfId="12594" xr:uid="{6F4256AA-3ACE-47CF-BC6E-DDF34FFE41D5}"/>
    <cellStyle name="Normal 2 4 9 2 2" xfId="26022" xr:uid="{FA839843-37C0-48A1-94F7-60DD1771C76A}"/>
    <cellStyle name="Normal 2 4 9 2 2 2" xfId="50143" xr:uid="{0B0F68AA-998F-4D39-AFE4-A122A185B278}"/>
    <cellStyle name="Normal 2 4 9 2 3" xfId="36827" xr:uid="{8605075F-0428-475C-89A8-8569A0316B6F}"/>
    <cellStyle name="Normal 2 4 9 3" xfId="16307" xr:uid="{BF3F1FFE-2E6F-4B9D-B48D-EE72ABAAA8E2}"/>
    <cellStyle name="Normal 2 4 9 3 2" xfId="40538" xr:uid="{383E693C-32E6-4C13-9EBB-F146B1009F24}"/>
    <cellStyle name="Normal 2 4 9 4" xfId="20046" xr:uid="{996D345D-0A63-4512-956E-CE04FDFEE2F7}"/>
    <cellStyle name="Normal 2 4 9 4 2" xfId="44269" xr:uid="{081E5E63-20C3-4631-9DC6-1FEEBEF923AF}"/>
    <cellStyle name="Normal 2 4 9 5" xfId="23212" xr:uid="{E1B80469-666C-4439-8773-56E166F50B9A}"/>
    <cellStyle name="Normal 2 4 9 5 2" xfId="47414" xr:uid="{7EC87601-ED09-40CB-9E55-186115B14B13}"/>
    <cellStyle name="Normal 2 4 9 6" xfId="32409" xr:uid="{EB2C18C5-99AA-4E84-B2EB-A7CFF60FD926}"/>
    <cellStyle name="Normal 2 5" xfId="1978" xr:uid="{00000000-0005-0000-0000-000010090000}"/>
    <cellStyle name="Normal 2 5 10" xfId="9741" xr:uid="{7D7611D6-AA77-46E3-BC2F-300B4503B3F1}"/>
    <cellStyle name="Normal 2 5 10 2" xfId="13605" xr:uid="{8D17F0C1-752B-4B46-AF18-ACE4C33C7359}"/>
    <cellStyle name="Normal 2 5 10 2 2" xfId="27035" xr:uid="{D83DE376-F4B4-48E6-93C7-C1ADFCB0564C}"/>
    <cellStyle name="Normal 2 5 10 2 2 2" xfId="51154" xr:uid="{25ACE26B-A2A6-44A8-823B-ACFDA69F47E0}"/>
    <cellStyle name="Normal 2 5 10 2 3" xfId="37838" xr:uid="{791C81F8-BDFD-4F11-A4B0-DAE60693DFA6}"/>
    <cellStyle name="Normal 2 5 10 3" xfId="17318" xr:uid="{0868C7A6-BE9A-4F77-A174-228E944631BB}"/>
    <cellStyle name="Normal 2 5 10 3 2" xfId="41549" xr:uid="{1F64DE4A-663F-413B-8842-12E85945A021}"/>
    <cellStyle name="Normal 2 5 10 4" xfId="21057" xr:uid="{046E4EA7-D024-4EC7-B471-1A3991AC64C4}"/>
    <cellStyle name="Normal 2 5 10 4 2" xfId="45280" xr:uid="{C9504DBF-B4E1-4322-B43D-8961A2C0204B}"/>
    <cellStyle name="Normal 2 5 10 5" xfId="24395" xr:uid="{0767D532-0958-4DA3-8662-EBC337E1A52C}"/>
    <cellStyle name="Normal 2 5 10 5 2" xfId="48590" xr:uid="{2087A57B-8D00-4554-8B40-79536667A90F}"/>
    <cellStyle name="Normal 2 5 10 6" xfId="34363" xr:uid="{9AC3C1F6-6D3A-4FF3-BF40-E9DB41F78320}"/>
    <cellStyle name="Normal 2 5 11" xfId="9872" xr:uid="{0FB21D89-E36B-4994-BF36-D1325CE25F04}"/>
    <cellStyle name="Normal 2 5 11 2" xfId="13760" xr:uid="{083CFBE6-8357-4A5F-8FDA-B12E1CC912ED}"/>
    <cellStyle name="Normal 2 5 11 2 2" xfId="37993" xr:uid="{4BDC1F3F-415D-4200-B9E0-20D94E275760}"/>
    <cellStyle name="Normal 2 5 11 3" xfId="17473" xr:uid="{8FE23712-8D99-46C0-9AFD-D21BD64C2B8E}"/>
    <cellStyle name="Normal 2 5 11 3 2" xfId="41704" xr:uid="{0EA222C7-A0CD-4A82-83B5-6ED42A507FDC}"/>
    <cellStyle name="Normal 2 5 11 4" xfId="21212" xr:uid="{E3C6423B-4C58-4118-BE49-44C72F9C7FFE}"/>
    <cellStyle name="Normal 2 5 11 4 2" xfId="45435" xr:uid="{BAFD3BA3-2664-4F60-B3AB-FCF9A2E0D13A}"/>
    <cellStyle name="Normal 2 5 11 5" xfId="27192" xr:uid="{87DF3037-1649-476F-8612-B1035178DE95}"/>
    <cellStyle name="Normal 2 5 11 5 2" xfId="51309" xr:uid="{4D267D4D-7F1A-413C-B1DB-A4C620F4401D}"/>
    <cellStyle name="Normal 2 5 11 6" xfId="34472" xr:uid="{52DE4EC5-2BB8-4B3B-80ED-631729D1902F}"/>
    <cellStyle name="Normal 2 5 12" xfId="8871" xr:uid="{A896A6A6-D74C-4318-8988-41650ECD97C0}"/>
    <cellStyle name="Normal 2 5 13" xfId="11170" xr:uid="{A29E38D3-3A82-437C-ACBF-A0FF09697D9A}"/>
    <cellStyle name="Normal 2 5 13 2" xfId="24551" xr:uid="{76A0E9F3-8980-482B-856D-FEDB2323AAC6}"/>
    <cellStyle name="Normal 2 5 13 2 2" xfId="48725" xr:uid="{9C70676D-DC0D-42B3-BE35-7320591F7C2F}"/>
    <cellStyle name="Normal 2 5 13 3" xfId="35404" xr:uid="{8BA0BFA7-38E9-48F4-AE89-4DB40C01EF80}"/>
    <cellStyle name="Normal 2 5 14" xfId="14883" xr:uid="{906765B0-924C-4B74-92EE-418A4836D286}"/>
    <cellStyle name="Normal 2 5 14 2" xfId="39115" xr:uid="{41552BA9-FE26-4B0D-957C-82863AD027C5}"/>
    <cellStyle name="Normal 2 5 15" xfId="18616" xr:uid="{8EB762FC-5EA7-430B-8E8B-31A87F281FE0}"/>
    <cellStyle name="Normal 2 5 15 2" xfId="42842" xr:uid="{6C351009-6318-4023-9F45-B6EA70ECB782}"/>
    <cellStyle name="Normal 2 5 2" xfId="1979" xr:uid="{00000000-0005-0000-0000-000011090000}"/>
    <cellStyle name="Normal 2 5 2 2" xfId="1980" xr:uid="{00000000-0005-0000-0000-000012090000}"/>
    <cellStyle name="Normal 2 5 2 2 2" xfId="3475" xr:uid="{00000000-0005-0000-0000-000013090000}"/>
    <cellStyle name="Normal 2 5 2 2 2 2" xfId="9805" xr:uid="{352A4F35-00F7-4A35-A3A9-258116205088}"/>
    <cellStyle name="Normal 2 5 2 2 2 2 2" xfId="34408" xr:uid="{EF701BFA-245F-4A5A-B7A8-813A648F23F3}"/>
    <cellStyle name="Normal 2 5 2 2 2 3" xfId="13652" xr:uid="{8C8262D4-F64C-4B42-8ECD-86D832FDD803}"/>
    <cellStyle name="Normal 2 5 2 2 2 3 2" xfId="37885" xr:uid="{9F64B4AD-6F22-4AF7-A6F9-763B9E958E75}"/>
    <cellStyle name="Normal 2 5 2 2 2 4" xfId="17365" xr:uid="{D9C0BCC0-C1C2-42AC-A391-8362635955EF}"/>
    <cellStyle name="Normal 2 5 2 2 2 4 2" xfId="41596" xr:uid="{785DD04B-BC12-48D8-8B92-F9C26D29367C}"/>
    <cellStyle name="Normal 2 5 2 2 2 5" xfId="21104" xr:uid="{F37DEC50-C884-4270-AD38-6EC44BE92E9C}"/>
    <cellStyle name="Normal 2 5 2 2 2 5 2" xfId="45327" xr:uid="{0141AC9C-6840-4EB5-A85C-BBEF936D6099}"/>
    <cellStyle name="Normal 2 5 2 2 2 6" xfId="27082" xr:uid="{97D5DD9B-438E-466A-A158-F510CFA90F03}"/>
    <cellStyle name="Normal 2 5 2 2 2 6 2" xfId="51201" xr:uid="{5D13E0BB-9995-4ADA-8FCA-65E5A4C9865A}"/>
    <cellStyle name="Normal 2 5 2 2 2 7" xfId="29276" xr:uid="{EA0882B7-70B6-4980-B0FA-A3EB5675891D}"/>
    <cellStyle name="Normal 2 5 2 3" xfId="1981" xr:uid="{00000000-0005-0000-0000-000014090000}"/>
    <cellStyle name="Normal 2 5 2 3 2" xfId="9770" xr:uid="{4FCA1880-B357-45AF-90BE-621D38B69969}"/>
    <cellStyle name="Normal 2 5 2 3 2 2" xfId="34377" xr:uid="{112BB9F9-DB18-4CBA-9A53-5C19177FA629}"/>
    <cellStyle name="Normal 2 5 2 3 3" xfId="13619" xr:uid="{61928C14-70C4-425D-9B43-6D49982A51E2}"/>
    <cellStyle name="Normal 2 5 2 3 3 2" xfId="37852" xr:uid="{30467F78-0E1A-4F13-AFD8-A25DD51971D9}"/>
    <cellStyle name="Normal 2 5 2 3 4" xfId="17332" xr:uid="{2CCCFD89-C04B-4470-B0D0-A7E119BCF9CC}"/>
    <cellStyle name="Normal 2 5 2 3 4 2" xfId="41563" xr:uid="{6CA09135-2B18-4A6C-81C6-AC83F655550F}"/>
    <cellStyle name="Normal 2 5 2 3 5" xfId="21071" xr:uid="{0717AAA8-738E-4832-AAD0-E8BAC219A495}"/>
    <cellStyle name="Normal 2 5 2 3 5 2" xfId="45294" xr:uid="{0655B2E2-2EE4-4DA1-828C-AE7D5F305C60}"/>
    <cellStyle name="Normal 2 5 2 3 6" xfId="27049" xr:uid="{85AEF9C0-4B99-4955-AA6A-4B4DB8FE44B1}"/>
    <cellStyle name="Normal 2 5 2 3 6 2" xfId="51168" xr:uid="{C65CF185-DEF6-452E-BA42-83893CD5FDB9}"/>
    <cellStyle name="Normal 2 5 2 4" xfId="3436" xr:uid="{00000000-0005-0000-0000-000015090000}"/>
    <cellStyle name="Normal 2 5 2 4 2" xfId="9017" xr:uid="{157E2230-998A-4423-B714-19EEA91539F4}"/>
    <cellStyle name="Normal 2 5 2 4 2 2" xfId="33711" xr:uid="{24E427A7-9A85-4503-B558-2EB5A70B211F}"/>
    <cellStyle name="Normal 2 5 2 4 3" xfId="12414" xr:uid="{71F333FF-9601-401D-BCE0-8E07EF2E4695}"/>
    <cellStyle name="Normal 2 5 2 4 3 2" xfId="36648" xr:uid="{C4F0234A-5C6B-4602-AF89-4991A3A95910}"/>
    <cellStyle name="Normal 2 5 2 4 4" xfId="16127" xr:uid="{5AAB94A1-104E-4FD0-9274-356DF0AA44F8}"/>
    <cellStyle name="Normal 2 5 2 4 4 2" xfId="40359" xr:uid="{CCC61BD8-CF13-42A0-9585-8368DE17CAFB}"/>
    <cellStyle name="Normal 2 5 2 4 5" xfId="19865" xr:uid="{BAE9B538-9068-41CC-B7BC-AE87A0F0893A}"/>
    <cellStyle name="Normal 2 5 2 4 5 2" xfId="44090" xr:uid="{6DE98744-FE07-4D13-B24B-3C04468AD050}"/>
    <cellStyle name="Normal 2 5 2 4 6" xfId="25840" xr:uid="{422AF273-F048-4AE7-AC5E-5B9F332FFF0F}"/>
    <cellStyle name="Normal 2 5 2 4 6 2" xfId="49964" xr:uid="{14129759-F159-4C6D-983D-CE452907A4A4}"/>
    <cellStyle name="Normal 2 5 2 4 7" xfId="29244" xr:uid="{BF0AE4BB-F882-4CC6-A7F3-646DACDBD3D1}"/>
    <cellStyle name="Normal 2 5 3" xfId="1982" xr:uid="{00000000-0005-0000-0000-000016090000}"/>
    <cellStyle name="Normal 2 5 3 2" xfId="3459" xr:uid="{00000000-0005-0000-0000-000017090000}"/>
    <cellStyle name="Normal 2 5 3 2 2" xfId="7969" xr:uid="{8CB7D865-8A94-48A5-96CB-28DA1AD29046}"/>
    <cellStyle name="Normal 2 5 3 2 2 2" xfId="26390" xr:uid="{191861FD-F595-4211-8251-940067C22C8B}"/>
    <cellStyle name="Normal 2 5 3 2 2 2 2" xfId="50509" xr:uid="{E6C0CC1B-DF05-4605-81FA-8A58CF8FA226}"/>
    <cellStyle name="Normal 2 5 3 2 2 3" xfId="32807" xr:uid="{D1682549-91A1-400E-A280-93F81748D312}"/>
    <cellStyle name="Normal 2 5 3 2 3" xfId="12960" xr:uid="{D605DB57-FB45-4B11-9C1D-DBFA5ADEC515}"/>
    <cellStyle name="Normal 2 5 3 2 3 2" xfId="37193" xr:uid="{BD4F99DE-2B10-40D6-A8A3-20C63E9EA500}"/>
    <cellStyle name="Normal 2 5 3 2 4" xfId="16673" xr:uid="{ED4419FB-82AB-4C41-8BEB-7B4A50044E94}"/>
    <cellStyle name="Normal 2 5 3 2 4 2" xfId="40904" xr:uid="{0FB947F2-8EB1-49BA-AA1E-91DAA1DF5617}"/>
    <cellStyle name="Normal 2 5 3 2 5" xfId="20412" xr:uid="{16B69F07-F07E-4195-B4D6-9F92375AF491}"/>
    <cellStyle name="Normal 2 5 3 2 5 2" xfId="44635" xr:uid="{75C79C4E-70F3-4E03-A002-21BCAC337A11}"/>
    <cellStyle name="Normal 2 5 3 2 6" xfId="23612" xr:uid="{25F14666-C058-41CF-957B-B42818B6F424}"/>
    <cellStyle name="Normal 2 5 3 2 6 2" xfId="47814" xr:uid="{618403C3-B050-4E69-8B79-61A31C77289E}"/>
    <cellStyle name="Normal 2 5 3 2 7" xfId="29260" xr:uid="{7A8B7D14-26DC-40FA-B693-75EBF9E76131}"/>
    <cellStyle name="Normal 2 5 3 3" xfId="6822" xr:uid="{C13D715B-5C35-4321-8A99-9D1FEE8C411E}"/>
    <cellStyle name="Normal 2 5 3 3 2" xfId="13636" xr:uid="{24B4D575-C8FE-4652-9A13-83FFE3CC0DA5}"/>
    <cellStyle name="Normal 2 5 3 3 2 2" xfId="37869" xr:uid="{DC294D2B-9C8E-4906-A463-9DC3B594A071}"/>
    <cellStyle name="Normal 2 5 3 3 3" xfId="17349" xr:uid="{0505DCBF-FCCA-4E08-AEA0-63132E5BCD42}"/>
    <cellStyle name="Normal 2 5 3 3 3 2" xfId="41580" xr:uid="{BCCD52A2-45F1-428B-9A63-28B7F02C1F26}"/>
    <cellStyle name="Normal 2 5 3 3 4" xfId="21088" xr:uid="{CBAF279F-BC79-4F2B-9445-2293808C1376}"/>
    <cellStyle name="Normal 2 5 3 3 4 2" xfId="45311" xr:uid="{8F6E97BC-D337-4A2D-8CCD-8F282F1541BB}"/>
    <cellStyle name="Normal 2 5 3 3 5" xfId="27066" xr:uid="{FCA4E1E5-388D-41ED-A99D-AEB07A4CA34D}"/>
    <cellStyle name="Normal 2 5 3 3 5 2" xfId="51185" xr:uid="{62C4A1B2-C81F-46C0-935D-3001151D6E78}"/>
    <cellStyle name="Normal 2 5 3 3 6" xfId="31759" xr:uid="{1895D0AD-64FE-46B0-AA32-9A91091F5509}"/>
    <cellStyle name="Normal 2 5 3 4" xfId="10065" xr:uid="{ADD0AE0B-96B8-4B9D-8A79-3EA20AE1968E}"/>
    <cellStyle name="Normal 2 5 3 4 2" xfId="14140" xr:uid="{E2F67B21-A2FE-4D3C-A373-9BB3944BCCEF}"/>
    <cellStyle name="Normal 2 5 3 4 2 2" xfId="38373" xr:uid="{C92FC80C-0285-4519-89F2-C2B881621A66}"/>
    <cellStyle name="Normal 2 5 3 4 3" xfId="17853" xr:uid="{F78D55E4-584A-4E4A-9F0B-7A10CC67EE0A}"/>
    <cellStyle name="Normal 2 5 3 4 3 2" xfId="42084" xr:uid="{00236B6E-B5ED-42CB-B983-2075F869ABCF}"/>
    <cellStyle name="Normal 2 5 3 4 4" xfId="21592" xr:uid="{2B99FDA0-C125-4090-BC9C-3EE2AEC4E654}"/>
    <cellStyle name="Normal 2 5 3 4 4 2" xfId="45815" xr:uid="{8F26C59A-3F44-4AAC-BE3A-E2D8252A3EB2}"/>
    <cellStyle name="Normal 2 5 3 4 5" xfId="27572" xr:uid="{DFC1A4B4-3D80-4A85-84BB-CE2A21D00D31}"/>
    <cellStyle name="Normal 2 5 3 4 5 2" xfId="51689" xr:uid="{2052D5A4-7640-40B6-90E3-0D797D74DE54}"/>
    <cellStyle name="Normal 2 5 3 4 6" xfId="34659" xr:uid="{7A605EA6-6457-418C-859E-8DDE2467FBB6}"/>
    <cellStyle name="Normal 2 5 3 5" xfId="9107" xr:uid="{D18D4D75-230B-413A-B055-1B00F2A84164}"/>
    <cellStyle name="Normal 2 5 3 5 2" xfId="12506" xr:uid="{9E28EDA7-5630-4739-9C8D-9740568C4FF6}"/>
    <cellStyle name="Normal 2 5 3 5 2 2" xfId="36740" xr:uid="{59054ADD-5728-41D9-9AEE-5C91031E6C37}"/>
    <cellStyle name="Normal 2 5 3 5 3" xfId="16219" xr:uid="{0582C775-2E89-4E82-9A89-89B34C213792}"/>
    <cellStyle name="Normal 2 5 3 5 3 2" xfId="40451" xr:uid="{6B2879CC-3E0B-4003-8582-8C6CD9B411F1}"/>
    <cellStyle name="Normal 2 5 3 5 4" xfId="19957" xr:uid="{649922A1-19FF-4431-A676-D615DBA08FD8}"/>
    <cellStyle name="Normal 2 5 3 5 4 2" xfId="44182" xr:uid="{BD1EF754-CA1B-4E64-A6B8-148F73350CC8}"/>
    <cellStyle name="Normal 2 5 3 5 5" xfId="25932" xr:uid="{3790BC54-A653-4C1B-A6AA-90412CF2D48D}"/>
    <cellStyle name="Normal 2 5 3 5 5 2" xfId="50056" xr:uid="{F4F0C002-F9AD-4082-BAA6-A7D991528B8B}"/>
    <cellStyle name="Normal 2 5 3 5 6" xfId="33785" xr:uid="{AF026CB4-545A-4748-A0A8-66CABC39A8A5}"/>
    <cellStyle name="Normal 2 5 3 6" xfId="11559" xr:uid="{0B0A1EBC-8A8D-4F0A-93B1-A7E4EF9C48A7}"/>
    <cellStyle name="Normal 2 5 3 6 2" xfId="24975" xr:uid="{7CD95AB4-1ED5-43CE-A912-BEFC05B6333C}"/>
    <cellStyle name="Normal 2 5 3 6 2 2" xfId="49109" xr:uid="{3609AD96-2209-4447-92FD-A0B813BF2653}"/>
    <cellStyle name="Normal 2 5 3 6 3" xfId="35793" xr:uid="{3B2A19F9-B898-436D-863F-FB02A1359223}"/>
    <cellStyle name="Normal 2 5 3 7" xfId="15272" xr:uid="{4CDD0BA7-2D37-408B-984B-CECEB2796467}"/>
    <cellStyle name="Normal 2 5 3 7 2" xfId="39504" xr:uid="{3AE8B769-702E-439D-8357-51169FF05200}"/>
    <cellStyle name="Normal 2 5 3 8" xfId="19009" xr:uid="{22AB3DEE-FAE5-4710-9C65-28E0A3B3BFA2}"/>
    <cellStyle name="Normal 2 5 3 8 2" xfId="43235" xr:uid="{2AEFE283-7098-4A7C-8BBA-0F3EC3137F0C}"/>
    <cellStyle name="Normal 2 5 3 9" xfId="22562" xr:uid="{83250DC8-B634-4A1D-8BDC-383245468BC4}"/>
    <cellStyle name="Normal 2 5 3 9 2" xfId="46764" xr:uid="{DEDAD9FB-07CE-4AAF-BAD3-1B879E9D8174}"/>
    <cellStyle name="Normal 2 5 4" xfId="1983" xr:uid="{00000000-0005-0000-0000-000018090000}"/>
    <cellStyle name="Normal 2 5 4 10" xfId="28979" xr:uid="{68E4E2DA-B7DF-4787-8C4A-BC9A17CBFEA6}"/>
    <cellStyle name="Normal 2 5 4 2" xfId="4923" xr:uid="{7F956C0A-6EC6-4112-82DB-05461F521252}"/>
    <cellStyle name="Normal 2 5 4 2 2" xfId="8103" xr:uid="{FEF0E9DD-334C-4A07-B547-CD0EDE64EE17}"/>
    <cellStyle name="Normal 2 5 4 2 2 2" xfId="27696" xr:uid="{D6D529D6-21A3-4046-A8F8-B5D1A39246AF}"/>
    <cellStyle name="Normal 2 5 4 2 2 2 2" xfId="51813" xr:uid="{6D653327-B68E-4BD4-A53F-885AFB21FE35}"/>
    <cellStyle name="Normal 2 5 4 2 2 3" xfId="32931" xr:uid="{DDBB7E9A-8C05-4F98-B54F-96BFB3C30A8D}"/>
    <cellStyle name="Normal 2 5 4 2 3" xfId="14264" xr:uid="{6185DCA0-A571-4137-B54E-1B38716002B2}"/>
    <cellStyle name="Normal 2 5 4 2 3 2" xfId="38497" xr:uid="{E60657BF-AAF2-407D-98BC-4977A5F3017B}"/>
    <cellStyle name="Normal 2 5 4 2 4" xfId="17977" xr:uid="{07FCC03F-46FA-47D7-A5C9-138771B19A58}"/>
    <cellStyle name="Normal 2 5 4 2 4 2" xfId="42208" xr:uid="{7A855F8E-757F-4174-B6DC-B6ECD1BA666E}"/>
    <cellStyle name="Normal 2 5 4 2 5" xfId="21716" xr:uid="{11020325-F630-4463-AD90-C0C7223A5517}"/>
    <cellStyle name="Normal 2 5 4 2 5 2" xfId="45939" xr:uid="{293E892A-651A-4A7B-9195-38DE935FC98D}"/>
    <cellStyle name="Normal 2 5 4 2 6" xfId="23736" xr:uid="{4D0632D8-E235-4AD0-A28B-410493924FFD}"/>
    <cellStyle name="Normal 2 5 4 2 6 2" xfId="47938" xr:uid="{51ABF1A9-2E82-41BE-A8B1-8E46D99CFF8D}"/>
    <cellStyle name="Normal 2 5 4 2 7" xfId="30167" xr:uid="{4C7BE169-667D-45F6-B232-F60191680B56}"/>
    <cellStyle name="Normal 2 5 4 3" xfId="6181" xr:uid="{6576FD82-9CC5-47A7-8A90-7FCA8BAAF6FA}"/>
    <cellStyle name="Normal 2 5 4 3 2" xfId="9409" xr:uid="{14D28164-4D6F-4B86-BDB5-1C3FE5854D74}"/>
    <cellStyle name="Normal 2 5 4 3 2 2" xfId="34035" xr:uid="{117B10FC-F10D-44CA-ADCE-E174E6C3FE24}"/>
    <cellStyle name="Normal 2 5 4 3 3" xfId="13072" xr:uid="{085D27E5-168C-486E-8FFA-8CB77544D839}"/>
    <cellStyle name="Normal 2 5 4 3 3 2" xfId="37305" xr:uid="{28607D35-EC00-44BA-95D9-DA4E06ED727E}"/>
    <cellStyle name="Normal 2 5 4 3 4" xfId="16785" xr:uid="{42218092-0AA1-4108-B155-81E2D073B8E0}"/>
    <cellStyle name="Normal 2 5 4 3 4 2" xfId="41016" xr:uid="{D0AF29D5-6B39-4E3B-B9E3-F2061BC305AB}"/>
    <cellStyle name="Normal 2 5 4 3 5" xfId="20524" xr:uid="{2BCA13E2-516E-4AB4-AF1C-6A0B28EE89B7}"/>
    <cellStyle name="Normal 2 5 4 3 5 2" xfId="44747" xr:uid="{5FB33F76-D5F8-4EAF-A986-292A0AF907D2}"/>
    <cellStyle name="Normal 2 5 4 3 6" xfId="26502" xr:uid="{7A2B5597-E5CA-4376-ADC2-31264E9EB7BA}"/>
    <cellStyle name="Normal 2 5 4 3 6 2" xfId="50621" xr:uid="{2D567628-9B02-4753-9966-7C6EBF70317A}"/>
    <cellStyle name="Normal 2 5 4 3 7" xfId="31187" xr:uid="{82B43862-E779-49F5-AD69-405A3EE5F9EA}"/>
    <cellStyle name="Normal 2 5 4 4" xfId="6950" xr:uid="{58EDB137-A18B-440F-9A53-F069621FFEFA}"/>
    <cellStyle name="Normal 2 5 4 4 2" xfId="25099" xr:uid="{F73E9C1B-72FE-4DF6-B046-172C6A90ED03}"/>
    <cellStyle name="Normal 2 5 4 4 2 2" xfId="49233" xr:uid="{1D0AA736-4932-41F3-8E85-AF55AE6227ED}"/>
    <cellStyle name="Normal 2 5 4 4 3" xfId="31883" xr:uid="{C2E25C73-2190-4000-9937-4BFF0278A1E7}"/>
    <cellStyle name="Normal 2 5 4 5" xfId="10742" xr:uid="{74D38731-8057-4F88-BA44-4E24066127AD}"/>
    <cellStyle name="Normal 2 5 4 6" xfId="11683" xr:uid="{9B443BCD-6573-4C6E-B774-35AB25BC2067}"/>
    <cellStyle name="Normal 2 5 4 6 2" xfId="35917" xr:uid="{A5B655EE-5D40-4F46-9B1D-EBDA5EE3EBC2}"/>
    <cellStyle name="Normal 2 5 4 7" xfId="15396" xr:uid="{395AC9BF-02CA-4E2D-9D7F-CB5F5FB25FE9}"/>
    <cellStyle name="Normal 2 5 4 7 2" xfId="39628" xr:uid="{F6E064A6-3AF2-4A6F-B9B1-B39EF84C7A69}"/>
    <cellStyle name="Normal 2 5 4 8" xfId="19133" xr:uid="{90882601-03A2-4FF5-A355-0E6D89FABEF7}"/>
    <cellStyle name="Normal 2 5 4 8 2" xfId="43359" xr:uid="{A239E828-A5F3-45B0-9307-4CF9CA8B84FF}"/>
    <cellStyle name="Normal 2 5 4 9" xfId="22686" xr:uid="{CB70F75C-7863-4849-850A-D6EAF1F5CE08}"/>
    <cellStyle name="Normal 2 5 4 9 2" xfId="46888" xr:uid="{15C29F80-5492-4011-8438-3E03B177A25A}"/>
    <cellStyle name="Normal 2 5 5" xfId="3240" xr:uid="{00000000-0005-0000-0000-000019090000}"/>
    <cellStyle name="Normal 2 5 5 2" xfId="4924" xr:uid="{209D9408-AF43-4C67-9B31-4C321CCC16C5}"/>
    <cellStyle name="Normal 2 5 5 2 2" xfId="8234" xr:uid="{6FF3A0F6-1B58-4F0F-AD5F-A05C011BDB2F}"/>
    <cellStyle name="Normal 2 5 5 2 2 2" xfId="27823" xr:uid="{6C128D57-EA07-407A-915F-83AA88702802}"/>
    <cellStyle name="Normal 2 5 5 2 2 2 2" xfId="51940" xr:uid="{D94BE514-9BC6-46ED-B233-5F5423C1B7A3}"/>
    <cellStyle name="Normal 2 5 5 2 2 3" xfId="33058" xr:uid="{FE340B4F-0F2D-4158-939D-3DFBC17C7ACD}"/>
    <cellStyle name="Normal 2 5 5 2 3" xfId="14391" xr:uid="{EED7AF21-14E5-4013-A277-BFB9DBE44A0B}"/>
    <cellStyle name="Normal 2 5 5 2 3 2" xfId="38624" xr:uid="{E5D09A31-E102-4ACD-B3A0-39036F7E2899}"/>
    <cellStyle name="Normal 2 5 5 2 4" xfId="18104" xr:uid="{006152D2-A0FD-45CD-9BF0-57A0709AB2FB}"/>
    <cellStyle name="Normal 2 5 5 2 4 2" xfId="42335" xr:uid="{DAB11E41-D16D-4830-AECD-C13D6E0794BA}"/>
    <cellStyle name="Normal 2 5 5 2 5" xfId="21843" xr:uid="{0CE2D72E-5DD8-4855-B5EC-B6EFA423B732}"/>
    <cellStyle name="Normal 2 5 5 2 5 2" xfId="46066" xr:uid="{736ADB6F-0649-4D09-BFF6-4FF1A21DC549}"/>
    <cellStyle name="Normal 2 5 5 2 6" xfId="23863" xr:uid="{34F046D2-077B-4807-B201-BE8EBBD740B1}"/>
    <cellStyle name="Normal 2 5 5 2 6 2" xfId="48065" xr:uid="{3FC291C4-7AC0-42E4-B40B-2AA157029684}"/>
    <cellStyle name="Normal 2 5 5 2 7" xfId="30168" xr:uid="{3C84E489-A73D-49BC-8AD8-58B9BDAC67D7}"/>
    <cellStyle name="Normal 2 5 5 3" xfId="6182" xr:uid="{CDDE40F2-BC24-4878-B1C8-DB4E8FE78F7F}"/>
    <cellStyle name="Normal 2 5 5 3 2" xfId="9458" xr:uid="{77231D8B-A31B-4831-A0BF-1BA1B27BDB32}"/>
    <cellStyle name="Normal 2 5 5 3 2 2" xfId="34083" xr:uid="{3824BAE7-D576-4C5A-B647-1C4711EEF272}"/>
    <cellStyle name="Normal 2 5 5 3 3" xfId="13199" xr:uid="{BC6C4378-0203-4A69-851F-184193E66478}"/>
    <cellStyle name="Normal 2 5 5 3 3 2" xfId="37432" xr:uid="{38464145-1847-429B-A861-90A1BD435EC4}"/>
    <cellStyle name="Normal 2 5 5 3 4" xfId="16912" xr:uid="{B0B94380-B69E-4A38-AF8A-702C0B470F81}"/>
    <cellStyle name="Normal 2 5 5 3 4 2" xfId="41143" xr:uid="{122E7E2A-B94B-4FA6-A32D-5F3EF74EC7E1}"/>
    <cellStyle name="Normal 2 5 5 3 5" xfId="20651" xr:uid="{135EF34F-44DA-4C14-8D4F-67F0F8BC4662}"/>
    <cellStyle name="Normal 2 5 5 3 5 2" xfId="44874" xr:uid="{24FE7E3A-017A-4D84-BB93-E9D7D0A0E5C3}"/>
    <cellStyle name="Normal 2 5 5 3 6" xfId="26629" xr:uid="{AE5441CF-31D2-471B-B728-FECD86C1C5D2}"/>
    <cellStyle name="Normal 2 5 5 3 6 2" xfId="50748" xr:uid="{4A247997-F50A-4247-8568-4A3B2EF1E7DD}"/>
    <cellStyle name="Normal 2 5 5 3 7" xfId="31188" xr:uid="{E7C9A6F9-1455-4E68-B957-C9A54492BE62}"/>
    <cellStyle name="Normal 2 5 5 4" xfId="7086" xr:uid="{D9994AAE-B915-443E-A0DE-5C72B2D7CCD2}"/>
    <cellStyle name="Normal 2 5 5 4 2" xfId="25226" xr:uid="{ADDEF109-2EB0-48BC-8FBA-2548B30268CB}"/>
    <cellStyle name="Normal 2 5 5 4 2 2" xfId="49360" xr:uid="{DDB18675-A81B-404D-B9F2-4C9CCB477698}"/>
    <cellStyle name="Normal 2 5 5 4 3" xfId="32010" xr:uid="{17C77F09-0623-4F62-BA7E-568D2C7519E5}"/>
    <cellStyle name="Normal 2 5 5 5" xfId="11810" xr:uid="{7814A1F0-3A7D-469B-97B6-F9446BE69488}"/>
    <cellStyle name="Normal 2 5 5 5 2" xfId="36044" xr:uid="{D0ABEA9A-DD12-4BC7-89C0-341C4E22F932}"/>
    <cellStyle name="Normal 2 5 5 6" xfId="15523" xr:uid="{3F64FA06-3044-401E-B327-4B9AE7F5DCD0}"/>
    <cellStyle name="Normal 2 5 5 6 2" xfId="39755" xr:uid="{265E84DA-18D9-42F5-887F-F852A4F8DB1F}"/>
    <cellStyle name="Normal 2 5 5 7" xfId="19260" xr:uid="{BD227FD4-DDF9-4EB1-BEF9-8D51AC5C7D54}"/>
    <cellStyle name="Normal 2 5 5 7 2" xfId="43486" xr:uid="{C94561CF-7EF1-481A-A99C-FD0FC4932530}"/>
    <cellStyle name="Normal 2 5 5 8" xfId="22813" xr:uid="{94537E9B-9C43-4633-9698-092DF1DB45EA}"/>
    <cellStyle name="Normal 2 5 5 8 2" xfId="47015" xr:uid="{7C66C694-335C-42A3-8C06-A1F693ABCADA}"/>
    <cellStyle name="Normal 2 5 5 9" xfId="29228" xr:uid="{B94D4DB4-06E1-4CDC-B841-3520E00A8C4D}"/>
    <cellStyle name="Normal 2 5 6" xfId="3651" xr:uid="{2F5391CF-DCF8-4816-A001-225BECD53CC0}"/>
    <cellStyle name="Normal 2 5 6 2" xfId="4925" xr:uid="{E69BF6A1-6E73-466C-8CDA-3DD507FF984B}"/>
    <cellStyle name="Normal 2 5 6 2 2" xfId="8364" xr:uid="{52682BE5-2B82-470A-B401-CB857DD8CE3E}"/>
    <cellStyle name="Normal 2 5 6 2 2 2" xfId="27950" xr:uid="{3031E584-86F0-4269-AEB9-94D32B27A53D}"/>
    <cellStyle name="Normal 2 5 6 2 2 2 2" xfId="52067" xr:uid="{C525DBB4-300E-4B30-8F75-0C06164611B3}"/>
    <cellStyle name="Normal 2 5 6 2 2 3" xfId="33185" xr:uid="{F21213F1-8199-4E20-B0E8-82776E9324F7}"/>
    <cellStyle name="Normal 2 5 6 2 3" xfId="14518" xr:uid="{AE0336A9-A204-47AD-8916-CBE016944F18}"/>
    <cellStyle name="Normal 2 5 6 2 3 2" xfId="38751" xr:uid="{6BFCB1B1-3538-4C94-9DF7-87581B2BFA83}"/>
    <cellStyle name="Normal 2 5 6 2 4" xfId="18231" xr:uid="{6AF6B7D3-6F0D-41DF-9D3B-2014D7CF3127}"/>
    <cellStyle name="Normal 2 5 6 2 4 2" xfId="42462" xr:uid="{6DC11FD2-A54C-473F-8EA5-8D25E501ACFD}"/>
    <cellStyle name="Normal 2 5 6 2 5" xfId="21970" xr:uid="{2D451A4D-0B64-4D54-BCCC-B83FB2556736}"/>
    <cellStyle name="Normal 2 5 6 2 5 2" xfId="46193" xr:uid="{10A17ECC-FB69-4EB9-896D-DEF8FE0AB5FE}"/>
    <cellStyle name="Normal 2 5 6 2 6" xfId="23990" xr:uid="{8B002D7F-0FAD-4D2A-8E70-BF2C7D8BEA83}"/>
    <cellStyle name="Normal 2 5 6 2 6 2" xfId="48192" xr:uid="{BF7EEAD8-48C7-423E-BD8F-65E550B38F78}"/>
    <cellStyle name="Normal 2 5 6 2 7" xfId="30169" xr:uid="{538B3FF2-EEFE-420F-86C7-047A9206D929}"/>
    <cellStyle name="Normal 2 5 6 3" xfId="6183" xr:uid="{285DE105-940A-4D06-ACC6-E38E4D447768}"/>
    <cellStyle name="Normal 2 5 6 3 2" xfId="9537" xr:uid="{9C2891E1-35B5-41E0-8726-E8EE1B9E4381}"/>
    <cellStyle name="Normal 2 5 6 3 2 2" xfId="34162" xr:uid="{0644F803-0C9A-473A-9F0A-C14FB1BC8D4F}"/>
    <cellStyle name="Normal 2 5 6 3 3" xfId="13326" xr:uid="{130A4C40-F57F-4B9C-AE6E-A96E4B5C6D0E}"/>
    <cellStyle name="Normal 2 5 6 3 3 2" xfId="37559" xr:uid="{C769828C-1647-4474-B568-7278A468EC1C}"/>
    <cellStyle name="Normal 2 5 6 3 4" xfId="17039" xr:uid="{541CDC0D-3024-4326-98DC-D9474997796B}"/>
    <cellStyle name="Normal 2 5 6 3 4 2" xfId="41270" xr:uid="{274ADC04-3E63-4E50-9698-108F81B5AAC1}"/>
    <cellStyle name="Normal 2 5 6 3 5" xfId="20778" xr:uid="{5FE03568-7A1E-4754-8412-C5945F248607}"/>
    <cellStyle name="Normal 2 5 6 3 5 2" xfId="45001" xr:uid="{7D3D1B2B-2943-42F1-9B37-23929ED3145F}"/>
    <cellStyle name="Normal 2 5 6 3 6" xfId="26756" xr:uid="{C51DA265-C210-44B3-8AF9-B441FFDBA55B}"/>
    <cellStyle name="Normal 2 5 6 3 6 2" xfId="50875" xr:uid="{6D3C4EEA-779B-4B76-9AED-3538946A1975}"/>
    <cellStyle name="Normal 2 5 6 3 7" xfId="31189" xr:uid="{C0D2283F-0706-40C8-9D3D-043BDAB82629}"/>
    <cellStyle name="Normal 2 5 6 4" xfId="7214" xr:uid="{B72C299B-D47B-4B36-9C30-87F9E2E41077}"/>
    <cellStyle name="Normal 2 5 6 4 2" xfId="25353" xr:uid="{2D8499C7-92B8-4CFF-8879-0EC505C9C18F}"/>
    <cellStyle name="Normal 2 5 6 4 2 2" xfId="49487" xr:uid="{BC9FD00D-C355-4AD9-B745-0AE1E9865557}"/>
    <cellStyle name="Normal 2 5 6 4 3" xfId="32137" xr:uid="{F74B5E08-B4B2-4CF1-BFAE-1A337FC7AF13}"/>
    <cellStyle name="Normal 2 5 6 5" xfId="11937" xr:uid="{4DFD84EE-96E4-4758-8B5B-512C8797BDE2}"/>
    <cellStyle name="Normal 2 5 6 5 2" xfId="36171" xr:uid="{F2193F9D-250C-4062-B93F-DBA75A8D03A4}"/>
    <cellStyle name="Normal 2 5 6 6" xfId="15650" xr:uid="{77862B1B-85D0-4247-92FB-A88208FAEE1C}"/>
    <cellStyle name="Normal 2 5 6 6 2" xfId="39882" xr:uid="{EF1CD9B0-B569-4550-8010-2AF0790F301E}"/>
    <cellStyle name="Normal 2 5 6 7" xfId="19387" xr:uid="{139A07D2-B80C-492F-AC49-7746435EB99F}"/>
    <cellStyle name="Normal 2 5 6 7 2" xfId="43613" xr:uid="{E8E9FC1E-3F63-47E9-A1F2-FED201F83552}"/>
    <cellStyle name="Normal 2 5 6 8" xfId="22940" xr:uid="{F5F9FF67-9B7E-4A58-B318-10E0FDFCBCB8}"/>
    <cellStyle name="Normal 2 5 6 8 2" xfId="47142" xr:uid="{15A4932A-3E77-4336-A3E1-D27BF4C54C98}"/>
    <cellStyle name="Normal 2 5 7" xfId="7348" xr:uid="{84E4BAC3-F4AD-4D0A-BFDF-4D386E794A84}"/>
    <cellStyle name="Normal 2 5 7 2" xfId="8496" xr:uid="{AA089033-25F8-4C4F-AE3D-091863F9F888}"/>
    <cellStyle name="Normal 2 5 7 2 2" xfId="14645" xr:uid="{2A7A437F-7970-4A7B-A359-E83F39C357ED}"/>
    <cellStyle name="Normal 2 5 7 2 2 2" xfId="28077" xr:uid="{5EF446A4-2DCE-4C0C-9E1A-3D25A337B695}"/>
    <cellStyle name="Normal 2 5 7 2 2 2 2" xfId="52194" xr:uid="{94EC5006-301A-4EC3-A513-3969E5D53B3A}"/>
    <cellStyle name="Normal 2 5 7 2 2 3" xfId="38878" xr:uid="{6E8CE6F7-5B86-44C6-A28E-3DEEE05D734D}"/>
    <cellStyle name="Normal 2 5 7 2 3" xfId="18358" xr:uid="{B4385CE2-F01C-4AF5-BC86-C47B54006807}"/>
    <cellStyle name="Normal 2 5 7 2 3 2" xfId="42589" xr:uid="{A77414DB-CB5C-4741-833E-7B46D98B7842}"/>
    <cellStyle name="Normal 2 5 7 2 4" xfId="22097" xr:uid="{22641D66-7D35-4C94-B8D8-0910422C9C22}"/>
    <cellStyle name="Normal 2 5 7 2 4 2" xfId="46320" xr:uid="{AD84A8B8-A9CA-453C-BC34-C90AA31031D4}"/>
    <cellStyle name="Normal 2 5 7 2 5" xfId="24117" xr:uid="{C23DD10E-B179-4556-878C-FCF87E53965E}"/>
    <cellStyle name="Normal 2 5 7 2 5 2" xfId="48319" xr:uid="{9174EA5D-D41D-45AE-B271-5D08AB8B2414}"/>
    <cellStyle name="Normal 2 5 7 2 6" xfId="33312" xr:uid="{32E4E7E4-4347-4CC3-9D10-90CBF71D6571}"/>
    <cellStyle name="Normal 2 5 7 3" xfId="9617" xr:uid="{689F50DB-B956-43AF-BA3F-EC716D9E065A}"/>
    <cellStyle name="Normal 2 5 7 3 2" xfId="13453" xr:uid="{A58130C7-195A-4D54-A46F-378220918F45}"/>
    <cellStyle name="Normal 2 5 7 3 2 2" xfId="37686" xr:uid="{A6CAAC12-2E2A-46F9-B719-E011E11D3428}"/>
    <cellStyle name="Normal 2 5 7 3 3" xfId="17166" xr:uid="{022277EC-0CD0-4F84-B18A-F14779C56740}"/>
    <cellStyle name="Normal 2 5 7 3 3 2" xfId="41397" xr:uid="{01D6745C-EA06-4679-A46D-0A96B6ACB04C}"/>
    <cellStyle name="Normal 2 5 7 3 4" xfId="20905" xr:uid="{794C22E3-5445-40B3-8F72-C560E7C826F0}"/>
    <cellStyle name="Normal 2 5 7 3 4 2" xfId="45128" xr:uid="{F4022A19-0A42-424B-8C4A-B9761D0D87BD}"/>
    <cellStyle name="Normal 2 5 7 3 5" xfId="26883" xr:uid="{E515AC85-0B2D-49F2-8F1E-27BA609E91D2}"/>
    <cellStyle name="Normal 2 5 7 3 5 2" xfId="51002" xr:uid="{0F3B2387-FC58-4F8B-8B0B-4348D227036B}"/>
    <cellStyle name="Normal 2 5 7 3 6" xfId="34242" xr:uid="{C032A230-DD02-4178-B0BA-ACE7231948A0}"/>
    <cellStyle name="Normal 2 5 7 4" xfId="12064" xr:uid="{3933F52B-80AC-4C5F-91B6-B57C3A263188}"/>
    <cellStyle name="Normal 2 5 7 4 2" xfId="25480" xr:uid="{14BEE436-1B5A-414B-A4A6-EB88B911ACA4}"/>
    <cellStyle name="Normal 2 5 7 4 2 2" xfId="49614" xr:uid="{CBB998F5-B202-47B9-811C-58CA4FC3F0F7}"/>
    <cellStyle name="Normal 2 5 7 4 3" xfId="36298" xr:uid="{0EF5597C-B3BD-4710-BF5F-591DF9E6E0B7}"/>
    <cellStyle name="Normal 2 5 7 5" xfId="15777" xr:uid="{50DC3233-57B6-499D-8086-6BC04F6D6EBD}"/>
    <cellStyle name="Normal 2 5 7 5 2" xfId="40009" xr:uid="{3CD78C94-588F-435A-9402-27CDAA5327FF}"/>
    <cellStyle name="Normal 2 5 7 6" xfId="19514" xr:uid="{55A0B8D7-9A1A-4E88-8FBF-6E7349EA0BF1}"/>
    <cellStyle name="Normal 2 5 7 6 2" xfId="43740" xr:uid="{DCAD0B37-0293-4992-9290-17A93ACC7B98}"/>
    <cellStyle name="Normal 2 5 7 7" xfId="23067" xr:uid="{20244B1D-6A5C-411B-9EE9-9390E22F7209}"/>
    <cellStyle name="Normal 2 5 7 7 2" xfId="47269" xr:uid="{EDB4B612-6F78-4B0D-AE00-68FD2224E4BE}"/>
    <cellStyle name="Normal 2 5 7 8" xfId="32264" xr:uid="{FA6D52D4-A03B-43C2-AA40-5B41B17E9D47}"/>
    <cellStyle name="Normal 2 5 8" xfId="7661" xr:uid="{AE6E482C-60CA-4247-81FC-99C6D9EE17B8}"/>
    <cellStyle name="Normal 2 5 9" xfId="7513" xr:uid="{94E20423-EF1D-421C-ADB6-DC27B1942226}"/>
    <cellStyle name="Normal 2 5 9 2" xfId="12597" xr:uid="{C999E2CC-26C7-4A2A-961E-6C6EE3602097}"/>
    <cellStyle name="Normal 2 5 9 2 2" xfId="26025" xr:uid="{06843650-EFDB-450F-B607-52BE3F0F4F1B}"/>
    <cellStyle name="Normal 2 5 9 2 2 2" xfId="50146" xr:uid="{E8B77B0D-F479-4350-9B37-A736890CD381}"/>
    <cellStyle name="Normal 2 5 9 2 3" xfId="36830" xr:uid="{87FAB11D-1CC4-4C39-BDF3-371568E85F88}"/>
    <cellStyle name="Normal 2 5 9 3" xfId="16310" xr:uid="{BBEEBFF8-7B61-4BCE-B0DA-1EBFF11FBFEF}"/>
    <cellStyle name="Normal 2 5 9 3 2" xfId="40541" xr:uid="{984D6078-4332-4754-AAA4-58946E6B3F6D}"/>
    <cellStyle name="Normal 2 5 9 4" xfId="20049" xr:uid="{D7E01ED9-2A75-4008-81E2-E2CDE10A6326}"/>
    <cellStyle name="Normal 2 5 9 4 2" xfId="44272" xr:uid="{7E848086-0873-4901-9A81-96C654B55FF1}"/>
    <cellStyle name="Normal 2 5 9 5" xfId="23227" xr:uid="{B19BED8C-E610-4366-A1DF-37838666400F}"/>
    <cellStyle name="Normal 2 5 9 5 2" xfId="47429" xr:uid="{30833B7E-7D09-467C-A543-14B5988C5A79}"/>
    <cellStyle name="Normal 2 5 9 6" xfId="32424" xr:uid="{1DE0C295-991C-49D0-B8D2-EBE09A8C7B2C}"/>
    <cellStyle name="Normal 2 6" xfId="1984" xr:uid="{00000000-0005-0000-0000-00001A090000}"/>
    <cellStyle name="Normal 2 6 10" xfId="8859" xr:uid="{FBCE20A4-C390-45D2-AB0C-D5BD6549E9B9}"/>
    <cellStyle name="Normal 2 6 11" xfId="11184" xr:uid="{D65B2301-6A53-4C67-8FF4-F687E2EB5AFB}"/>
    <cellStyle name="Normal 2 6 11 2" xfId="24565" xr:uid="{9E31FB74-FAE4-454E-AED9-0F5FEFE4ACFA}"/>
    <cellStyle name="Normal 2 6 11 2 2" xfId="48739" xr:uid="{534A2EAF-C900-42A2-B687-41F702C1521A}"/>
    <cellStyle name="Normal 2 6 11 3" xfId="35418" xr:uid="{C10EB064-72AF-4915-BDF8-FDCE168889DB}"/>
    <cellStyle name="Normal 2 6 12" xfId="14897" xr:uid="{7F3FF8BB-D05B-427F-92A2-EC5A5A39F3EE}"/>
    <cellStyle name="Normal 2 6 12 2" xfId="39129" xr:uid="{A54AEDF7-823A-442F-87EF-3824F40BE834}"/>
    <cellStyle name="Normal 2 6 13" xfId="18630" xr:uid="{45817A06-FB10-486A-9F17-6835BC8E04E7}"/>
    <cellStyle name="Normal 2 6 13 2" xfId="42856" xr:uid="{E99D79C5-3238-4EB6-9BF8-1AF1E9D392C4}"/>
    <cellStyle name="Normal 2 6 14" xfId="22331" xr:uid="{9D50E0E5-963A-4691-9D50-1E74404F61C4}"/>
    <cellStyle name="Normal 2 6 14 2" xfId="46533" xr:uid="{756A3CA1-9664-4778-92FC-495810CC8D93}"/>
    <cellStyle name="Normal 2 6 15" xfId="28980" xr:uid="{8BF9AD48-837F-4C0F-B28B-54F0345CA939}"/>
    <cellStyle name="Normal 2 6 2" xfId="1985" xr:uid="{00000000-0005-0000-0000-00001B090000}"/>
    <cellStyle name="Normal 2 6 2 2" xfId="9256" xr:uid="{9DD127B3-AE6C-4143-BD50-0DC413F43A71}"/>
    <cellStyle name="Normal 2 6 2 3" xfId="9028" xr:uid="{E77B30E3-F665-4482-8E24-B844E55B32E3}"/>
    <cellStyle name="Normal 2 6 2 3 2" xfId="12428" xr:uid="{D6E2A8A4-A773-46A7-AB9F-A2649CD8BF19}"/>
    <cellStyle name="Normal 2 6 2 3 2 2" xfId="36662" xr:uid="{AEFB3511-73DE-472C-B98C-08AB4A627C50}"/>
    <cellStyle name="Normal 2 6 2 3 3" xfId="16141" xr:uid="{334CECC0-15B4-4541-9D98-FAB35D47C951}"/>
    <cellStyle name="Normal 2 6 2 3 3 2" xfId="40373" xr:uid="{4E9D6CFA-54D6-4334-A286-368502E79411}"/>
    <cellStyle name="Normal 2 6 2 3 4" xfId="19879" xr:uid="{1C00DA56-788A-4D07-8CA6-BD3946A7ADF9}"/>
    <cellStyle name="Normal 2 6 2 3 4 2" xfId="44104" xr:uid="{761CE39D-71CB-44D6-AC2E-271BFEBB40C9}"/>
    <cellStyle name="Normal 2 6 2 3 5" xfId="25854" xr:uid="{5C2AFCDC-18AF-4829-B71C-68FC91C2BC58}"/>
    <cellStyle name="Normal 2 6 2 3 5 2" xfId="49978" xr:uid="{1A4A559F-B395-401F-BF51-9E19EAEB35A6}"/>
    <cellStyle name="Normal 2 6 2 3 6" xfId="33722" xr:uid="{0627A12E-C445-4B6C-BF50-B2551CE0C687}"/>
    <cellStyle name="Normal 2 6 3" xfId="1986" xr:uid="{00000000-0005-0000-0000-00001C090000}"/>
    <cellStyle name="Normal 2 6 3 10" xfId="22700" xr:uid="{3836EF3E-F06F-4F6E-B91C-E75765F96DDD}"/>
    <cellStyle name="Normal 2 6 3 10 2" xfId="46902" xr:uid="{11BBB747-257E-4B2B-9868-FD26EC22AEAE}"/>
    <cellStyle name="Normal 2 6 3 11" xfId="28981" xr:uid="{8ACAB652-BAA0-41EF-A389-D432D78BA4DF}"/>
    <cellStyle name="Normal 2 6 3 2" xfId="1987" xr:uid="{00000000-0005-0000-0000-00001D090000}"/>
    <cellStyle name="Normal 2 6 3 2 2" xfId="4927" xr:uid="{1A252CA6-4BD6-4EAF-BB5A-23349AB0E090}"/>
    <cellStyle name="Normal 2 6 3 2 2 2" xfId="27710" xr:uid="{BD474212-BF24-4876-8E7B-9A39DB33A0EF}"/>
    <cellStyle name="Normal 2 6 3 2 2 2 2" xfId="51827" xr:uid="{D2B91063-F351-452D-81F2-90554F3A622F}"/>
    <cellStyle name="Normal 2 6 3 2 2 3" xfId="30171" xr:uid="{04222112-404A-4D0A-974F-4286A0B73B7F}"/>
    <cellStyle name="Normal 2 6 3 2 3" xfId="6185" xr:uid="{0E541650-F997-4DF3-9E26-85D14F8657B0}"/>
    <cellStyle name="Normal 2 6 3 2 3 2" xfId="31191" xr:uid="{AFECD066-1724-46BD-AA3F-D23BA51AFF77}"/>
    <cellStyle name="Normal 2 6 3 2 4" xfId="8117" xr:uid="{BE32C5BF-3DA2-407D-8FD9-874483EDA676}"/>
    <cellStyle name="Normal 2 6 3 2 4 2" xfId="32945" xr:uid="{C0F83442-E4F5-451A-9F8B-3ED716FCF786}"/>
    <cellStyle name="Normal 2 6 3 2 5" xfId="14278" xr:uid="{F0892F5F-B311-4831-8F8D-770584F08B7A}"/>
    <cellStyle name="Normal 2 6 3 2 5 2" xfId="38511" xr:uid="{92DCD2E5-021B-43C5-8699-254DBE5EB47D}"/>
    <cellStyle name="Normal 2 6 3 2 6" xfId="17991" xr:uid="{AD1BD07A-F5AD-4E93-802D-F2C893D7C6B3}"/>
    <cellStyle name="Normal 2 6 3 2 6 2" xfId="42222" xr:uid="{1C115985-44C2-4A76-9BCB-567B8127718B}"/>
    <cellStyle name="Normal 2 6 3 2 7" xfId="21730" xr:uid="{360D1B22-5213-4496-BE59-F0C551B34F13}"/>
    <cellStyle name="Normal 2 6 3 2 7 2" xfId="45953" xr:uid="{7642EA92-06AD-42CF-8ABA-86A742A6E126}"/>
    <cellStyle name="Normal 2 6 3 2 8" xfId="23750" xr:uid="{D0845CFF-E1AD-4C50-99AE-56E30538F8B0}"/>
    <cellStyle name="Normal 2 6 3 2 8 2" xfId="47952" xr:uid="{127565D0-AD99-4528-A0A1-D8CFA72D2072}"/>
    <cellStyle name="Normal 2 6 3 2 9" xfId="28982" xr:uid="{A66041B9-3AC4-4C71-B43B-C74CFA402190}"/>
    <cellStyle name="Normal 2 6 3 3" xfId="4926" xr:uid="{7BB4B52F-6761-4280-9CD8-98CF9425FCA5}"/>
    <cellStyle name="Normal 2 6 3 3 2" xfId="9411" xr:uid="{A0E86B44-BE02-422D-B4B3-C5BD6CEA2FFC}"/>
    <cellStyle name="Normal 2 6 3 3 2 2" xfId="34037" xr:uid="{75FA530A-93A1-4246-82BF-A8B61895C37A}"/>
    <cellStyle name="Normal 2 6 3 3 3" xfId="13086" xr:uid="{9FE0EE65-4AD8-4F71-8D0C-A230753DB366}"/>
    <cellStyle name="Normal 2 6 3 3 3 2" xfId="37319" xr:uid="{74E38F03-5D63-49C1-8BB4-6028A4AA982B}"/>
    <cellStyle name="Normal 2 6 3 3 4" xfId="16799" xr:uid="{2241F9D4-7C3E-4566-A006-381E1F70769B}"/>
    <cellStyle name="Normal 2 6 3 3 4 2" xfId="41030" xr:uid="{4C783026-F573-4871-BCC2-10D0A5DA6B02}"/>
    <cellStyle name="Normal 2 6 3 3 5" xfId="20538" xr:uid="{C008BE78-EEC3-4603-98B5-6D7B9C5CFBE1}"/>
    <cellStyle name="Normal 2 6 3 3 5 2" xfId="44761" xr:uid="{208D947A-8129-41D6-A004-3A5A08004562}"/>
    <cellStyle name="Normal 2 6 3 3 6" xfId="26516" xr:uid="{9FAA1627-C126-4C4E-8780-2ED8871E6CA1}"/>
    <cellStyle name="Normal 2 6 3 3 6 2" xfId="50635" xr:uid="{9C285D00-D5E4-4474-A0B3-6DC8BE77248F}"/>
    <cellStyle name="Normal 2 6 3 3 7" xfId="30170" xr:uid="{BEEDCDB5-1E54-44CF-A628-E1771950C65B}"/>
    <cellStyle name="Normal 2 6 3 4" xfId="6184" xr:uid="{A81E3CA8-BDF5-4AD7-BE46-C84615D4FFC0}"/>
    <cellStyle name="Normal 2 6 3 4 2" xfId="25113" xr:uid="{3C957437-C632-4100-96D0-9D45A6848C21}"/>
    <cellStyle name="Normal 2 6 3 4 2 2" xfId="49247" xr:uid="{6C7B623C-C635-45B6-83B8-8F04CCDD2377}"/>
    <cellStyle name="Normal 2 6 3 4 3" xfId="31190" xr:uid="{9DEE4474-D2C6-4639-BEBB-A476AA4F4AE9}"/>
    <cellStyle name="Normal 2 6 3 5" xfId="6965" xr:uid="{BF4A51AF-35F1-43D4-893A-91D887F81C68}"/>
    <cellStyle name="Normal 2 6 3 5 2" xfId="31897" xr:uid="{FAB56D2C-2E88-4F5A-B106-0A4AB577341C}"/>
    <cellStyle name="Normal 2 6 3 6" xfId="10743" xr:uid="{02F874FE-282F-4CD0-A604-B1AEBD5D644C}"/>
    <cellStyle name="Normal 2 6 3 6 2" xfId="35153" xr:uid="{7C8651CD-B241-4F56-8EDE-01406918AC04}"/>
    <cellStyle name="Normal 2 6 3 7" xfId="11697" xr:uid="{BAC333E0-377F-46C1-9F09-BB83969C175C}"/>
    <cellStyle name="Normal 2 6 3 7 2" xfId="35931" xr:uid="{956395DD-5418-4533-A85E-A265A6EC54C2}"/>
    <cellStyle name="Normal 2 6 3 8" xfId="15410" xr:uid="{712749FF-7383-4D1F-A905-D8992307074D}"/>
    <cellStyle name="Normal 2 6 3 8 2" xfId="39642" xr:uid="{141DE228-0903-479B-A528-1FE790B5BBAB}"/>
    <cellStyle name="Normal 2 6 3 9" xfId="19147" xr:uid="{9FF4112F-C456-4316-8BD1-9535C8970577}"/>
    <cellStyle name="Normal 2 6 3 9 2" xfId="43373" xr:uid="{9EAC3A57-0CAE-4607-A278-58BE4C0BD2C2}"/>
    <cellStyle name="Normal 2 6 4" xfId="1988" xr:uid="{00000000-0005-0000-0000-00001E090000}"/>
    <cellStyle name="Normal 2 6 4 2" xfId="4928" xr:uid="{AF662598-D56F-4ABA-9EDC-6363270632B1}"/>
    <cellStyle name="Normal 2 6 4 2 2" xfId="8248" xr:uid="{85A736A7-1BBB-4032-B893-9BEAB42C1E33}"/>
    <cellStyle name="Normal 2 6 4 2 2 2" xfId="27837" xr:uid="{519BF562-59CE-4122-894F-E00DFCB3C48E}"/>
    <cellStyle name="Normal 2 6 4 2 2 2 2" xfId="51954" xr:uid="{B5E22F22-5255-4B80-9C33-5DEC6028ED0B}"/>
    <cellStyle name="Normal 2 6 4 2 2 3" xfId="33072" xr:uid="{BB7760A0-D27B-4B13-9E66-C8F9DAE7585B}"/>
    <cellStyle name="Normal 2 6 4 2 3" xfId="14405" xr:uid="{739E17C2-DEB3-4FB0-8254-07945956801E}"/>
    <cellStyle name="Normal 2 6 4 2 3 2" xfId="38638" xr:uid="{34F60684-4ED3-4E58-84CE-23EB0FBB5172}"/>
    <cellStyle name="Normal 2 6 4 2 4" xfId="18118" xr:uid="{DDCAFFF3-C228-4F32-9336-8B660A7CFC51}"/>
    <cellStyle name="Normal 2 6 4 2 4 2" xfId="42349" xr:uid="{69FC037B-7140-4994-82E2-0EB4088B8711}"/>
    <cellStyle name="Normal 2 6 4 2 5" xfId="21857" xr:uid="{18C83413-6CC3-44FC-ABFA-82B3632A1C5A}"/>
    <cellStyle name="Normal 2 6 4 2 5 2" xfId="46080" xr:uid="{BEBABC5D-EF62-48F7-85CA-AF340F6BC1E3}"/>
    <cellStyle name="Normal 2 6 4 2 6" xfId="23877" xr:uid="{0209FB20-B1B6-4967-A244-ECF1D9EADFEC}"/>
    <cellStyle name="Normal 2 6 4 2 6 2" xfId="48079" xr:uid="{4A3D11BA-F5F3-4E4C-8287-F8F2FE277597}"/>
    <cellStyle name="Normal 2 6 4 3" xfId="7100" xr:uid="{356403CF-BC4C-4D6A-8BBB-7E9FB620A785}"/>
    <cellStyle name="Normal 2 6 4 3 2" xfId="13213" xr:uid="{F8D8678D-7033-4963-9AAC-5AD2C984FC8E}"/>
    <cellStyle name="Normal 2 6 4 3 2 2" xfId="37446" xr:uid="{FBA89150-22A8-473D-8FA4-5212425E848C}"/>
    <cellStyle name="Normal 2 6 4 3 3" xfId="16926" xr:uid="{57DCE2AC-C468-4AFF-A22E-DCDAB89BAF49}"/>
    <cellStyle name="Normal 2 6 4 3 3 2" xfId="41157" xr:uid="{1905873D-8D85-43AF-9051-8107CCF48BF3}"/>
    <cellStyle name="Normal 2 6 4 3 4" xfId="20665" xr:uid="{91318AB5-4CE5-497A-994A-6319B4446D9E}"/>
    <cellStyle name="Normal 2 6 4 3 4 2" xfId="44888" xr:uid="{A8C22846-BCA5-4D85-B2FC-45AF42F5288B}"/>
    <cellStyle name="Normal 2 6 4 3 5" xfId="26643" xr:uid="{71CBD890-9EDF-4FAD-A4C2-D979108ACDB7}"/>
    <cellStyle name="Normal 2 6 4 3 5 2" xfId="50762" xr:uid="{3A0044D7-B511-4454-9BB9-34DE21A680D7}"/>
    <cellStyle name="Normal 2 6 4 3 6" xfId="32024" xr:uid="{71627D54-81FC-4112-93BE-4B8CDE97B15A}"/>
    <cellStyle name="Normal 2 6 4 4" xfId="11824" xr:uid="{937B4A92-A3E8-4C75-B193-9B6AC1202EF8}"/>
    <cellStyle name="Normal 2 6 4 4 2" xfId="25240" xr:uid="{9D5C460B-8E26-432E-A050-EC1B67204705}"/>
    <cellStyle name="Normal 2 6 4 4 2 2" xfId="49374" xr:uid="{887091CE-0539-4EBC-A97B-6170858D4256}"/>
    <cellStyle name="Normal 2 6 4 4 3" xfId="36058" xr:uid="{0E4D4E66-1FA5-47FC-8DBB-0A9B3446A081}"/>
    <cellStyle name="Normal 2 6 4 5" xfId="15537" xr:uid="{DA787209-7A7D-4FD0-A85B-A2776BCE36A1}"/>
    <cellStyle name="Normal 2 6 4 5 2" xfId="39769" xr:uid="{7549C403-887C-41A9-B5A5-3F9D419C52F4}"/>
    <cellStyle name="Normal 2 6 4 6" xfId="19274" xr:uid="{D157824D-382C-48A5-88C3-3FB76B6034DE}"/>
    <cellStyle name="Normal 2 6 4 6 2" xfId="43500" xr:uid="{A7FBC4F6-582C-46BB-B302-1DA5BC7713C3}"/>
    <cellStyle name="Normal 2 6 4 7" xfId="22827" xr:uid="{97C63220-FC98-4E60-8AF9-EC4FDF3EFA25}"/>
    <cellStyle name="Normal 2 6 4 7 2" xfId="47029" xr:uid="{D727F901-0660-4502-AFF1-E39BC6D93AF9}"/>
    <cellStyle name="Normal 2 6 4 8" xfId="28983" xr:uid="{2F65331A-A6E5-45BC-8C23-675FD103B9FA}"/>
    <cellStyle name="Normal 2 6 5" xfId="3274" xr:uid="{00000000-0005-0000-0000-00001F090000}"/>
    <cellStyle name="Normal 2 6 5 2" xfId="8378" xr:uid="{855C28DA-55ED-4B03-B02D-D3DC4BA8115D}"/>
    <cellStyle name="Normal 2 6 5 2 2" xfId="14532" xr:uid="{E5EFEB7B-A38D-4B5D-B69F-EEA0224B22F9}"/>
    <cellStyle name="Normal 2 6 5 2 2 2" xfId="27964" xr:uid="{BE65B61C-62D1-4322-B04F-9B6A418BE7DB}"/>
    <cellStyle name="Normal 2 6 5 2 2 2 2" xfId="52081" xr:uid="{48577984-80E2-4219-841D-7A3A126F1C9F}"/>
    <cellStyle name="Normal 2 6 5 2 2 3" xfId="38765" xr:uid="{5F0486F9-713D-43D1-9F66-C791D75CABB6}"/>
    <cellStyle name="Normal 2 6 5 2 3" xfId="18245" xr:uid="{5CA2B018-B174-49DE-B924-1317458722B2}"/>
    <cellStyle name="Normal 2 6 5 2 3 2" xfId="42476" xr:uid="{5CABEF05-BC73-4A62-A34B-ECC7D0CB7245}"/>
    <cellStyle name="Normal 2 6 5 2 4" xfId="21984" xr:uid="{9B38F199-204D-4BDD-8338-D2C54BFF10BE}"/>
    <cellStyle name="Normal 2 6 5 2 4 2" xfId="46207" xr:uid="{73E9274F-3915-4BE3-8948-52184EC0D8B1}"/>
    <cellStyle name="Normal 2 6 5 2 5" xfId="24004" xr:uid="{05D040FC-4A5B-4D75-91A5-0166BFD38048}"/>
    <cellStyle name="Normal 2 6 5 2 5 2" xfId="48206" xr:uid="{52B25C37-8CA9-46D6-B550-4B06E1F17F47}"/>
    <cellStyle name="Normal 2 6 5 2 6" xfId="33199" xr:uid="{611AD213-950E-451B-9D88-0EB0376807D3}"/>
    <cellStyle name="Normal 2 6 5 3" xfId="7228" xr:uid="{87B69716-4259-4D40-96FD-C25F0D91F6CF}"/>
    <cellStyle name="Normal 2 6 5 3 2" xfId="13340" xr:uid="{A2601C5E-9702-481C-A6E2-E478FA6A6656}"/>
    <cellStyle name="Normal 2 6 5 3 2 2" xfId="37573" xr:uid="{DB17BB83-836C-4BAE-8CF6-7B39FCC0A796}"/>
    <cellStyle name="Normal 2 6 5 3 3" xfId="17053" xr:uid="{2CDF5577-9976-4EA0-B3C5-F20783D27082}"/>
    <cellStyle name="Normal 2 6 5 3 3 2" xfId="41284" xr:uid="{BEB5A60C-1106-471D-9340-EB81EF971934}"/>
    <cellStyle name="Normal 2 6 5 3 4" xfId="20792" xr:uid="{C1575E42-3387-41E9-B8C5-127B2CEC9ABD}"/>
    <cellStyle name="Normal 2 6 5 3 4 2" xfId="45015" xr:uid="{41766E2E-5015-4243-AC97-87E1B5182481}"/>
    <cellStyle name="Normal 2 6 5 3 5" xfId="26770" xr:uid="{B82001C7-A9BC-4FCB-9A79-AE882CD7E94A}"/>
    <cellStyle name="Normal 2 6 5 3 5 2" xfId="50889" xr:uid="{B88917A0-0F9D-4A1C-BD52-8D15B4CFBF6E}"/>
    <cellStyle name="Normal 2 6 5 3 6" xfId="32151" xr:uid="{7416E3D0-E32E-4546-B4D9-71B7D40A81DD}"/>
    <cellStyle name="Normal 2 6 5 4" xfId="11951" xr:uid="{C3A143C7-81E4-4BC2-9A51-FABA9C4F0705}"/>
    <cellStyle name="Normal 2 6 5 4 2" xfId="25367" xr:uid="{1F1BAE4C-7391-4BC8-A2B7-D20F31C1B667}"/>
    <cellStyle name="Normal 2 6 5 4 2 2" xfId="49501" xr:uid="{4AB93129-A600-4CF4-B496-54C37C70EB0D}"/>
    <cellStyle name="Normal 2 6 5 4 3" xfId="36185" xr:uid="{6FF6BB0D-E777-479C-9BD9-32CE88E5B6C2}"/>
    <cellStyle name="Normal 2 6 5 5" xfId="15664" xr:uid="{DFF0D66B-2C53-4862-9A04-06FFB0B57087}"/>
    <cellStyle name="Normal 2 6 5 5 2" xfId="39896" xr:uid="{5F0A0BF7-B2C7-47D0-81E9-7663FAC45E91}"/>
    <cellStyle name="Normal 2 6 5 6" xfId="19401" xr:uid="{2AB9B0FF-EBCE-4A7B-B2C1-5E7E20D27F6C}"/>
    <cellStyle name="Normal 2 6 5 6 2" xfId="43627" xr:uid="{BC0B18CB-B1AC-403C-BB43-A2C94CF72C53}"/>
    <cellStyle name="Normal 2 6 5 7" xfId="22954" xr:uid="{F2BDB793-9F18-4EA2-97D2-3C4FFD8CBCE3}"/>
    <cellStyle name="Normal 2 6 5 7 2" xfId="47156" xr:uid="{2AEF92E9-2872-4967-89CC-B31D51A584B1}"/>
    <cellStyle name="Normal 2 6 6" xfId="3652" xr:uid="{110E8827-44DB-4335-BD37-01D69786102D}"/>
    <cellStyle name="Normal 2 6 6 2" xfId="8510" xr:uid="{F367CAD3-3BB1-408F-A461-810086AF8B99}"/>
    <cellStyle name="Normal 2 6 6 2 2" xfId="14659" xr:uid="{574F146F-52FA-49B7-893A-90C21CEA13E0}"/>
    <cellStyle name="Normal 2 6 6 2 2 2" xfId="28091" xr:uid="{75E8CA38-B774-4871-8C68-0814FBA47932}"/>
    <cellStyle name="Normal 2 6 6 2 2 2 2" xfId="52208" xr:uid="{6389F6F0-F8E1-46A7-A7CF-42D33A158594}"/>
    <cellStyle name="Normal 2 6 6 2 2 3" xfId="38892" xr:uid="{56B96CA7-1933-47C3-B7EE-07772FEA33C9}"/>
    <cellStyle name="Normal 2 6 6 2 3" xfId="18372" xr:uid="{DD7BEB76-F0C6-48F4-A10C-0C9E6AF9A544}"/>
    <cellStyle name="Normal 2 6 6 2 3 2" xfId="42603" xr:uid="{01EC7447-CCAF-4285-B1AE-E43CB94B97F1}"/>
    <cellStyle name="Normal 2 6 6 2 4" xfId="22111" xr:uid="{D81B7771-4066-4E6C-885F-29388F55D619}"/>
    <cellStyle name="Normal 2 6 6 2 4 2" xfId="46334" xr:uid="{7BF9AFEE-07DC-413A-B545-0D858A3B5FB1}"/>
    <cellStyle name="Normal 2 6 6 2 5" xfId="24131" xr:uid="{163914B8-77A0-4C4B-8CD4-B0AB7720D3C5}"/>
    <cellStyle name="Normal 2 6 6 2 5 2" xfId="48333" xr:uid="{F2996632-AE13-4786-A6AF-B50E1399AF83}"/>
    <cellStyle name="Normal 2 6 6 2 6" xfId="33326" xr:uid="{34EA82C5-4AFD-43E5-BA96-8C6B01E56FC0}"/>
    <cellStyle name="Normal 2 6 6 3" xfId="7362" xr:uid="{72A16042-3EA6-4C25-8791-E0F596A19681}"/>
    <cellStyle name="Normal 2 6 6 3 2" xfId="13467" xr:uid="{2D112AF8-9D16-4E3B-8831-2210B1F79FE5}"/>
    <cellStyle name="Normal 2 6 6 3 2 2" xfId="37700" xr:uid="{1EF94F1C-2F61-489D-B51F-361A91A39E45}"/>
    <cellStyle name="Normal 2 6 6 3 3" xfId="17180" xr:uid="{D0EA77D0-BFDB-4239-87DC-FB9872043CDF}"/>
    <cellStyle name="Normal 2 6 6 3 3 2" xfId="41411" xr:uid="{CEBE7B0B-255E-4B7C-81F7-6FF1F9A6005E}"/>
    <cellStyle name="Normal 2 6 6 3 4" xfId="20919" xr:uid="{92DE9174-0E43-4D5B-B485-4F630EBFB6D3}"/>
    <cellStyle name="Normal 2 6 6 3 4 2" xfId="45142" xr:uid="{DF3C427E-D441-40E2-AF2C-FB40F451A034}"/>
    <cellStyle name="Normal 2 6 6 3 5" xfId="26897" xr:uid="{CC822F39-2E98-4964-B849-E567FD4E55E9}"/>
    <cellStyle name="Normal 2 6 6 3 5 2" xfId="51016" xr:uid="{4FB2C289-40F6-4086-A792-32CFAB31C438}"/>
    <cellStyle name="Normal 2 6 6 3 6" xfId="32278" xr:uid="{CBE48CB5-F786-4A6B-BAD0-26A568DF2D55}"/>
    <cellStyle name="Normal 2 6 6 4" xfId="12078" xr:uid="{FCC7A963-31C7-484C-BC5D-A4195EDB4777}"/>
    <cellStyle name="Normal 2 6 6 4 2" xfId="25494" xr:uid="{E1FE4D68-DE97-44DF-BF93-DDA8C7932391}"/>
    <cellStyle name="Normal 2 6 6 4 2 2" xfId="49628" xr:uid="{89A5A4C1-DC98-46DD-98A9-CBE257555749}"/>
    <cellStyle name="Normal 2 6 6 4 3" xfId="36312" xr:uid="{C1E35219-CD7E-4F5C-985E-13C9F493B503}"/>
    <cellStyle name="Normal 2 6 6 5" xfId="15791" xr:uid="{EEC49AE7-E00B-4017-BCBD-0E56372D6974}"/>
    <cellStyle name="Normal 2 6 6 5 2" xfId="40023" xr:uid="{F72D93ED-3D38-49C7-BCBF-7A0134A3481B}"/>
    <cellStyle name="Normal 2 6 6 6" xfId="19528" xr:uid="{B27CE690-18FD-4101-8E52-CDFBBEFE9E50}"/>
    <cellStyle name="Normal 2 6 6 6 2" xfId="43754" xr:uid="{0861A765-C12A-42FC-9C53-EB33355E1D2E}"/>
    <cellStyle name="Normal 2 6 6 7" xfId="23081" xr:uid="{B2F86195-F194-490B-9BB8-461C691FC94E}"/>
    <cellStyle name="Normal 2 6 6 7 2" xfId="47283" xr:uid="{63E14C4A-0F0F-47E2-AB2E-592BC9D9C8CF}"/>
    <cellStyle name="Normal 2 6 7" xfId="7701" xr:uid="{A16091B3-32C6-40F5-960D-753B99410880}"/>
    <cellStyle name="Normal 2 6 7 2" xfId="9956" xr:uid="{11EC82F6-1DE9-4138-A8C8-2D3F90A61250}"/>
    <cellStyle name="Normal 2 6 7 2 2" xfId="13916" xr:uid="{E7EC3DBC-75CC-4390-AADF-A634BEAC1725}"/>
    <cellStyle name="Normal 2 6 7 2 2 2" xfId="38149" xr:uid="{FE06D5A2-1500-4F8A-9FF5-24ECAAAE5AB6}"/>
    <cellStyle name="Normal 2 6 7 2 3" xfId="17629" xr:uid="{00470321-C779-4E05-AEB4-50625421FF01}"/>
    <cellStyle name="Normal 2 6 7 2 3 2" xfId="41860" xr:uid="{D4775C9E-7146-4110-996E-9C879C9367B0}"/>
    <cellStyle name="Normal 2 6 7 2 4" xfId="21368" xr:uid="{AEA953C5-241C-46E5-9491-A6D6CC5A7F52}"/>
    <cellStyle name="Normal 2 6 7 2 4 2" xfId="45591" xr:uid="{47441658-B20E-4E5A-99FA-F0E1684FF67D}"/>
    <cellStyle name="Normal 2 6 7 2 5" xfId="27348" xr:uid="{1F543C21-F5E4-45E8-9EC0-E226AD951C44}"/>
    <cellStyle name="Normal 2 6 7 2 5 2" xfId="51465" xr:uid="{F9662795-9F5D-4F79-AF42-6039400F8608}"/>
    <cellStyle name="Normal 2 6 7 2 6" xfId="34550" xr:uid="{5A44E688-0050-47F8-AA77-F44652C799EB}"/>
    <cellStyle name="Normal 2 6 7 3" xfId="9225" xr:uid="{BA2AD868-16C2-49F3-B50D-1A971B572B0F}"/>
    <cellStyle name="Normal 2 6 7 3 2" xfId="12743" xr:uid="{77A5CF8C-4480-460D-99FE-D16B05300DB2}"/>
    <cellStyle name="Normal 2 6 7 3 2 2" xfId="36976" xr:uid="{2BEFFB47-7125-45F4-B7A8-640DCA6DB4E2}"/>
    <cellStyle name="Normal 2 6 7 3 3" xfId="16456" xr:uid="{069A5F63-60AB-4836-A4AF-70449CD37C5D}"/>
    <cellStyle name="Normal 2 6 7 3 3 2" xfId="40687" xr:uid="{F2AB85F7-F94E-4BC8-BB59-AAAF1DF48634}"/>
    <cellStyle name="Normal 2 6 7 3 4" xfId="20195" xr:uid="{B2583826-9DB7-4985-9613-7B517DBD11E3}"/>
    <cellStyle name="Normal 2 6 7 3 4 2" xfId="44418" xr:uid="{C5D5CC41-3117-49E6-9694-6D41F2CC3EA5}"/>
    <cellStyle name="Normal 2 6 7 3 5" xfId="26172" xr:uid="{2A1A9C10-F763-4C76-BF76-00C9A2DB3177}"/>
    <cellStyle name="Normal 2 6 7 3 5 2" xfId="50292" xr:uid="{B2EC5ACD-4A2B-4DE4-9BC3-A2149DE1F6EC}"/>
    <cellStyle name="Normal 2 6 7 3 6" xfId="33864" xr:uid="{2C9317D6-AE8A-49CB-BD6D-FDA0D157EAF4}"/>
    <cellStyle name="Normal 2 6 7 4" xfId="11330" xr:uid="{C37D81BE-361B-4413-AB0B-C518F1D89931}"/>
    <cellStyle name="Normal 2 6 7 4 2" xfId="24749" xr:uid="{72A36DE2-81F2-4FEC-8069-16BF9FDF9132}"/>
    <cellStyle name="Normal 2 6 7 4 2 2" xfId="48883" xr:uid="{660FE585-803E-4B02-B43B-ED60686B9E00}"/>
    <cellStyle name="Normal 2 6 7 4 3" xfId="35564" xr:uid="{8F08B49A-2769-45BD-8E07-6F6A9D2BF62A}"/>
    <cellStyle name="Normal 2 6 7 5" xfId="15043" xr:uid="{452D0E65-F51D-4797-8DDC-CD42051149A8}"/>
    <cellStyle name="Normal 2 6 7 5 2" xfId="39275" xr:uid="{CA61BAAC-08FC-461D-BD01-151FC929E050}"/>
    <cellStyle name="Normal 2 6 7 6" xfId="18778" xr:uid="{D866C820-1AB2-44EB-BD82-87947DFBD432}"/>
    <cellStyle name="Normal 2 6 7 6 2" xfId="43004" xr:uid="{5E0FA126-2C30-4859-BDBD-54440B732DF0}"/>
    <cellStyle name="Normal 2 6 7 7" xfId="23387" xr:uid="{1E1E7B44-ABBA-41AE-A542-9C88C187D506}"/>
    <cellStyle name="Normal 2 6 7 7 2" xfId="47589" xr:uid="{D3E62C6B-091E-4A6F-9D5F-DDC6E4B108D6}"/>
    <cellStyle name="Normal 2 6 7 8" xfId="32583" xr:uid="{9EADF07A-255D-4D91-A29B-2F47CF81C046}"/>
    <cellStyle name="Normal 2 6 8" xfId="7527" xr:uid="{06E75C57-1768-4A6A-8989-EEBEB67D1E42}"/>
    <cellStyle name="Normal 2 6 8 2" xfId="12598" xr:uid="{8C95CAF0-DDBF-4E5A-9792-98991F02C3E8}"/>
    <cellStyle name="Normal 2 6 8 2 2" xfId="26026" xr:uid="{6F0322F6-3DEF-4FDE-B084-AB08071727BB}"/>
    <cellStyle name="Normal 2 6 8 2 2 2" xfId="50147" xr:uid="{165ABC92-EA98-41E2-858A-3522FABC1E85}"/>
    <cellStyle name="Normal 2 6 8 2 3" xfId="36831" xr:uid="{95134791-20F3-490A-97B8-509904B87404}"/>
    <cellStyle name="Normal 2 6 8 3" xfId="16311" xr:uid="{ADD0CD71-1057-424F-A3F6-9CED7DC8F10A}"/>
    <cellStyle name="Normal 2 6 8 3 2" xfId="40542" xr:uid="{37FE200C-7D93-497B-961E-3BFC1DA09B09}"/>
    <cellStyle name="Normal 2 6 8 4" xfId="20050" xr:uid="{FA47765D-6599-4CF9-A3EA-45BC400A29EC}"/>
    <cellStyle name="Normal 2 6 8 4 2" xfId="44273" xr:uid="{3881E59E-61FC-46EB-BDC1-FC9E1D0C72E1}"/>
    <cellStyle name="Normal 2 6 8 5" xfId="23241" xr:uid="{C8EEE15D-7382-44F0-A104-DC2ED05C8F7F}"/>
    <cellStyle name="Normal 2 6 8 5 2" xfId="47443" xr:uid="{9C4ED94D-85CA-4890-ADFC-163C5A6562E7}"/>
    <cellStyle name="Normal 2 6 8 6" xfId="32438" xr:uid="{0DC352D1-58CB-45BA-8ED1-78D833777567}"/>
    <cellStyle name="Normal 2 6 9" xfId="6526" xr:uid="{C4D658EE-6365-4FA6-9930-234FC7A10267}"/>
    <cellStyle name="Normal 2 6 9 2" xfId="13774" xr:uid="{96A644B3-FFEB-4762-A6DB-3E3439B34969}"/>
    <cellStyle name="Normal 2 6 9 2 2" xfId="27206" xr:uid="{0B123FC5-0B1D-40D5-AE68-BF69551C58FC}"/>
    <cellStyle name="Normal 2 6 9 2 2 2" xfId="51323" xr:uid="{B9348D94-719F-4E40-980D-20AC72DF8612}"/>
    <cellStyle name="Normal 2 6 9 2 3" xfId="38007" xr:uid="{F221E394-3DF9-427B-9592-BF1369E17B0D}"/>
    <cellStyle name="Normal 2 6 9 3" xfId="17487" xr:uid="{6D124A00-390F-4A35-89C4-DE26F27FFC64}"/>
    <cellStyle name="Normal 2 6 9 3 2" xfId="41718" xr:uid="{2F1D071C-D708-4F34-92FC-7EA22A6B7E22}"/>
    <cellStyle name="Normal 2 6 9 4" xfId="21226" xr:uid="{E6779865-8ECC-41F4-9600-F8BB4486330F}"/>
    <cellStyle name="Normal 2 6 9 4 2" xfId="45449" xr:uid="{827678EE-24CE-424F-A265-C298E5EB53D4}"/>
    <cellStyle name="Normal 2 6 9 5" xfId="24396" xr:uid="{636E824B-AB3E-4196-8D79-65566878CE83}"/>
    <cellStyle name="Normal 2 6 9 6" xfId="31530" xr:uid="{8F846FE4-C178-43D4-B048-5D7B16E2ACF4}"/>
    <cellStyle name="Normal 2 7" xfId="1989" xr:uid="{00000000-0005-0000-0000-000020090000}"/>
    <cellStyle name="Normal 2 7 10" xfId="22336" xr:uid="{637ED195-E96F-4FA1-8090-A6789D5B1E29}"/>
    <cellStyle name="Normal 2 7 10 2" xfId="46538" xr:uid="{4F59CB66-4C98-4A85-9D30-A5F82EDE5C58}"/>
    <cellStyle name="Normal 2 7 11" xfId="28984" xr:uid="{5EB4B4BE-9D7F-4FD3-9291-CC3B3EEB8FE8}"/>
    <cellStyle name="Normal 2 7 2" xfId="1990" xr:uid="{00000000-0005-0000-0000-000021090000}"/>
    <cellStyle name="Normal 2 7 2 2" xfId="1991" xr:uid="{00000000-0005-0000-0000-000022090000}"/>
    <cellStyle name="Normal 2 7 2 2 10" xfId="28986" xr:uid="{EE904519-56FE-4BA0-AA7A-0CF662AD78FF}"/>
    <cellStyle name="Normal 2 7 2 2 2" xfId="3477" xr:uid="{00000000-0005-0000-0000-000023090000}"/>
    <cellStyle name="Normal 2 7 2 2 2 2" xfId="29278" xr:uid="{D7F8661D-8C7E-4C17-A357-90179EA77917}"/>
    <cellStyle name="Normal 2 7 2 2 3" xfId="4931" xr:uid="{3D927E84-5E0A-4CE5-9E40-A70555B748A9}"/>
    <cellStyle name="Normal 2 7 2 2 3 2" xfId="30174" xr:uid="{55102EF6-5B14-4260-A2F6-A2C28552E531}"/>
    <cellStyle name="Normal 2 7 2 2 4" xfId="6188" xr:uid="{7E04267B-6810-4CFF-A804-CDC3E4921927}"/>
    <cellStyle name="Normal 2 7 2 2 4 2" xfId="31194" xr:uid="{0E32CB27-FA80-4DAD-82CF-B30187A79486}"/>
    <cellStyle name="Normal 2 7 2 2 5" xfId="9807" xr:uid="{324923CE-8D77-42D4-BB9B-5446C48141A6}"/>
    <cellStyle name="Normal 2 7 2 2 5 2" xfId="34410" xr:uid="{CF254BE1-3E67-4D04-B063-0AE4E12392DC}"/>
    <cellStyle name="Normal 2 7 2 2 6" xfId="13654" xr:uid="{BE6B998C-1D15-45E0-97A1-D374A9BF9023}"/>
    <cellStyle name="Normal 2 7 2 2 6 2" xfId="37887" xr:uid="{06A2D4FE-C813-4354-AFE7-21B1DC2BEE1E}"/>
    <cellStyle name="Normal 2 7 2 2 7" xfId="17367" xr:uid="{E372BE68-DF47-4D67-8DCA-469D948D3AFC}"/>
    <cellStyle name="Normal 2 7 2 2 7 2" xfId="41598" xr:uid="{A63F289C-F323-4EC6-A561-3EA63B849266}"/>
    <cellStyle name="Normal 2 7 2 2 8" xfId="21106" xr:uid="{40C642C2-3356-4CD6-A043-5CB441661EB9}"/>
    <cellStyle name="Normal 2 7 2 2 8 2" xfId="45329" xr:uid="{DE5C6272-714E-486C-9E6A-90594EDE7C7C}"/>
    <cellStyle name="Normal 2 7 2 2 9" xfId="27084" xr:uid="{BE484F5A-929E-439D-955A-810AB58C5645}"/>
    <cellStyle name="Normal 2 7 2 2 9 2" xfId="51203" xr:uid="{87857903-75A3-484A-AAB5-4BF23D69EE74}"/>
    <cellStyle name="Normal 2 7 2 3" xfId="3440" xr:uid="{00000000-0005-0000-0000-000024090000}"/>
    <cellStyle name="Normal 2 7 2 3 2" xfId="9773" xr:uid="{F1E72959-D189-4607-9AAA-74315FA4AA6C}"/>
    <cellStyle name="Normal 2 7 2 3 2 2" xfId="34379" xr:uid="{50C3A06C-E4FB-4242-B4D1-319EAE52FDFB}"/>
    <cellStyle name="Normal 2 7 2 3 3" xfId="13621" xr:uid="{1CC17063-9560-40AC-BB62-CEEC25F59175}"/>
    <cellStyle name="Normal 2 7 2 3 3 2" xfId="37854" xr:uid="{61304432-2B45-4B85-B43E-5C9721FAFB49}"/>
    <cellStyle name="Normal 2 7 2 3 4" xfId="17334" xr:uid="{468E48CC-0BD9-402C-BDA1-0FBB42CDAD31}"/>
    <cellStyle name="Normal 2 7 2 3 4 2" xfId="41565" xr:uid="{6FC80976-ED41-4BCD-88F3-6CBEE1523E60}"/>
    <cellStyle name="Normal 2 7 2 3 5" xfId="21073" xr:uid="{D8954A1F-A4E8-459C-882D-27ABB3469500}"/>
    <cellStyle name="Normal 2 7 2 3 5 2" xfId="45296" xr:uid="{7AF881C3-15E9-44AB-8109-1A161020CB9D}"/>
    <cellStyle name="Normal 2 7 2 3 6" xfId="27051" xr:uid="{C64A75BA-2A83-47A6-A2E7-FB93408D660A}"/>
    <cellStyle name="Normal 2 7 2 3 6 2" xfId="51170" xr:uid="{DB0B7573-06FC-439E-9B77-D5DD773BF14C}"/>
    <cellStyle name="Normal 2 7 2 3 7" xfId="29246" xr:uid="{5A72B4DA-86FF-4E67-AE4E-A97E333181AE}"/>
    <cellStyle name="Normal 2 7 2 4" xfId="4930" xr:uid="{A3115331-D6FA-44E6-8D0B-F55199D8C03D}"/>
    <cellStyle name="Normal 2 7 2 4 2" xfId="30173" xr:uid="{C3FCE6AB-41E8-4A2D-8144-E425E8A20147}"/>
    <cellStyle name="Normal 2 7 2 5" xfId="6187" xr:uid="{3D19F43C-E152-486C-92E6-20B0CE276753}"/>
    <cellStyle name="Normal 2 7 2 5 2" xfId="31193" xr:uid="{A1A6BE01-AF4A-4388-A408-797DEA7DA247}"/>
    <cellStyle name="Normal 2 7 2 6" xfId="6982" xr:uid="{32C2BEAA-7D7C-4A08-A3F7-0E9690B37430}"/>
    <cellStyle name="Normal 2 7 2 7" xfId="10744" xr:uid="{8379DA5E-84B1-4BF7-9E22-7D5ABF0F7215}"/>
    <cellStyle name="Normal 2 7 2 7 2" xfId="35154" xr:uid="{D695D3D3-C80C-4728-A13C-979990A92CCA}"/>
    <cellStyle name="Normal 2 7 2 8" xfId="28985" xr:uid="{6CE99094-0C0B-4F9D-83C4-B77C0833C205}"/>
    <cellStyle name="Normal 2 7 3" xfId="1992" xr:uid="{00000000-0005-0000-0000-000025090000}"/>
    <cellStyle name="Normal 2 7 3 2" xfId="3461" xr:uid="{00000000-0005-0000-0000-000026090000}"/>
    <cellStyle name="Normal 2 7 3 2 2" xfId="9228" xr:uid="{A5E7FF65-0A37-44A4-A8CF-64A670EE3EF1}"/>
    <cellStyle name="Normal 2 7 3 2 2 2" xfId="33867" xr:uid="{A4314B89-CBF2-41C7-9E36-4D7FD45BA1BF}"/>
    <cellStyle name="Normal 2 7 3 2 3" xfId="12748" xr:uid="{86A701EA-E55E-4F49-9AFE-F1616A7A56ED}"/>
    <cellStyle name="Normal 2 7 3 2 3 2" xfId="36981" xr:uid="{393A6330-BDB9-48C9-9744-669C6A5EFF7A}"/>
    <cellStyle name="Normal 2 7 3 2 4" xfId="16461" xr:uid="{67C896DC-4E8E-4238-ACC8-EFBAC577940C}"/>
    <cellStyle name="Normal 2 7 3 2 4 2" xfId="40692" xr:uid="{114B00E1-795C-4014-A108-3CAA61203715}"/>
    <cellStyle name="Normal 2 7 3 2 5" xfId="20200" xr:uid="{50CAFAF8-688F-4F32-ACC5-F67072BDBB99}"/>
    <cellStyle name="Normal 2 7 3 2 5 2" xfId="44423" xr:uid="{18277CFF-0209-4234-A7AB-8C73343A77ED}"/>
    <cellStyle name="Normal 2 7 3 2 6" xfId="26177" xr:uid="{BF9D6D07-9CC3-4A2E-ACCE-CC7D55FA8FE7}"/>
    <cellStyle name="Normal 2 7 3 2 6 2" xfId="50297" xr:uid="{44EB197F-7634-4F2F-9923-98F7B00C7879}"/>
    <cellStyle name="Normal 2 7 3 2 7" xfId="29262" xr:uid="{E56E2C73-45A6-41EC-B09B-BA68FB04F2F9}"/>
    <cellStyle name="Normal 2 7 3 3" xfId="4932" xr:uid="{0910F397-7C11-4443-8B4B-0F7B2B29D859}"/>
    <cellStyle name="Normal 2 7 3 3 2" xfId="9791" xr:uid="{27281C88-0E4F-42B6-8DBD-653887A634C3}"/>
    <cellStyle name="Normal 2 7 3 3 2 2" xfId="34394" xr:uid="{CA89ACB1-A3D9-4001-AB39-E95A9466F77B}"/>
    <cellStyle name="Normal 2 7 3 3 3" xfId="13638" xr:uid="{B87FA9D6-7C4C-4479-99ED-EF9AA3090B12}"/>
    <cellStyle name="Normal 2 7 3 3 3 2" xfId="37871" xr:uid="{2FCA5516-436F-4B1D-BD2A-74DF75E49315}"/>
    <cellStyle name="Normal 2 7 3 3 4" xfId="17351" xr:uid="{6997C84A-609A-4AC5-8000-1BA8973A59F9}"/>
    <cellStyle name="Normal 2 7 3 3 4 2" xfId="41582" xr:uid="{3F29C164-6F0A-4884-88FA-BBC2B4A06EEF}"/>
    <cellStyle name="Normal 2 7 3 3 5" xfId="21090" xr:uid="{41435234-A23B-422C-8AEA-F1152524BE6E}"/>
    <cellStyle name="Normal 2 7 3 3 5 2" xfId="45313" xr:uid="{5B6BEF2D-B7F4-447B-B218-8C197EC23FA2}"/>
    <cellStyle name="Normal 2 7 3 3 6" xfId="27068" xr:uid="{47273282-15C2-4D90-BF92-819030BF95B6}"/>
    <cellStyle name="Normal 2 7 3 3 6 2" xfId="51187" xr:uid="{94ABCC59-09A6-494F-B180-9C707CFFD60A}"/>
    <cellStyle name="Normal 2 7 3 3 7" xfId="30175" xr:uid="{968511A3-1C8F-4B61-9D60-DC8B36D67916}"/>
    <cellStyle name="Normal 2 7 3 4" xfId="6189" xr:uid="{057DBED5-C88B-418E-A9AA-CED6A2EF796A}"/>
    <cellStyle name="Normal 2 7 3 4 2" xfId="9961" xr:uid="{E3C62694-5C32-420B-B967-CAE94434A5A4}"/>
    <cellStyle name="Normal 2 7 3 4 2 2" xfId="34555" xr:uid="{739599C9-2D72-4374-AE5A-04BE62591714}"/>
    <cellStyle name="Normal 2 7 3 4 3" xfId="13921" xr:uid="{1404E43A-0D4F-468A-8378-0A924CC102E6}"/>
    <cellStyle name="Normal 2 7 3 4 3 2" xfId="38154" xr:uid="{EE2003EF-F5D1-4A6B-A57E-33BEFB3D63B3}"/>
    <cellStyle name="Normal 2 7 3 4 4" xfId="17634" xr:uid="{0D9F0EC3-4473-4BDE-9B2F-90CA3B50988D}"/>
    <cellStyle name="Normal 2 7 3 4 4 2" xfId="41865" xr:uid="{721F313C-ADCE-4939-9192-BAD0811E95DB}"/>
    <cellStyle name="Normal 2 7 3 4 5" xfId="21373" xr:uid="{68E20B9C-F24C-4601-99F7-3078CF550FBA}"/>
    <cellStyle name="Normal 2 7 3 4 5 2" xfId="45596" xr:uid="{D0530120-D392-4880-AA8C-01D75AC449CA}"/>
    <cellStyle name="Normal 2 7 3 4 6" xfId="27353" xr:uid="{F10FC27E-D0AC-4417-B832-91BCCABA1A69}"/>
    <cellStyle name="Normal 2 7 3 4 6 2" xfId="51470" xr:uid="{B35A9FA6-B364-44BB-A804-C60803FEE370}"/>
    <cellStyle name="Normal 2 7 3 4 7" xfId="31195" xr:uid="{08DC5D32-7923-41DD-A9A6-4E915B5D1869}"/>
    <cellStyle name="Normal 2 7 3 5" xfId="7709" xr:uid="{275DA196-5884-4121-8136-F2526B0EA4BD}"/>
    <cellStyle name="Normal 2 7 3 5 2" xfId="12507" xr:uid="{B0CFDBF5-5A2F-4AC2-A1A4-EF8A6DB5363D}"/>
    <cellStyle name="Normal 2 7 3 5 2 2" xfId="36741" xr:uid="{BDD64152-8D87-4DED-9663-51E0969FD2FA}"/>
    <cellStyle name="Normal 2 7 3 5 3" xfId="16220" xr:uid="{CF9B6E6D-776A-4568-9592-EAC29EA64E68}"/>
    <cellStyle name="Normal 2 7 3 5 3 2" xfId="40452" xr:uid="{83B78722-3E2D-4B2E-804D-1CB86D4536AC}"/>
    <cellStyle name="Normal 2 7 3 5 4" xfId="19958" xr:uid="{87710B51-BAA9-4C2A-AE5D-1F1D0537C523}"/>
    <cellStyle name="Normal 2 7 3 5 4 2" xfId="44183" xr:uid="{E162B346-1D19-4A3B-9874-85BE835D874C}"/>
    <cellStyle name="Normal 2 7 3 5 5" xfId="25933" xr:uid="{170FC8F6-FFF6-4594-86D5-2FDA688F2B6D}"/>
    <cellStyle name="Normal 2 7 3 5 5 2" xfId="50057" xr:uid="{557CC59B-EB62-48AF-B1A6-7B91AB9F13AD}"/>
    <cellStyle name="Normal 2 7 3 5 6" xfId="32588" xr:uid="{A0244CFE-E1FF-4CE0-8D5C-677F2F0EC001}"/>
    <cellStyle name="Normal 2 7 3 6" xfId="11335" xr:uid="{D7A66CF1-9F5B-431B-9782-B0EC6C5D4463}"/>
    <cellStyle name="Normal 2 7 3 6 2" xfId="24754" xr:uid="{25EC094C-F6EF-49E2-B1A8-FFB563264343}"/>
    <cellStyle name="Normal 2 7 3 6 2 2" xfId="48888" xr:uid="{00B82CE9-C486-4287-A876-8C11616F4B03}"/>
    <cellStyle name="Normal 2 7 3 6 3" xfId="35569" xr:uid="{071A6C1A-0E3A-4B95-9247-CFFE3BE37A6F}"/>
    <cellStyle name="Normal 2 7 3 7" xfId="15048" xr:uid="{758C8DB0-65BD-47CC-8BA8-F8316F63F6F5}"/>
    <cellStyle name="Normal 2 7 3 7 2" xfId="39280" xr:uid="{1F545737-C823-47A9-8143-BFAA89CA64A3}"/>
    <cellStyle name="Normal 2 7 3 8" xfId="18783" xr:uid="{BC539C87-8F44-4DC2-935D-A3C2D23510FD}"/>
    <cellStyle name="Normal 2 7 3 8 2" xfId="43009" xr:uid="{43E9AA06-1E27-445E-B548-5B7ED965E28B}"/>
    <cellStyle name="Normal 2 7 3 9" xfId="23392" xr:uid="{AA0CC7E6-1CFC-4241-BBDA-AC37DB259B1B}"/>
    <cellStyle name="Normal 2 7 3 9 2" xfId="47594" xr:uid="{CA2055A4-DAC1-4D9A-B5AB-A357F385D300}"/>
    <cellStyle name="Normal 2 7 4" xfId="1993" xr:uid="{00000000-0005-0000-0000-000027090000}"/>
    <cellStyle name="Normal 2 7 4 2" xfId="4933" xr:uid="{50E44B81-2806-45A6-A1FC-06CAE9B05045}"/>
    <cellStyle name="Normal 2 7 4 2 2" xfId="27037" xr:uid="{9ABE86CD-F14E-4E36-80B7-68BF74D8F42C}"/>
    <cellStyle name="Normal 2 7 4 2 2 2" xfId="51156" xr:uid="{B9CFB495-7C69-4372-8F2D-BAD31C0CB525}"/>
    <cellStyle name="Normal 2 7 4 3" xfId="9751" xr:uid="{8220CF87-916F-4218-AAA0-9857D0EA2731}"/>
    <cellStyle name="Normal 2 7 4 3 2" xfId="34365" xr:uid="{07771CB5-7A2B-46DC-9C78-CB438E6E32FE}"/>
    <cellStyle name="Normal 2 7 4 4" xfId="13607" xr:uid="{1152D2B5-A298-4365-BD47-7F4B3399B1D7}"/>
    <cellStyle name="Normal 2 7 4 4 2" xfId="37840" xr:uid="{2D11C848-71A4-4C92-9A82-5802F9BC2A34}"/>
    <cellStyle name="Normal 2 7 4 5" xfId="17320" xr:uid="{31F59CA6-58BA-4FA4-B521-569E133D5958}"/>
    <cellStyle name="Normal 2 7 4 5 2" xfId="41551" xr:uid="{27095ED5-21DB-4233-9020-C7BE122B28EE}"/>
    <cellStyle name="Normal 2 7 4 6" xfId="21059" xr:uid="{839BD560-2554-4126-ABA9-A26A8A830011}"/>
    <cellStyle name="Normal 2 7 4 6 2" xfId="45282" xr:uid="{A43B1DEA-8C61-491F-AF77-2C4EE83DA779}"/>
    <cellStyle name="Normal 2 7 4 7" xfId="24397" xr:uid="{69F4FF31-2CA6-401E-9014-987A63654B34}"/>
    <cellStyle name="Normal 2 7 4 7 2" xfId="48591" xr:uid="{E0A45CF5-3236-4700-9D04-04DB177016D7}"/>
    <cellStyle name="Normal 2 7 4 8" xfId="28987" xr:uid="{18EE1310-2D1A-4F4B-8298-626F6F957712}"/>
    <cellStyle name="Normal 2 7 5" xfId="3320" xr:uid="{00000000-0005-0000-0000-000028090000}"/>
    <cellStyle name="Normal 2 7 5 2" xfId="8880" xr:uid="{4B955481-1872-4D9F-883E-8FAB8D49DB41}"/>
    <cellStyle name="Normal 2 7 5 2 2" xfId="33612" xr:uid="{C251D048-E7D5-46D4-B526-E56FB3D9EC15}"/>
    <cellStyle name="Normal 2 7 5 3" xfId="12310" xr:uid="{9ECA16FA-869B-47EF-B25F-B114B5C59F48}"/>
    <cellStyle name="Normal 2 7 5 3 2" xfId="36544" xr:uid="{163BEFFC-6E29-415B-A1BB-2C67C723E340}"/>
    <cellStyle name="Normal 2 7 5 4" xfId="16023" xr:uid="{04DB2874-F5D1-44C1-9CDE-ECF9F4944A4B}"/>
    <cellStyle name="Normal 2 7 5 4 2" xfId="40255" xr:uid="{B25F0C96-7504-4FA1-9BFB-6137396C44B9}"/>
    <cellStyle name="Normal 2 7 5 5" xfId="19761" xr:uid="{A295156C-CFA3-48BA-8871-C3940D545CA8}"/>
    <cellStyle name="Normal 2 7 5 5 2" xfId="43986" xr:uid="{1B876B6D-9D3F-4249-A403-5277D65AB378}"/>
    <cellStyle name="Normal 2 7 5 6" xfId="25736" xr:uid="{758DBD22-057C-4EA3-AB87-AAAAD3B731C1}"/>
    <cellStyle name="Normal 2 7 5 6 2" xfId="49860" xr:uid="{BA56D12C-FB90-408F-AA49-6A52DFD43ED5}"/>
    <cellStyle name="Normal 2 7 5 7" xfId="29230" xr:uid="{D63216AA-A894-4563-B4BE-BDDAFD654AC6}"/>
    <cellStyle name="Normal 2 7 6" xfId="3653" xr:uid="{9BBAA6EF-AA20-4E7B-A410-812E220BFAA4}"/>
    <cellStyle name="Normal 2 7 7" xfId="4929" xr:uid="{C40AA788-192A-4967-8204-CC077F227F95}"/>
    <cellStyle name="Normal 2 7 7 2" xfId="30172" xr:uid="{A2204C47-6BEC-41B1-ABEE-6B4ED8B8DA3A}"/>
    <cellStyle name="Normal 2 7 8" xfId="6186" xr:uid="{FDA18E81-7A6A-4685-BADF-EFD38E41518E}"/>
    <cellStyle name="Normal 2 7 8 2" xfId="31192" xr:uid="{67012A2A-8AE4-4A5F-B72E-0C36CD4B05FA}"/>
    <cellStyle name="Normal 2 7 9" xfId="6531" xr:uid="{863C152A-D820-4369-AD79-B7481DD74627}"/>
    <cellStyle name="Normal 2 7 9 2" xfId="31535" xr:uid="{F2327C7C-9923-46BE-A7AD-BDF7D5D6DA78}"/>
    <cellStyle name="Normal 2 8" xfId="1994" xr:uid="{00000000-0005-0000-0000-000029090000}"/>
    <cellStyle name="Normal 2 8 10" xfId="11352" xr:uid="{747AA68C-FA9B-4BBB-ADCF-CDBBCB1A9D83}"/>
    <cellStyle name="Normal 2 8 10 2" xfId="35586" xr:uid="{81983C7C-3E55-4B10-ADC7-59B5F9E42376}"/>
    <cellStyle name="Normal 2 8 11" xfId="15065" xr:uid="{47B06B55-6803-40D5-ACB0-198DF22E726A}"/>
    <cellStyle name="Normal 2 8 11 2" xfId="39297" xr:uid="{917B4091-1AF5-4DFC-95DF-A8D76463CF67}"/>
    <cellStyle name="Normal 2 8 12" xfId="18800" xr:uid="{BB4E50E8-40B8-4D61-9D7F-20F6E4A17252}"/>
    <cellStyle name="Normal 2 8 12 2" xfId="43026" xr:uid="{52774B67-70C8-4A3F-BEE7-0AB3329BE00E}"/>
    <cellStyle name="Normal 2 8 13" xfId="22353" xr:uid="{99510DB2-B4C1-4792-BF61-B9DF7B9684F4}"/>
    <cellStyle name="Normal 2 8 13 2" xfId="46555" xr:uid="{29369F3D-1608-4BD1-BE36-FC0995144C52}"/>
    <cellStyle name="Normal 2 8 14" xfId="28988" xr:uid="{C6A26BC3-986D-4A55-89B4-ACBCCBB563FC}"/>
    <cellStyle name="Normal 2 8 2" xfId="1995" xr:uid="{00000000-0005-0000-0000-00002A090000}"/>
    <cellStyle name="Normal 2 8 2 10" xfId="23408" xr:uid="{2CECB81F-DB48-49F1-A71D-A49D060B6BA5}"/>
    <cellStyle name="Normal 2 8 2 10 2" xfId="47610" xr:uid="{D2AA87A5-E644-46E1-BB18-4421D93FB05F}"/>
    <cellStyle name="Normal 2 8 2 11" xfId="28989" xr:uid="{3D6E8A72-76F0-4D2B-8DF7-CB65D68EBE4C}"/>
    <cellStyle name="Normal 2 8 2 2" xfId="3479" xr:uid="{00000000-0005-0000-0000-00002B090000}"/>
    <cellStyle name="Normal 2 8 2 2 2" xfId="9809" xr:uid="{2E702540-BC35-4F00-833C-CB65FDA7DDF3}"/>
    <cellStyle name="Normal 2 8 2 2 2 2" xfId="34412" xr:uid="{6610AC5B-431F-4600-BC4D-5EC8532E2AF2}"/>
    <cellStyle name="Normal 2 8 2 2 3" xfId="13656" xr:uid="{041793C3-B46F-4DEF-A9DC-84A1488F2F69}"/>
    <cellStyle name="Normal 2 8 2 2 3 2" xfId="37889" xr:uid="{5D75B191-21D6-4E4D-ABBD-C401A7F29234}"/>
    <cellStyle name="Normal 2 8 2 2 4" xfId="17369" xr:uid="{9FD7B541-0113-4A7F-A69E-49ECD5C58544}"/>
    <cellStyle name="Normal 2 8 2 2 4 2" xfId="41600" xr:uid="{874603D5-4535-412D-B65B-1324CA2B6851}"/>
    <cellStyle name="Normal 2 8 2 2 5" xfId="21108" xr:uid="{B5C55AB3-E434-443B-8D62-8F72BD4C5F36}"/>
    <cellStyle name="Normal 2 8 2 2 5 2" xfId="45331" xr:uid="{CA3C7B2E-9DBC-4085-BB82-7FA54661C172}"/>
    <cellStyle name="Normal 2 8 2 2 6" xfId="27086" xr:uid="{BE17862C-A58F-474B-B849-D96AE24E7575}"/>
    <cellStyle name="Normal 2 8 2 2 6 2" xfId="51205" xr:uid="{3A37C68A-7DCB-4077-8545-5E777259E3D2}"/>
    <cellStyle name="Normal 2 8 2 2 7" xfId="29280" xr:uid="{9A2A216B-C9BF-4EE1-91ED-FA5FB4AA4743}"/>
    <cellStyle name="Normal 2 8 2 3" xfId="3442" xr:uid="{00000000-0005-0000-0000-00002C090000}"/>
    <cellStyle name="Normal 2 8 2 3 2" xfId="9775" xr:uid="{42CFF798-1D57-4671-BE6A-E883CA5434AC}"/>
    <cellStyle name="Normal 2 8 2 3 2 2" xfId="34381" xr:uid="{C56619F3-84D8-4724-871B-7ACC25E349C7}"/>
    <cellStyle name="Normal 2 8 2 3 3" xfId="13623" xr:uid="{8ED355AA-4D32-4022-B433-21C50BD61E15}"/>
    <cellStyle name="Normal 2 8 2 3 3 2" xfId="37856" xr:uid="{240D4201-3F8F-477C-896C-5ED9D2F462F5}"/>
    <cellStyle name="Normal 2 8 2 3 4" xfId="17336" xr:uid="{9148B3AF-CA33-433B-8990-C87FCB47B4BE}"/>
    <cellStyle name="Normal 2 8 2 3 4 2" xfId="41567" xr:uid="{B097860A-EA54-4A6B-890F-DFF02D0B9408}"/>
    <cellStyle name="Normal 2 8 2 3 5" xfId="21075" xr:uid="{3447DF5D-14CC-4A58-A8BD-0E7918606CA2}"/>
    <cellStyle name="Normal 2 8 2 3 5 2" xfId="45298" xr:uid="{1E8983EA-1C15-4DBD-A833-D4FFFE44FEF7}"/>
    <cellStyle name="Normal 2 8 2 3 6" xfId="27053" xr:uid="{B9F88231-481B-4D46-841A-A2F0369E9852}"/>
    <cellStyle name="Normal 2 8 2 3 6 2" xfId="51172" xr:uid="{267CBB51-A9CD-4023-B619-52ECC9F6F19F}"/>
    <cellStyle name="Normal 2 8 2 3 7" xfId="29248" xr:uid="{9BD3FDD0-FB55-4300-B297-E387678A8FD8}"/>
    <cellStyle name="Normal 2 8 2 4" xfId="4935" xr:uid="{16F180F7-4188-489B-9686-F8805EA5D66A}"/>
    <cellStyle name="Normal 2 8 2 4 2" xfId="25934" xr:uid="{92CCD078-B113-47B3-8938-8492B8BD66AC}"/>
    <cellStyle name="Normal 2 8 2 4 2 2" xfId="50058" xr:uid="{968A68D9-A988-4494-BA73-3FA1CC9C6D41}"/>
    <cellStyle name="Normal 2 8 2 4 3" xfId="30177" xr:uid="{06011CC4-1D92-4062-8688-0AF3238D34AE}"/>
    <cellStyle name="Normal 2 8 2 5" xfId="6191" xr:uid="{E8BB1BA5-A215-447F-AACA-3E3E0D171358}"/>
    <cellStyle name="Normal 2 8 2 5 2" xfId="31197" xr:uid="{456D9EDE-C7D9-4345-A632-3581207F167F}"/>
    <cellStyle name="Normal 2 8 2 6" xfId="7727" xr:uid="{EB03771E-2D20-4BF7-BFFE-A5B90C808AD5}"/>
    <cellStyle name="Normal 2 8 2 6 2" xfId="32604" xr:uid="{FFEDB66B-B3C1-41C9-AF17-0AF7B9BE52FA}"/>
    <cellStyle name="Normal 2 8 2 7" xfId="12508" xr:uid="{D1830BAD-7810-4011-B4B7-8CF0A5827EA9}"/>
    <cellStyle name="Normal 2 8 2 7 2" xfId="36742" xr:uid="{62CEB8EB-3DFA-4A01-AE3C-AC7D7D816FC7}"/>
    <cellStyle name="Normal 2 8 2 8" xfId="16221" xr:uid="{65067A9D-0597-42CA-8103-C2025397A288}"/>
    <cellStyle name="Normal 2 8 2 8 2" xfId="40453" xr:uid="{92AD74C1-D9CD-4576-B90A-1D93275F55C9}"/>
    <cellStyle name="Normal 2 8 2 9" xfId="19959" xr:uid="{D8196DDB-5EE1-4089-B1D6-F75647475C2E}"/>
    <cellStyle name="Normal 2 8 2 9 2" xfId="44184" xr:uid="{70610430-BC25-4935-8D0E-F7E7B793D46A}"/>
    <cellStyle name="Normal 2 8 3" xfId="3463" xr:uid="{00000000-0005-0000-0000-00002D090000}"/>
    <cellStyle name="Normal 2 8 3 2" xfId="9793" xr:uid="{9B15BD92-F9AC-4D89-BF4F-C19477366F66}"/>
    <cellStyle name="Normal 2 8 3 2 2" xfId="13640" xr:uid="{12EB59F6-E582-44E4-94E2-065178BC3897}"/>
    <cellStyle name="Normal 2 8 3 2 2 2" xfId="37873" xr:uid="{597B9958-07DA-44D1-9B1C-369C34B05B39}"/>
    <cellStyle name="Normal 2 8 3 2 3" xfId="17353" xr:uid="{8FBC2921-BE63-4D7D-96FA-08A2B03A5003}"/>
    <cellStyle name="Normal 2 8 3 2 3 2" xfId="41584" xr:uid="{3C7421A5-ABE8-4629-9E68-28278EF43029}"/>
    <cellStyle name="Normal 2 8 3 2 4" xfId="21092" xr:uid="{15288762-3477-4B65-A127-8FF84C00B100}"/>
    <cellStyle name="Normal 2 8 3 2 4 2" xfId="45315" xr:uid="{EE22EA9C-604E-4EB8-8BB4-A3670816B0DC}"/>
    <cellStyle name="Normal 2 8 3 2 5" xfId="27070" xr:uid="{0EAA8030-983C-4803-A3F4-C910C77DBFF5}"/>
    <cellStyle name="Normal 2 8 3 2 5 2" xfId="51189" xr:uid="{7115023D-ACDD-4978-A203-C9134C00F538}"/>
    <cellStyle name="Normal 2 8 3 2 6" xfId="34396" xr:uid="{C8D1A8AD-FC98-4AF3-AEDD-5F1B027C51EA}"/>
    <cellStyle name="Normal 2 8 3 3" xfId="9245" xr:uid="{A5080E7E-ECA2-49D2-A11A-302A02136A9F}"/>
    <cellStyle name="Normal 2 8 3 3 2" xfId="26194" xr:uid="{43B58B7E-B6EB-4F3F-A3ED-039A60FF8F0B}"/>
    <cellStyle name="Normal 2 8 3 3 2 2" xfId="50314" xr:uid="{F10191D8-8BDB-4D1E-B6CB-7F7272FE0286}"/>
    <cellStyle name="Normal 2 8 3 3 3" xfId="33884" xr:uid="{D052068D-E82C-41F2-A664-B02C7647E9EB}"/>
    <cellStyle name="Normal 2 8 3 4" xfId="12765" xr:uid="{15E39869-701E-4902-8491-68A9C6EFDDA3}"/>
    <cellStyle name="Normal 2 8 3 4 2" xfId="36998" xr:uid="{F8EDFE6E-AE28-4929-BCE8-3788BCA31609}"/>
    <cellStyle name="Normal 2 8 3 5" xfId="16478" xr:uid="{BDE959AB-DD59-4EFC-9550-69B04744866C}"/>
    <cellStyle name="Normal 2 8 3 5 2" xfId="40709" xr:uid="{7BA97490-F5BC-4216-98E9-F50A2F03AEA7}"/>
    <cellStyle name="Normal 2 8 3 6" xfId="20217" xr:uid="{1362723D-0B03-483E-9056-34BF5C6348EC}"/>
    <cellStyle name="Normal 2 8 3 6 2" xfId="44440" xr:uid="{EA6E96CD-BBA4-4A71-B9E8-039CA4203BD4}"/>
    <cellStyle name="Normal 2 8 3 7" xfId="24398" xr:uid="{C7D9A554-1681-45FB-A037-5A80E12E39B6}"/>
    <cellStyle name="Normal 2 8 3 7 2" xfId="48592" xr:uid="{595CD2C6-B392-4FCF-9E75-3B8A899A7842}"/>
    <cellStyle name="Normal 2 8 3 8" xfId="29264" xr:uid="{F8C1FC81-38AB-4FD2-860C-45BC5C26E27C}"/>
    <cellStyle name="Normal 2 8 4" xfId="3322" xr:uid="{00000000-0005-0000-0000-00002E090000}"/>
    <cellStyle name="Normal 2 8 4 2" xfId="9753" xr:uid="{4E78ACB9-082D-423B-8596-8B7183649A3D}"/>
    <cellStyle name="Normal 2 8 4 2 2" xfId="34367" xr:uid="{E251AF49-33E4-47DC-AB82-BD74232D961F}"/>
    <cellStyle name="Normal 2 8 4 3" xfId="13609" xr:uid="{E6438C95-6E56-49CC-9FFF-F38266D49A6E}"/>
    <cellStyle name="Normal 2 8 4 3 2" xfId="37842" xr:uid="{1BCA239C-E576-4E34-B82E-D215D27CCC3B}"/>
    <cellStyle name="Normal 2 8 4 4" xfId="17322" xr:uid="{0CD59E14-B379-41A5-9EEC-4F3ADBEC5207}"/>
    <cellStyle name="Normal 2 8 4 4 2" xfId="41553" xr:uid="{E21468B7-E014-4F7F-AC97-3B3F1E43D593}"/>
    <cellStyle name="Normal 2 8 4 5" xfId="21061" xr:uid="{14697BB4-94B7-4A0C-B687-3F8D46DAFD61}"/>
    <cellStyle name="Normal 2 8 4 5 2" xfId="45284" xr:uid="{00356C1F-6145-4EFA-B038-389231A9E11B}"/>
    <cellStyle name="Normal 2 8 4 6" xfId="27039" xr:uid="{0F36F8C7-DD4B-46A6-A47E-412B469F5310}"/>
    <cellStyle name="Normal 2 8 4 6 2" xfId="51158" xr:uid="{14CADF16-634A-4C4D-9009-FA9E537F30B4}"/>
    <cellStyle name="Normal 2 8 4 7" xfId="29232" xr:uid="{069F10F3-0F47-4F8E-B32C-1E54304D09F6}"/>
    <cellStyle name="Normal 2 8 5" xfId="3654" xr:uid="{6EA79C39-CD06-48FF-8405-31559FE6FD70}"/>
    <cellStyle name="Normal 2 8 5 2" xfId="9964" xr:uid="{0893C7F8-FE4C-4165-8029-A7E6F51C3C08}"/>
    <cellStyle name="Normal 2 8 5 2 2" xfId="34558" xr:uid="{2A6E6CED-3BD7-4E26-ABB9-26EE400C56BD}"/>
    <cellStyle name="Normal 2 8 5 3" xfId="13937" xr:uid="{6DFF73FD-BB10-47F7-9374-BF5A91221A97}"/>
    <cellStyle name="Normal 2 8 5 3 2" xfId="38170" xr:uid="{03250C29-7908-4922-80E5-93944D89C9F0}"/>
    <cellStyle name="Normal 2 8 5 4" xfId="17650" xr:uid="{277C122F-A923-4331-80AE-5039A7432B9D}"/>
    <cellStyle name="Normal 2 8 5 4 2" xfId="41881" xr:uid="{812141B2-1FBF-4E54-8CF0-8C2FE8682E2B}"/>
    <cellStyle name="Normal 2 8 5 5" xfId="21389" xr:uid="{26E289A9-B0B9-465B-B764-782B8A14FF48}"/>
    <cellStyle name="Normal 2 8 5 5 2" xfId="45612" xr:uid="{E275FFFF-A623-4EA4-BC09-A7D9F9B4F9C8}"/>
    <cellStyle name="Normal 2 8 5 6" xfId="27369" xr:uid="{CCE989BE-455B-4552-9C0A-61A6713BEE37}"/>
    <cellStyle name="Normal 2 8 5 6 2" xfId="51486" xr:uid="{559B1B9B-21C3-4570-9BFC-A8D49F223E99}"/>
    <cellStyle name="Normal 2 8 6" xfId="4934" xr:uid="{03DA95A8-B3EA-4232-9ABC-1A29761989F4}"/>
    <cellStyle name="Normal 2 8 6 2" xfId="8915" xr:uid="{F2EA325A-55A0-4455-AE90-7DB5B15AE55A}"/>
    <cellStyle name="Normal 2 8 6 2 2" xfId="33628" xr:uid="{92CD3AD7-58F8-4E0E-9331-DC22A2A319BF}"/>
    <cellStyle name="Normal 2 8 6 3" xfId="12326" xr:uid="{5D8563BC-A5D1-4973-A531-88EBAD16D35E}"/>
    <cellStyle name="Normal 2 8 6 3 2" xfId="36560" xr:uid="{0871E15B-B999-41D5-B1EF-B80183B2F695}"/>
    <cellStyle name="Normal 2 8 6 4" xfId="16039" xr:uid="{4B957816-4618-403D-9FBB-4FFA304716F1}"/>
    <cellStyle name="Normal 2 8 6 4 2" xfId="40271" xr:uid="{7A67C6B3-7ECE-403E-8D36-DD85B8B1C07D}"/>
    <cellStyle name="Normal 2 8 6 5" xfId="19777" xr:uid="{E1D8935C-1E5F-4092-AE97-AC7959C50269}"/>
    <cellStyle name="Normal 2 8 6 5 2" xfId="44002" xr:uid="{2C092952-2F1C-4E2F-A2DF-129413D77371}"/>
    <cellStyle name="Normal 2 8 6 6" xfId="25752" xr:uid="{622E4E0B-2782-4AF3-9437-C868A16E6583}"/>
    <cellStyle name="Normal 2 8 6 6 2" xfId="49876" xr:uid="{3518B511-38C9-465C-A161-719AB789906E}"/>
    <cellStyle name="Normal 2 8 6 7" xfId="30176" xr:uid="{65A7C394-6618-411A-B46E-597416CF8BCD}"/>
    <cellStyle name="Normal 2 8 7" xfId="6190" xr:uid="{EF8B1478-7AAA-4C8B-B050-A36A0996F3FC}"/>
    <cellStyle name="Normal 2 8 7 2" xfId="24770" xr:uid="{43256F3D-95C6-4138-A1BD-1EABC5556905}"/>
    <cellStyle name="Normal 2 8 7 2 2" xfId="48904" xr:uid="{4E2F6E2A-5E7D-4A76-9B80-FBBD7E987801}"/>
    <cellStyle name="Normal 2 8 7 3" xfId="31196" xr:uid="{AE5FE9EC-08E5-410E-BC47-25092174EC4A}"/>
    <cellStyle name="Normal 2 8 8" xfId="6548" xr:uid="{E1DFAA53-0555-4499-B036-549CF43E1FDD}"/>
    <cellStyle name="Normal 2 8 8 2" xfId="31552" xr:uid="{C0562F21-07A3-4AFA-9837-01535CD09437}"/>
    <cellStyle name="Normal 2 8 9" xfId="10745" xr:uid="{8190C4C8-C76F-4488-8151-7477526E8EA7}"/>
    <cellStyle name="Normal 2 8 9 2" xfId="35155" xr:uid="{48E0C17A-D79E-492D-8C48-E37F5E6B3EC8}"/>
    <cellStyle name="Normal 2 9" xfId="1996" xr:uid="{00000000-0005-0000-0000-00002F090000}"/>
    <cellStyle name="Normal 2 9 10" xfId="15095" xr:uid="{3AAD8382-1695-40A6-A44F-52FC7BC4F9ED}"/>
    <cellStyle name="Normal 2 9 10 2" xfId="39327" xr:uid="{7048BB1A-82F5-4289-8759-3E20E0480FA6}"/>
    <cellStyle name="Normal 2 9 11" xfId="18831" xr:uid="{9EA32466-9500-4A1F-BEF6-F526CFD9FDB5}"/>
    <cellStyle name="Normal 2 9 11 2" xfId="43057" xr:uid="{9FEEC62A-AE26-434C-9638-F98C6B81E741}"/>
    <cellStyle name="Normal 2 9 12" xfId="22384" xr:uid="{2EE90361-61AE-4D50-81C3-12ECC9FC9415}"/>
    <cellStyle name="Normal 2 9 12 2" xfId="46586" xr:uid="{1E8CD461-3E18-46FE-92E4-EB4A99C762A8}"/>
    <cellStyle name="Normal 2 9 13" xfId="28990" xr:uid="{8DA224D5-61C8-4706-8B77-F2A1EE5C0B1E}"/>
    <cellStyle name="Normal 2 9 2" xfId="1997" xr:uid="{00000000-0005-0000-0000-000030090000}"/>
    <cellStyle name="Normal 2 9 2 2" xfId="4937" xr:uid="{B286EA87-08F0-4025-B2B0-9B89207FAC71}"/>
    <cellStyle name="Normal 2 9 2 2 2" xfId="25935" xr:uid="{9DFED7BC-E328-4A70-A723-A11834F174D6}"/>
    <cellStyle name="Normal 2 9 2 2 3" xfId="30179" xr:uid="{08E8D9E9-EE81-444C-8E44-DF3F408B1300}"/>
    <cellStyle name="Normal 2 9 2 3" xfId="6193" xr:uid="{F235B3B9-4745-4ABC-8E0C-B8E3BDCBD5B7}"/>
    <cellStyle name="Normal 2 9 2 3 2" xfId="31199" xr:uid="{50C070E5-0D88-456E-A1FC-3ED8DBA2DAAC}"/>
    <cellStyle name="Normal 2 9 2 4" xfId="7765" xr:uid="{0A23024C-2973-4626-BFF1-E407FCEF75A5}"/>
    <cellStyle name="Normal 2 9 2 4 2" xfId="32634" xr:uid="{9CE66F06-3388-4723-830B-DE3C8C3EC064}"/>
    <cellStyle name="Normal 2 9 2 5" xfId="9108" xr:uid="{432DF128-C664-414B-B5D3-F0E999C4B0D5}"/>
    <cellStyle name="Normal 2 9 2 6" xfId="23438" xr:uid="{FE1FC89E-F834-475F-81AD-F2DB89F05AD0}"/>
    <cellStyle name="Normal 2 9 2 6 2" xfId="47640" xr:uid="{4CDFB70B-A2BB-424A-8353-EA45F1BA02DB}"/>
    <cellStyle name="Normal 2 9 2 7" xfId="28991" xr:uid="{1094C756-20A0-41CA-8AEE-CC354C0FC775}"/>
    <cellStyle name="Normal 2 9 3" xfId="3369" xr:uid="{00000000-0005-0000-0000-000031090000}"/>
    <cellStyle name="Normal 2 9 3 2" xfId="9266" xr:uid="{D105C637-962B-40B2-B0B3-04E68BE33F50}"/>
    <cellStyle name="Normal 2 9 3 2 2" xfId="26214" xr:uid="{251D370E-A437-4E68-B334-CAE3976624DE}"/>
    <cellStyle name="Normal 2 9 3 2 2 2" xfId="50334" xr:uid="{E5D947CB-3A0D-40A0-ABAD-7AA9FAB76836}"/>
    <cellStyle name="Normal 2 9 3 2 3" xfId="33900" xr:uid="{6F753D98-2F3F-45E9-A605-5DAEE14512F2}"/>
    <cellStyle name="Normal 2 9 3 3" xfId="12785" xr:uid="{DC3F5AF6-D28B-411D-A990-B20B97AAFA09}"/>
    <cellStyle name="Normal 2 9 3 3 2" xfId="37018" xr:uid="{02A32936-0511-427F-A69C-DB40EC86F41F}"/>
    <cellStyle name="Normal 2 9 3 4" xfId="16498" xr:uid="{EC8F1454-A151-4430-BB50-B694C9DA384D}"/>
    <cellStyle name="Normal 2 9 3 4 2" xfId="40729" xr:uid="{D60A9167-E54D-46F8-BF40-57535009BE8E}"/>
    <cellStyle name="Normal 2 9 3 5" xfId="20237" xr:uid="{85053400-8F24-4C44-A0C7-55B95DBF8656}"/>
    <cellStyle name="Normal 2 9 3 5 2" xfId="44460" xr:uid="{1885175F-8DBE-4DFF-B25D-E273E3F26C56}"/>
    <cellStyle name="Normal 2 9 4" xfId="3655" xr:uid="{55CE6FCB-D2AB-452F-8E8A-C0E3D3C7669A}"/>
    <cellStyle name="Normal 2 9 4 2" xfId="9992" xr:uid="{A5C05DCB-0B90-4518-8A28-701F94E52E68}"/>
    <cellStyle name="Normal 2 9 4 2 2" xfId="34586" xr:uid="{83AF2884-395E-45DE-87AA-C700AA36E53D}"/>
    <cellStyle name="Normal 2 9 4 3" xfId="13967" xr:uid="{49C93035-06C3-449E-9977-F4E8914E391E}"/>
    <cellStyle name="Normal 2 9 4 3 2" xfId="38200" xr:uid="{CBA07E8C-619F-4EB4-9016-AB7CF8747481}"/>
    <cellStyle name="Normal 2 9 4 4" xfId="17680" xr:uid="{AA290F6E-4706-4689-B45C-644D7CACF8F8}"/>
    <cellStyle name="Normal 2 9 4 4 2" xfId="41911" xr:uid="{2E615710-AEDD-4A04-B548-35B36719A1B2}"/>
    <cellStyle name="Normal 2 9 4 5" xfId="21419" xr:uid="{468CB1A0-F134-4BE8-A5FC-A65A80DD2510}"/>
    <cellStyle name="Normal 2 9 4 5 2" xfId="45642" xr:uid="{F90768C4-E737-4F02-941A-9B3DB062C473}"/>
    <cellStyle name="Normal 2 9 4 6" xfId="27399" xr:uid="{8BEAFFD0-F60F-458A-993C-F42E2A822E2D}"/>
    <cellStyle name="Normal 2 9 4 6 2" xfId="51516" xr:uid="{A2462F18-0E3C-4C5F-9B98-07C798354CBD}"/>
    <cellStyle name="Normal 2 9 5" xfId="4936" xr:uid="{5647A2E3-1BCA-4BA3-A454-A484D8580777}"/>
    <cellStyle name="Normal 2 9 5 2" xfId="8932" xr:uid="{D295682D-3889-4295-B058-EAED3AC48167}"/>
    <cellStyle name="Normal 2 9 5 2 2" xfId="33644" xr:uid="{E540037B-48FC-4375-AAFF-404B66171D7E}"/>
    <cellStyle name="Normal 2 9 5 3" xfId="12342" xr:uid="{E668CCEA-6E91-4E82-B6A2-6BFA6FD9BD40}"/>
    <cellStyle name="Normal 2 9 5 3 2" xfId="36576" xr:uid="{E4263004-720B-462A-BA14-871EB2774F43}"/>
    <cellStyle name="Normal 2 9 5 4" xfId="16055" xr:uid="{80F73745-1F45-43A4-BD6F-AD77DC6132F7}"/>
    <cellStyle name="Normal 2 9 5 4 2" xfId="40287" xr:uid="{BDCBFC7E-875B-4C33-A822-24C0B10F0E6E}"/>
    <cellStyle name="Normal 2 9 5 5" xfId="19793" xr:uid="{780042D8-2CD4-4D9E-B5DE-0C0E13F4165A}"/>
    <cellStyle name="Normal 2 9 5 5 2" xfId="44018" xr:uid="{889517B6-565A-4401-B4B5-219F207EC7C1}"/>
    <cellStyle name="Normal 2 9 5 6" xfId="25768" xr:uid="{CD90ADBE-099C-4B1C-B406-7D7729CCB1D8}"/>
    <cellStyle name="Normal 2 9 5 6 2" xfId="49892" xr:uid="{8C38502D-C984-465A-A5AE-A26374EBDB3C}"/>
    <cellStyle name="Normal 2 9 5 7" xfId="30178" xr:uid="{518CC69A-17C2-41F8-8901-ACC85F368649}"/>
    <cellStyle name="Normal 2 9 6" xfId="6192" xr:uid="{7647731D-3BE4-4065-A142-71E789947CBE}"/>
    <cellStyle name="Normal 2 9 6 2" xfId="24801" xr:uid="{A0287FAA-24A7-4480-8FAE-87016F221999}"/>
    <cellStyle name="Normal 2 9 6 2 2" xfId="48935" xr:uid="{1C5E862D-A427-4080-9B8B-B638DB1A1331}"/>
    <cellStyle name="Normal 2 9 6 3" xfId="31198" xr:uid="{54B732C1-BCEC-4194-BB7A-A950DBE791E6}"/>
    <cellStyle name="Normal 2 9 7" xfId="6578" xr:uid="{683125AF-41EF-4F3E-8EAA-F6A34352F418}"/>
    <cellStyle name="Normal 2 9 7 2" xfId="31582" xr:uid="{9CD7B540-827B-4D5D-B769-46F204CBB524}"/>
    <cellStyle name="Normal 2 9 8" xfId="10746" xr:uid="{556172B7-248B-4EA4-8244-7E1569973C31}"/>
    <cellStyle name="Normal 2 9 8 2" xfId="35156" xr:uid="{D073B887-9B12-4EE1-8431-DE12AE322E79}"/>
    <cellStyle name="Normal 2 9 9" xfId="11382" xr:uid="{B6F48F93-92CE-4F0E-AB1E-DC14E9FE76F7}"/>
    <cellStyle name="Normal 2 9 9 2" xfId="35616" xr:uid="{D36FEEF7-EA5F-4C6A-829F-7939354E0973}"/>
    <cellStyle name="Normal 20" xfId="1998" xr:uid="{00000000-0005-0000-0000-000032090000}"/>
    <cellStyle name="Normal 20 2" xfId="1999" xr:uid="{00000000-0005-0000-0000-000033090000}"/>
    <cellStyle name="Normal 20 2 2" xfId="3656" xr:uid="{77EF4701-193C-4483-9F0C-14A8BA2E0619}"/>
    <cellStyle name="Normal 20 2 2 2" xfId="6741" xr:uid="{B1724C8D-56B4-452D-8000-0C4CD690B503}"/>
    <cellStyle name="Normal 20 3" xfId="2000" xr:uid="{00000000-0005-0000-0000-000034090000}"/>
    <cellStyle name="Normal 20 3 2" xfId="10747" xr:uid="{4DFBCCD8-A115-4627-84D6-1FB785D6FF07}"/>
    <cellStyle name="Normal 20 4" xfId="2001" xr:uid="{00000000-0005-0000-0000-000035090000}"/>
    <cellStyle name="Normal 20 5" xfId="3454" xr:uid="{00000000-0005-0000-0000-000036090000}"/>
    <cellStyle name="Normal 20 6" xfId="4938" xr:uid="{5FFC8DA6-B335-4EA8-9525-94954AE1B0A5}"/>
    <cellStyle name="Normal 200" xfId="3606" xr:uid="{00000000-0005-0000-0000-000037090000}"/>
    <cellStyle name="Normal 200 2" xfId="4940" xr:uid="{343DBED4-EB87-49AE-AB28-73ADC1B7B5AB}"/>
    <cellStyle name="Normal 200 2 2" xfId="28230" xr:uid="{C908724F-035A-4B1F-8056-069789EAF986}"/>
    <cellStyle name="Normal 200 3" xfId="4939" xr:uid="{C898E686-565F-434E-8375-B71BA9DD4207}"/>
    <cellStyle name="Normal 200 4" xfId="10162" xr:uid="{50BE0E9D-4064-477E-98F7-926507B31D74}"/>
    <cellStyle name="Normal 200 5" xfId="10748" xr:uid="{4EA3E4BD-C5FC-4DFE-BD2B-3D606C239927}"/>
    <cellStyle name="Normal 201" xfId="3607" xr:uid="{FA6A3138-2FDE-4C2E-BE08-111BB90FDB8D}"/>
    <cellStyle name="Normal 201 2" xfId="4941" xr:uid="{A393D94C-97DD-49D5-89A5-D08D162FE4E1}"/>
    <cellStyle name="Normal 201 2 2" xfId="28231" xr:uid="{F1DDFAE3-DED9-4D04-83D0-BEC6FB923C2A}"/>
    <cellStyle name="Normal 201 3" xfId="10163" xr:uid="{FC9B66FC-4733-45D2-A315-D82365A7C2E9}"/>
    <cellStyle name="Normal 201 4" xfId="24438" xr:uid="{7F785E63-21BE-418C-B9CE-F0A340BF53ED}"/>
    <cellStyle name="Normal 202" xfId="3624" xr:uid="{125964FB-4CB4-4D8D-BA22-BBBCA0EC2294}"/>
    <cellStyle name="Normal 202 2" xfId="4942" xr:uid="{3687B1ED-6101-4EB4-9143-72C68C50E761}"/>
    <cellStyle name="Normal 202 2 2" xfId="28232" xr:uid="{91BB36D6-C192-40D3-BBDA-9F2B546C41A8}"/>
    <cellStyle name="Normal 202 3" xfId="10164" xr:uid="{B9325A77-6567-4462-841C-1568085342FD}"/>
    <cellStyle name="Normal 202 4" xfId="10749" xr:uid="{28740643-BA8D-4B3D-9D57-70D8B856C09F}"/>
    <cellStyle name="Normal 202 5" xfId="24448" xr:uid="{1BEE1C04-E68E-4435-B33D-46B5AA449970}"/>
    <cellStyle name="Normal 203" xfId="4943" xr:uid="{80E4C4C9-A2A9-4705-9341-70A8D977EEA0}"/>
    <cellStyle name="Normal 203 2" xfId="10165" xr:uid="{6C79BDA0-FEB8-4676-BF9E-9DDDADC07565}"/>
    <cellStyle name="Normal 203 3" xfId="10750" xr:uid="{9CC3050D-1690-4246-B0C6-0192D79E107F}"/>
    <cellStyle name="Normal 203 4" xfId="24450" xr:uid="{A215318A-3993-4DD8-AE2E-914FC7DB5288}"/>
    <cellStyle name="Normal 204" xfId="4944" xr:uid="{C7EF8A09-6904-4EE7-9DEF-6497D001DAEF}"/>
    <cellStyle name="Normal 204 2" xfId="10166" xr:uid="{73BDB650-27AA-4F20-A508-BF1E5584CB53}"/>
    <cellStyle name="Normal 204 3" xfId="10751" xr:uid="{96093A5E-4626-4124-8B88-A4F790016663}"/>
    <cellStyle name="Normal 204 4" xfId="24449" xr:uid="{88D5217F-DFF3-4B3E-93F2-7A36F1B91375}"/>
    <cellStyle name="Normal 205" xfId="4945" xr:uid="{8649D845-FBAB-418E-881F-0AD043FCB1E9}"/>
    <cellStyle name="Normal 205 2" xfId="10167" xr:uid="{B97A42FD-B164-4337-BDBF-DA8B7335819E}"/>
    <cellStyle name="Normal 205 3" xfId="10752" xr:uid="{24926E96-E5BC-4899-848B-E6516B8B0986}"/>
    <cellStyle name="Normal 205 4" xfId="24451" xr:uid="{1ACCE42B-D191-40C9-8A06-A839651AE5FF}"/>
    <cellStyle name="Normal 206" xfId="4946" xr:uid="{4C477297-4A67-4F36-B95E-3D91EC93F01B}"/>
    <cellStyle name="Normal 206 2" xfId="10168" xr:uid="{520B035F-1C45-4253-B5A2-E7E9B1838DB5}"/>
    <cellStyle name="Normal 206 3" xfId="10753" xr:uid="{AAB8DB5E-D198-498E-8979-A5C514F76076}"/>
    <cellStyle name="Normal 206 4" xfId="24452" xr:uid="{15F79837-96D8-442B-98FE-25E33BF83420}"/>
    <cellStyle name="Normal 207" xfId="4947" xr:uid="{E1BD511A-4689-46D4-9F51-E24D382E30AD}"/>
    <cellStyle name="Normal 207 2" xfId="10169" xr:uid="{5AE29D74-AC83-437F-B248-C9E21A3B6988}"/>
    <cellStyle name="Normal 207 3" xfId="10754" xr:uid="{9E3F517D-89B6-4B9D-8ED2-C3A227B04DD7}"/>
    <cellStyle name="Normal 207 4" xfId="24469" xr:uid="{81E041C5-42CF-458B-9A7F-EEFD4F58B756}"/>
    <cellStyle name="Normal 208" xfId="4948" xr:uid="{0C189B14-D2C7-4E31-A458-65081641A03C}"/>
    <cellStyle name="Normal 208 2" xfId="10170" xr:uid="{66E1082B-2D89-40EE-B61E-741A13F3F6D7}"/>
    <cellStyle name="Normal 208 3" xfId="10755" xr:uid="{C59766D5-017A-45A6-952C-3F08F8D52052}"/>
    <cellStyle name="Normal 208 4" xfId="24470" xr:uid="{F5025DB1-6D0A-4C2D-AD7D-A353F1744364}"/>
    <cellStyle name="Normal 209" xfId="4949" xr:uid="{8358B9D3-E809-4910-998E-EF2B1C1B7F3C}"/>
    <cellStyle name="Normal 209 2" xfId="10171" xr:uid="{97771E92-795A-4758-B829-ADF666C83768}"/>
    <cellStyle name="Normal 209 3" xfId="10756" xr:uid="{02831C91-3D2E-49FE-8339-22791A754601}"/>
    <cellStyle name="Normal 209 4" xfId="24487" xr:uid="{35AEF7CE-8A20-4E0B-8ACC-C0BBEB8BF4B7}"/>
    <cellStyle name="Normal 21" xfId="2002" xr:uid="{00000000-0005-0000-0000-000038090000}"/>
    <cellStyle name="Normal 21 2" xfId="3453" xr:uid="{00000000-0005-0000-0000-000039090000}"/>
    <cellStyle name="Normal 21 2 10" xfId="29256" xr:uid="{1D10EB67-4CF5-4ACB-8719-17B4CA9E3560}"/>
    <cellStyle name="Normal 21 2 2" xfId="3657" xr:uid="{F2E9AF42-DA5F-41C9-943F-F02BF8DFA1B9}"/>
    <cellStyle name="Normal 21 2 3" xfId="4951" xr:uid="{71595131-5B71-4712-B409-9ACBEDA2C175}"/>
    <cellStyle name="Normal 21 2 4" xfId="9785" xr:uid="{DBEAD0C2-FDC3-4A5F-A1A1-43449541AAC8}"/>
    <cellStyle name="Normal 21 2 4 2" xfId="34389" xr:uid="{279564A3-7193-4ABE-BA79-9C779854FA11}"/>
    <cellStyle name="Normal 21 2 5" xfId="10757" xr:uid="{46DFEB4D-C73B-43F4-832D-EE051DB71AAF}"/>
    <cellStyle name="Normal 21 2 6" xfId="13631" xr:uid="{21F74ACB-4BEC-449B-8FFD-8CB753A30995}"/>
    <cellStyle name="Normal 21 2 6 2" xfId="37864" xr:uid="{0228188A-800A-4E57-B9F5-9FF9C0213E31}"/>
    <cellStyle name="Normal 21 2 7" xfId="17344" xr:uid="{F82F2BD4-D643-4845-A6AA-2A73584423CC}"/>
    <cellStyle name="Normal 21 2 7 2" xfId="41575" xr:uid="{8D26B2A2-C0AA-4178-BCC4-31AD422F7982}"/>
    <cellStyle name="Normal 21 2 8" xfId="21083" xr:uid="{EB2DD545-99AE-45AB-9937-F15BCA51414E}"/>
    <cellStyle name="Normal 21 2 8 2" xfId="45306" xr:uid="{3F1D263C-85C6-4879-8C33-A5A3E5871022}"/>
    <cellStyle name="Normal 21 2 9" xfId="27061" xr:uid="{B8E85936-9243-4124-88C8-00E9B6DAF918}"/>
    <cellStyle name="Normal 21 2 9 2" xfId="51180" xr:uid="{8288DE85-97E7-423F-B590-667FA2E871CA}"/>
    <cellStyle name="Normal 21 3" xfId="4950" xr:uid="{DB5D9659-423B-43FF-A1AD-8148DBCB6397}"/>
    <cellStyle name="Normal 21 3 2" xfId="10758" xr:uid="{C61451A9-FBEF-4633-9231-9D7206006B20}"/>
    <cellStyle name="Normal 210" xfId="4952" xr:uid="{1CD1A748-D80A-48F3-A9AA-54E945771D51}"/>
    <cellStyle name="Normal 210 2" xfId="10172" xr:uid="{9B1920B2-5C4E-467F-95C2-72FB122032B3}"/>
    <cellStyle name="Normal 210 3" xfId="10759" xr:uid="{F011DAC5-7669-4DC0-9212-B0BF951291C0}"/>
    <cellStyle name="Normal 211" xfId="4953" xr:uid="{8F51304D-2850-43ED-B3BB-33AA2C020B07}"/>
    <cellStyle name="Normal 211 2" xfId="6194" xr:uid="{DAF057B7-4A1B-43CD-A9A3-4FCC34E65BC9}"/>
    <cellStyle name="Normal 211 2 2" xfId="31200" xr:uid="{0681FDED-27E1-4BBC-B29A-F8E727CE4CC9}"/>
    <cellStyle name="Normal 211 3" xfId="10173" xr:uid="{F0F6DAF1-E124-4BB4-871E-6935CE319F73}"/>
    <cellStyle name="Normal 211 4" xfId="10760" xr:uid="{6EDA2D9C-E959-4616-A59D-D063651974EB}"/>
    <cellStyle name="Normal 211 5" xfId="30180" xr:uid="{AA35FBB0-6F50-43C9-BCB6-C9DCFCC0318D}"/>
    <cellStyle name="Normal 212" xfId="4954" xr:uid="{B069C9BC-8E83-47CE-AD2B-92BD08A5860C}"/>
    <cellStyle name="Normal 212 2" xfId="10174" xr:uid="{15AEED15-1E3E-4D79-9F93-68EABB40BAD3}"/>
    <cellStyle name="Normal 212 3" xfId="10761" xr:uid="{B0ED9FA1-5F0A-4D06-99C3-F7B6BB6D96CC}"/>
    <cellStyle name="Normal 213" xfId="4955" xr:uid="{3B34F0B7-081A-4E14-9149-FA876D1E8E4A}"/>
    <cellStyle name="Normal 213 2" xfId="10175" xr:uid="{BEE083EB-00B7-40F4-A4D7-CF8BD71B18B1}"/>
    <cellStyle name="Normal 213 3" xfId="10762" xr:uid="{A986135D-C503-4CEB-949A-1F584B5C432E}"/>
    <cellStyle name="Normal 214" xfId="4956" xr:uid="{99D79A9E-57E6-4E11-B66F-939C5B4CBEA9}"/>
    <cellStyle name="Normal 214 2" xfId="10176" xr:uid="{478AAB04-2FF1-45AE-AA40-B5E0965FC707}"/>
    <cellStyle name="Normal 214 3" xfId="10763" xr:uid="{8FE61F39-C6BE-4A42-A11A-FC5AFB6B71F1}"/>
    <cellStyle name="Normal 215" xfId="4957" xr:uid="{5714CDF2-095A-4275-8D4F-2FC0EEF3043B}"/>
    <cellStyle name="Normal 215 2" xfId="10178" xr:uid="{68A43EF2-3CFC-46E4-91A1-66E8AA06EF8A}"/>
    <cellStyle name="Normal 215 3" xfId="10764" xr:uid="{C4F22E04-D61F-49DA-A9A4-5C1CF57749DE}"/>
    <cellStyle name="Normal 216" xfId="4958" xr:uid="{F4DB9580-5200-400F-A94D-31B83F9FE28C}"/>
    <cellStyle name="Normal 216 2" xfId="10177" xr:uid="{D702B812-5A58-4390-83C1-89F2977F6D4C}"/>
    <cellStyle name="Normal 216 3" xfId="10765" xr:uid="{9A543260-742C-41EC-91B9-59687DCD790C}"/>
    <cellStyle name="Normal 217" xfId="4959" xr:uid="{CA5F4380-0E34-405B-8EF7-02AC47FD831D}"/>
    <cellStyle name="Normal 217 2" xfId="10179" xr:uid="{62185067-8307-46C7-8FB5-3CFF81D978AA}"/>
    <cellStyle name="Normal 217 3" xfId="10766" xr:uid="{6F2B661E-D27D-4DF2-BE6B-B191ACBC0FDD}"/>
    <cellStyle name="Normal 218" xfId="4960" xr:uid="{E8D6CD8D-8ABA-4CB9-A39F-EF2F0FBEE31E}"/>
    <cellStyle name="Normal 218 2" xfId="10180" xr:uid="{531A955D-DAD9-4BD8-83B4-2144B7D809E9}"/>
    <cellStyle name="Normal 218 3" xfId="10767" xr:uid="{82161EB7-FA1F-42D4-9ABB-A69E3DC90C15}"/>
    <cellStyle name="Normal 219" xfId="4961" xr:uid="{E7D62092-C1A6-4236-8F86-548D5E29F548}"/>
    <cellStyle name="Normal 219 2" xfId="10181" xr:uid="{816B9D1F-2DD5-4E8D-83AF-EAB25B37DB79}"/>
    <cellStyle name="Normal 219 2 2" xfId="10769" xr:uid="{B2E07E34-75EC-4B8A-985B-BDB638C98490}"/>
    <cellStyle name="Normal 219 3" xfId="10768" xr:uid="{9A499EF3-63E4-4485-A299-C376DEF559DC}"/>
    <cellStyle name="Normal 22" xfId="2003" xr:uid="{00000000-0005-0000-0000-00003A090000}"/>
    <cellStyle name="Normal 22 2" xfId="3488" xr:uid="{00000000-0005-0000-0000-00003B090000}"/>
    <cellStyle name="Normal 22 2 2" xfId="3658" xr:uid="{2CD99A00-C353-421D-ACA4-0E45FB21A9C1}"/>
    <cellStyle name="Normal 22 2 3" xfId="4963" xr:uid="{F5FC1650-83D2-4285-AB49-B232E2D90004}"/>
    <cellStyle name="Normal 22 2 4" xfId="10770" xr:uid="{95BD73BB-1F7A-4A4C-B49E-B847CB327064}"/>
    <cellStyle name="Normal 22 3" xfId="4962" xr:uid="{1933FD0A-2F0B-444F-8372-B4188662CC08}"/>
    <cellStyle name="Normal 22 3 2" xfId="10771" xr:uid="{7707B736-1006-4E98-AB22-00364232D25E}"/>
    <cellStyle name="Normal 220" xfId="4964" xr:uid="{7814E98B-DDFD-408D-9D7F-5AC06EE42F06}"/>
    <cellStyle name="Normal 220 2" xfId="10772" xr:uid="{F2074F38-2EFA-4B81-8CD1-77EB30A2F1D3}"/>
    <cellStyle name="Normal 220 3" xfId="28249" xr:uid="{6D66FCA0-FB3C-4A13-B8B1-9FBC83BBDC21}"/>
    <cellStyle name="Normal 221" xfId="3729" xr:uid="{E68359F2-4255-499F-A9AD-3888987C3A31}"/>
    <cellStyle name="Normal 221 2" xfId="10773" xr:uid="{E8A544E1-1E1B-49E6-9B5E-2565C8894CC2}"/>
    <cellStyle name="Normal 221 2 2" xfId="35157" xr:uid="{6C3CE11D-1BF7-4620-92A9-7E37715F64EE}"/>
    <cellStyle name="Normal 221 3" xfId="18522" xr:uid="{CAB58395-924A-4F6B-94BE-B1A47B879096}"/>
    <cellStyle name="Normal 222" xfId="5382" xr:uid="{9AE19207-3ED4-44FA-9802-95D35484C81E}"/>
    <cellStyle name="Normal 222 2" xfId="10774" xr:uid="{CB880D35-328E-4C41-B97D-9E08E4A8735E}"/>
    <cellStyle name="Normal 222 2 2" xfId="35158" xr:uid="{730CF55E-3CC6-4F5F-8518-78ADB53106BB}"/>
    <cellStyle name="Normal 222 3" xfId="18539" xr:uid="{63B518F2-DE85-4EC4-976E-282814572719}"/>
    <cellStyle name="Normal 223" xfId="5383" xr:uid="{EE85E300-ADC0-4C88-8E2B-C8A792738A54}"/>
    <cellStyle name="Normal 223 2" xfId="10775" xr:uid="{3D751C3E-88CB-4D5C-97F3-FFCD7096C55C}"/>
    <cellStyle name="Normal 223 2 2" xfId="35159" xr:uid="{C7F045FF-9C86-4121-85D6-6E8B2A0A2FC9}"/>
    <cellStyle name="Normal 223 3" xfId="18540" xr:uid="{F689928E-05EC-471B-8344-18F1E860C14E}"/>
    <cellStyle name="Normal 224" xfId="5406" xr:uid="{21B67B8D-5B58-44B5-82C9-E1CA0E77A266}"/>
    <cellStyle name="Normal 224 2" xfId="10776" xr:uid="{DCF87693-DE61-4BDC-B580-D41DEFA1CA27}"/>
    <cellStyle name="Normal 224 2 2" xfId="35160" xr:uid="{AB2DCA2B-6810-45CF-BB2E-432970B0082A}"/>
    <cellStyle name="Normal 224 3" xfId="18541" xr:uid="{B929E287-1B6A-45BF-AC5B-AAF66FDE0B27}"/>
    <cellStyle name="Normal 224 4" xfId="30413" xr:uid="{FD29A5F6-2050-4680-8B8F-8C46247A91CA}"/>
    <cellStyle name="Normal 225" xfId="5418" xr:uid="{08F9B383-F2FB-44F9-93DD-CD1FA2674F52}"/>
    <cellStyle name="Normal 225 2" xfId="10777" xr:uid="{B6752651-7B02-4BDF-9F51-12000D0A6DC5}"/>
    <cellStyle name="Normal 225 2 2" xfId="35161" xr:uid="{5001251B-35DE-4748-98FA-6C886EBAC2AB}"/>
    <cellStyle name="Normal 226" xfId="6399" xr:uid="{4E107D75-DDA7-410B-963B-5BDD94628557}"/>
    <cellStyle name="Normal 226 2" xfId="10778" xr:uid="{C957FE67-7E16-4398-B16C-B68837990210}"/>
    <cellStyle name="Normal 226 2 2" xfId="35162" xr:uid="{22834C00-6B41-4826-9374-DEE71A11F4F1}"/>
    <cellStyle name="Normal 227" xfId="6487" xr:uid="{13A2AB02-708A-494C-95BB-A8ED0DB66D01}"/>
    <cellStyle name="Normal 227 2" xfId="10779" xr:uid="{F4AB57FE-5619-4021-A289-5A70CBBDBB91}"/>
    <cellStyle name="Normal 227 2 2" xfId="35163" xr:uid="{C0ACF66C-B5CD-456E-B475-F051715C432C}"/>
    <cellStyle name="Normal 227 3" xfId="31492" xr:uid="{6D3D9B24-3CA7-4F19-8332-298DB78CA453}"/>
    <cellStyle name="Normal 228" xfId="6502" xr:uid="{E9A85A18-99A1-44B2-A765-BF3DE805A7FA}"/>
    <cellStyle name="Normal 228 2" xfId="10780" xr:uid="{709E21F5-39DA-40E1-B415-82A3F91C67F7}"/>
    <cellStyle name="Normal 228 2 2" xfId="35164" xr:uid="{7510A713-4A7B-4E62-BCCB-00B37E54578E}"/>
    <cellStyle name="Normal 228 3" xfId="31507" xr:uid="{9F6E0208-231E-4726-9B85-59B23AC8036C}"/>
    <cellStyle name="Normal 229" xfId="7874" xr:uid="{6B9F6786-A358-4DA7-A168-0C512F3835E7}"/>
    <cellStyle name="Normal 229 2" xfId="10782" xr:uid="{6A1E2C08-3B54-46F6-99E3-BDC6FE4BC61B}"/>
    <cellStyle name="Normal 229 3" xfId="10781" xr:uid="{4009462C-3C05-4989-BA22-F513AD154A38}"/>
    <cellStyle name="Normal 23" xfId="2004" xr:uid="{00000000-0005-0000-0000-00003C090000}"/>
    <cellStyle name="Normal 23 2" xfId="2005" xr:uid="{00000000-0005-0000-0000-00003D090000}"/>
    <cellStyle name="Normal 23 2 2" xfId="3659" xr:uid="{8509A4FE-B064-436D-908E-EDDDE845E230}"/>
    <cellStyle name="Normal 23 3" xfId="2006" xr:uid="{00000000-0005-0000-0000-00003E090000}"/>
    <cellStyle name="Normal 23 3 2" xfId="10783" xr:uid="{51E94AB3-A39C-4D13-BB84-3B29564BA989}"/>
    <cellStyle name="Normal 23 4" xfId="3491" xr:uid="{00000000-0005-0000-0000-00003F090000}"/>
    <cellStyle name="Normal 23 4 2" xfId="8916" xr:uid="{0167E51B-D19E-4777-8CDB-26919051FC9C}"/>
    <cellStyle name="Normal 23 4 2 2" xfId="33629" xr:uid="{6461A81C-D349-4250-89A3-4A2E0C55F28E}"/>
    <cellStyle name="Normal 23 4 3" xfId="10784" xr:uid="{C64EDF77-82FE-4A67-A71A-E073DE11C794}"/>
    <cellStyle name="Normal 23 4 4" xfId="12327" xr:uid="{464A21D2-34D6-4C5B-99E4-D9CAFF1A3AF7}"/>
    <cellStyle name="Normal 23 4 4 2" xfId="36561" xr:uid="{1A47927B-CC82-47A5-8F22-4F3B69E220B7}"/>
    <cellStyle name="Normal 23 4 5" xfId="16040" xr:uid="{BA218812-05A1-4A92-916E-5B1671D00354}"/>
    <cellStyle name="Normal 23 4 5 2" xfId="40272" xr:uid="{C7E016C4-2143-4147-AF00-DB096F59B3DA}"/>
    <cellStyle name="Normal 23 4 6" xfId="19778" xr:uid="{2A2AE22C-B91F-4016-9905-E5E679B3BA0F}"/>
    <cellStyle name="Normal 23 4 6 2" xfId="44003" xr:uid="{99A9DE7C-0141-4750-BDB5-06D380EADE4C}"/>
    <cellStyle name="Normal 23 4 7" xfId="25753" xr:uid="{0C34531A-BDE7-4D46-BA26-738DF1FA8C61}"/>
    <cellStyle name="Normal 23 4 7 2" xfId="49877" xr:uid="{F8420C52-5291-46BE-8596-F4F629978519}"/>
    <cellStyle name="Normal 23 4 8" xfId="29290" xr:uid="{BBF9C19A-EABB-4878-986C-B5DF6A94BA0F}"/>
    <cellStyle name="Normal 23 5" xfId="4965" xr:uid="{2142672A-F55E-436D-B84C-208E43FB54A9}"/>
    <cellStyle name="Normal 230" xfId="10785" xr:uid="{EF608AAB-6CB1-485F-98F5-9672782E9AB5}"/>
    <cellStyle name="Normal 230 2" xfId="35165" xr:uid="{657900A6-E27A-4A7C-95F6-AF1B735DDC48}"/>
    <cellStyle name="Normal 231" xfId="10786" xr:uid="{BFA7DAB5-C9F1-48F4-9EF1-76B92E4E55FC}"/>
    <cellStyle name="Normal 231 2" xfId="35166" xr:uid="{346EB786-B344-4511-B785-9BF587BCBD68}"/>
    <cellStyle name="Normal 232" xfId="10787" xr:uid="{C5F60F70-DFD1-4CC3-A337-3B5D465FDA05}"/>
    <cellStyle name="Normal 232 2" xfId="35167" xr:uid="{9D7A0B05-6BC9-4F52-A640-572DAC34C95C}"/>
    <cellStyle name="Normal 233" xfId="10788" xr:uid="{B10531EE-F0E3-4F13-9A4B-C1974805EC70}"/>
    <cellStyle name="Normal 233 2" xfId="35168" xr:uid="{F4E05795-D9BB-4A33-A814-F911818BD6C8}"/>
    <cellStyle name="Normal 234" xfId="10789" xr:uid="{36BAD14D-01FA-4214-812E-FC680CB6A7A7}"/>
    <cellStyle name="Normal 234 2" xfId="35169" xr:uid="{F7750AAB-C011-4A46-A5F5-16D5FA1BFDAE}"/>
    <cellStyle name="Normal 235" xfId="10790" xr:uid="{2E9C9226-6BB1-4C44-9FC1-382EDC90E706}"/>
    <cellStyle name="Normal 235 2" xfId="35170" xr:uid="{FBB61A40-B421-4E62-9660-7BDCBCF8E1C1}"/>
    <cellStyle name="Normal 236" xfId="10791" xr:uid="{B4AE341E-99E6-44E8-91A7-70BBEA404059}"/>
    <cellStyle name="Normal 237" xfId="10792" xr:uid="{6AEA88B6-50CE-4A8C-B1AB-DF33F0EA72A9}"/>
    <cellStyle name="Normal 238" xfId="10793" xr:uid="{A26200B9-F2A7-4451-BA1F-E6C9E34B6852}"/>
    <cellStyle name="Normal 238 2" xfId="35171" xr:uid="{2A7057B9-8B0A-44D3-9F1F-174218215458}"/>
    <cellStyle name="Normal 239" xfId="10794" xr:uid="{D385155E-005C-48F1-B492-9ABF72CED1B2}"/>
    <cellStyle name="Normal 239 2" xfId="35172" xr:uid="{DE82520D-0882-4E47-B9E6-FB984C27CD4F}"/>
    <cellStyle name="Normal 24" xfId="2007" xr:uid="{00000000-0005-0000-0000-000040090000}"/>
    <cellStyle name="Normal 24 2" xfId="2008" xr:uid="{00000000-0005-0000-0000-000041090000}"/>
    <cellStyle name="Normal 24 2 2" xfId="3660" xr:uid="{7D0DF75C-2CFA-40AA-A687-08E3B06C9199}"/>
    <cellStyle name="Normal 24 2 2 2" xfId="7662" xr:uid="{37FA9B92-3C72-46FE-9FAA-4B2066D7B939}"/>
    <cellStyle name="Normal 24 3" xfId="2009" xr:uid="{00000000-0005-0000-0000-000042090000}"/>
    <cellStyle name="Normal 24 3 2" xfId="10795" xr:uid="{AA5B0161-0FF2-4443-9E12-0D7163B3EFBA}"/>
    <cellStyle name="Normal 24 4" xfId="2010" xr:uid="{00000000-0005-0000-0000-000043090000}"/>
    <cellStyle name="Normal 24 5" xfId="3502" xr:uid="{00000000-0005-0000-0000-000044090000}"/>
    <cellStyle name="Normal 24 5 2" xfId="8928" xr:uid="{447088A5-B6CF-42EF-8C32-AF67235B5221}"/>
    <cellStyle name="Normal 24 5 2 2" xfId="33641" xr:uid="{BEE663E6-422D-4200-B0D6-2B6EDB967561}"/>
    <cellStyle name="Normal 24 5 3" xfId="10796" xr:uid="{7DE17A45-B0EE-4E40-86C2-6557DE8B9352}"/>
    <cellStyle name="Normal 24 5 4" xfId="12339" xr:uid="{0A26BD0E-7F9D-4857-B210-FDB9428AC09D}"/>
    <cellStyle name="Normal 24 5 4 2" xfId="36573" xr:uid="{8C4087CC-0C3F-4A00-AC46-FF0330B63BFA}"/>
    <cellStyle name="Normal 24 5 5" xfId="16052" xr:uid="{90782376-8809-4899-BE94-EF3E0E36126F}"/>
    <cellStyle name="Normal 24 5 5 2" xfId="40284" xr:uid="{F792E4B6-D6E2-4AA3-AA2D-F5084FC4D4B0}"/>
    <cellStyle name="Normal 24 5 6" xfId="19790" xr:uid="{5F6E945A-FFB3-45A0-9351-079B5F70A0C3}"/>
    <cellStyle name="Normal 24 5 6 2" xfId="44015" xr:uid="{58B9AF99-588E-478A-B2E4-A73446EBCCF9}"/>
    <cellStyle name="Normal 24 5 7" xfId="25765" xr:uid="{A0E9EE4B-369C-4A0D-A105-094A41115B6D}"/>
    <cellStyle name="Normal 24 5 7 2" xfId="49889" xr:uid="{67880075-E8E9-4FAF-807B-096D5E564BF0}"/>
    <cellStyle name="Normal 24 6" xfId="4966" xr:uid="{7470DA6C-A47D-4755-96C2-0D88EB374447}"/>
    <cellStyle name="Normal 240" xfId="10797" xr:uid="{4EAE4C1E-25DC-456E-B632-197DCFAE0188}"/>
    <cellStyle name="Normal 241" xfId="10798" xr:uid="{5C56B032-4F2A-411F-96B3-A7B72FBC905B}"/>
    <cellStyle name="Normal 242" xfId="10799" xr:uid="{9843E963-40DF-43B8-9729-75CD25EBB565}"/>
    <cellStyle name="Normal 242 2" xfId="35173" xr:uid="{407B2052-9F9A-463C-854C-D7218FDA4CA1}"/>
    <cellStyle name="Normal 243" xfId="11068" xr:uid="{8824537B-0075-430D-B45B-E04C84BCE7C0}"/>
    <cellStyle name="Normal 243 2" xfId="35309" xr:uid="{AE688499-510B-49FF-A4EB-3D370C952F76}"/>
    <cellStyle name="Normal 244" xfId="11093" xr:uid="{E31B7B98-B39C-4270-8A0A-54FE8956F1BA}"/>
    <cellStyle name="Normal 245" xfId="11096" xr:uid="{B2B79D3C-28FC-40BA-B924-E8051A2C2500}"/>
    <cellStyle name="Normal 246" xfId="12511" xr:uid="{8E32FAFD-919D-4DC8-B5E2-122B7FF72F2C}"/>
    <cellStyle name="Normal 247" xfId="14809" xr:uid="{6D9BD6B2-8959-431C-82ED-829859E36930}"/>
    <cellStyle name="Normal 248" xfId="16224" xr:uid="{996297FB-389A-47FF-815E-EF9D7C6E5393}"/>
    <cellStyle name="Normal 249" xfId="18542" xr:uid="{C09C3B13-5C6F-4278-BAC0-6A5DCFE2B48D}"/>
    <cellStyle name="Normal 25" xfId="2011" xr:uid="{00000000-0005-0000-0000-000045090000}"/>
    <cellStyle name="Normal 25 2" xfId="2012" xr:uid="{00000000-0005-0000-0000-000046090000}"/>
    <cellStyle name="Normal 25 2 2" xfId="3661" xr:uid="{2F972250-3E70-4932-8FE1-4122FA4DD21C}"/>
    <cellStyle name="Normal 25 3" xfId="2013" xr:uid="{00000000-0005-0000-0000-000047090000}"/>
    <cellStyle name="Normal 25 3 2" xfId="2014" xr:uid="{00000000-0005-0000-0000-000048090000}"/>
    <cellStyle name="Normal 25 3 3" xfId="10800" xr:uid="{A321F967-6B51-4B51-ADD6-AE0370272633}"/>
    <cellStyle name="Normal 25 4" xfId="4967" xr:uid="{030C1BC2-2462-4BE6-8FE1-5C27C7A8D18C}"/>
    <cellStyle name="Normal 25 4 2" xfId="7663" xr:uid="{D43D6A7F-D40D-4406-A3C9-72A46D6C9841}"/>
    <cellStyle name="Normal 25 4 3" xfId="10801" xr:uid="{A875C8EF-0A82-4B6E-8315-E5B9863E22D1}"/>
    <cellStyle name="Normal 250" xfId="19963" xr:uid="{3E6ADC99-57DC-47AD-B7EE-35C6A9B7DE65}"/>
    <cellStyle name="Normal 251" xfId="22279" xr:uid="{2E69EA67-DAF0-4681-B680-BE70725CA9E8}"/>
    <cellStyle name="Normal 252" xfId="19707" xr:uid="{EFDB3DE8-1141-491F-AC2D-3863AE5FFA73}"/>
    <cellStyle name="Normal 253" xfId="19961" xr:uid="{1D51D96E-C1A7-4679-BA71-846DE166A7C9}"/>
    <cellStyle name="Normal 254" xfId="22278" xr:uid="{910E41A9-FBF9-4D8A-A4B9-59B0984517C9}"/>
    <cellStyle name="Normal 255" xfId="22281" xr:uid="{B093A8A3-795B-4420-B2E5-DF38D315FA24}"/>
    <cellStyle name="Normal 256" xfId="22277" xr:uid="{12178FCE-6DB2-4456-94CC-B6AE5E755D42}"/>
    <cellStyle name="Normal 257" xfId="22280" xr:uid="{32AC4D88-03A7-47A1-A05A-80E7950266A4}"/>
    <cellStyle name="Normal 258" xfId="22282" xr:uid="{2B0FA053-2A5C-4704-83A0-3DE8D05D0E1E}"/>
    <cellStyle name="Normal 258 2" xfId="46500" xr:uid="{E0A501A9-B203-4154-9617-500B8B3B8143}"/>
    <cellStyle name="Normal 259" xfId="22320" xr:uid="{39D703D6-04F2-435D-80EF-4BE99EC49116}"/>
    <cellStyle name="Normal 26" xfId="2015" xr:uid="{00000000-0005-0000-0000-000049090000}"/>
    <cellStyle name="Normal 26 10" xfId="8746" xr:uid="{5DC18F35-4A72-497C-AC9A-E461625C1416}"/>
    <cellStyle name="Normal 26 10 2" xfId="24333" xr:uid="{B06E5075-5691-4EDF-8A93-00F111F4D855}"/>
    <cellStyle name="Normal 26 10 2 2" xfId="48535" xr:uid="{F5D50DC9-90B5-482F-BACF-B8334FC25054}"/>
    <cellStyle name="Normal 26 10 3" xfId="33528" xr:uid="{BD5B3642-DD55-4E82-B841-AF5969EED4F4}"/>
    <cellStyle name="Normal 26 11" xfId="8767" xr:uid="{909B4B3F-944E-4483-BD9A-B1DB7B583938}"/>
    <cellStyle name="Normal 26 11 2" xfId="24351" xr:uid="{024F4DD6-EC38-4B79-B30C-F80A6AE58A8C}"/>
    <cellStyle name="Normal 26 11 2 2" xfId="48553" xr:uid="{D4D09431-2000-4AD3-8A25-9B2249B7E3C5}"/>
    <cellStyle name="Normal 26 11 3" xfId="33546" xr:uid="{D3E0FE91-29CD-42BB-BFD8-9253C5BD9DC8}"/>
    <cellStyle name="Normal 26 12" xfId="8791" xr:uid="{2B1981B5-5FCE-46DC-80FA-F360B010314B}"/>
    <cellStyle name="Normal 26 12 2" xfId="24372" xr:uid="{A1CFA3F6-7FB5-4AA8-9CA5-A890D130CCB7}"/>
    <cellStyle name="Normal 26 12 2 2" xfId="48574" xr:uid="{E71ABC1C-9DF9-47B4-BCCA-21D2414E7984}"/>
    <cellStyle name="Normal 26 12 3" xfId="33567" xr:uid="{99A42BD5-7B18-4659-B5B4-3B5C6859F491}"/>
    <cellStyle name="Normal 26 2" xfId="2016" xr:uid="{00000000-0005-0000-0000-00004A090000}"/>
    <cellStyle name="Normal 26 2 2" xfId="3662" xr:uid="{71427360-05D5-4B77-8993-2078548BD438}"/>
    <cellStyle name="Normal 26 2 2 2" xfId="10802" xr:uid="{86978A23-1DE4-4A91-B94B-7B69367F53F5}"/>
    <cellStyle name="Normal 26 3" xfId="2017" xr:uid="{00000000-0005-0000-0000-00004B090000}"/>
    <cellStyle name="Normal 26 3 2" xfId="7899" xr:uid="{F0B568CD-93E4-4D30-8C22-B25272BF7DA5}"/>
    <cellStyle name="Normal 26 3 2 2" xfId="14074" xr:uid="{F2C3B7D8-E31F-4501-8212-A9CCC7B7F658}"/>
    <cellStyle name="Normal 26 3 2 2 2" xfId="27506" xr:uid="{B8E9FE4B-8E41-4E4E-AEDB-5A44ED4377F6}"/>
    <cellStyle name="Normal 26 3 2 2 2 2" xfId="51623" xr:uid="{25859E30-E40E-44CB-9B06-379E660F7B83}"/>
    <cellStyle name="Normal 26 3 2 2 3" xfId="38307" xr:uid="{2A63C44D-241D-473E-BEC4-0083B8CDAB64}"/>
    <cellStyle name="Normal 26 3 2 3" xfId="17787" xr:uid="{7B528AD4-41C5-4957-B73D-6F9C28FC825F}"/>
    <cellStyle name="Normal 26 3 2 3 2" xfId="42018" xr:uid="{B0A3E694-501B-4E7C-A976-2BAAB85B351D}"/>
    <cellStyle name="Normal 26 3 2 4" xfId="21526" xr:uid="{FF2F67E5-C644-40BA-8309-306C6634EE46}"/>
    <cellStyle name="Normal 26 3 2 4 2" xfId="45749" xr:uid="{99A2ED59-DDEC-4D67-B83B-C9CF0DA6824C}"/>
    <cellStyle name="Normal 26 3 2 5" xfId="23546" xr:uid="{E591BCF1-B0FB-47FE-8854-221E7B2BDEE5}"/>
    <cellStyle name="Normal 26 3 2 5 2" xfId="47748" xr:uid="{641A6FF2-4D2E-4029-91D8-DFC25E4A64C0}"/>
    <cellStyle name="Normal 26 3 2 6" xfId="32741" xr:uid="{6FFBFC85-80B2-4D13-B71D-66069C5E6BF7}"/>
    <cellStyle name="Normal 26 3 3" xfId="6732" xr:uid="{E69D6650-C4D5-4ECA-A9C2-61A2F3108F85}"/>
    <cellStyle name="Normal 26 3 3 2" xfId="12892" xr:uid="{CC41C3E5-FB4B-4122-BFF8-82DD1C238708}"/>
    <cellStyle name="Normal 26 3 3 2 2" xfId="37125" xr:uid="{A88A42AF-A500-4669-9527-48912A0679BD}"/>
    <cellStyle name="Normal 26 3 3 3" xfId="16605" xr:uid="{31AAB386-F28D-4625-856F-07615143C09B}"/>
    <cellStyle name="Normal 26 3 3 3 2" xfId="40836" xr:uid="{D8589873-D8C6-4C15-A502-51D991B60A68}"/>
    <cellStyle name="Normal 26 3 3 4" xfId="20344" xr:uid="{527E4172-9282-4BCC-BD85-E395703785A6}"/>
    <cellStyle name="Normal 26 3 3 4 2" xfId="44567" xr:uid="{A2D250E3-DAD4-41E4-B0D7-6DD9CE23E69C}"/>
    <cellStyle name="Normal 26 3 3 5" xfId="26322" xr:uid="{C44ED407-DD09-481D-BB58-E92E2B1A261C}"/>
    <cellStyle name="Normal 26 3 3 5 2" xfId="50441" xr:uid="{BDC1945F-DF5D-452F-87AD-4E1DB9AFA340}"/>
    <cellStyle name="Normal 26 3 3 6" xfId="31690" xr:uid="{13933CE2-51EB-4085-A876-2CDBA47E18F6}"/>
    <cellStyle name="Normal 26 3 4" xfId="11490" xr:uid="{898354A3-F7F2-457F-BC62-26DEC49D128B}"/>
    <cellStyle name="Normal 26 3 4 2" xfId="24909" xr:uid="{0C7C8E52-3FCA-45AF-8091-748DB014EF1F}"/>
    <cellStyle name="Normal 26 3 4 2 2" xfId="49043" xr:uid="{9EFF98BC-3351-4398-A589-E82D9579B596}"/>
    <cellStyle name="Normal 26 3 4 3" xfId="35724" xr:uid="{C5596A34-603B-431E-8CA8-66569DD28EEF}"/>
    <cellStyle name="Normal 26 3 5" xfId="15203" xr:uid="{E1DD7180-263F-4E9D-B439-B8363AD2C4DF}"/>
    <cellStyle name="Normal 26 3 5 2" xfId="39435" xr:uid="{309A469D-1180-4673-94CF-CB2DA36434E3}"/>
    <cellStyle name="Normal 26 3 6" xfId="18940" xr:uid="{418FC9C3-4D05-4597-9F47-527B66266218}"/>
    <cellStyle name="Normal 26 3 6 2" xfId="43166" xr:uid="{52DD2B79-8202-42EF-AA8B-20327564581F}"/>
    <cellStyle name="Normal 26 3 7" xfId="22493" xr:uid="{22D2CFAE-6E1B-4461-8E09-8F38A79E540D}"/>
    <cellStyle name="Normal 26 3 7 2" xfId="46695" xr:uid="{DC003413-7995-4D24-B42B-41CB9604E2C9}"/>
    <cellStyle name="Normal 26 4" xfId="2018" xr:uid="{00000000-0005-0000-0000-00004C090000}"/>
    <cellStyle name="Normal 26 4 10" xfId="28992" xr:uid="{23C6FAF0-A59B-4356-9AF4-057E9D748E75}"/>
    <cellStyle name="Normal 26 4 2" xfId="4969" xr:uid="{B0AC32C1-C9D5-4AEB-89A6-07AF27682967}"/>
    <cellStyle name="Normal 26 4 2 2" xfId="8019" xr:uid="{C2BB4EAC-DD71-4483-ABB5-AA6078EA6A47}"/>
    <cellStyle name="Normal 26 4 2 2 2" xfId="27616" xr:uid="{2FCE4E33-7ADF-4181-9D86-1316D18F282C}"/>
    <cellStyle name="Normal 26 4 2 2 2 2" xfId="51733" xr:uid="{B4C24433-F59A-4E88-A1E3-0C24BDC15A3A}"/>
    <cellStyle name="Normal 26 4 2 2 3" xfId="32851" xr:uid="{A118A935-C28B-4E5B-84F2-DF7D602FC228}"/>
    <cellStyle name="Normal 26 4 2 3" xfId="14184" xr:uid="{DF0B1CCF-A059-44DE-9E74-D9C622A2C2BA}"/>
    <cellStyle name="Normal 26 4 2 3 2" xfId="38417" xr:uid="{0D4FDB53-BF85-401F-A982-9152C821EDC8}"/>
    <cellStyle name="Normal 26 4 2 4" xfId="17897" xr:uid="{740D3BF6-96DF-4852-9E69-63840846EF92}"/>
    <cellStyle name="Normal 26 4 2 4 2" xfId="42128" xr:uid="{3DD6FB81-4C33-4C3E-8341-C3547DD1160F}"/>
    <cellStyle name="Normal 26 4 2 5" xfId="21636" xr:uid="{D1A3794B-C82D-4BB9-B785-45CB8860F418}"/>
    <cellStyle name="Normal 26 4 2 5 2" xfId="45859" xr:uid="{9D204174-BAE7-4078-AA70-41B25824F779}"/>
    <cellStyle name="Normal 26 4 2 6" xfId="23656" xr:uid="{382FC809-4081-4636-8B81-50F2604F50A3}"/>
    <cellStyle name="Normal 26 4 2 6 2" xfId="47858" xr:uid="{7B41C75B-1896-48BC-B0E5-4835B57EF7BB}"/>
    <cellStyle name="Normal 26 4 2 7" xfId="30181" xr:uid="{7C335626-E2F1-47F7-A906-8A29D85B4410}"/>
    <cellStyle name="Normal 26 4 3" xfId="6195" xr:uid="{90684321-F3D2-4B69-AC0B-0983E926F741}"/>
    <cellStyle name="Normal 26 4 3 2" xfId="9383" xr:uid="{23F5E102-4E03-41C8-86AE-D26B708CDA8A}"/>
    <cellStyle name="Normal 26 4 3 2 2" xfId="34009" xr:uid="{E51423C5-C8E5-4A9C-B6F2-B7E02B395907}"/>
    <cellStyle name="Normal 26 4 3 3" xfId="12992" xr:uid="{5B5C957F-7C35-4744-ACBC-3AFCD09816CE}"/>
    <cellStyle name="Normal 26 4 3 3 2" xfId="37225" xr:uid="{48103DF5-DE66-4794-95E7-E2101FEE975C}"/>
    <cellStyle name="Normal 26 4 3 4" xfId="16705" xr:uid="{748771D6-E3A9-441C-A923-EFFEFF29B2C5}"/>
    <cellStyle name="Normal 26 4 3 4 2" xfId="40936" xr:uid="{EA8E932E-536C-4782-8580-EB054AA721D4}"/>
    <cellStyle name="Normal 26 4 3 5" xfId="20444" xr:uid="{250EC858-A7F8-4C95-8907-495E15772850}"/>
    <cellStyle name="Normal 26 4 3 5 2" xfId="44667" xr:uid="{65C77B31-5BAF-4BDA-8AC4-A59C2E38E88C}"/>
    <cellStyle name="Normal 26 4 3 6" xfId="26422" xr:uid="{A2BAA4AC-4699-44E1-9B0A-6D27FD1E1FC5}"/>
    <cellStyle name="Normal 26 4 3 6 2" xfId="50541" xr:uid="{DA50E8E1-49C3-433A-BF89-0F7AB43735EC}"/>
    <cellStyle name="Normal 26 4 3 7" xfId="31201" xr:uid="{AE17A360-5AC1-4198-A9AA-2D83763BA785}"/>
    <cellStyle name="Normal 26 4 4" xfId="6870" xr:uid="{45EB9A1C-3370-4B87-840F-CFF36ABAB618}"/>
    <cellStyle name="Normal 26 4 4 2" xfId="25019" xr:uid="{724A5FFC-A5C4-4668-B850-384D541C357A}"/>
    <cellStyle name="Normal 26 4 4 2 2" xfId="49153" xr:uid="{92E3B4CE-C1F3-4FB5-A823-F5AC0D66299F}"/>
    <cellStyle name="Normal 26 4 4 3" xfId="31803" xr:uid="{7CB1888D-991C-4068-8015-E968E1C1105B}"/>
    <cellStyle name="Normal 26 4 5" xfId="10803" xr:uid="{43066246-D40F-467F-8A76-7D0BDF635E8A}"/>
    <cellStyle name="Normal 26 4 6" xfId="11603" xr:uid="{D5B04B0D-A794-4F48-BCA7-CD3FC3978C94}"/>
    <cellStyle name="Normal 26 4 6 2" xfId="35837" xr:uid="{78588253-4778-4BB7-816C-211DC4D73F4A}"/>
    <cellStyle name="Normal 26 4 7" xfId="15316" xr:uid="{90898D00-F420-4A3C-B9B0-3A6893F7B30E}"/>
    <cellStyle name="Normal 26 4 7 2" xfId="39548" xr:uid="{D24C5D3D-AEB4-4504-B8DD-5BA54C2993A1}"/>
    <cellStyle name="Normal 26 4 8" xfId="19053" xr:uid="{A4A5A4B4-1905-41B4-AD3C-94D5B917A139}"/>
    <cellStyle name="Normal 26 4 8 2" xfId="43279" xr:uid="{B122C62A-B145-4FB4-93D8-1140D3E49350}"/>
    <cellStyle name="Normal 26 4 9" xfId="22606" xr:uid="{A78D6E4C-C94A-4860-8F5B-E16E3FC92A5D}"/>
    <cellStyle name="Normal 26 4 9 2" xfId="46808" xr:uid="{FD402866-AED7-459C-8B8F-DEC4EFC11484}"/>
    <cellStyle name="Normal 26 5" xfId="4968" xr:uid="{530F763D-2910-48B1-B665-21D50AD66275}"/>
    <cellStyle name="Normal 26 5 2" xfId="8571" xr:uid="{30148794-BABA-4289-ABFC-DFA917743C70}"/>
    <cellStyle name="Normal 26 5 2 2" xfId="14720" xr:uid="{7DC2FCA5-24F5-4843-8C1A-339E90910690}"/>
    <cellStyle name="Normal 26 5 2 2 2" xfId="28152" xr:uid="{35B4C6A7-B14F-4E89-B895-F95819E851F9}"/>
    <cellStyle name="Normal 26 5 2 2 2 2" xfId="52269" xr:uid="{B8782026-9868-4CBC-93D5-CC04F367D36A}"/>
    <cellStyle name="Normal 26 5 2 2 3" xfId="38953" xr:uid="{59EAEB1A-263A-4DEB-A874-4BE468691B37}"/>
    <cellStyle name="Normal 26 5 2 3" xfId="18433" xr:uid="{9039F30C-CCB3-43CD-BF1D-D6B255D9E8AC}"/>
    <cellStyle name="Normal 26 5 2 3 2" xfId="42664" xr:uid="{962D96C3-755F-4157-8F6F-0F007F08B65D}"/>
    <cellStyle name="Normal 26 5 2 4" xfId="22172" xr:uid="{08A5D76F-03F0-414A-9125-54DDC72887B0}"/>
    <cellStyle name="Normal 26 5 2 4 2" xfId="46395" xr:uid="{EAB3EE9D-AA63-475C-90FF-C0EE1711C12D}"/>
    <cellStyle name="Normal 26 5 2 5" xfId="24192" xr:uid="{6D1E8542-4B7E-444A-91CF-1230E5B429EE}"/>
    <cellStyle name="Normal 26 5 2 5 2" xfId="48394" xr:uid="{8384B08A-9D96-46A9-8EF3-2D043CAAC4F8}"/>
    <cellStyle name="Normal 26 5 2 6" xfId="33387" xr:uid="{E9FEBFEC-9C3C-484A-B6D0-67CF1F708DAC}"/>
    <cellStyle name="Normal 26 5 3" xfId="7425" xr:uid="{13A1B6F2-D6E3-4DE2-A06B-E33E990777F8}"/>
    <cellStyle name="Normal 26 5 3 2" xfId="13528" xr:uid="{CAABE56C-2949-49CE-BB1A-31D312F80683}"/>
    <cellStyle name="Normal 26 5 3 2 2" xfId="37761" xr:uid="{13161C00-D012-4396-81F0-FCA0A390CE5B}"/>
    <cellStyle name="Normal 26 5 3 3" xfId="17241" xr:uid="{90D2E913-3C7D-4547-AEDD-117BA4C1CCA5}"/>
    <cellStyle name="Normal 26 5 3 3 2" xfId="41472" xr:uid="{0B110DFD-E5F8-4247-A112-A32A1689893F}"/>
    <cellStyle name="Normal 26 5 3 4" xfId="20980" xr:uid="{553BB314-F608-459C-A126-95764AB13308}"/>
    <cellStyle name="Normal 26 5 3 4 2" xfId="45203" xr:uid="{A4FB0007-8A5B-455D-9CA8-67B7BA4F02C2}"/>
    <cellStyle name="Normal 26 5 3 5" xfId="26958" xr:uid="{07185329-DDE4-40B3-BEF7-A350F8191842}"/>
    <cellStyle name="Normal 26 5 3 5 2" xfId="51077" xr:uid="{A42294E8-84C9-4761-B5BF-40595CD43B10}"/>
    <cellStyle name="Normal 26 5 3 6" xfId="32339" xr:uid="{FB041659-6155-4357-BBD1-2E24803ED0D3}"/>
    <cellStyle name="Normal 26 5 4" xfId="12139" xr:uid="{70B725C9-6D4F-45D4-AA25-08C52183D4C8}"/>
    <cellStyle name="Normal 26 5 4 2" xfId="25555" xr:uid="{AFC3B5B3-78EF-47F1-A326-8F9CBC961B6D}"/>
    <cellStyle name="Normal 26 5 4 2 2" xfId="49689" xr:uid="{4606A870-7303-45A5-A5FD-88AC12822240}"/>
    <cellStyle name="Normal 26 5 4 3" xfId="36373" xr:uid="{106C35BD-24D5-4254-8109-15BDDF403285}"/>
    <cellStyle name="Normal 26 5 5" xfId="15852" xr:uid="{A4CA2454-19C6-4C2B-8E98-6B37699379F8}"/>
    <cellStyle name="Normal 26 5 5 2" xfId="40084" xr:uid="{38DD9BFE-E0AA-449A-9F11-257D0EFEA765}"/>
    <cellStyle name="Normal 26 5 6" xfId="19589" xr:uid="{4D18B27A-B759-462F-A301-ABEF18A765D1}"/>
    <cellStyle name="Normal 26 5 6 2" xfId="43815" xr:uid="{E640DFD8-51B3-4B87-960C-F0708FF928B8}"/>
    <cellStyle name="Normal 26 5 7" xfId="23142" xr:uid="{599658A5-50EA-4253-974B-A86A60B5AE21}"/>
    <cellStyle name="Normal 26 5 7 2" xfId="47344" xr:uid="{0842766B-442C-4DF0-839A-33EB9AD02DDD}"/>
    <cellStyle name="Normal 26 6" xfId="7664" xr:uid="{59BB618C-FABF-458E-B02D-B06424C4A57E}"/>
    <cellStyle name="Normal 26 7" xfId="8633" xr:uid="{ECCF714E-E6F5-4508-B991-C2BBE80FA079}"/>
    <cellStyle name="Normal 26 7 2" xfId="24248" xr:uid="{0D5995F0-5E30-4A58-AA19-B762C5C6C13F}"/>
    <cellStyle name="Normal 26 7 2 2" xfId="48450" xr:uid="{3216D1AD-D833-4842-92B5-8A9DA3A35232}"/>
    <cellStyle name="Normal 26 7 3" xfId="33443" xr:uid="{33B1411E-995C-41E4-843A-28497C004E4C}"/>
    <cellStyle name="Normal 26 8" xfId="8708" xr:uid="{08FC92E7-A256-46D2-A198-6FB4142415B1}"/>
    <cellStyle name="Normal 26 8 2" xfId="24297" xr:uid="{49689F07-00A2-4D1E-956A-6C119B0C3E42}"/>
    <cellStyle name="Normal 26 8 2 2" xfId="48499" xr:uid="{773184E1-B79C-4C33-80B6-F94D896483F0}"/>
    <cellStyle name="Normal 26 8 3" xfId="33492" xr:uid="{DCC87197-B240-4C11-94D5-2A9C1C6AA73C}"/>
    <cellStyle name="Normal 26 9" xfId="8727" xr:uid="{70835BBE-1083-4D4A-916A-6840EBD6069B}"/>
    <cellStyle name="Normal 26 9 2" xfId="24315" xr:uid="{80745CE5-CB68-4617-99BB-5A6C1999F574}"/>
    <cellStyle name="Normal 26 9 2 2" xfId="48517" xr:uid="{6D1E088B-5C07-4F9E-94D6-E52BC58F766C}"/>
    <cellStyle name="Normal 26 9 3" xfId="33510" xr:uid="{CE2317D5-CB2B-439E-A17A-3787AEBD4179}"/>
    <cellStyle name="Normal 260" xfId="25939" xr:uid="{965CC40B-2A15-46AE-A0E1-D0E511A7FF28}"/>
    <cellStyle name="Normal 261" xfId="28250" xr:uid="{3BD0B8FE-5335-4207-9AD2-834F94FC10A3}"/>
    <cellStyle name="Normal 262" xfId="52368" xr:uid="{B533E30E-E186-45E5-ABD7-DBD9349D0A54}"/>
    <cellStyle name="Normal 263" xfId="52383" xr:uid="{B9064F5D-5D14-4EFD-8142-8F4AA928C6BB}"/>
    <cellStyle name="Normal 27" xfId="2019" xr:uid="{00000000-0005-0000-0000-00004D090000}"/>
    <cellStyle name="Normal 27 10" xfId="8749" xr:uid="{7E23AB97-ED13-4253-9E37-1097C2727429}"/>
    <cellStyle name="Normal 27 10 2" xfId="24336" xr:uid="{F8854AE4-77B8-4443-804C-258D1F4A3974}"/>
    <cellStyle name="Normal 27 10 2 2" xfId="48538" xr:uid="{CB1D0CD6-9A4A-48BA-8F7B-A8DBD8288FD7}"/>
    <cellStyle name="Normal 27 10 3" xfId="33531" xr:uid="{37CE1E15-31FC-4F3E-94A6-642C116B2DA9}"/>
    <cellStyle name="Normal 27 11" xfId="8770" xr:uid="{66812343-4D3B-4DA8-9881-1927DD46DF5A}"/>
    <cellStyle name="Normal 27 11 2" xfId="24354" xr:uid="{74F519F5-78CC-474A-AA6D-CDCAA5686004}"/>
    <cellStyle name="Normal 27 11 2 2" xfId="48556" xr:uid="{44D9359A-E843-4132-A70F-DEAC3AF2C9C7}"/>
    <cellStyle name="Normal 27 11 3" xfId="33549" xr:uid="{80B07C73-8BC1-4F77-B7DA-6415E87AF0C1}"/>
    <cellStyle name="Normal 27 12" xfId="8794" xr:uid="{EA278171-8362-4639-98DA-8054AA871321}"/>
    <cellStyle name="Normal 27 12 2" xfId="24375" xr:uid="{CE5BCFEB-05B2-4030-B411-DBEDA324BC2C}"/>
    <cellStyle name="Normal 27 12 2 2" xfId="48577" xr:uid="{0F8B8196-3C6A-4566-A155-BECFBF18D0F9}"/>
    <cellStyle name="Normal 27 12 3" xfId="33570" xr:uid="{2D118A75-C985-4D17-B884-740C46C4CBE4}"/>
    <cellStyle name="Normal 27 2" xfId="2020" xr:uid="{00000000-0005-0000-0000-00004E090000}"/>
    <cellStyle name="Normal 27 2 2" xfId="3663" xr:uid="{0D419A72-A5B5-485C-A854-3761C4976FED}"/>
    <cellStyle name="Normal 27 2 2 2" xfId="10804" xr:uid="{821EF5D5-5AA2-465B-8CFE-58046DFAEE2B}"/>
    <cellStyle name="Normal 27 3" xfId="2021" xr:uid="{00000000-0005-0000-0000-00004F090000}"/>
    <cellStyle name="Normal 27 3 2" xfId="7901" xr:uid="{4276CE24-BC13-4B39-AEBC-A6B916D011F0}"/>
    <cellStyle name="Normal 27 3 2 2" xfId="14076" xr:uid="{284CB6AE-A208-4F7F-AA33-7668234E958D}"/>
    <cellStyle name="Normal 27 3 2 2 2" xfId="27508" xr:uid="{AA87B09B-9C65-4E7C-816C-8FE48F4CE359}"/>
    <cellStyle name="Normal 27 3 2 2 2 2" xfId="51625" xr:uid="{8E0953AF-D554-45CC-A286-4F6836F31A1F}"/>
    <cellStyle name="Normal 27 3 2 2 3" xfId="38309" xr:uid="{4054B09A-A19E-4D49-A572-9C93895EBEA8}"/>
    <cellStyle name="Normal 27 3 2 3" xfId="17789" xr:uid="{9CE89E4E-D3E2-4259-85C9-67CA4FFB1EC0}"/>
    <cellStyle name="Normal 27 3 2 3 2" xfId="42020" xr:uid="{0206A585-4FE3-4A6E-A919-F17DE2A567FB}"/>
    <cellStyle name="Normal 27 3 2 4" xfId="21528" xr:uid="{A22AF959-3757-4FB2-851B-2F5110FBF3C8}"/>
    <cellStyle name="Normal 27 3 2 4 2" xfId="45751" xr:uid="{01BAC8EB-F896-4D7A-9233-962647295FF0}"/>
    <cellStyle name="Normal 27 3 2 5" xfId="23548" xr:uid="{0FB00CEC-71A9-4B91-A4C0-D1E6BFF5B547}"/>
    <cellStyle name="Normal 27 3 2 5 2" xfId="47750" xr:uid="{CA8CA8C8-A915-4337-A259-934C8162FFBC}"/>
    <cellStyle name="Normal 27 3 2 6" xfId="32743" xr:uid="{78C88A16-6440-4F6D-9C8B-4FC841879D79}"/>
    <cellStyle name="Normal 27 3 3" xfId="6734" xr:uid="{3DEFD520-13ED-485F-86B2-21C3E69E3CD4}"/>
    <cellStyle name="Normal 27 3 3 2" xfId="12894" xr:uid="{EA0FFC1D-5AFC-42E2-8FCC-2E25F3E01477}"/>
    <cellStyle name="Normal 27 3 3 2 2" xfId="37127" xr:uid="{6826EDF3-7B24-4F5A-9FDC-8FEEE76C7000}"/>
    <cellStyle name="Normal 27 3 3 3" xfId="16607" xr:uid="{6E97F5C4-B12B-4564-AF22-3A89CD16BC03}"/>
    <cellStyle name="Normal 27 3 3 3 2" xfId="40838" xr:uid="{85D6AB07-2FD2-4F25-86F0-8E40B92FD1C6}"/>
    <cellStyle name="Normal 27 3 3 4" xfId="20346" xr:uid="{BC6A47B0-963D-4A75-B168-C2FA6566311B}"/>
    <cellStyle name="Normal 27 3 3 4 2" xfId="44569" xr:uid="{059DAE48-4768-4E2D-A691-690C9133E564}"/>
    <cellStyle name="Normal 27 3 3 5" xfId="26324" xr:uid="{16661510-BB8B-4099-B296-FC933F510744}"/>
    <cellStyle name="Normal 27 3 3 5 2" xfId="50443" xr:uid="{3A1A30FA-7992-411C-B68A-983D52361E18}"/>
    <cellStyle name="Normal 27 3 3 6" xfId="31692" xr:uid="{7B5C3D13-3695-4D37-B174-D1A577D18C0F}"/>
    <cellStyle name="Normal 27 3 4" xfId="11492" xr:uid="{EDA4B0FC-3C7A-4AFA-B056-B1EEC9D6702B}"/>
    <cellStyle name="Normal 27 3 4 2" xfId="24911" xr:uid="{6F077991-D383-4554-9052-C9A359A08E5A}"/>
    <cellStyle name="Normal 27 3 4 2 2" xfId="49045" xr:uid="{A2FBD544-B38E-4AA9-A175-B72D03D14186}"/>
    <cellStyle name="Normal 27 3 4 3" xfId="35726" xr:uid="{8F8791A8-9D78-440D-99D6-0A0EF79C7E71}"/>
    <cellStyle name="Normal 27 3 5" xfId="15205" xr:uid="{0BC75804-A4A2-4C4E-9E23-B001D8904C22}"/>
    <cellStyle name="Normal 27 3 5 2" xfId="39437" xr:uid="{C6F8E0DA-50FC-44E0-B3F9-2D45B48EB5D1}"/>
    <cellStyle name="Normal 27 3 6" xfId="18942" xr:uid="{7723CDDB-B424-4351-AD36-0A1DA1C27D37}"/>
    <cellStyle name="Normal 27 3 6 2" xfId="43168" xr:uid="{4137C075-0E06-48CE-953B-69F9D8B5C98B}"/>
    <cellStyle name="Normal 27 3 7" xfId="22495" xr:uid="{2CE64C05-C1AD-414A-B7DB-15559C6E420C}"/>
    <cellStyle name="Normal 27 3 7 2" xfId="46697" xr:uid="{21A2B769-6B81-441A-8418-2CCBAB5CC212}"/>
    <cellStyle name="Normal 27 4" xfId="2022" xr:uid="{00000000-0005-0000-0000-000050090000}"/>
    <cellStyle name="Normal 27 4 10" xfId="28993" xr:uid="{2B744D63-8422-4A69-88CB-74AA67A9EC60}"/>
    <cellStyle name="Normal 27 4 2" xfId="4970" xr:uid="{D93EDE47-79DE-4C3C-AAF4-2AEE71C64F6D}"/>
    <cellStyle name="Normal 27 4 2 2" xfId="8022" xr:uid="{D733D115-5611-48BC-B4D0-BF9E2EE2890F}"/>
    <cellStyle name="Normal 27 4 2 2 2" xfId="27619" xr:uid="{C97DD8BC-889A-4650-9641-E088817966BA}"/>
    <cellStyle name="Normal 27 4 2 2 2 2" xfId="51736" xr:uid="{8A2D5796-8D51-4150-9E3E-7D9E276E6923}"/>
    <cellStyle name="Normal 27 4 2 2 3" xfId="32854" xr:uid="{FF8C2E7F-58DC-45D8-A9E0-1504A29D98D0}"/>
    <cellStyle name="Normal 27 4 2 3" xfId="14187" xr:uid="{39430E80-11B5-4380-A5BC-1B7CA9AD03DC}"/>
    <cellStyle name="Normal 27 4 2 3 2" xfId="38420" xr:uid="{B0623774-830A-461E-BE43-AA06D47BE979}"/>
    <cellStyle name="Normal 27 4 2 4" xfId="17900" xr:uid="{C14F86F1-A28A-4BEA-A145-8E651BE009C8}"/>
    <cellStyle name="Normal 27 4 2 4 2" xfId="42131" xr:uid="{6916ACB6-9B8D-453D-9401-C8CD356CACD4}"/>
    <cellStyle name="Normal 27 4 2 5" xfId="21639" xr:uid="{B2718534-531D-4A6C-A047-86BA22084165}"/>
    <cellStyle name="Normal 27 4 2 5 2" xfId="45862" xr:uid="{DC705BE8-1E34-4826-8EA0-1F336F1A73A2}"/>
    <cellStyle name="Normal 27 4 2 6" xfId="23659" xr:uid="{B7CDCBC6-E6F0-4253-9BFF-B54CD3C9A435}"/>
    <cellStyle name="Normal 27 4 2 6 2" xfId="47861" xr:uid="{03E7D91A-3B7D-474F-A0A1-4741178D4986}"/>
    <cellStyle name="Normal 27 4 2 7" xfId="30182" xr:uid="{2B506970-8717-4F9F-8B59-D82EFF1AA71A}"/>
    <cellStyle name="Normal 27 4 3" xfId="6196" xr:uid="{4D7A97AC-43E2-4CE1-A960-39E540C5A2FF}"/>
    <cellStyle name="Normal 27 4 3 2" xfId="9384" xr:uid="{0C2CCAD5-3A00-4445-928C-46A3C49F4CE6}"/>
    <cellStyle name="Normal 27 4 3 2 2" xfId="34010" xr:uid="{4A480CE8-B00C-491E-A533-AC4C10647A92}"/>
    <cellStyle name="Normal 27 4 3 3" xfId="12995" xr:uid="{0E6AF40B-3DC5-46A1-82D1-5E583920965C}"/>
    <cellStyle name="Normal 27 4 3 3 2" xfId="37228" xr:uid="{5E77EB39-A0E8-4ABB-A359-67F48DA7B0CE}"/>
    <cellStyle name="Normal 27 4 3 4" xfId="16708" xr:uid="{B0C6D8E4-D567-4D0A-BF86-747CC944B086}"/>
    <cellStyle name="Normal 27 4 3 4 2" xfId="40939" xr:uid="{A9DB2085-5B51-40F3-9B29-9E3947FE1757}"/>
    <cellStyle name="Normal 27 4 3 5" xfId="20447" xr:uid="{38996C46-83E2-4941-B31F-DB16072EE635}"/>
    <cellStyle name="Normal 27 4 3 5 2" xfId="44670" xr:uid="{7F93AD29-BB34-4424-A619-42C2D1E5E4E9}"/>
    <cellStyle name="Normal 27 4 3 6" xfId="26425" xr:uid="{9FFC7FDC-3B94-474C-87EC-F357066BF24A}"/>
    <cellStyle name="Normal 27 4 3 6 2" xfId="50544" xr:uid="{0818D24B-423B-4897-875C-49E04DC1ED8A}"/>
    <cellStyle name="Normal 27 4 3 7" xfId="31202" xr:uid="{7FB91EF1-2E8B-43FE-8724-85F8F2AB0977}"/>
    <cellStyle name="Normal 27 4 4" xfId="6873" xr:uid="{9A6D8F9E-33BE-42EE-AC80-9B35FA4605F1}"/>
    <cellStyle name="Normal 27 4 4 2" xfId="25022" xr:uid="{4AE35D7C-AC92-4016-A42E-DF85B973C91E}"/>
    <cellStyle name="Normal 27 4 4 2 2" xfId="49156" xr:uid="{916080EC-1A09-44D3-9E50-64D81FAF4EBC}"/>
    <cellStyle name="Normal 27 4 4 3" xfId="31806" xr:uid="{216E5D45-320D-47E7-A1FF-3DEB9C6190E3}"/>
    <cellStyle name="Normal 27 4 5" xfId="10805" xr:uid="{F5EC9B69-46AA-4D27-940C-53F9AE663900}"/>
    <cellStyle name="Normal 27 4 6" xfId="11606" xr:uid="{F97B72DF-022F-447E-8D28-0D556B84AFCA}"/>
    <cellStyle name="Normal 27 4 6 2" xfId="35840" xr:uid="{3C12C847-3530-46E9-A3CF-A145966B362D}"/>
    <cellStyle name="Normal 27 4 7" xfId="15319" xr:uid="{0E9963CB-F832-4A47-9E56-7F0FBEDCB5C2}"/>
    <cellStyle name="Normal 27 4 7 2" xfId="39551" xr:uid="{67128E0C-6E68-479F-8EC8-C0B690CA9858}"/>
    <cellStyle name="Normal 27 4 8" xfId="19056" xr:uid="{D32ADB04-E609-456B-B94B-A6AF17676B7D}"/>
    <cellStyle name="Normal 27 4 8 2" xfId="43282" xr:uid="{91381B19-8432-483A-A60C-ED808CFE352E}"/>
    <cellStyle name="Normal 27 4 9" xfId="22609" xr:uid="{79D62096-794A-419A-A2CE-737F3069F6D6}"/>
    <cellStyle name="Normal 27 4 9 2" xfId="46811" xr:uid="{4F9BFF1C-B410-4EE7-B734-622C28955A83}"/>
    <cellStyle name="Normal 27 5" xfId="7428" xr:uid="{ADCA6DED-F28D-414A-AE05-1E0A65907BFB}"/>
    <cellStyle name="Normal 27 5 2" xfId="8574" xr:uid="{B5EED878-169D-4D3D-ACC1-0424B5CB2C25}"/>
    <cellStyle name="Normal 27 5 2 2" xfId="14723" xr:uid="{E3E2D49D-F290-42DE-8E42-16EE3DE0492F}"/>
    <cellStyle name="Normal 27 5 2 2 2" xfId="28155" xr:uid="{DBA4D8E6-D603-40B4-92EB-41B317708443}"/>
    <cellStyle name="Normal 27 5 2 2 2 2" xfId="52272" xr:uid="{DA47AF0B-DF09-4081-A271-AAE6FC394E75}"/>
    <cellStyle name="Normal 27 5 2 2 3" xfId="38956" xr:uid="{2833CAAC-CC15-4D3D-96E1-960FEFC229EE}"/>
    <cellStyle name="Normal 27 5 2 3" xfId="18436" xr:uid="{5E014A94-73DB-4443-AABD-E7CCAC1C534F}"/>
    <cellStyle name="Normal 27 5 2 3 2" xfId="42667" xr:uid="{D641F2F5-C1D1-4C4D-9F4B-2193C726546C}"/>
    <cellStyle name="Normal 27 5 2 4" xfId="22175" xr:uid="{66881F54-9D11-4106-8F02-A1000DBDA52F}"/>
    <cellStyle name="Normal 27 5 2 4 2" xfId="46398" xr:uid="{7A592280-447C-4D6B-A705-679C665C1552}"/>
    <cellStyle name="Normal 27 5 2 5" xfId="24195" xr:uid="{11879126-DF1C-42E4-AE5B-42152DB04B52}"/>
    <cellStyle name="Normal 27 5 2 5 2" xfId="48397" xr:uid="{57661CB2-9BAA-4193-B7FE-892C26CFE8C6}"/>
    <cellStyle name="Normal 27 5 2 6" xfId="33390" xr:uid="{1E510FCD-E49D-4B7E-B15F-EDB9A4A70BE4}"/>
    <cellStyle name="Normal 27 5 3" xfId="9670" xr:uid="{0C1C3CC9-94AD-4641-B9E5-ED526D482663}"/>
    <cellStyle name="Normal 27 5 3 2" xfId="13531" xr:uid="{EE1170FA-B58E-4F70-88B5-058A09823255}"/>
    <cellStyle name="Normal 27 5 3 2 2" xfId="37764" xr:uid="{A42EC37C-7525-4784-9CC1-5CD83175285D}"/>
    <cellStyle name="Normal 27 5 3 3" xfId="17244" xr:uid="{F258AEF7-E626-4157-96A2-FF6BCEBDD4CC}"/>
    <cellStyle name="Normal 27 5 3 3 2" xfId="41475" xr:uid="{7A5B7F3E-F783-4AE2-9CCA-D99F1D6CB633}"/>
    <cellStyle name="Normal 27 5 3 4" xfId="20983" xr:uid="{7F58FD52-72FD-4714-A680-3501941BAE7E}"/>
    <cellStyle name="Normal 27 5 3 4 2" xfId="45206" xr:uid="{CACBFF12-938F-42FD-A8F3-7EA1302F9D66}"/>
    <cellStyle name="Normal 27 5 3 5" xfId="26961" xr:uid="{125B42B5-5D8A-440A-AAD9-B53E23D41ED9}"/>
    <cellStyle name="Normal 27 5 3 5 2" xfId="51080" xr:uid="{BBC4667C-C3CE-438F-8240-2CF50A7AB3F8}"/>
    <cellStyle name="Normal 27 5 3 6" xfId="34295" xr:uid="{E86D65E4-3812-4EDE-879E-BDCC2A7C6F2F}"/>
    <cellStyle name="Normal 27 5 4" xfId="12142" xr:uid="{CF614BE3-E5C9-400A-B93B-49F6EED53BEF}"/>
    <cellStyle name="Normal 27 5 4 2" xfId="25558" xr:uid="{32B7B5D6-79A5-4200-BC6B-5D687B4F497A}"/>
    <cellStyle name="Normal 27 5 4 2 2" xfId="49692" xr:uid="{821D1C07-7040-43A0-AD07-A31E4EE1CFD7}"/>
    <cellStyle name="Normal 27 5 4 3" xfId="36376" xr:uid="{1CC64669-8615-4C11-8137-F1107C46A9B0}"/>
    <cellStyle name="Normal 27 5 5" xfId="15855" xr:uid="{DB8A0A6E-36DF-4233-AF3B-E909F1EC66AE}"/>
    <cellStyle name="Normal 27 5 5 2" xfId="40087" xr:uid="{516174D8-01CA-4AE9-A582-AA603BAD7BF5}"/>
    <cellStyle name="Normal 27 5 6" xfId="19592" xr:uid="{FC66C40C-BA91-45E1-BBA2-44A99BA989B6}"/>
    <cellStyle name="Normal 27 5 6 2" xfId="43818" xr:uid="{EA584A4D-856B-4791-BF7C-68E82A80C326}"/>
    <cellStyle name="Normal 27 5 7" xfId="23145" xr:uid="{71C6C0E1-7FED-4F59-B9C7-59E76E3B7DF7}"/>
    <cellStyle name="Normal 27 5 7 2" xfId="47347" xr:uid="{B9F18426-8BAD-4CA8-95E3-7AB2CC3FE3DA}"/>
    <cellStyle name="Normal 27 5 8" xfId="32342" xr:uid="{659A3FB9-6C15-4B83-B393-E8F23C7EF3D1}"/>
    <cellStyle name="Normal 27 6" xfId="7665" xr:uid="{366D9E0C-62DE-48E0-BAA6-EED621F106DC}"/>
    <cellStyle name="Normal 27 7" xfId="8635" xr:uid="{6AC4E9A2-5F96-48E8-A1F7-52E2B4ABCE11}"/>
    <cellStyle name="Normal 27 7 2" xfId="24250" xr:uid="{1DF3A9FB-DA8D-4DAD-9981-60D7E5B71791}"/>
    <cellStyle name="Normal 27 7 2 2" xfId="48452" xr:uid="{7BCECEC6-4306-4326-A86E-78561FC6E92B}"/>
    <cellStyle name="Normal 27 7 3" xfId="33445" xr:uid="{0E0AB88C-8F31-477B-99D8-6AC9B1FD72C8}"/>
    <cellStyle name="Normal 27 8" xfId="8711" xr:uid="{2F932CC1-9E18-49D4-98DC-565F00E085F0}"/>
    <cellStyle name="Normal 27 8 2" xfId="24300" xr:uid="{631A3A0A-4DCA-42D0-A81C-FD436338DDD6}"/>
    <cellStyle name="Normal 27 8 2 2" xfId="48502" xr:uid="{98DAA9DB-DDB5-4851-B019-AB089A51140F}"/>
    <cellStyle name="Normal 27 8 3" xfId="33495" xr:uid="{C433E895-47B9-41E3-BF09-B5C8BD2C3D70}"/>
    <cellStyle name="Normal 27 9" xfId="8730" xr:uid="{6DB7A73B-F053-44B2-9D4C-F984C37FF12B}"/>
    <cellStyle name="Normal 27 9 2" xfId="24318" xr:uid="{9A9D285A-E260-433B-8D87-2266660F91B9}"/>
    <cellStyle name="Normal 27 9 2 2" xfId="48520" xr:uid="{DBDE128B-CA38-4391-9A31-4AD7434AD4F3}"/>
    <cellStyle name="Normal 27 9 3" xfId="33513" xr:uid="{7A6409D0-0EC5-4318-8D14-DE1AFB96AF40}"/>
    <cellStyle name="Normal 28" xfId="2023" xr:uid="{00000000-0005-0000-0000-000051090000}"/>
    <cellStyle name="Normal 28 2" xfId="2024" xr:uid="{00000000-0005-0000-0000-000052090000}"/>
    <cellStyle name="Normal 28 2 2" xfId="3665" xr:uid="{C17EBC01-149E-4F67-854F-D2A9459FEC29}"/>
    <cellStyle name="Normal 28 2 2 2" xfId="10806" xr:uid="{9A90EC50-E331-4FCE-8CCB-77F7D4886F03}"/>
    <cellStyle name="Normal 28 3" xfId="2025" xr:uid="{00000000-0005-0000-0000-000053090000}"/>
    <cellStyle name="Normal 28 4" xfId="2026" xr:uid="{00000000-0005-0000-0000-000054090000}"/>
    <cellStyle name="Normal 28 5" xfId="3664" xr:uid="{E52FE467-9CC2-4362-9945-460EF3FA533D}"/>
    <cellStyle name="Normal 28 5 2" xfId="10807" xr:uid="{17C18A91-59FD-48AA-B58F-1BD189F0E9D4}"/>
    <cellStyle name="Normal 28 5 3" xfId="29377" xr:uid="{D558B5CB-93F5-43BF-8A2D-2D15F7887278}"/>
    <cellStyle name="Normal 28 6" xfId="4971" xr:uid="{8CB054E1-0231-46E5-8B10-DFED1905DB42}"/>
    <cellStyle name="Normal 28 7" xfId="5409" xr:uid="{D564F5B2-33D3-49E1-8C26-D19B49B88264}"/>
    <cellStyle name="Normal 28 7 2" xfId="30416" xr:uid="{295980EC-9107-4CB8-9CB1-77BC997E9BD6}"/>
    <cellStyle name="Normal 29" xfId="2027" xr:uid="{00000000-0005-0000-0000-000055090000}"/>
    <cellStyle name="Normal 29 2" xfId="2028" xr:uid="{00000000-0005-0000-0000-000056090000}"/>
    <cellStyle name="Normal 29 2 2" xfId="3667" xr:uid="{EB430828-77D7-4224-A9F9-2B13DFE8511A}"/>
    <cellStyle name="Normal 29 2 2 2" xfId="10808" xr:uid="{DEF4286E-DF48-45CE-A4EF-A2743FE81E30}"/>
    <cellStyle name="Normal 29 3" xfId="2029" xr:uid="{00000000-0005-0000-0000-000057090000}"/>
    <cellStyle name="Normal 29 4" xfId="2030" xr:uid="{00000000-0005-0000-0000-000058090000}"/>
    <cellStyle name="Normal 29 5" xfId="3666" xr:uid="{84EDBA4E-C7EA-4CA7-AEE1-27CB5AF819E0}"/>
    <cellStyle name="Normal 29 5 2" xfId="10809" xr:uid="{D48FA314-3765-4FDF-93F0-7BAFC13FE03A}"/>
    <cellStyle name="Normal 29 5 3" xfId="29378" xr:uid="{60D7E7D8-76FA-4CD8-8086-16E574160A90}"/>
    <cellStyle name="Normal 29 6" xfId="4972" xr:uid="{447ED190-B3FA-4641-AA53-9294FA9D2324}"/>
    <cellStyle name="Normal 29 7" xfId="5410" xr:uid="{020764D0-56CF-4343-8669-DEB67EB9AC31}"/>
    <cellStyle name="Normal 29 7 2" xfId="30417" xr:uid="{F0789AD7-0380-4092-84D0-D9E189AC1A82}"/>
    <cellStyle name="Normal 3" xfId="2031" xr:uid="{00000000-0005-0000-0000-000059090000}"/>
    <cellStyle name="Normal 3 10" xfId="3668" xr:uid="{31D1F2B9-1A2D-4731-9FA4-5CB878C8D668}"/>
    <cellStyle name="Normal 3 10 2" xfId="8589" xr:uid="{B1CB8AF9-BDD3-4C8B-90D0-FE8C8F80C119}"/>
    <cellStyle name="Normal 3 10 2 2" xfId="14738" xr:uid="{C10D816C-24E6-4285-B180-B7BEE22FCD95}"/>
    <cellStyle name="Normal 3 10 2 2 2" xfId="28170" xr:uid="{0F7FE2AE-6038-4D24-B997-0ADFB59E2BA5}"/>
    <cellStyle name="Normal 3 10 2 2 2 2" xfId="52287" xr:uid="{D45BE136-1E93-4D99-B93D-80A42839F3FF}"/>
    <cellStyle name="Normal 3 10 2 2 3" xfId="38971" xr:uid="{084812F2-A88B-4372-BEEC-643A6E139921}"/>
    <cellStyle name="Normal 3 10 2 3" xfId="18451" xr:uid="{89DE1DC3-47C3-4E7F-A14C-3FBE147D1E20}"/>
    <cellStyle name="Normal 3 10 2 3 2" xfId="42682" xr:uid="{BDB975DA-6E5B-4327-A166-A8BDC4BF587E}"/>
    <cellStyle name="Normal 3 10 2 4" xfId="22190" xr:uid="{F559848A-C411-47E5-8D5E-D7AB5B93FB61}"/>
    <cellStyle name="Normal 3 10 2 4 2" xfId="46413" xr:uid="{DB4D23A6-0753-4875-8A18-D06BDE9C0D82}"/>
    <cellStyle name="Normal 3 10 2 5" xfId="24210" xr:uid="{8D170365-687A-4087-93B3-F5674B971229}"/>
    <cellStyle name="Normal 3 10 2 5 2" xfId="48412" xr:uid="{F3DE947F-AF80-450C-A6B1-2B5C1CB3DBDF}"/>
    <cellStyle name="Normal 3 10 2 6" xfId="33405" xr:uid="{C74BE584-251D-40D6-8A3D-7D6FD5DDB1FA}"/>
    <cellStyle name="Normal 3 10 3" xfId="7444" xr:uid="{160B69C4-F7B2-493E-99A1-99A6D87FEC13}"/>
    <cellStyle name="Normal 3 10 3 2" xfId="13546" xr:uid="{3AAF1BBC-C657-47BA-869F-EFB125356DA5}"/>
    <cellStyle name="Normal 3 10 3 2 2" xfId="37779" xr:uid="{1F26DD35-BA20-45C3-926F-487BAE5B81F7}"/>
    <cellStyle name="Normal 3 10 3 3" xfId="17259" xr:uid="{93C16825-8FDB-4062-8F23-5937F72DA844}"/>
    <cellStyle name="Normal 3 10 3 3 2" xfId="41490" xr:uid="{6BBA296F-F697-4DD5-85FF-C37BCFA1AD82}"/>
    <cellStyle name="Normal 3 10 3 4" xfId="20998" xr:uid="{C6369A43-5C26-4349-B0BE-3F0FE1FDF6B9}"/>
    <cellStyle name="Normal 3 10 3 4 2" xfId="45221" xr:uid="{245565D3-32E7-43C3-91FA-BF9B694357CE}"/>
    <cellStyle name="Normal 3 10 3 5" xfId="26976" xr:uid="{EC5D640E-2B22-41F6-9349-20AB5629AEA6}"/>
    <cellStyle name="Normal 3 10 3 5 2" xfId="51095" xr:uid="{F77AE5B1-90F3-4E4F-899F-BFEA674FBE23}"/>
    <cellStyle name="Normal 3 10 3 6" xfId="32357" xr:uid="{53FC0665-5986-4667-A3C5-AB6E12AF0E0F}"/>
    <cellStyle name="Normal 3 10 4" xfId="12157" xr:uid="{F02944E5-7D94-4EED-8714-A8C6C1543CAD}"/>
    <cellStyle name="Normal 3 10 4 2" xfId="25573" xr:uid="{6AB59DEF-CE6A-4EDE-A57B-6F179221E559}"/>
    <cellStyle name="Normal 3 10 4 2 2" xfId="49707" xr:uid="{2EEE595F-BCA2-4C5A-9DCE-14C9BCC3B90E}"/>
    <cellStyle name="Normal 3 10 4 3" xfId="36391" xr:uid="{E9FC4BA7-3F0F-4F78-898B-C9518C0B958F}"/>
    <cellStyle name="Normal 3 10 5" xfId="15870" xr:uid="{D10A5463-3349-4014-AE4C-FCCAFF733BC7}"/>
    <cellStyle name="Normal 3 10 5 2" xfId="40102" xr:uid="{62ED0D2A-4FE8-4E7C-B75A-708BC48FD101}"/>
    <cellStyle name="Normal 3 10 6" xfId="19607" xr:uid="{4BF28A02-CE61-446A-979A-3E43F035C7C4}"/>
    <cellStyle name="Normal 3 10 6 2" xfId="43833" xr:uid="{BD66CBCF-BDBF-481A-9D7D-2FF61C79A936}"/>
    <cellStyle name="Normal 3 10 7" xfId="23160" xr:uid="{98A555A4-44D9-44F5-AC70-BD364AD9C9AB}"/>
    <cellStyle name="Normal 3 10 7 2" xfId="47362" xr:uid="{B7575F86-4530-408B-B689-E49B5BA85615}"/>
    <cellStyle name="Normal 3 11" xfId="3669" xr:uid="{5818B733-136F-4291-BFBD-D7BE2DBCCAF1}"/>
    <cellStyle name="Normal 3 11 2" xfId="8608" xr:uid="{8298F2A0-EF9E-48B6-A280-6615CE1C462A}"/>
    <cellStyle name="Normal 3 11 2 2" xfId="25648" xr:uid="{1C6A2BA3-13EF-4846-98AB-12194189F17D}"/>
    <cellStyle name="Normal 3 11 2 2 2" xfId="49777" xr:uid="{A64C287C-FDC8-4CC1-923B-D700899ECA0F}"/>
    <cellStyle name="Normal 3 11 2 3" xfId="33423" xr:uid="{65030056-81F7-4A1F-976E-A28150B1214A}"/>
    <cellStyle name="Normal 3 11 3" xfId="12227" xr:uid="{1BE6B0E3-C8FD-4A4A-A3A0-CD52CBEF2D5A}"/>
    <cellStyle name="Normal 3 11 3 2" xfId="36461" xr:uid="{F1D6C01A-F9A3-4AFD-9DEE-A8E1D3A69269}"/>
    <cellStyle name="Normal 3 11 4" xfId="15940" xr:uid="{6C27812C-47E2-4EC4-A672-9D359D00EA1B}"/>
    <cellStyle name="Normal 3 11 4 2" xfId="40172" xr:uid="{BE59B77F-F604-4621-887D-6AE373FF10B0}"/>
    <cellStyle name="Normal 3 11 5" xfId="19677" xr:uid="{FA3A33DB-B4AE-4AD9-8ACA-9607A6B8A2A2}"/>
    <cellStyle name="Normal 3 11 5 2" xfId="43903" xr:uid="{DDF9CE0D-9F53-43C2-BFAA-FAD91A722258}"/>
    <cellStyle name="Normal 3 11 6" xfId="24228" xr:uid="{26F21604-4076-49EA-BC7C-2B3249C014AA}"/>
    <cellStyle name="Normal 3 11 6 2" xfId="48430" xr:uid="{5C7E9F83-7876-4CAF-A6E1-66A7DC08DA22}"/>
    <cellStyle name="Normal 3 12" xfId="3670" xr:uid="{7937CEC2-A626-462B-A4FB-64AA1DFCECB9}"/>
    <cellStyle name="Normal 3 12 2" xfId="8629" xr:uid="{7204BD3B-8807-4F89-B3CF-8094E1D02140}"/>
    <cellStyle name="Normal 3 12 2 2" xfId="28247" xr:uid="{349D6B03-F56E-4D96-BAFA-17DA36944942}"/>
    <cellStyle name="Normal 3 12 2 2 2" xfId="52356" xr:uid="{34D2587F-2FEC-43A3-95FA-41FC350F6A2D}"/>
    <cellStyle name="Normal 3 12 2 3" xfId="33439" xr:uid="{DAAE12F1-4944-44B6-A69D-7EEE650528C3}"/>
    <cellStyle name="Normal 3 12 3" xfId="14807" xr:uid="{5F1C89FD-9B52-4629-B66E-77FE0ACAFD89}"/>
    <cellStyle name="Normal 3 12 3 2" xfId="39040" xr:uid="{C4587716-1283-4154-A4BD-647F4D60E485}"/>
    <cellStyle name="Normal 3 12 4" xfId="18520" xr:uid="{35AD2B0F-B277-4B69-BCC8-472A0EB0F18F}"/>
    <cellStyle name="Normal 3 12 4 2" xfId="42751" xr:uid="{26DE3101-E79E-4E6C-9102-70C3294DD8D5}"/>
    <cellStyle name="Normal 3 12 5" xfId="22259" xr:uid="{EDCE3219-FC32-4765-A36D-EC8085754708}"/>
    <cellStyle name="Normal 3 12 5 2" xfId="46482" xr:uid="{16BF1CE6-A445-4749-9F54-B4CA865BC48A}"/>
    <cellStyle name="Normal 3 12 6" xfId="24244" xr:uid="{5FF270D0-4343-458F-A811-22C1BDCCF47D}"/>
    <cellStyle name="Normal 3 12 6 2" xfId="48446" xr:uid="{84486E0E-CA2D-4286-88AE-63811D19821F}"/>
    <cellStyle name="Normal 3 13" xfId="3671" xr:uid="{87467554-795E-4D08-819E-697B6236A031}"/>
    <cellStyle name="Normal 3 13 2" xfId="8658" xr:uid="{665D6CC2-B562-458A-8EFC-AD9CFAD4C5F7}"/>
    <cellStyle name="Normal 3 13 3" xfId="18537" xr:uid="{00BD1E3D-0D44-4C26-9C0E-4D9597D93E8E}"/>
    <cellStyle name="Normal 3 13 3 2" xfId="42767" xr:uid="{59A499DF-A865-4C61-A76B-3B10603A20BC}"/>
    <cellStyle name="Normal 3 13 4" xfId="22275" xr:uid="{18479D79-A3E7-463B-8930-599F6D839032}"/>
    <cellStyle name="Normal 3 13 4 2" xfId="46498" xr:uid="{2B5FF126-7D1F-43FE-BEB1-264416359C50}"/>
    <cellStyle name="Normal 3 14" xfId="6414" xr:uid="{596F9535-FBFE-4D7C-82DB-F5190809BAEE}"/>
    <cellStyle name="Normal 3 14 2" xfId="8687" xr:uid="{65517077-0A4A-4489-B6A2-6948416C8F6E}"/>
    <cellStyle name="Normal 3 14 2 2" xfId="33476" xr:uid="{74B1B0AB-D333-4762-A40B-E913ECFD631E}"/>
    <cellStyle name="Normal 3 14 3" xfId="24281" xr:uid="{C3968A9B-E925-4D78-A369-2765F112760D}"/>
    <cellStyle name="Normal 3 14 3 2" xfId="48483" xr:uid="{4EF102E8-C1BB-4A9F-B7F3-F09797FCF672}"/>
    <cellStyle name="Normal 3 14 4" xfId="31419" xr:uid="{5AC8FE79-E8C3-4685-A0FF-BB1525B9396D}"/>
    <cellStyle name="Normal 3 15" xfId="24416" xr:uid="{FC5A4FDB-A8B5-48C2-AEB3-8AFE2C2B7D8B}"/>
    <cellStyle name="Normal 3 16" xfId="24445" xr:uid="{6FE5A14E-1CE5-4187-8967-3A394952F5D3}"/>
    <cellStyle name="Normal 3 16 2" xfId="48628" xr:uid="{76F27E34-9C6D-48B0-8F9B-73DEBC1F9D37}"/>
    <cellStyle name="Normal 3 17" xfId="24467" xr:uid="{5485D2BB-7FE9-4884-892D-B71B3479B60B}"/>
    <cellStyle name="Normal 3 17 2" xfId="48644" xr:uid="{2F6FE6AC-09D6-4327-95A8-550DDAC76C56}"/>
    <cellStyle name="Normal 3 18" xfId="24485" xr:uid="{8DF0E360-D7A9-4E81-850F-63CDA7E98D76}"/>
    <cellStyle name="Normal 3 18 2" xfId="48660" xr:uid="{DB7318FE-DDEC-4CB2-B857-32E0CE50E8C1}"/>
    <cellStyle name="Normal 3 19" xfId="28253" xr:uid="{CA2D0693-58AA-4586-A2BB-455091BD07D0}"/>
    <cellStyle name="Normal 3 2" xfId="2032" xr:uid="{00000000-0005-0000-0000-00005A090000}"/>
    <cellStyle name="Normal 3 2 2" xfId="2033" xr:uid="{00000000-0005-0000-0000-00005B090000}"/>
    <cellStyle name="Normal 3 2 2 2" xfId="3583" xr:uid="{00000000-0005-0000-0000-00005C090000}"/>
    <cellStyle name="Normal 3 2 2 2 2" xfId="3674" xr:uid="{667EAFBC-C3B2-4502-9843-6D11907994F1}"/>
    <cellStyle name="Normal 3 2 2 2 3" xfId="8830" xr:uid="{39EFF51C-C03B-4292-86A5-4D192FDBAA66}"/>
    <cellStyle name="Normal 3 2 2 2 3 2" xfId="33594" xr:uid="{C7DC42A5-1A81-48BB-9B8C-17C63170D6FE}"/>
    <cellStyle name="Normal 3 2 2 2 4" xfId="10810" xr:uid="{2E952287-267B-497F-8371-6C38624671EE}"/>
    <cellStyle name="Normal 3 2 2 2 4 2" xfId="35174" xr:uid="{DE76C4F8-7D4F-4F3B-89B3-2E00310F265C}"/>
    <cellStyle name="Normal 3 2 2 2 5" xfId="12277" xr:uid="{9918C193-B827-4A9C-BBB7-6FA61D9F0121}"/>
    <cellStyle name="Normal 3 2 2 2 5 2" xfId="36511" xr:uid="{BFCD6F4A-ED08-49F7-924F-2BCF7A08B6D5}"/>
    <cellStyle name="Normal 3 2 2 2 6" xfId="15990" xr:uid="{1D9785F8-5F43-434F-9694-243CDCA1A262}"/>
    <cellStyle name="Normal 3 2 2 2 6 2" xfId="40222" xr:uid="{BF8EEF41-8A5C-46B7-B443-92DC72FE6CF4}"/>
    <cellStyle name="Normal 3 2 2 2 7" xfId="19728" xr:uid="{7FF76410-3C24-4F3C-8C03-8B1AFD20189A}"/>
    <cellStyle name="Normal 3 2 2 2 7 2" xfId="43953" xr:uid="{997581E0-769B-46D0-9066-BE3AE62EEB5E}"/>
    <cellStyle name="Normal 3 2 2 2 8" xfId="25699" xr:uid="{532A183D-82D3-47F1-86C9-FF7264678709}"/>
    <cellStyle name="Normal 3 2 2 2 8 2" xfId="49827" xr:uid="{AFA21902-3E55-427F-9925-A9EADDC10E55}"/>
    <cellStyle name="Normal 3 2 2 2 9" xfId="29352" xr:uid="{46F1AA34-5B2D-415B-86E8-2B5C09ACE4BC}"/>
    <cellStyle name="Normal 3 2 2 3" xfId="3673" xr:uid="{0B5E8CFD-8146-49F9-925F-27668F45F1BD}"/>
    <cellStyle name="Normal 3 2 2 3 2" xfId="29379" xr:uid="{1849867C-3CAB-485D-8ECB-F4C5554C36F0}"/>
    <cellStyle name="Normal 3 2 2 4" xfId="5411" xr:uid="{2E163865-3DE1-4645-AB70-D6330EF6F482}"/>
    <cellStyle name="Normal 3 2 2 4 2" xfId="30418" xr:uid="{FBD6C026-B0DB-432B-AE23-29AC72D6CC5C}"/>
    <cellStyle name="Normal 3 2 2 5" xfId="6464" xr:uid="{BED23ACC-5E39-460D-B2DF-5087F2C55675}"/>
    <cellStyle name="Normal 3 2 2 5 2" xfId="31469" xr:uid="{6447324F-B181-48B1-8D5A-0E9FC3DA727B}"/>
    <cellStyle name="Normal 3 2 3" xfId="3564" xr:uid="{00000000-0005-0000-0000-00005D090000}"/>
    <cellStyle name="Normal 3 2 3 2" xfId="8826" xr:uid="{02356A20-1C17-4DD5-97EA-F00E7C768247}"/>
    <cellStyle name="Normal 3 2 3 2 2" xfId="25681" xr:uid="{EED10202-F7AF-4190-902E-847FCC88E84F}"/>
    <cellStyle name="Normal 3 2 3 2 2 2" xfId="49809" xr:uid="{FADA35BD-6F14-453E-B8A9-F503A55ADD87}"/>
    <cellStyle name="Normal 3 2 3 2 3" xfId="33590" xr:uid="{E6A1CA48-316D-4685-BDA2-99B42C026C0A}"/>
    <cellStyle name="Normal 3 2 3 3" xfId="10811" xr:uid="{FCF7044D-14AE-484E-A50E-5EE5E726904C}"/>
    <cellStyle name="Normal 3 2 3 3 2" xfId="35175" xr:uid="{18D3B0F1-4073-4C73-9027-28CE8319992D}"/>
    <cellStyle name="Normal 3 2 3 4" xfId="12259" xr:uid="{EB5748CB-2AB6-42CA-99B4-53505BF5A3C7}"/>
    <cellStyle name="Normal 3 2 3 4 2" xfId="36493" xr:uid="{C0B78E42-CEE0-4877-B863-63D9912C6BF0}"/>
    <cellStyle name="Normal 3 2 3 5" xfId="15972" xr:uid="{372702A2-DC05-488C-AD5F-DF63F26FCF3F}"/>
    <cellStyle name="Normal 3 2 3 5 2" xfId="40204" xr:uid="{37BE29C0-3D05-4DB9-AE6C-A99AD2A30885}"/>
    <cellStyle name="Normal 3 2 3 6" xfId="19710" xr:uid="{EBFD91A3-352B-4ABD-9D92-814C0E58A24D}"/>
    <cellStyle name="Normal 3 2 3 6 2" xfId="43935" xr:uid="{80BF2DF7-81FA-4A39-9D17-95F9C1158956}"/>
    <cellStyle name="Normal 3 2 3 7" xfId="24417" xr:uid="{F3410532-B7B2-4DB5-A8F0-106677F79F64}"/>
    <cellStyle name="Normal 3 2 3 7 2" xfId="48604" xr:uid="{44F1A5B4-088B-4A38-9FEE-41A1C2E791B1}"/>
    <cellStyle name="Normal 3 2 3 8" xfId="29334" xr:uid="{70AF3D64-5FEE-45F5-88D1-D1B0A931D7E4}"/>
    <cellStyle name="Normal 3 2 4" xfId="3672" xr:uid="{C080D384-EE4C-49F7-9653-B77F8A0B791E}"/>
    <cellStyle name="Normal 3 2 4 2" xfId="8840" xr:uid="{F4A23682-3755-498D-A895-3F09A7501241}"/>
    <cellStyle name="Normal 3 2 5" xfId="6446" xr:uid="{3C3A576B-F280-4BE7-B761-8CF414C81E53}"/>
    <cellStyle name="Normal 3 2 5 2" xfId="31451" xr:uid="{CB92EF70-F3E5-4BA3-A4AC-EB85DEF20408}"/>
    <cellStyle name="Normal 3 2 6" xfId="11086" xr:uid="{EEDE15BE-B1A4-4410-B43F-0E94388A6255}"/>
    <cellStyle name="Normal 3 2 6 2" xfId="35327" xr:uid="{BF08DA80-D721-4AD7-9357-0DA075AFE7BA}"/>
    <cellStyle name="Normal 3 2 7" xfId="22301" xr:uid="{2C69AAC9-6385-4E92-ABC8-FC5E5EBEA302}"/>
    <cellStyle name="Normal 3 2 7 2" xfId="46519" xr:uid="{8C340BCE-0ACC-42F4-968D-DC16F5789765}"/>
    <cellStyle name="Normal 3 3" xfId="2034" xr:uid="{00000000-0005-0000-0000-00005E090000}"/>
    <cellStyle name="Normal 3 3 2" xfId="2035" xr:uid="{00000000-0005-0000-0000-00005F090000}"/>
    <cellStyle name="Normal 3 3 2 2" xfId="2036" xr:uid="{00000000-0005-0000-0000-000060090000}"/>
    <cellStyle name="Normal 3 3 2 2 2" xfId="9312" xr:uid="{CB4BE217-7DE4-40F9-A1A0-065861CA89CB}"/>
    <cellStyle name="Normal 3 3 2 3" xfId="2037" xr:uid="{00000000-0005-0000-0000-000061090000}"/>
    <cellStyle name="Normal 3 3 2 3 2" xfId="9110" xr:uid="{0ECE317A-CF6B-4980-817E-92EF0FE40DC8}"/>
    <cellStyle name="Normal 3 3 2 4" xfId="2038" xr:uid="{00000000-0005-0000-0000-000062090000}"/>
    <cellStyle name="Normal 3 3 2 5" xfId="2039" xr:uid="{00000000-0005-0000-0000-000063090000}"/>
    <cellStyle name="Normal 3 3 2 6" xfId="2040" xr:uid="{00000000-0005-0000-0000-000064090000}"/>
    <cellStyle name="Normal 3 3 2 7" xfId="2041" xr:uid="{00000000-0005-0000-0000-000065090000}"/>
    <cellStyle name="Normal 3 3 2 8" xfId="2042" xr:uid="{00000000-0005-0000-0000-000066090000}"/>
    <cellStyle name="Normal 3 3 2 9" xfId="4973" xr:uid="{E7DE544D-503B-494F-B3B2-0A6229B0FABA}"/>
    <cellStyle name="Normal 3 3 3" xfId="2043" xr:uid="{00000000-0005-0000-0000-000067090000}"/>
    <cellStyle name="Normal 3 3 3 2" xfId="6736" xr:uid="{955D3124-B298-4EF5-A06A-CE0B3DC1EE31}"/>
    <cellStyle name="Normal 3 3 4" xfId="2044" xr:uid="{00000000-0005-0000-0000-000068090000}"/>
    <cellStyle name="Normal 3 3 5" xfId="2045" xr:uid="{00000000-0005-0000-0000-000069090000}"/>
    <cellStyle name="Normal 3 3 5 2" xfId="24399" xr:uid="{9CC558D4-DE60-4CA7-85ED-ACD04A154B94}"/>
    <cellStyle name="Normal 3 3 6" xfId="2046" xr:uid="{00000000-0005-0000-0000-00006A090000}"/>
    <cellStyle name="Normal 3 3 7" xfId="2047" xr:uid="{00000000-0005-0000-0000-00006B090000}"/>
    <cellStyle name="Normal 3 3 8" xfId="3370" xr:uid="{00000000-0005-0000-0000-00006C090000}"/>
    <cellStyle name="Normal 3 3 9" xfId="3675" xr:uid="{68A96757-D204-42EB-B92A-D9EEE16FB070}"/>
    <cellStyle name="Normal 3 4" xfId="2048" xr:uid="{00000000-0005-0000-0000-00006D090000}"/>
    <cellStyle name="Normal 3 4 2" xfId="2049" xr:uid="{00000000-0005-0000-0000-00006E090000}"/>
    <cellStyle name="Normal 3 4 2 2" xfId="4974" xr:uid="{9AF51C33-FA03-4263-9087-98D7C3904D59}"/>
    <cellStyle name="Normal 3 4 2 3" xfId="9111" xr:uid="{A479CE3F-46F0-44E8-AF77-6E5C0E273BDB}"/>
    <cellStyle name="Normal 3 4 3" xfId="2050" xr:uid="{00000000-0005-0000-0000-00006F090000}"/>
    <cellStyle name="Normal 3 4 4" xfId="2051" xr:uid="{00000000-0005-0000-0000-000070090000}"/>
    <cellStyle name="Normal 3 4 4 2" xfId="8853" xr:uid="{004CF131-C5A4-4FF0-A3C9-12E80A71790B}"/>
    <cellStyle name="Normal 3 4 5" xfId="3210" xr:uid="{00000000-0005-0000-0000-000071090000}"/>
    <cellStyle name="Normal 3 4 5 2" xfId="10812" xr:uid="{540081AA-08A0-4DA0-A0FC-0C072D55D8E3}"/>
    <cellStyle name="Normal 3 4 6" xfId="3492" xr:uid="{00000000-0005-0000-0000-000072090000}"/>
    <cellStyle name="Normal 3 4 6 2" xfId="10813" xr:uid="{E1B4541D-9CB0-4062-936F-50F7AE9F9C3E}"/>
    <cellStyle name="Normal 3 4 6 2 2" xfId="35176" xr:uid="{C3CE06ED-F67D-4BCA-9C1E-041353B6F59B}"/>
    <cellStyle name="Normal 3 4 6 3" xfId="29291" xr:uid="{45B7F292-AF2C-44A4-8B3E-C3735C7C9411}"/>
    <cellStyle name="Normal 3 4 7" xfId="3676" xr:uid="{EE43DF56-75A0-4B7D-B3AE-AEEC6E00F317}"/>
    <cellStyle name="Normal 3 5" xfId="2052" xr:uid="{00000000-0005-0000-0000-000073090000}"/>
    <cellStyle name="Normal 3 5 2" xfId="2053" xr:uid="{00000000-0005-0000-0000-000074090000}"/>
    <cellStyle name="Normal 3 5 2 2" xfId="4976" xr:uid="{E4FF66CC-D761-49F7-8770-276D0EA9B769}"/>
    <cellStyle name="Normal 3 5 3" xfId="2054" xr:uid="{00000000-0005-0000-0000-000075090000}"/>
    <cellStyle name="Normal 3 5 3 2" xfId="4977" xr:uid="{72C7AEDE-4598-4F81-BF02-8C47E2FCA871}"/>
    <cellStyle name="Normal 3 5 3 3" xfId="8868" xr:uid="{B084B2E2-B259-4FE4-B0A3-BB13240D9BCC}"/>
    <cellStyle name="Normal 3 5 4" xfId="3214" xr:uid="{00000000-0005-0000-0000-000076090000}"/>
    <cellStyle name="Normal 3 5 5" xfId="3677" xr:uid="{C6B52720-190D-4B7E-98FD-AC66100483C8}"/>
    <cellStyle name="Normal 3 5 6" xfId="4975" xr:uid="{96DC30E4-E9F9-464A-A50F-00A44B62D669}"/>
    <cellStyle name="Normal 3 6" xfId="2055" xr:uid="{00000000-0005-0000-0000-000077090000}"/>
    <cellStyle name="Normal 3 6 2" xfId="3678" xr:uid="{AA80FEAC-B7D3-4DB0-8E42-B54484479E73}"/>
    <cellStyle name="Normal 3 6 2 2" xfId="9263" xr:uid="{AF1879CE-20C2-45BE-8AFA-3AB55CDBA768}"/>
    <cellStyle name="Normal 3 6 3" xfId="9109" xr:uid="{2DA9131E-7274-4398-833F-87F4938FBB94}"/>
    <cellStyle name="Normal 3 7" xfId="3529" xr:uid="{00000000-0005-0000-0000-000078090000}"/>
    <cellStyle name="Normal 3 7 10" xfId="29302" xr:uid="{1FF4BC3E-A130-4ED2-9003-FE4301C8FD69}"/>
    <cellStyle name="Normal 3 7 2" xfId="3679" xr:uid="{89A9FFDF-B563-4022-901E-B2F5719D1CB6}"/>
    <cellStyle name="Normal 3 7 2 2" xfId="4979" xr:uid="{26A6D43C-25BE-4C47-B284-9CE4947A3D63}"/>
    <cellStyle name="Normal 3 7 2 2 2" xfId="26577" xr:uid="{C08A8A00-BA72-40D2-8C82-8956A54AED3E}"/>
    <cellStyle name="Normal 3 7 2 2 2 2" xfId="50696" xr:uid="{AAC2D56F-C0D4-4DAF-884F-C4EE32DD9E4B}"/>
    <cellStyle name="Normal 3 7 2 2 3" xfId="30183" xr:uid="{B9CB2797-46C2-4C9A-972D-EA498468971C}"/>
    <cellStyle name="Normal 3 7 2 3" xfId="6197" xr:uid="{7ABB10A4-332E-423D-B74A-7D2E67453D09}"/>
    <cellStyle name="Normal 3 7 2 3 2" xfId="31203" xr:uid="{6DCCC532-0E9D-45C2-A6ED-CB07A79CC59F}"/>
    <cellStyle name="Normal 3 7 2 4" xfId="8182" xr:uid="{D37F6626-01AC-40CC-B047-C100D5871F49}"/>
    <cellStyle name="Normal 3 7 2 4 2" xfId="33006" xr:uid="{5B38D583-064D-4B85-8F8A-382B32FEEF53}"/>
    <cellStyle name="Normal 3 7 2 5" xfId="13147" xr:uid="{5FE8F224-6FF5-4C51-A8A4-E669EB8D509D}"/>
    <cellStyle name="Normal 3 7 2 5 2" xfId="37380" xr:uid="{D8ED2B09-49E2-468C-9F13-763C14790DB7}"/>
    <cellStyle name="Normal 3 7 2 6" xfId="16860" xr:uid="{0B00C75D-A71C-4BA7-A262-5DDACDEC1F57}"/>
    <cellStyle name="Normal 3 7 2 6 2" xfId="41091" xr:uid="{25E67B87-BC94-456C-B108-6D2CD3E698E6}"/>
    <cellStyle name="Normal 3 7 2 7" xfId="20599" xr:uid="{869C3D6F-94BA-4DD2-80A7-245DDC282164}"/>
    <cellStyle name="Normal 3 7 2 7 2" xfId="44822" xr:uid="{26673474-ED33-49D4-994A-005EF3B4ED3B}"/>
    <cellStyle name="Normal 3 7 2 8" xfId="23811" xr:uid="{4658E9EC-C99B-466D-BF65-0D056367D171}"/>
    <cellStyle name="Normal 3 7 2 8 2" xfId="48013" xr:uid="{7D621909-C141-49DC-9AB7-5037BA2BE1BF}"/>
    <cellStyle name="Normal 3 7 3" xfId="4978" xr:uid="{9D871F09-C78D-487E-9F97-51CCC2546D69}"/>
    <cellStyle name="Normal 3 7 3 2" xfId="10097" xr:uid="{64807518-8A61-4846-8BDF-68FDF607597D}"/>
    <cellStyle name="Normal 3 7 3 2 2" xfId="34691" xr:uid="{44B05A37-00EF-4F40-80F2-AC49DA53FFE7}"/>
    <cellStyle name="Normal 3 7 3 3" xfId="14339" xr:uid="{09C617B1-A131-489C-869C-B64CDB4AF78E}"/>
    <cellStyle name="Normal 3 7 3 3 2" xfId="38572" xr:uid="{ED584DAF-642E-4587-B97E-3E861A7863C7}"/>
    <cellStyle name="Normal 3 7 3 4" xfId="18052" xr:uid="{A4AE3C33-7544-4200-8EDE-70C14B4F4C11}"/>
    <cellStyle name="Normal 3 7 3 4 2" xfId="42283" xr:uid="{13D777F4-26BF-417C-A248-8AD995116DA3}"/>
    <cellStyle name="Normal 3 7 3 5" xfId="21791" xr:uid="{3DE9DB3B-D284-42E0-BD82-CF1E15013B7B}"/>
    <cellStyle name="Normal 3 7 3 5 2" xfId="46014" xr:uid="{9B06C113-DBCE-4727-8A8C-C52791C2B42D}"/>
    <cellStyle name="Normal 3 7 3 6" xfId="27771" xr:uid="{8709A321-6922-41AF-86F1-211FDC44A19E}"/>
    <cellStyle name="Normal 3 7 3 6 2" xfId="51888" xr:uid="{A55EB020-FEED-4CF8-A645-844C165EBF26}"/>
    <cellStyle name="Normal 3 7 4" xfId="7034" xr:uid="{47E92AE8-67DD-429F-A3CC-04DC392AAC59}"/>
    <cellStyle name="Normal 3 7 4 2" xfId="12545" xr:uid="{8E6CFE17-494D-40BE-80CF-4A5BFDAC4314}"/>
    <cellStyle name="Normal 3 7 4 2 2" xfId="36778" xr:uid="{675524E8-DED6-428F-B397-2429A41B12DF}"/>
    <cellStyle name="Normal 3 7 4 3" xfId="16258" xr:uid="{E68F153B-CFAA-4FA6-A406-A9CD9ED20B5F}"/>
    <cellStyle name="Normal 3 7 4 3 2" xfId="40489" xr:uid="{9AD6B5DA-189F-4BD8-A3F9-23AC79C1C8E5}"/>
    <cellStyle name="Normal 3 7 4 4" xfId="19997" xr:uid="{35F20AD6-AE06-480E-8CF6-99D1A842B443}"/>
    <cellStyle name="Normal 3 7 4 4 2" xfId="44220" xr:uid="{0D3FEC13-4FDD-4C14-922B-C9A0BB822A9B}"/>
    <cellStyle name="Normal 3 7 4 5" xfId="25973" xr:uid="{EEB42059-4D1E-4201-98FE-85618E27C3F5}"/>
    <cellStyle name="Normal 3 7 4 5 2" xfId="50094" xr:uid="{3BA82749-C191-4251-A753-870E1D6BEAA5}"/>
    <cellStyle name="Normal 3 7 4 6" xfId="31958" xr:uid="{6CB351D0-E711-4F5C-8103-41EDC7FC39D4}"/>
    <cellStyle name="Normal 3 7 5" xfId="10814" xr:uid="{C32BB987-D510-46B0-9C39-22E5DEB0928C}"/>
    <cellStyle name="Normal 3 7 5 2" xfId="25174" xr:uid="{7820D39C-D68F-4C25-8FAE-6E07F6C95F12}"/>
    <cellStyle name="Normal 3 7 5 2 2" xfId="49308" xr:uid="{4F3284C4-CF04-4EF7-8D97-FF8A423AE7FE}"/>
    <cellStyle name="Normal 3 7 6" xfId="11758" xr:uid="{B7688D63-353B-45D6-AD63-B341CEDBEB7C}"/>
    <cellStyle name="Normal 3 7 6 2" xfId="35992" xr:uid="{CC610EF9-A239-4741-9C0C-74B94659FBA3}"/>
    <cellStyle name="Normal 3 7 7" xfId="15471" xr:uid="{C4749053-4410-4521-86D8-E6CE76B93556}"/>
    <cellStyle name="Normal 3 7 7 2" xfId="39703" xr:uid="{AD8E4078-ADBA-408C-93FD-FB8B4C5D70D2}"/>
    <cellStyle name="Normal 3 7 8" xfId="19208" xr:uid="{7FE68F95-A020-4855-8C71-83BB49DF6905}"/>
    <cellStyle name="Normal 3 7 8 2" xfId="43434" xr:uid="{C77AB1B3-A094-49E2-9AB4-6B0A5ADFEF81}"/>
    <cellStyle name="Normal 3 7 9" xfId="22761" xr:uid="{671DDD5E-22F4-43D7-92BB-EC6ECEA496B5}"/>
    <cellStyle name="Normal 3 7 9 2" xfId="46963" xr:uid="{BED87C43-788D-4658-8599-321A4280DC5C}"/>
    <cellStyle name="Normal 3 8" xfId="3611" xr:uid="{C5ED92D0-B7B5-4A10-B0BE-EF5640B28FF4}"/>
    <cellStyle name="Normal 3 8 10" xfId="22888" xr:uid="{1E55839A-1A96-4A70-9A17-D7498890D12C}"/>
    <cellStyle name="Normal 3 8 10 2" xfId="47090" xr:uid="{542B7512-C089-4306-A7BA-B31743FBFD56}"/>
    <cellStyle name="Normal 3 8 2" xfId="3680" xr:uid="{407F692D-627F-4F3F-91FD-05B46991C162}"/>
    <cellStyle name="Normal 3 8 2 2" xfId="8312" xr:uid="{555719C7-B3E1-4D80-A0CA-3B4D04A00B76}"/>
    <cellStyle name="Normal 3 8 2 2 2" xfId="27898" xr:uid="{055B506B-56BD-42EC-A8AC-6F4CF18191A8}"/>
    <cellStyle name="Normal 3 8 2 2 2 2" xfId="52015" xr:uid="{7FB790CC-06B0-4F08-96E7-32E5D65FAF7C}"/>
    <cellStyle name="Normal 3 8 2 2 3" xfId="33133" xr:uid="{66D1D6C6-5E7A-4218-A8F0-FA38996BB4C9}"/>
    <cellStyle name="Normal 3 8 2 3" xfId="14466" xr:uid="{520064D0-388A-4973-8F10-7EF15AFFE8AD}"/>
    <cellStyle name="Normal 3 8 2 3 2" xfId="38699" xr:uid="{11F15499-39A0-4EC2-8C87-33F41DF3ABDB}"/>
    <cellStyle name="Normal 3 8 2 4" xfId="18179" xr:uid="{320B7990-690D-4382-80DB-F0BB301525F4}"/>
    <cellStyle name="Normal 3 8 2 4 2" xfId="42410" xr:uid="{897D5E68-F2B9-4675-8C57-24661EDB80B9}"/>
    <cellStyle name="Normal 3 8 2 5" xfId="21918" xr:uid="{B81EF21B-4F16-42DD-8AE8-A103994096C3}"/>
    <cellStyle name="Normal 3 8 2 5 2" xfId="46141" xr:uid="{B6E41754-4E37-43E8-A811-FA623C509CA9}"/>
    <cellStyle name="Normal 3 8 2 6" xfId="23938" xr:uid="{5FFE6499-89DB-4E1A-9750-0AA6AB01310A}"/>
    <cellStyle name="Normal 3 8 2 6 2" xfId="48140" xr:uid="{3AE41F1A-4551-4F19-9781-BBF4AF076828}"/>
    <cellStyle name="Normal 3 8 3" xfId="4980" xr:uid="{709F4360-4C97-4EBC-B6A4-BD9FE8D1267A}"/>
    <cellStyle name="Normal 3 8 3 2" xfId="9505" xr:uid="{7E7099C8-24D6-49E2-8E56-FEF2DF7ECE17}"/>
    <cellStyle name="Normal 3 8 3 2 2" xfId="34130" xr:uid="{EE08AB79-6429-4354-ADD2-7B2112F7CBD7}"/>
    <cellStyle name="Normal 3 8 3 3" xfId="13274" xr:uid="{411D3759-AA41-419C-959F-9E660FC3DC74}"/>
    <cellStyle name="Normal 3 8 3 3 2" xfId="37507" xr:uid="{9CB59464-43D2-4392-84E8-E8FDE988175D}"/>
    <cellStyle name="Normal 3 8 3 4" xfId="16987" xr:uid="{E8D62B30-5AF3-427C-B108-20FA6F26272D}"/>
    <cellStyle name="Normal 3 8 3 4 2" xfId="41218" xr:uid="{44DF8044-08BE-4303-B102-9943367A025F}"/>
    <cellStyle name="Normal 3 8 3 5" xfId="20726" xr:uid="{A9AEFD30-F4A5-48BC-AD56-F0AD9978A2D2}"/>
    <cellStyle name="Normal 3 8 3 5 2" xfId="44949" xr:uid="{5B904D5C-E244-416F-A8A5-FCAF35770B20}"/>
    <cellStyle name="Normal 3 8 3 6" xfId="26704" xr:uid="{FC6840F9-486E-40C9-B294-ECE1CDF4B1BE}"/>
    <cellStyle name="Normal 3 8 3 6 2" xfId="50823" xr:uid="{A327DA75-AC83-4938-8CA9-7F345BE3409B}"/>
    <cellStyle name="Normal 3 8 3 7" xfId="30184" xr:uid="{F28E9ED7-2C69-47F3-A03B-AC53A62F0A35}"/>
    <cellStyle name="Normal 3 8 4" xfId="6198" xr:uid="{66418553-9741-465E-98D7-477C70EB21E1}"/>
    <cellStyle name="Normal 3 8 4 2" xfId="25301" xr:uid="{FD09FD49-7AEA-4774-B945-9C2BC1EC2E5B}"/>
    <cellStyle name="Normal 3 8 4 2 2" xfId="49435" xr:uid="{5F4220B8-4F9B-4956-BB27-D0BAD140D896}"/>
    <cellStyle name="Normal 3 8 4 3" xfId="31204" xr:uid="{62531998-1697-473D-935B-D0FB6B4FE3E2}"/>
    <cellStyle name="Normal 3 8 5" xfId="7162" xr:uid="{DD6F44CD-83B3-4BC2-B900-D35539138587}"/>
    <cellStyle name="Normal 3 8 5 2" xfId="32085" xr:uid="{604A6D4E-0FDB-48D1-BFB4-5BB652B59722}"/>
    <cellStyle name="Normal 3 8 6" xfId="10815" xr:uid="{642AE6A8-FB20-475D-825C-1AA004AA0DA7}"/>
    <cellStyle name="Normal 3 8 6 2" xfId="35177" xr:uid="{0D1796D8-4EAE-4D9A-9382-546BB25B6141}"/>
    <cellStyle name="Normal 3 8 7" xfId="11885" xr:uid="{E7948F5B-43E3-4025-B5CD-8059FB86E9A9}"/>
    <cellStyle name="Normal 3 8 7 2" xfId="36119" xr:uid="{705B1038-8B92-48D8-99CA-4BD9148E60ED}"/>
    <cellStyle name="Normal 3 8 8" xfId="15598" xr:uid="{6709CF23-7F41-491C-8121-6E89F5ACBEA9}"/>
    <cellStyle name="Normal 3 8 8 2" xfId="39830" xr:uid="{EF0622E3-A99A-4814-91E0-6B6259EA4081}"/>
    <cellStyle name="Normal 3 8 9" xfId="19335" xr:uid="{6C708D92-80AF-42E9-88FF-A78F37A39FDE}"/>
    <cellStyle name="Normal 3 8 9 2" xfId="43561" xr:uid="{6C9B6175-6EDF-4A83-995C-056C438202DA}"/>
    <cellStyle name="Normal 3 9" xfId="3681" xr:uid="{E0E46498-F706-4952-A611-5629F0BEC897}"/>
    <cellStyle name="Normal 3 9 2" xfId="4981" xr:uid="{AA85171B-FF46-4AD3-A72F-0110BCE65E41}"/>
    <cellStyle name="Normal 3 9 2 2" xfId="8444" xr:uid="{C6411F16-69DC-45DC-ADC4-FD5E53BC28C4}"/>
    <cellStyle name="Normal 3 9 2 2 2" xfId="28025" xr:uid="{0D3B1AFC-8E8A-400B-A71C-BC8C76D348C5}"/>
    <cellStyle name="Normal 3 9 2 2 2 2" xfId="52142" xr:uid="{88105E48-B37A-4BF9-B421-4C9AC6A1D7F3}"/>
    <cellStyle name="Normal 3 9 2 2 3" xfId="33260" xr:uid="{876E0B3E-7347-4643-B009-D2F9EF90D9A2}"/>
    <cellStyle name="Normal 3 9 2 3" xfId="14593" xr:uid="{6ED71995-D8D7-4FFE-B0AB-55A61A637845}"/>
    <cellStyle name="Normal 3 9 2 3 2" xfId="38826" xr:uid="{212FCFE9-B0BB-4CD5-BE47-E80F2FC741DA}"/>
    <cellStyle name="Normal 3 9 2 4" xfId="18306" xr:uid="{864E2416-43D1-4DB8-A040-D6B69F70EB9B}"/>
    <cellStyle name="Normal 3 9 2 4 2" xfId="42537" xr:uid="{D1CBD507-49D8-4151-A1C3-61C1291DB1CD}"/>
    <cellStyle name="Normal 3 9 2 5" xfId="22045" xr:uid="{55933B67-D13B-402D-88CF-2EDC2B412103}"/>
    <cellStyle name="Normal 3 9 2 5 2" xfId="46268" xr:uid="{2359165E-5D77-4805-A03C-696FB76C95FC}"/>
    <cellStyle name="Normal 3 9 2 6" xfId="24065" xr:uid="{8BAD683C-6EF8-4DE2-9954-BE85B665A24F}"/>
    <cellStyle name="Normal 3 9 2 6 2" xfId="48267" xr:uid="{B4D503B4-FF59-4D62-86FF-A271BE567EC7}"/>
    <cellStyle name="Normal 3 9 2 7" xfId="30185" xr:uid="{1FCC842B-5F94-403D-9BF8-CC93CB0E9597}"/>
    <cellStyle name="Normal 3 9 3" xfId="6199" xr:uid="{FF70E1E4-A25D-46D3-BEE9-BA3B6400FE2B}"/>
    <cellStyle name="Normal 3 9 3 2" xfId="9589" xr:uid="{912827AD-3BF8-4628-ACC2-04644FFF2D21}"/>
    <cellStyle name="Normal 3 9 3 2 2" xfId="34214" xr:uid="{BD00BF8B-91E8-49D4-9A89-8CD9D8C7F96E}"/>
    <cellStyle name="Normal 3 9 3 3" xfId="13401" xr:uid="{96E22F61-9C6A-41B4-9B60-F36D1764BAB8}"/>
    <cellStyle name="Normal 3 9 3 3 2" xfId="37634" xr:uid="{F526B5CE-18A6-44C4-8978-B4F1A3198E48}"/>
    <cellStyle name="Normal 3 9 3 4" xfId="17114" xr:uid="{30CBADA3-11C4-4B7E-A6EB-3DB4AE9CBA28}"/>
    <cellStyle name="Normal 3 9 3 4 2" xfId="41345" xr:uid="{6C4A5EB6-22BC-4C25-AE0B-2CBDB85D8E89}"/>
    <cellStyle name="Normal 3 9 3 5" xfId="20853" xr:uid="{FA5D9510-BD68-47F9-9491-7AD1D5CBE7AA}"/>
    <cellStyle name="Normal 3 9 3 5 2" xfId="45076" xr:uid="{E4C5ACAC-2475-49E4-8CF7-B79E5433BE2F}"/>
    <cellStyle name="Normal 3 9 3 6" xfId="26831" xr:uid="{64340A19-D0EB-49EF-BAB5-4CED31EB1CA7}"/>
    <cellStyle name="Normal 3 9 3 6 2" xfId="50950" xr:uid="{BD0B76DE-A4C6-44C9-886D-E4793FDF6CEC}"/>
    <cellStyle name="Normal 3 9 3 7" xfId="31205" xr:uid="{85DCFA08-2137-4E94-AF56-4283DAF15FB7}"/>
    <cellStyle name="Normal 3 9 4" xfId="7296" xr:uid="{60D8DC91-B918-4778-8DD0-D3A84DBF12C2}"/>
    <cellStyle name="Normal 3 9 4 2" xfId="25428" xr:uid="{2BB95448-5C29-474B-A4FE-B36E737635B6}"/>
    <cellStyle name="Normal 3 9 4 2 2" xfId="49562" xr:uid="{E6D904D2-F311-492A-B106-16209816643F}"/>
    <cellStyle name="Normal 3 9 4 3" xfId="32212" xr:uid="{CD43BD21-295C-443F-B2A4-C8A08831F859}"/>
    <cellStyle name="Normal 3 9 5" xfId="12012" xr:uid="{8A384DA3-4145-4E12-AD79-2E4083E3B7DE}"/>
    <cellStyle name="Normal 3 9 5 2" xfId="36246" xr:uid="{AD238374-ADA7-46ED-A9E0-9A43BC5DA938}"/>
    <cellStyle name="Normal 3 9 6" xfId="15725" xr:uid="{F468E2E1-8D3C-4AD4-98DC-2B793DA7240E}"/>
    <cellStyle name="Normal 3 9 6 2" xfId="39957" xr:uid="{9B3A4CE4-E2F0-4D8A-A1FD-5EEF35C9F27A}"/>
    <cellStyle name="Normal 3 9 7" xfId="19462" xr:uid="{5A898D52-039E-432C-B8C6-D99B9DF1A25E}"/>
    <cellStyle name="Normal 3 9 7 2" xfId="43688" xr:uid="{84F8B596-D3A4-4543-A0D6-DE949A41BD79}"/>
    <cellStyle name="Normal 3 9 8" xfId="23015" xr:uid="{C73FA656-0833-4275-8BD1-E8C3B5640516}"/>
    <cellStyle name="Normal 3 9 8 2" xfId="47217" xr:uid="{6CAB869D-8752-4233-971A-DF3D456C9A96}"/>
    <cellStyle name="Normal 30" xfId="2056" xr:uid="{00000000-0005-0000-0000-000079090000}"/>
    <cellStyle name="Normal 30 2" xfId="2057" xr:uid="{00000000-0005-0000-0000-00007A090000}"/>
    <cellStyle name="Normal 30 2 2" xfId="3683" xr:uid="{B6B00D10-96C2-4CF6-92F5-3D919F12AF1D}"/>
    <cellStyle name="Normal 30 2 2 2" xfId="10816" xr:uid="{82D1A420-8161-4A4F-B7A2-A42D0B5DD1FE}"/>
    <cellStyle name="Normal 30 3" xfId="2058" xr:uid="{00000000-0005-0000-0000-00007B090000}"/>
    <cellStyle name="Normal 30 4" xfId="2059" xr:uid="{00000000-0005-0000-0000-00007C090000}"/>
    <cellStyle name="Normal 30 5" xfId="3682" xr:uid="{0BA2C841-A504-483F-A175-E4114EA4ABFD}"/>
    <cellStyle name="Normal 30 5 2" xfId="10817" xr:uid="{E0A2EB0C-CB9D-4989-967C-A1F8D28C0D07}"/>
    <cellStyle name="Normal 30 5 3" xfId="29380" xr:uid="{9A2B8984-B582-416D-93F4-19A44E04AD9F}"/>
    <cellStyle name="Normal 30 6" xfId="4982" xr:uid="{2B565FB5-365F-43A3-9B1A-CCF378B5CBB7}"/>
    <cellStyle name="Normal 30 7" xfId="5412" xr:uid="{FE5D20A8-2F35-43B9-91A3-3CABD9F56C2B}"/>
    <cellStyle name="Normal 30 7 2" xfId="30419" xr:uid="{80F46476-D7BC-4C4F-8B40-95E83CF9E01D}"/>
    <cellStyle name="Normal 31" xfId="2060" xr:uid="{00000000-0005-0000-0000-00007D090000}"/>
    <cellStyle name="Normal 31 2" xfId="2061" xr:uid="{00000000-0005-0000-0000-00007E090000}"/>
    <cellStyle name="Normal 31 2 2" xfId="10818" xr:uid="{45BFB595-0CAD-45FB-AD24-4BD85CBC97AF}"/>
    <cellStyle name="Normal 31 3" xfId="2062" xr:uid="{00000000-0005-0000-0000-00007F090000}"/>
    <cellStyle name="Normal 31 4" xfId="3684" xr:uid="{C663609E-1932-4A3F-A1FB-A33693C258DD}"/>
    <cellStyle name="Normal 31 5" xfId="4983" xr:uid="{46D16AC4-DF96-4528-AB85-01F4C90EB2C3}"/>
    <cellStyle name="Normal 32" xfId="2063" xr:uid="{00000000-0005-0000-0000-000080090000}"/>
    <cellStyle name="Normal 32 2" xfId="2064" xr:uid="{00000000-0005-0000-0000-000081090000}"/>
    <cellStyle name="Normal 32 2 2" xfId="10819" xr:uid="{D2C05F1A-6FF0-4E80-B9EE-FE01A778458E}"/>
    <cellStyle name="Normal 32 3" xfId="3685" xr:uid="{C243C928-E729-4185-B7C9-6DCB49C98FAB}"/>
    <cellStyle name="Normal 32 4" xfId="4984" xr:uid="{4A3F1891-4CAD-4310-831D-435A45113348}"/>
    <cellStyle name="Normal 33" xfId="2065" xr:uid="{00000000-0005-0000-0000-000082090000}"/>
    <cellStyle name="Normal 33 2" xfId="2066" xr:uid="{00000000-0005-0000-0000-000083090000}"/>
    <cellStyle name="Normal 33 2 2" xfId="10820" xr:uid="{051A9DC7-DB5C-475F-BB75-68498B239144}"/>
    <cellStyle name="Normal 33 3" xfId="3686" xr:uid="{54E9F2F7-6F44-40D1-8030-08ED7F3B0210}"/>
    <cellStyle name="Normal 33 4" xfId="4985" xr:uid="{D7EA5899-176D-40CC-9E3F-E003CA6F1F01}"/>
    <cellStyle name="Normal 34" xfId="2067" xr:uid="{00000000-0005-0000-0000-000084090000}"/>
    <cellStyle name="Normal 34 2" xfId="2068" xr:uid="{00000000-0005-0000-0000-000085090000}"/>
    <cellStyle name="Normal 34 2 2" xfId="10821" xr:uid="{335D6EA7-B6C6-4A17-9646-2074DDFDC78E}"/>
    <cellStyle name="Normal 34 3" xfId="3687" xr:uid="{81543729-E593-4790-B40E-9C4585896932}"/>
    <cellStyle name="Normal 34 4" xfId="4986" xr:uid="{07B7A03A-BAFD-40E5-B10B-2A827BE3F69E}"/>
    <cellStyle name="Normal 34 4 2" xfId="30186" xr:uid="{2DC1EABB-8141-4C53-B7E2-83668F3FB0CD}"/>
    <cellStyle name="Normal 34 5" xfId="6200" xr:uid="{8BD55FE6-4A63-4491-BCC3-7441E316E2AD}"/>
    <cellStyle name="Normal 34 5 2" xfId="31206" xr:uid="{BD859F6D-39E1-49D2-9F0B-51B83EE34B97}"/>
    <cellStyle name="Normal 35" xfId="2069" xr:uid="{00000000-0005-0000-0000-000086090000}"/>
    <cellStyle name="Normal 35 2" xfId="2070" xr:uid="{00000000-0005-0000-0000-000087090000}"/>
    <cellStyle name="Normal 35 2 2" xfId="10822" xr:uid="{39480404-460D-46A1-B3A2-DF44B70D4523}"/>
    <cellStyle name="Normal 35 3" xfId="3688" xr:uid="{A82FC564-BFE8-4880-A494-85F838A9A386}"/>
    <cellStyle name="Normal 36" xfId="2071" xr:uid="{00000000-0005-0000-0000-000088090000}"/>
    <cellStyle name="Normal 36 2" xfId="2072" xr:uid="{00000000-0005-0000-0000-000089090000}"/>
    <cellStyle name="Normal 36 2 2" xfId="10823" xr:uid="{FF4986C5-3B42-49B5-99F4-91BDD191FB67}"/>
    <cellStyle name="Normal 36 3" xfId="3689" xr:uid="{FA265B5B-E2E6-49A5-BF7E-3AC6777F1C6F}"/>
    <cellStyle name="Normal 37" xfId="2073" xr:uid="{00000000-0005-0000-0000-00008A090000}"/>
    <cellStyle name="Normal 37 2" xfId="2074" xr:uid="{00000000-0005-0000-0000-00008B090000}"/>
    <cellStyle name="Normal 37 2 2" xfId="10824" xr:uid="{F770B958-D0DE-40CC-8BA5-4766CC44EC17}"/>
    <cellStyle name="Normal 37 3" xfId="3690" xr:uid="{322C64D9-DA0D-49F0-9E33-64303D6DCCB8}"/>
    <cellStyle name="Normal 38" xfId="2075" xr:uid="{00000000-0005-0000-0000-00008C090000}"/>
    <cellStyle name="Normal 38 2" xfId="2076" xr:uid="{00000000-0005-0000-0000-00008D090000}"/>
    <cellStyle name="Normal 38 2 2" xfId="10825" xr:uid="{AE059DBF-50E2-4632-9503-03C2C2235063}"/>
    <cellStyle name="Normal 38 3" xfId="2077" xr:uid="{00000000-0005-0000-0000-00008E090000}"/>
    <cellStyle name="Normal 38 4" xfId="2078" xr:uid="{00000000-0005-0000-0000-00008F090000}"/>
    <cellStyle name="Normal 38 5" xfId="3691" xr:uid="{F818D88D-6C7F-4CB3-A3F1-08B6B4E4FB51}"/>
    <cellStyle name="Normal 39" xfId="2079" xr:uid="{00000000-0005-0000-0000-000090090000}"/>
    <cellStyle name="Normal 39 2" xfId="2080" xr:uid="{00000000-0005-0000-0000-000091090000}"/>
    <cellStyle name="Normal 39 2 2" xfId="6743" xr:uid="{AF181F40-064C-43AC-9CC9-14528D375C5E}"/>
    <cellStyle name="Normal 39 2 2 2" xfId="10827" xr:uid="{3BF4F22E-FA88-424C-9E08-760EDD4D26FF}"/>
    <cellStyle name="Normal 39 3" xfId="2081" xr:uid="{00000000-0005-0000-0000-000092090000}"/>
    <cellStyle name="Normal 39 4" xfId="2082" xr:uid="{00000000-0005-0000-0000-000093090000}"/>
    <cellStyle name="Normal 39 4 2" xfId="2083" xr:uid="{00000000-0005-0000-0000-000094090000}"/>
    <cellStyle name="Normal 39 4 2 2" xfId="4988" xr:uid="{9D172E8B-A0D8-4108-BF4F-E935003F718C}"/>
    <cellStyle name="Normal 39 4 2 2 2" xfId="30188" xr:uid="{E95C3DF7-CB01-4027-9DF4-B63797DED92E}"/>
    <cellStyle name="Normal 39 4 2 3" xfId="6202" xr:uid="{4ADA6DC0-E892-4595-8786-106E12A5D6D3}"/>
    <cellStyle name="Normal 39 4 2 3 2" xfId="31208" xr:uid="{CBAF229C-1B58-41F9-A5AD-64373A5A5A63}"/>
    <cellStyle name="Normal 39 4 2 4" xfId="28995" xr:uid="{CF797FB5-9D1D-4BF0-B188-336F7713D5DE}"/>
    <cellStyle name="Normal 39 4 3" xfId="4987" xr:uid="{DC7AF29D-FA1B-4C8C-A4FD-6F36BF9FDA84}"/>
    <cellStyle name="Normal 39 4 3 2" xfId="30187" xr:uid="{4ECE299B-D2EA-42B1-B6C4-98BCDBA9CB63}"/>
    <cellStyle name="Normal 39 4 4" xfId="6201" xr:uid="{16A3D5FD-56ED-4275-A6E8-B5672AF356B5}"/>
    <cellStyle name="Normal 39 4 4 2" xfId="31207" xr:uid="{15674A71-3269-459B-8438-0E60B31FFD2A}"/>
    <cellStyle name="Normal 39 4 5" xfId="10828" xr:uid="{3B70E1FF-8FBE-4FF6-B56F-3458B0C778B6}"/>
    <cellStyle name="Normal 39 4 5 2" xfId="35179" xr:uid="{9C776723-E3A2-4425-A240-03B6C36B2527}"/>
    <cellStyle name="Normal 39 4 6" xfId="28994" xr:uid="{CDF75CC5-A05F-41A3-9046-FB0314599245}"/>
    <cellStyle name="Normal 39 5" xfId="3692" xr:uid="{D3A49570-4455-49E1-8982-0E5E7A6B83D7}"/>
    <cellStyle name="Normal 39 5 2" xfId="10829" xr:uid="{C19EEBC6-71CB-4C29-BB75-CAB9461B6ED4}"/>
    <cellStyle name="Normal 39 6" xfId="10826" xr:uid="{14AA7840-84D6-44B0-B3EC-7CD22BE105A6}"/>
    <cellStyle name="Normal 39 6 2" xfId="35178" xr:uid="{B8F82EE1-6F98-4923-9603-3BB42D33A717}"/>
    <cellStyle name="Normal 4" xfId="2084" xr:uid="{00000000-0005-0000-0000-000095090000}"/>
    <cellStyle name="Normal 4 10" xfId="3612" xr:uid="{969EC300-D41E-409E-89BD-8D356DBD15FB}"/>
    <cellStyle name="Normal 4 10 2" xfId="4990" xr:uid="{169EEFE3-06F3-4916-9A6A-A310C56887EE}"/>
    <cellStyle name="Normal 4 10 2 2" xfId="8590" xr:uid="{6DD652FD-EA0C-4BFD-AD05-9A5274B61763}"/>
    <cellStyle name="Normal 4 10 2 2 2" xfId="28171" xr:uid="{BF2913E8-8D14-46FA-89A9-91823BFE44E5}"/>
    <cellStyle name="Normal 4 10 2 2 2 2" xfId="52288" xr:uid="{AF8A58F1-23D1-460C-9358-6A07EA4C33D1}"/>
    <cellStyle name="Normal 4 10 2 2 3" xfId="33406" xr:uid="{060255E1-0FA0-4F4B-9AB0-DA13DCF4F437}"/>
    <cellStyle name="Normal 4 10 2 3" xfId="14739" xr:uid="{87F45804-635E-4098-A5B9-C60D26D1C343}"/>
    <cellStyle name="Normal 4 10 2 3 2" xfId="38972" xr:uid="{CE2C6E67-78CF-46DD-8E0F-18A9A61F8451}"/>
    <cellStyle name="Normal 4 10 2 4" xfId="18452" xr:uid="{09B9E535-D339-488B-A5AC-8F12C8090CE4}"/>
    <cellStyle name="Normal 4 10 2 4 2" xfId="42683" xr:uid="{51CC5203-1D50-4EC5-976F-70D1EE794085}"/>
    <cellStyle name="Normal 4 10 2 5" xfId="22191" xr:uid="{9CBB3050-81AB-44AB-ADCD-11920C0315FE}"/>
    <cellStyle name="Normal 4 10 2 5 2" xfId="46414" xr:uid="{431DEDD0-47E0-4BBB-86DA-2579883F8D3F}"/>
    <cellStyle name="Normal 4 10 2 6" xfId="24211" xr:uid="{42ADBE0E-BC30-4418-9665-7F3720AEED0F}"/>
    <cellStyle name="Normal 4 10 2 6 2" xfId="48413" xr:uid="{069FA22B-C1B3-417E-9934-AF5F02D91D60}"/>
    <cellStyle name="Normal 4 10 2 7" xfId="30190" xr:uid="{ADF4660E-7C10-417F-A752-DBC03E03A979}"/>
    <cellStyle name="Normal 4 10 3" xfId="6204" xr:uid="{84E21A43-9F25-453B-B169-7070BB362087}"/>
    <cellStyle name="Normal 4 10 3 2" xfId="9684" xr:uid="{94CDF274-6F89-453A-BC1B-F9B066762D47}"/>
    <cellStyle name="Normal 4 10 3 2 2" xfId="34309" xr:uid="{56BB880A-EFFB-44DB-97E0-AE97FCF5EA17}"/>
    <cellStyle name="Normal 4 10 3 3" xfId="13547" xr:uid="{EAE792A4-1BE7-4007-8296-1996B9758C32}"/>
    <cellStyle name="Normal 4 10 3 3 2" xfId="37780" xr:uid="{8E6D7E82-6AD2-4926-84EB-E2EEEA94991C}"/>
    <cellStyle name="Normal 4 10 3 4" xfId="17260" xr:uid="{56C36788-437F-413C-8133-0501E8030AB0}"/>
    <cellStyle name="Normal 4 10 3 4 2" xfId="41491" xr:uid="{45FCA399-37DD-41C9-B653-263671B449CC}"/>
    <cellStyle name="Normal 4 10 3 5" xfId="20999" xr:uid="{14AA5B50-1AFE-48CC-994D-23D06FB3BB51}"/>
    <cellStyle name="Normal 4 10 3 5 2" xfId="45222" xr:uid="{F8C39B72-FF98-4097-A50E-1A3694D00472}"/>
    <cellStyle name="Normal 4 10 3 6" xfId="26977" xr:uid="{7324E57B-206C-4165-A9CF-0BBD6D00412D}"/>
    <cellStyle name="Normal 4 10 3 6 2" xfId="51096" xr:uid="{682A17E2-B33A-4394-80C6-1900C1CC5B9D}"/>
    <cellStyle name="Normal 4 10 3 7" xfId="31210" xr:uid="{19F8184A-E23C-4963-BED8-22543C0B06AD}"/>
    <cellStyle name="Normal 4 10 4" xfId="7445" xr:uid="{A2314915-B0D4-4240-A9B6-8B4EB5D5610F}"/>
    <cellStyle name="Normal 4 10 4 2" xfId="25574" xr:uid="{F5BEACBC-35E0-46A1-8BE6-CBF503C93274}"/>
    <cellStyle name="Normal 4 10 4 2 2" xfId="49708" xr:uid="{68665D67-2C5E-48B9-A8DA-D77042DC56F8}"/>
    <cellStyle name="Normal 4 10 4 3" xfId="32358" xr:uid="{595833F4-C95C-4476-8B2D-1798D3F51208}"/>
    <cellStyle name="Normal 4 10 5" xfId="12158" xr:uid="{0FBAD5E7-B9CE-411D-A56C-9FBBB9CF5D05}"/>
    <cellStyle name="Normal 4 10 5 2" xfId="36392" xr:uid="{DF603C52-D5D8-4F12-BFEC-18782B6B369A}"/>
    <cellStyle name="Normal 4 10 6" xfId="15871" xr:uid="{67B1F47A-7984-4EA2-A3BA-941CE20D698D}"/>
    <cellStyle name="Normal 4 10 6 2" xfId="40103" xr:uid="{A8E3762D-1B73-4609-B2EE-2ACE5B90A8AA}"/>
    <cellStyle name="Normal 4 10 7" xfId="19608" xr:uid="{D8369511-5E10-4C07-A2FE-76BF8FD7E70C}"/>
    <cellStyle name="Normal 4 10 7 2" xfId="43834" xr:uid="{247F7D7F-5C62-49D3-969F-821C41EBF670}"/>
    <cellStyle name="Normal 4 10 8" xfId="23161" xr:uid="{395EE3B3-582B-433C-A8B0-E2AE92EE5407}"/>
    <cellStyle name="Normal 4 10 8 2" xfId="47363" xr:uid="{12E4F067-C3D7-46FA-BF98-53A19B27B503}"/>
    <cellStyle name="Normal 4 11" xfId="4989" xr:uid="{15EFA999-C136-42EC-813E-E355C5A27A5A}"/>
    <cellStyle name="Normal 4 11 2" xfId="8609" xr:uid="{FED5C20C-2F58-45B6-B256-537FED04AC27}"/>
    <cellStyle name="Normal 4 11 2 2" xfId="25650" xr:uid="{6E14B653-38B5-4CC8-B059-BBC5F0C1BD0A}"/>
    <cellStyle name="Normal 4 11 2 2 2" xfId="49779" xr:uid="{08DD17C7-5661-49E4-89B0-D53552DB31AF}"/>
    <cellStyle name="Normal 4 11 2 3" xfId="33424" xr:uid="{6DECD117-9C81-45A0-B473-DD92C551AEAD}"/>
    <cellStyle name="Normal 4 11 3" xfId="12229" xr:uid="{1ACDCF6F-8803-4F10-8EB3-F57183A9AAF5}"/>
    <cellStyle name="Normal 4 11 3 2" xfId="36463" xr:uid="{CE91A999-0B84-4EA3-8E7E-56A64F2681DA}"/>
    <cellStyle name="Normal 4 11 4" xfId="15942" xr:uid="{66CE727F-F1BE-477D-9713-D8044E0745BD}"/>
    <cellStyle name="Normal 4 11 4 2" xfId="40174" xr:uid="{CAA81C4B-6F89-4E25-A33A-DBDB7A03C0F9}"/>
    <cellStyle name="Normal 4 11 5" xfId="19679" xr:uid="{B4A0D7C1-A76D-42D1-AE33-3DC9B073D05A}"/>
    <cellStyle name="Normal 4 11 5 2" xfId="43905" xr:uid="{C5E43C89-F018-47A2-91F3-C9141CC6FF80}"/>
    <cellStyle name="Normal 4 11 6" xfId="24229" xr:uid="{5E7870C7-2470-4C57-AF06-D9DEA5A97598}"/>
    <cellStyle name="Normal 4 11 6 2" xfId="48431" xr:uid="{5EE9A9CD-8F08-4629-838D-3ECE90D75952}"/>
    <cellStyle name="Normal 4 11 7" xfId="30189" xr:uid="{FF49DC85-6C7E-4233-86A6-08E67C761914}"/>
    <cellStyle name="Normal 4 12" xfId="6203" xr:uid="{1C87CDE1-657A-4664-AA68-1653F79F5398}"/>
    <cellStyle name="Normal 4 12 2" xfId="8630" xr:uid="{130BDD56-A0F8-4AD4-B88C-423EFF9AAE0C}"/>
    <cellStyle name="Normal 4 12 2 2" xfId="27033" xr:uid="{911A0101-E137-442F-8F20-840BF67E1780}"/>
    <cellStyle name="Normal 4 12 2 2 2" xfId="51152" xr:uid="{5009DF1D-764E-4365-ADFE-8F301CCFF446}"/>
    <cellStyle name="Normal 4 12 2 3" xfId="33440" xr:uid="{FD59BC1D-5B61-4913-BA0D-B952F2F5A98D}"/>
    <cellStyle name="Normal 4 12 3" xfId="13603" xr:uid="{C1B42C3F-AB5D-4CE9-ACAD-47A394715ACE}"/>
    <cellStyle name="Normal 4 12 3 2" xfId="37836" xr:uid="{5146C5DA-65E4-41D5-A632-2D102F30CC31}"/>
    <cellStyle name="Normal 4 12 4" xfId="17316" xr:uid="{18F87705-A357-41C5-8BEB-4CD3E6E62CA9}"/>
    <cellStyle name="Normal 4 12 4 2" xfId="41547" xr:uid="{5373A0EF-80B1-4578-B1C8-1571A6F56094}"/>
    <cellStyle name="Normal 4 12 5" xfId="21055" xr:uid="{AF853BEF-245D-43D0-95F1-2728BFEA08EB}"/>
    <cellStyle name="Normal 4 12 5 2" xfId="45278" xr:uid="{A6A77C0C-982B-4066-BB92-0DECE55F37F1}"/>
    <cellStyle name="Normal 4 12 6" xfId="24245" xr:uid="{5EABF61B-1020-4179-8D64-2071500A1DCE}"/>
    <cellStyle name="Normal 4 12 6 2" xfId="48447" xr:uid="{E1D12E3B-47CC-49AD-B758-60DAA73C3900}"/>
    <cellStyle name="Normal 4 12 7" xfId="31209" xr:uid="{79D7AE84-DF71-47CA-A6FD-BE779C594C71}"/>
    <cellStyle name="Normal 4 13" xfId="6416" xr:uid="{8FFC4489-60E1-444D-BC8E-9F072EF8BA26}"/>
    <cellStyle name="Normal 4 13 2" xfId="8659" xr:uid="{29837FCF-BB4A-43CC-BCBD-4C7886786447}"/>
    <cellStyle name="Normal 4 13 2 2" xfId="28248" xr:uid="{FE26795B-0034-43A1-9C8D-DDBCB4748917}"/>
    <cellStyle name="Normal 4 13 2 2 2" xfId="52357" xr:uid="{CF34027D-D217-4A88-A584-430FF9357168}"/>
    <cellStyle name="Normal 4 13 2 3" xfId="33460" xr:uid="{B300DA88-6B14-4E5D-9036-7420017BC445}"/>
    <cellStyle name="Normal 4 13 3" xfId="14808" xr:uid="{71CD43E6-67BA-4FD6-B94C-EE8C4572762C}"/>
    <cellStyle name="Normal 4 13 3 2" xfId="39041" xr:uid="{346258DA-5C9F-45B8-9CE4-AD534DEA9062}"/>
    <cellStyle name="Normal 4 13 4" xfId="18521" xr:uid="{7184C9EF-CFE5-452D-8F07-0C907A58C229}"/>
    <cellStyle name="Normal 4 13 4 2" xfId="42752" xr:uid="{03EFB952-007C-4F57-8DCD-19965A4012C3}"/>
    <cellStyle name="Normal 4 13 5" xfId="22260" xr:uid="{AECE7871-3A82-4705-91BE-B1213ABBE2E0}"/>
    <cellStyle name="Normal 4 13 5 2" xfId="46483" xr:uid="{304AF084-DA10-4F0B-A3B1-D72B8D1C5EEB}"/>
    <cellStyle name="Normal 4 13 6" xfId="24265" xr:uid="{2329F709-2D99-4DAE-A41A-269C9E4B7316}"/>
    <cellStyle name="Normal 4 13 6 2" xfId="48467" xr:uid="{B5DA589E-89A6-4380-B0B4-D7A007E78B44}"/>
    <cellStyle name="Normal 4 13 7" xfId="31421" xr:uid="{E84426F1-3FD1-41FF-9954-86989DE8C70D}"/>
    <cellStyle name="Normal 4 14" xfId="8688" xr:uid="{7A974EEA-3066-4E11-BEBA-A8A0944AD181}"/>
    <cellStyle name="Normal 4 14 2" xfId="18538" xr:uid="{03CEC1FB-82B9-460D-A189-EC506550A666}"/>
    <cellStyle name="Normal 4 14 2 2" xfId="42768" xr:uid="{E7E27F70-B949-4140-A087-430AC61C3925}"/>
    <cellStyle name="Normal 4 14 3" xfId="22276" xr:uid="{46A8B8F2-40E3-4D25-B62D-068198C82BB4}"/>
    <cellStyle name="Normal 4 14 3 2" xfId="46499" xr:uid="{8C24EB55-EF47-4E02-B359-466F62CA9508}"/>
    <cellStyle name="Normal 4 14 4" xfId="24282" xr:uid="{23F9F174-E692-4047-BBE3-DA0FC4F54FE2}"/>
    <cellStyle name="Normal 4 14 4 2" xfId="48484" xr:uid="{50A31A40-D6CB-4E2E-8CF5-93EE3CEBB407}"/>
    <cellStyle name="Normal 4 14 5" xfId="33477" xr:uid="{6A0776B6-084A-4A47-805E-8229F8AF214E}"/>
    <cellStyle name="Normal 4 15" xfId="11072" xr:uid="{05F5F6AC-8329-4261-B3F1-3A1CDCC29E7A}"/>
    <cellStyle name="Normal 4 15 2" xfId="24446" xr:uid="{C8AEB120-FDDC-431A-96B9-960EB38AD41F}"/>
    <cellStyle name="Normal 4 15 2 2" xfId="48629" xr:uid="{DA0B7DEE-8909-468F-B27C-15C19AF8DDB0}"/>
    <cellStyle name="Normal 4 15 3" xfId="35313" xr:uid="{13C88C68-08F4-495B-A2A9-E56964C82222}"/>
    <cellStyle name="Normal 4 16" xfId="22286" xr:uid="{CB5CD6AF-69C2-46C6-9117-DFDB30533E41}"/>
    <cellStyle name="Normal 4 16 2" xfId="24468" xr:uid="{0FEF6A69-C844-4D51-9922-AAF807270145}"/>
    <cellStyle name="Normal 4 16 2 2" xfId="48645" xr:uid="{37A6EF93-F19B-47B8-B264-B2115A88A9FE}"/>
    <cellStyle name="Normal 4 16 3" xfId="46504" xr:uid="{5C5E27CE-F487-4006-816A-D322EAFC3647}"/>
    <cellStyle name="Normal 4 17" xfId="24486" xr:uid="{2F1A830E-7041-452C-B2BA-E93D890DF92C}"/>
    <cellStyle name="Normal 4 17 2" xfId="48661" xr:uid="{17B7D186-B90F-4A2B-994C-E5911BC0E512}"/>
    <cellStyle name="Normal 4 18" xfId="52385" xr:uid="{A655F189-423D-4DE1-B779-64C05090D782}"/>
    <cellStyle name="Normal 4 2" xfId="2085" xr:uid="{00000000-0005-0000-0000-000096090000}"/>
    <cellStyle name="Normal 4 2 10" xfId="6465" xr:uid="{7E381AA3-044A-41A9-A120-044B5218D0ED}"/>
    <cellStyle name="Normal 4 2 10 2" xfId="31470" xr:uid="{DA7933AA-5CC5-4994-8B6A-8E1C1CD1E6E0}"/>
    <cellStyle name="Normal 4 2 2" xfId="2086" xr:uid="{00000000-0005-0000-0000-000097090000}"/>
    <cellStyle name="Normal 4 2 2 2" xfId="2087" xr:uid="{00000000-0005-0000-0000-000098090000}"/>
    <cellStyle name="Normal 4 2 2 3" xfId="3694" xr:uid="{C2E277AD-217A-45CD-BA90-306E2C7B1209}"/>
    <cellStyle name="Normal 4 2 2 3 2" xfId="29381" xr:uid="{58EEBD0B-FEF0-48D6-AD89-B3317F897A77}"/>
    <cellStyle name="Normal 4 2 2 4" xfId="5413" xr:uid="{3FA8ACB8-508F-46A0-8F97-A0EA4CD39122}"/>
    <cellStyle name="Normal 4 2 2 4 2" xfId="30420" xr:uid="{9ACF97F9-C1BC-44EA-B47A-4EFD5949BFAD}"/>
    <cellStyle name="Normal 4 2 3" xfId="2088" xr:uid="{00000000-0005-0000-0000-000099090000}"/>
    <cellStyle name="Normal 4 2 3 2" xfId="2089" xr:uid="{00000000-0005-0000-0000-00009A090000}"/>
    <cellStyle name="Normal 4 2 3 2 2" xfId="4993" xr:uid="{2D3247D3-0A34-44E2-A0E7-A98BE5B95DB4}"/>
    <cellStyle name="Normal 4 2 3 2 2 2" xfId="30192" xr:uid="{0C6B8328-C8EC-4594-9AA5-57E317D5E35C}"/>
    <cellStyle name="Normal 4 2 3 2 3" xfId="6206" xr:uid="{2992C2C8-525F-4580-980C-9BC03527464D}"/>
    <cellStyle name="Normal 4 2 3 2 3 2" xfId="31212" xr:uid="{32153DD5-FD08-4468-9D19-BA8AB02CBB58}"/>
    <cellStyle name="Normal 4 2 3 2 4" xfId="9199" xr:uid="{784CE048-87F8-4310-B04D-C29586A24E91}"/>
    <cellStyle name="Normal 4 2 3 2 5" xfId="10831" xr:uid="{05C6FDFF-CEA8-4934-8985-0E7DEA148920}"/>
    <cellStyle name="Normal 4 2 3 2 6" xfId="28997" xr:uid="{0BC5B699-7BED-4A10-946D-A2A109CAF7D3}"/>
    <cellStyle name="Normal 4 2 3 3" xfId="4992" xr:uid="{2D4C5F72-3A00-454D-806F-988252F8FCA9}"/>
    <cellStyle name="Normal 4 2 3 3 2" xfId="8892" xr:uid="{A069D285-AABC-4C0B-842C-186904B1189B}"/>
    <cellStyle name="Normal 4 2 3 3 2 2" xfId="33623" xr:uid="{77586769-F725-4FBF-A8A6-12770AEA8DEF}"/>
    <cellStyle name="Normal 4 2 3 3 3" xfId="12321" xr:uid="{0F3C4BDB-BBB0-448B-BB61-06AB94478483}"/>
    <cellStyle name="Normal 4 2 3 3 3 2" xfId="36555" xr:uid="{CB33ACC2-13DA-4E27-A3FB-08B5F73ECF4D}"/>
    <cellStyle name="Normal 4 2 3 3 4" xfId="16034" xr:uid="{FB906D42-3306-484E-914E-89A7E81D5F94}"/>
    <cellStyle name="Normal 4 2 3 3 4 2" xfId="40266" xr:uid="{A09ED534-AA30-4011-94FD-A3114B8FF49D}"/>
    <cellStyle name="Normal 4 2 3 3 5" xfId="19772" xr:uid="{F1DA4470-D1C9-4E81-8343-384B983A2C18}"/>
    <cellStyle name="Normal 4 2 3 3 5 2" xfId="43997" xr:uid="{10296D58-A01D-48A4-898E-20A3E7405825}"/>
    <cellStyle name="Normal 4 2 3 3 6" xfId="25747" xr:uid="{14D9627A-D800-41E9-B286-AD51890CB765}"/>
    <cellStyle name="Normal 4 2 3 3 6 2" xfId="49871" xr:uid="{8D6F2CF7-8F32-4703-B604-FE89C2953DB8}"/>
    <cellStyle name="Normal 4 2 3 4" xfId="7666" xr:uid="{BAF97D1C-4060-4825-953A-7868ADC6CC21}"/>
    <cellStyle name="Normal 4 2 3 5" xfId="10830" xr:uid="{816FDC3F-162E-4BAD-8392-061CAA599DF5}"/>
    <cellStyle name="Normal 4 2 3 5 2" xfId="35180" xr:uid="{B4A2AB60-7EF7-4F78-9C86-C967DE9E53AC}"/>
    <cellStyle name="Normal 4 2 3 6" xfId="28996" xr:uid="{2F5B7D58-DC0B-426C-A5F9-712AA41E6A3B}"/>
    <cellStyle name="Normal 4 2 4" xfId="2090" xr:uid="{00000000-0005-0000-0000-00009B090000}"/>
    <cellStyle name="Normal 4 2 4 2" xfId="4994" xr:uid="{EC73C0AA-9C2B-4586-85C1-12AF3B91733D}"/>
    <cellStyle name="Normal 4 2 4 2 2" xfId="30193" xr:uid="{C96D824E-CCC0-4F97-B6FC-6650373FED92}"/>
    <cellStyle name="Normal 4 2 4 3" xfId="6207" xr:uid="{AB7E7673-A893-455F-B433-D311A96A478F}"/>
    <cellStyle name="Normal 4 2 4 3 2" xfId="31213" xr:uid="{80151DF5-65F9-4B87-95ED-1969127B5D44}"/>
    <cellStyle name="Normal 4 2 4 4" xfId="8831" xr:uid="{33C451A2-2947-47CE-90CA-7788DD08FE33}"/>
    <cellStyle name="Normal 4 2 4 4 2" xfId="33595" xr:uid="{5E40C39A-7B4E-48BE-A1EC-38470085668B}"/>
    <cellStyle name="Normal 4 2 4 5" xfId="12278" xr:uid="{CFD77C64-922C-4B04-B8EB-BA8A0DEF5554}"/>
    <cellStyle name="Normal 4 2 4 5 2" xfId="36512" xr:uid="{C5F7ABB4-5D9F-4E42-B25A-667204E75371}"/>
    <cellStyle name="Normal 4 2 4 6" xfId="15991" xr:uid="{07E17A5B-A687-4773-8F50-81166F5F5C02}"/>
    <cellStyle name="Normal 4 2 4 6 2" xfId="40223" xr:uid="{F33CB04A-494D-482A-AB92-4D41EE25F83A}"/>
    <cellStyle name="Normal 4 2 4 7" xfId="19729" xr:uid="{7F7AC8CA-736E-4E74-B979-B8EBAC4FB600}"/>
    <cellStyle name="Normal 4 2 4 7 2" xfId="43954" xr:uid="{3474E362-2C69-4961-B01B-4E0914874648}"/>
    <cellStyle name="Normal 4 2 4 8" xfId="25700" xr:uid="{817EC426-DEBD-4A0C-89F8-57C07A117E62}"/>
    <cellStyle name="Normal 4 2 4 8 2" xfId="49828" xr:uid="{3062EA5B-7E6D-4233-BE0B-CBE7183217C2}"/>
    <cellStyle name="Normal 4 2 5" xfId="2091" xr:uid="{00000000-0005-0000-0000-00009C090000}"/>
    <cellStyle name="Normal 4 2 5 2" xfId="4995" xr:uid="{6412AF39-197B-44A9-8D99-2BAC48FC4467}"/>
    <cellStyle name="Normal 4 2 5 2 2" xfId="30194" xr:uid="{F9FD935F-C179-47DB-A42E-3A4045C9391A}"/>
    <cellStyle name="Normal 4 2 5 3" xfId="6208" xr:uid="{2C25D4F6-99E8-44EE-B7A3-606C7F6DA796}"/>
    <cellStyle name="Normal 4 2 5 3 2" xfId="31214" xr:uid="{2142BE0A-D5B9-46B8-8ECC-4E0A4492DD1A}"/>
    <cellStyle name="Normal 4 2 6" xfId="3584" xr:uid="{00000000-0005-0000-0000-00009D090000}"/>
    <cellStyle name="Normal 4 2 6 2" xfId="29353" xr:uid="{786912AC-61B4-4543-A363-C407124F3C67}"/>
    <cellStyle name="Normal 4 2 7" xfId="3693" xr:uid="{686C34D7-5381-4277-92DA-BD11E670B30B}"/>
    <cellStyle name="Normal 4 2 8" xfId="4991" xr:uid="{E7316CA8-1B63-47E9-A2D5-CB9F48D026ED}"/>
    <cellStyle name="Normal 4 2 8 2" xfId="30191" xr:uid="{8A1DFE5F-872F-4054-B35C-D9A622DAFD5E}"/>
    <cellStyle name="Normal 4 2 9" xfId="6205" xr:uid="{55A2C068-887D-4E6B-BE1A-E99EFC874ABB}"/>
    <cellStyle name="Normal 4 2 9 2" xfId="31211" xr:uid="{087C974D-03CC-4614-A1A7-74E818FFC393}"/>
    <cellStyle name="Normal 4 3" xfId="2092" xr:uid="{00000000-0005-0000-0000-00009E090000}"/>
    <cellStyle name="Normal 4 3 10" xfId="10832" xr:uid="{CC24DBE8-5CD5-4169-8A6F-74E58BE068BF}"/>
    <cellStyle name="Normal 4 3 10 2" xfId="35181" xr:uid="{AABBAA8C-AD1E-48A6-ACA6-1C222E29CEC8}"/>
    <cellStyle name="Normal 4 3 2" xfId="2093" xr:uid="{00000000-0005-0000-0000-00009F090000}"/>
    <cellStyle name="Normal 4 3 2 10" xfId="4996" xr:uid="{254B421F-6706-46F4-8F04-AFBCBD13A468}"/>
    <cellStyle name="Normal 4 3 2 10 2" xfId="30195" xr:uid="{F10D6FD3-F089-4FEE-9926-AB89B1EA0E81}"/>
    <cellStyle name="Normal 4 3 2 11" xfId="6209" xr:uid="{0F9B424F-4277-4454-895A-D8705AF00935}"/>
    <cellStyle name="Normal 4 3 2 11 2" xfId="31215" xr:uid="{DB3B58F5-B34B-4D19-BA8A-2E21DE3C1642}"/>
    <cellStyle name="Normal 4 3 2 2" xfId="2094" xr:uid="{00000000-0005-0000-0000-0000A0090000}"/>
    <cellStyle name="Normal 4 3 2 2 2" xfId="9311" xr:uid="{EC03B5F8-C4DC-4D55-98FA-9CFAA04DC8DD}"/>
    <cellStyle name="Normal 4 3 2 3" xfId="2095" xr:uid="{00000000-0005-0000-0000-0000A1090000}"/>
    <cellStyle name="Normal 4 3 2 3 2" xfId="9802" xr:uid="{2BC65EB3-8902-4D5A-AFBF-C558CD10E517}"/>
    <cellStyle name="Normal 4 3 2 3 2 2" xfId="34405" xr:uid="{36668668-61FD-4B37-BD31-CB3A9C316D08}"/>
    <cellStyle name="Normal 4 3 2 3 3" xfId="13649" xr:uid="{5A4885B0-C74B-4F60-AD42-52E1D740A0A1}"/>
    <cellStyle name="Normal 4 3 2 3 3 2" xfId="37882" xr:uid="{663CD6C5-3B56-463D-B09D-DF80C70DB5B8}"/>
    <cellStyle name="Normal 4 3 2 3 4" xfId="17362" xr:uid="{EE9090D5-78B0-4D1F-B36A-98439D0FD1F2}"/>
    <cellStyle name="Normal 4 3 2 3 4 2" xfId="41593" xr:uid="{A0E16D66-5263-4E90-ACA3-E5D35819EB47}"/>
    <cellStyle name="Normal 4 3 2 3 5" xfId="21101" xr:uid="{15690CE5-CEB8-4D2A-AD24-A9466FCC8BD7}"/>
    <cellStyle name="Normal 4 3 2 3 5 2" xfId="45324" xr:uid="{A2D5CEF5-8C5F-421F-840F-9894C300D240}"/>
    <cellStyle name="Normal 4 3 2 3 6" xfId="27079" xr:uid="{8C4E682E-5F81-4DE9-A00C-DB3AB4748BE8}"/>
    <cellStyle name="Normal 4 3 2 3 6 2" xfId="51198" xr:uid="{C3F2E05B-5B16-424C-8C10-364F9DEB13AE}"/>
    <cellStyle name="Normal 4 3 2 4" xfId="2096" xr:uid="{00000000-0005-0000-0000-0000A2090000}"/>
    <cellStyle name="Normal 4 3 2 4 2" xfId="9112" xr:uid="{7B350467-16CD-43CF-90FE-2D835AE759DA}"/>
    <cellStyle name="Normal 4 3 2 4 2 2" xfId="33786" xr:uid="{187E6E11-E0A6-4A63-8793-D58C336AB80E}"/>
    <cellStyle name="Normal 4 3 2 4 3" xfId="12509" xr:uid="{CC4AEA10-A9B8-466D-9C94-F42F197690E5}"/>
    <cellStyle name="Normal 4 3 2 4 3 2" xfId="36743" xr:uid="{858CC0D7-A606-4C6B-8E50-A4E5B368BD5F}"/>
    <cellStyle name="Normal 4 3 2 4 4" xfId="16222" xr:uid="{6B8C336C-FAF5-4B87-84A5-543ED23E0DF6}"/>
    <cellStyle name="Normal 4 3 2 4 4 2" xfId="40454" xr:uid="{83786555-9E9D-4BD2-B125-E1639DC4B9A2}"/>
    <cellStyle name="Normal 4 3 2 4 5" xfId="19960" xr:uid="{98B3A3DD-B549-47D6-9E51-0B1A825B8EE6}"/>
    <cellStyle name="Normal 4 3 2 4 5 2" xfId="44185" xr:uid="{23CCB2F8-5D6C-4A9D-B5D0-DA756DA5D67D}"/>
    <cellStyle name="Normal 4 3 2 4 6" xfId="25936" xr:uid="{8CE323CE-4A3D-41EA-AE0A-74816CE430AA}"/>
    <cellStyle name="Normal 4 3 2 4 6 2" xfId="50059" xr:uid="{DD2F491A-B598-49B5-A027-855897727C9B}"/>
    <cellStyle name="Normal 4 3 2 5" xfId="2097" xr:uid="{00000000-0005-0000-0000-0000A3090000}"/>
    <cellStyle name="Normal 4 3 2 6" xfId="2098" xr:uid="{00000000-0005-0000-0000-0000A4090000}"/>
    <cellStyle name="Normal 4 3 2 7" xfId="2099" xr:uid="{00000000-0005-0000-0000-0000A5090000}"/>
    <cellStyle name="Normal 4 3 2 8" xfId="2100" xr:uid="{00000000-0005-0000-0000-0000A6090000}"/>
    <cellStyle name="Normal 4 3 2 9" xfId="3472" xr:uid="{00000000-0005-0000-0000-0000A7090000}"/>
    <cellStyle name="Normal 4 3 2 9 2" xfId="29273" xr:uid="{237CD495-F826-4DF0-B231-6A7E3E8FA624}"/>
    <cellStyle name="Normal 4 3 3" xfId="2101" xr:uid="{00000000-0005-0000-0000-0000A8090000}"/>
    <cellStyle name="Normal 4 3 3 2" xfId="6986" xr:uid="{C9B9674B-3E80-4FCC-82D5-9D5A03828719}"/>
    <cellStyle name="Normal 4 3 4" xfId="2102" xr:uid="{00000000-0005-0000-0000-0000A9090000}"/>
    <cellStyle name="Normal 4 3 5" xfId="2103" xr:uid="{00000000-0005-0000-0000-0000AA090000}"/>
    <cellStyle name="Normal 4 3 5 10" xfId="24400" xr:uid="{CA8FCFC7-909B-443C-A257-0A856FC2F1D5}"/>
    <cellStyle name="Normal 4 3 5 10 2" xfId="48593" xr:uid="{945E7ECD-7980-4C30-A803-C97DDAFAE1C2}"/>
    <cellStyle name="Normal 4 3 5 11" xfId="28998" xr:uid="{7AD87A24-512E-4160-AB62-9E023D9CDE70}"/>
    <cellStyle name="Normal 4 3 5 2" xfId="2104" xr:uid="{00000000-0005-0000-0000-0000AB090000}"/>
    <cellStyle name="Normal 4 3 5 2 2" xfId="4998" xr:uid="{C1DC5928-ABB6-4026-B7EE-23165AD2BB24}"/>
    <cellStyle name="Normal 4 3 5 2 2 2" xfId="30197" xr:uid="{52D204A2-A9FD-4E85-947F-7D5BE2F2329C}"/>
    <cellStyle name="Normal 4 3 5 2 3" xfId="6211" xr:uid="{7481A448-6022-4366-A238-3315D2077E4C}"/>
    <cellStyle name="Normal 4 3 5 2 3 2" xfId="31217" xr:uid="{CA01226F-A040-4E02-BC9C-B53E3111CB2F}"/>
    <cellStyle name="Normal 4 3 5 2 4" xfId="25682" xr:uid="{B1688490-6A93-4BF6-9359-081FC9238F4D}"/>
    <cellStyle name="Normal 4 3 5 2 4 2" xfId="49810" xr:uid="{AD1BA2E9-FACC-4A75-A30E-C86477C1799C}"/>
    <cellStyle name="Normal 4 3 5 2 5" xfId="28999" xr:uid="{9A99C5AC-3FEE-4E99-9E20-771202882239}"/>
    <cellStyle name="Normal 4 3 5 3" xfId="4997" xr:uid="{A1ED07FB-0524-439D-AFA8-FC6BA589EF20}"/>
    <cellStyle name="Normal 4 3 5 3 2" xfId="30196" xr:uid="{3E9DDB06-AF4C-4CCA-8DA0-D2BC7ACAEF51}"/>
    <cellStyle name="Normal 4 3 5 4" xfId="6210" xr:uid="{A7A5BB38-AFF8-4987-958B-FF46F034093B}"/>
    <cellStyle name="Normal 4 3 5 4 2" xfId="31216" xr:uid="{D814C4B8-4C5B-465E-BED5-98FFC9E265B1}"/>
    <cellStyle name="Normal 4 3 5 5" xfId="8827" xr:uid="{4A72CAE6-13A4-4A4D-AF76-C9F91BAEDC00}"/>
    <cellStyle name="Normal 4 3 5 5 2" xfId="33591" xr:uid="{AEC90D4B-AD02-481B-BF0F-4BC87BB3973C}"/>
    <cellStyle name="Normal 4 3 5 6" xfId="10833" xr:uid="{369D6685-C58B-4868-901C-45217AC0A992}"/>
    <cellStyle name="Normal 4 3 5 6 2" xfId="35182" xr:uid="{660686F4-2785-4D09-967D-55B9FEDB67A1}"/>
    <cellStyle name="Normal 4 3 5 7" xfId="12260" xr:uid="{D094949D-1F65-4CCC-B8C2-2A4F0E419377}"/>
    <cellStyle name="Normal 4 3 5 7 2" xfId="36494" xr:uid="{A6211D2A-097B-4184-8F33-2F5FCAEEA455}"/>
    <cellStyle name="Normal 4 3 5 8" xfId="15973" xr:uid="{BEF1F1D9-F747-4846-ADB6-C3840082A718}"/>
    <cellStyle name="Normal 4 3 5 8 2" xfId="40205" xr:uid="{3F8708C4-7CA2-419A-9E15-72A0358EC77C}"/>
    <cellStyle name="Normal 4 3 5 9" xfId="19711" xr:uid="{DC81FF64-0138-4B77-B7E0-65CB16D789BA}"/>
    <cellStyle name="Normal 4 3 5 9 2" xfId="43936" xr:uid="{0F3EF439-F06A-4C44-BD1A-6EBF3B21467F}"/>
    <cellStyle name="Normal 4 3 6" xfId="3211" xr:uid="{00000000-0005-0000-0000-0000AC090000}"/>
    <cellStyle name="Normal 4 3 6 2" xfId="10834" xr:uid="{39E859C1-A4BE-49DE-80B4-564E20873820}"/>
    <cellStyle name="Normal 4 3 6 3" xfId="29221" xr:uid="{C98107AA-ECDF-421C-821A-E2A98D327B8F}"/>
    <cellStyle name="Normal 4 3 7" xfId="3565" xr:uid="{00000000-0005-0000-0000-0000AD090000}"/>
    <cellStyle name="Normal 4 3 7 2" xfId="29335" xr:uid="{1BC106A6-C90E-4429-B291-F61BB588AE41}"/>
    <cellStyle name="Normal 4 3 8" xfId="3695" xr:uid="{C2B29B1C-9E20-4769-B164-293C841A2A1E}"/>
    <cellStyle name="Normal 4 3 9" xfId="6447" xr:uid="{EBFF7DDA-95D8-4216-86B7-2B53B2319C97}"/>
    <cellStyle name="Normal 4 3 9 2" xfId="31452" xr:uid="{E7835F5E-FC43-48CB-940A-C48A5C3EFAE7}"/>
    <cellStyle name="Normal 4 4" xfId="2105" xr:uid="{00000000-0005-0000-0000-0000AE090000}"/>
    <cellStyle name="Normal 4 4 2" xfId="2106" xr:uid="{00000000-0005-0000-0000-0000AF090000}"/>
    <cellStyle name="Normal 4 4 3" xfId="2107" xr:uid="{00000000-0005-0000-0000-0000B0090000}"/>
    <cellStyle name="Normal 4 4 3 10" xfId="27062" xr:uid="{5FA44B4A-AB8F-4AC6-A289-7E8A751BF2C2}"/>
    <cellStyle name="Normal 4 4 3 10 2" xfId="51181" xr:uid="{58D72BD1-BEF7-4411-AD97-00AD7B300B28}"/>
    <cellStyle name="Normal 4 4 3 11" xfId="29000" xr:uid="{EFC267B3-2174-4FAD-AA6E-D05BF1593730}"/>
    <cellStyle name="Normal 4 4 3 2" xfId="2108" xr:uid="{00000000-0005-0000-0000-0000B1090000}"/>
    <cellStyle name="Normal 4 4 3 2 2" xfId="5000" xr:uid="{2D9F1958-DF15-4EA8-97CF-D3B755CC3C79}"/>
    <cellStyle name="Normal 4 4 3 2 2 2" xfId="30199" xr:uid="{5E2885D4-4B55-4040-8BB4-49D04A2ACE88}"/>
    <cellStyle name="Normal 4 4 3 2 3" xfId="6213" xr:uid="{AFAE78DA-69EB-45EF-B1DD-D2E4C69EE899}"/>
    <cellStyle name="Normal 4 4 3 2 3 2" xfId="31219" xr:uid="{412EF6BB-B7C8-4F73-BC24-97ABDF03978D}"/>
    <cellStyle name="Normal 4 4 3 2 4" xfId="29001" xr:uid="{4F75378A-3C73-46BA-8829-6E29775BED64}"/>
    <cellStyle name="Normal 4 4 3 3" xfId="4999" xr:uid="{5BF3BC01-9582-440D-89D7-DDB2D082ECE6}"/>
    <cellStyle name="Normal 4 4 3 3 2" xfId="30198" xr:uid="{EB5E1D4B-0B4B-4E0D-A880-5F2BE75CFC39}"/>
    <cellStyle name="Normal 4 4 3 4" xfId="6212" xr:uid="{4D665EA0-21A4-44D1-B08F-C9046DB4929B}"/>
    <cellStyle name="Normal 4 4 3 4 2" xfId="31218" xr:uid="{A7B1D1F9-49CC-40E3-AEBA-F91B486820EB}"/>
    <cellStyle name="Normal 4 4 3 5" xfId="9786" xr:uid="{1B25D6CA-1F58-4396-BAFE-83860D49D432}"/>
    <cellStyle name="Normal 4 4 3 5 2" xfId="34390" xr:uid="{4DE8F921-E43A-4DDA-B031-2041A52373E4}"/>
    <cellStyle name="Normal 4 4 3 6" xfId="10835" xr:uid="{5DDD3391-ECA7-4D90-BA2E-E0372F0E1734}"/>
    <cellStyle name="Normal 4 4 3 6 2" xfId="35183" xr:uid="{5CBA4CA1-F522-43EC-9693-413A23164981}"/>
    <cellStyle name="Normal 4 4 3 7" xfId="13632" xr:uid="{39B3E54B-F4B6-4B79-BA04-B22937552312}"/>
    <cellStyle name="Normal 4 4 3 7 2" xfId="37865" xr:uid="{D7B2CDF3-AD71-4F6F-867B-B52804641EF1}"/>
    <cellStyle name="Normal 4 4 3 8" xfId="17345" xr:uid="{3DFE0F2C-39AC-4CC7-9BC1-B7D14569D07D}"/>
    <cellStyle name="Normal 4 4 3 8 2" xfId="41576" xr:uid="{FF9190ED-65B4-47BD-8FDC-B9DE5F0170EC}"/>
    <cellStyle name="Normal 4 4 3 9" xfId="21084" xr:uid="{B7133899-CB58-47D0-A95A-33A4F29151AF}"/>
    <cellStyle name="Normal 4 4 3 9 2" xfId="45307" xr:uid="{A3B90AB9-1784-4084-BE90-1DA97C5E9459}"/>
    <cellStyle name="Normal 4 4 4" xfId="2109" xr:uid="{00000000-0005-0000-0000-0000B2090000}"/>
    <cellStyle name="Normal 4 4 4 2" xfId="9155" xr:uid="{3D0F221D-ABDE-422E-8A66-E6F6B38FDB41}"/>
    <cellStyle name="Normal 4 4 4 2 2" xfId="33820" xr:uid="{D2EBF65D-06C8-411B-8743-6466C0A9463F}"/>
    <cellStyle name="Normal 4 4 4 3" xfId="12546" xr:uid="{3FB3A1B4-9485-43DF-BF15-F05EAF2022CC}"/>
    <cellStyle name="Normal 4 4 4 3 2" xfId="36779" xr:uid="{571A3903-A596-4BA5-B694-A430EF7CC774}"/>
    <cellStyle name="Normal 4 4 4 4" xfId="16259" xr:uid="{19012140-1586-4F0A-962C-E9140B41A402}"/>
    <cellStyle name="Normal 4 4 4 4 2" xfId="40490" xr:uid="{153EA86F-113B-4C63-85CC-0E89D645E32F}"/>
    <cellStyle name="Normal 4 4 4 5" xfId="19998" xr:uid="{03D82EEC-965C-4A0D-8783-E2F68871E797}"/>
    <cellStyle name="Normal 4 4 4 5 2" xfId="44221" xr:uid="{2BDEECCC-CAC5-4351-AB3F-6BD2B4429DE4}"/>
    <cellStyle name="Normal 4 4 4 6" xfId="25974" xr:uid="{9D1514C8-BFFB-47CF-8917-D371223054F8}"/>
    <cellStyle name="Normal 4 4 4 6 2" xfId="50095" xr:uid="{F624C4C1-1CF6-45FD-81AC-F67FEC6D7B97}"/>
    <cellStyle name="Normal 4 4 5" xfId="3455" xr:uid="{00000000-0005-0000-0000-0000B3090000}"/>
    <cellStyle name="Normal 4 4 5 2" xfId="29257" xr:uid="{E339482F-538C-43D8-BDFC-E124B0D5F26F}"/>
    <cellStyle name="Normal 4 4 6" xfId="3696" xr:uid="{E1FAFCBF-FE10-4CB7-A1B9-8C01A14CE45C}"/>
    <cellStyle name="Normal 4 5" xfId="2110" xr:uid="{00000000-0005-0000-0000-0000B4090000}"/>
    <cellStyle name="Normal 4 5 10" xfId="15086" xr:uid="{DECABE2E-BE28-4A88-90FC-1D35A2019CD3}"/>
    <cellStyle name="Normal 4 5 10 2" xfId="39318" xr:uid="{ACB8253F-65F6-430D-BC70-0BF39B74EF77}"/>
    <cellStyle name="Normal 4 5 11" xfId="18822" xr:uid="{6DBF45E4-90FD-4CB4-8013-FD6BD7AD446C}"/>
    <cellStyle name="Normal 4 5 11 2" xfId="43048" xr:uid="{467FAFBF-7C6F-4212-BDFF-F7C05C993124}"/>
    <cellStyle name="Normal 4 5 12" xfId="22375" xr:uid="{4BCE65BF-0615-45D5-9280-AC598F66F3BA}"/>
    <cellStyle name="Normal 4 5 12 2" xfId="46577" xr:uid="{B16C2121-9E0C-41E3-8B60-87186BD249B3}"/>
    <cellStyle name="Normal 4 5 13" xfId="29002" xr:uid="{27F8D867-10D0-452D-ABAD-852215516604}"/>
    <cellStyle name="Normal 4 5 2" xfId="2111" xr:uid="{00000000-0005-0000-0000-0000B5090000}"/>
    <cellStyle name="Normal 4 5 2 10" xfId="23429" xr:uid="{17585A99-C28D-4ACE-9407-D73169F49E80}"/>
    <cellStyle name="Normal 4 5 2 10 2" xfId="47631" xr:uid="{0219F751-3999-4FD8-A655-27814A46E8CC}"/>
    <cellStyle name="Normal 4 5 2 11" xfId="29003" xr:uid="{F5D98992-F717-4529-9827-671F22FD5C3B}"/>
    <cellStyle name="Normal 4 5 2 2" xfId="2112" xr:uid="{00000000-0005-0000-0000-0000B6090000}"/>
    <cellStyle name="Normal 4 5 2 2 2" xfId="5003" xr:uid="{A0743981-B199-4E8B-B546-C55215B8DABF}"/>
    <cellStyle name="Normal 4 5 2 2 2 2" xfId="30202" xr:uid="{49AD2466-2E95-42C7-9EEF-C41B3418B69F}"/>
    <cellStyle name="Normal 4 5 2 2 3" xfId="6216" xr:uid="{0FC14FD8-33A5-4F52-A319-FF0C6F17B0C1}"/>
    <cellStyle name="Normal 4 5 2 2 3 2" xfId="31222" xr:uid="{965B389E-128D-4BB1-AC85-21AC7045F740}"/>
    <cellStyle name="Normal 4 5 2 2 4" xfId="27390" xr:uid="{F2FD0ED5-F456-4C9B-A4DD-B8499FE8257E}"/>
    <cellStyle name="Normal 4 5 2 2 4 2" xfId="51507" xr:uid="{E9C232AB-1960-480C-B484-B85345DAB36F}"/>
    <cellStyle name="Normal 4 5 2 2 5" xfId="29004" xr:uid="{D2E46323-88EF-4411-AA38-316D348DD1BD}"/>
    <cellStyle name="Normal 4 5 2 3" xfId="5002" xr:uid="{D12B39B5-0B0E-41ED-A55B-529DCF144BBB}"/>
    <cellStyle name="Normal 4 5 2 3 2" xfId="30201" xr:uid="{D9331D57-722D-4A09-A8B6-A03EB8984260}"/>
    <cellStyle name="Normal 4 5 2 4" xfId="6215" xr:uid="{06740532-34AA-4E71-805A-5D28C1ABC53B}"/>
    <cellStyle name="Normal 4 5 2 4 2" xfId="31221" xr:uid="{2672254B-9574-4BB7-8DE6-2891EDA29561}"/>
    <cellStyle name="Normal 4 5 2 5" xfId="7754" xr:uid="{5EAEA505-60C9-49B1-A64E-99B59C28F9B8}"/>
    <cellStyle name="Normal 4 5 2 5 2" xfId="32625" xr:uid="{76EE10B2-95AD-4CF8-97CF-611D24B972A4}"/>
    <cellStyle name="Normal 4 5 2 6" xfId="10836" xr:uid="{963B4159-826C-4604-9FBE-2DE38BCDF145}"/>
    <cellStyle name="Normal 4 5 2 6 2" xfId="35184" xr:uid="{00F1C940-0A11-4597-9BDC-0408AB7B7E6A}"/>
    <cellStyle name="Normal 4 5 2 7" xfId="13958" xr:uid="{FE83414E-B95E-4C17-968D-ED85307AB68D}"/>
    <cellStyle name="Normal 4 5 2 7 2" xfId="38191" xr:uid="{B6B56229-4966-490C-9F3E-584F96D64708}"/>
    <cellStyle name="Normal 4 5 2 8" xfId="17671" xr:uid="{16E74E88-D36D-42E2-8BD8-C19222C5CEAC}"/>
    <cellStyle name="Normal 4 5 2 8 2" xfId="41902" xr:uid="{5412475E-409A-414E-9049-1834C42D6181}"/>
    <cellStyle name="Normal 4 5 2 9" xfId="21410" xr:uid="{0760C023-1A84-47F4-B265-D8E00B6F1344}"/>
    <cellStyle name="Normal 4 5 2 9 2" xfId="45633" xr:uid="{AD0472B4-7EB5-4DCF-BC14-DD6075F6E315}"/>
    <cellStyle name="Normal 4 5 3" xfId="2113" xr:uid="{00000000-0005-0000-0000-0000B7090000}"/>
    <cellStyle name="Normal 4 5 3 2" xfId="9262" xr:uid="{E6498C0C-9C21-4860-8194-3323510C1281}"/>
    <cellStyle name="Normal 4 5 3 2 2" xfId="33898" xr:uid="{9104AB9B-4DEF-46D5-81AD-243E55602F55}"/>
    <cellStyle name="Normal 4 5 3 3" xfId="12782" xr:uid="{45F1A8CF-8395-409A-AA1F-9DF5F9AFD9B1}"/>
    <cellStyle name="Normal 4 5 3 3 2" xfId="37015" xr:uid="{7C738B10-84F8-46CA-A59F-4D912333A46E}"/>
    <cellStyle name="Normal 4 5 3 4" xfId="16495" xr:uid="{CDE98639-A8F9-4D05-88E1-D1D808EB54A2}"/>
    <cellStyle name="Normal 4 5 3 4 2" xfId="40726" xr:uid="{42CD3381-12DF-423D-AC53-F00C37C102DD}"/>
    <cellStyle name="Normal 4 5 3 5" xfId="20234" xr:uid="{895A6F7D-4A3F-4075-B265-DA9398B893ED}"/>
    <cellStyle name="Normal 4 5 3 5 2" xfId="44457" xr:uid="{568058AE-82B8-4B08-A6DC-5808D41D32BA}"/>
    <cellStyle name="Normal 4 5 3 6" xfId="26211" xr:uid="{8EE2130E-87D2-4301-AC7F-503ADDFE9145}"/>
    <cellStyle name="Normal 4 5 3 6 2" xfId="50331" xr:uid="{3F77F201-D1FA-4FB8-9923-1B142D94BDF6}"/>
    <cellStyle name="Normal 4 5 4" xfId="2114" xr:uid="{00000000-0005-0000-0000-0000B8090000}"/>
    <cellStyle name="Normal 4 5 4 2" xfId="5004" xr:uid="{9E18DBA1-620C-417A-812A-992421847C55}"/>
    <cellStyle name="Normal 4 5 4 2 2" xfId="30203" xr:uid="{97D7AA4D-CF98-48A3-ABA4-C6382406FF32}"/>
    <cellStyle name="Normal 4 5 4 3" xfId="6217" xr:uid="{0F28C43C-62EE-41E2-A286-FF42DA2312CD}"/>
    <cellStyle name="Normal 4 5 4 3 2" xfId="31223" xr:uid="{74FAA6A7-9D86-425E-B48E-3012777B3DFF}"/>
    <cellStyle name="Normal 4 5 4 4" xfId="24792" xr:uid="{AADDCB47-5CC4-4D30-A4C8-B9A00DD70A06}"/>
    <cellStyle name="Normal 4 5 4 4 2" xfId="48926" xr:uid="{7044CEF7-0ADC-420F-9A3F-3D4735A1F19E}"/>
    <cellStyle name="Normal 4 5 4 5" xfId="29005" xr:uid="{DB6DA70E-8EFE-4470-934A-85B11B3C6161}"/>
    <cellStyle name="Normal 4 5 5" xfId="3697" xr:uid="{07199D8A-4A0C-45B6-AD65-73E774DDFE66}"/>
    <cellStyle name="Normal 4 5 6" xfId="5001" xr:uid="{B585277F-E36B-4084-B52C-F307BE928660}"/>
    <cellStyle name="Normal 4 5 6 2" xfId="30200" xr:uid="{68CD75FB-53CA-443F-AD67-7DA38B27A935}"/>
    <cellStyle name="Normal 4 5 7" xfId="6214" xr:uid="{89B151C8-C9DF-4897-8D97-32ABA0D2F386}"/>
    <cellStyle name="Normal 4 5 7 2" xfId="31220" xr:uid="{B6253C67-22A1-4479-99B8-76BFC797FC38}"/>
    <cellStyle name="Normal 4 5 8" xfId="6569" xr:uid="{006BF93D-ADDA-4984-8824-06845796394B}"/>
    <cellStyle name="Normal 4 5 8 2" xfId="31573" xr:uid="{F04177E3-EEBE-4B4C-85EB-714C7A481993}"/>
    <cellStyle name="Normal 4 5 9" xfId="11373" xr:uid="{7BD5C53E-4809-4BAE-974D-D4D65CDB5FF7}"/>
    <cellStyle name="Normal 4 5 9 2" xfId="35607" xr:uid="{B154809B-23EA-45F7-80A0-289E002331AB}"/>
    <cellStyle name="Normal 4 6" xfId="2115" xr:uid="{00000000-0005-0000-0000-0000B9090000}"/>
    <cellStyle name="Normal 4 6 10" xfId="22409" xr:uid="{E580BC16-776A-4536-B25B-4D2F6B1A9E3E}"/>
    <cellStyle name="Normal 4 6 10 2" xfId="46611" xr:uid="{772CC1F0-6E57-4AEF-A87D-454B0E27D1C7}"/>
    <cellStyle name="Normal 4 6 11" xfId="29006" xr:uid="{6B266F1A-72DC-4A51-B257-47F42421A04D}"/>
    <cellStyle name="Normal 4 6 2" xfId="2116" xr:uid="{00000000-0005-0000-0000-0000BA090000}"/>
    <cellStyle name="Normal 4 6 2 2" xfId="5006" xr:uid="{7757ED65-13D3-44E8-B3FF-59D13F5FF36F}"/>
    <cellStyle name="Normal 4 6 2 2 2" xfId="27424" xr:uid="{CB3189AC-DEB1-416D-ADCD-1F845CD77CD2}"/>
    <cellStyle name="Normal 4 6 2 2 2 2" xfId="51541" xr:uid="{6F86396D-67DC-47D7-AE27-E9FCC4D9498A}"/>
    <cellStyle name="Normal 4 6 2 2 3" xfId="30204" xr:uid="{06AE6DBC-2686-4D08-8FA4-5070C0F95A30}"/>
    <cellStyle name="Normal 4 6 2 3" xfId="6218" xr:uid="{076A18FD-1A0D-4986-9D6E-71E20E71A4E1}"/>
    <cellStyle name="Normal 4 6 2 3 2" xfId="31224" xr:uid="{FFA0A263-A1CC-4DBE-A050-C71427D261A5}"/>
    <cellStyle name="Normal 4 6 2 4" xfId="7796" xr:uid="{9BD11F5E-9D16-4CD1-8C96-BD049913F251}"/>
    <cellStyle name="Normal 4 6 2 4 2" xfId="32659" xr:uid="{DC29030C-D616-4CE1-A0A6-7BB5BE4042F8}"/>
    <cellStyle name="Normal 4 6 2 5" xfId="13992" xr:uid="{5111535E-0FB0-4C8A-A998-E7B1F5C21480}"/>
    <cellStyle name="Normal 4 6 2 5 2" xfId="38225" xr:uid="{5A2D6146-1927-4C67-A80D-91F43FF1FFF4}"/>
    <cellStyle name="Normal 4 6 2 6" xfId="17705" xr:uid="{1D819F3A-D858-451A-BC16-2FBAB9BF17A9}"/>
    <cellStyle name="Normal 4 6 2 6 2" xfId="41936" xr:uid="{8D484B3A-7178-4059-AAF2-867610B324E6}"/>
    <cellStyle name="Normal 4 6 2 7" xfId="21444" xr:uid="{94290238-EB03-4D06-A246-7554622D43A4}"/>
    <cellStyle name="Normal 4 6 2 7 2" xfId="45667" xr:uid="{631F020A-3502-4D03-A2A3-2D4CC5426F9B}"/>
    <cellStyle name="Normal 4 6 2 8" xfId="23463" xr:uid="{88DB74AE-EFC3-4C96-AA02-91A94CFF5323}"/>
    <cellStyle name="Normal 4 6 2 8 2" xfId="47665" xr:uid="{05162B0E-CC91-4B80-857A-46439FB841DA}"/>
    <cellStyle name="Normal 4 6 2 9" xfId="29007" xr:uid="{342E94CD-AC83-473A-AB6F-1503CD36B1FA}"/>
    <cellStyle name="Normal 4 6 3" xfId="3698" xr:uid="{50FF5523-BA39-4F99-A1B9-2F02B4838800}"/>
    <cellStyle name="Normal 4 6 3 2" xfId="9283" xr:uid="{DE4D09BC-BDD0-4B3C-A499-28FAA1FE084D}"/>
    <cellStyle name="Normal 4 6 3 2 2" xfId="33917" xr:uid="{328E5866-F1E0-4B8D-BA3A-A1C0DA99BD41}"/>
    <cellStyle name="Normal 4 6 3 3" xfId="12810" xr:uid="{0961ACCB-4E32-46FD-85D5-21582AE89187}"/>
    <cellStyle name="Normal 4 6 3 3 2" xfId="37043" xr:uid="{B2A5E61A-EA06-4308-BE69-E864F1A0053F}"/>
    <cellStyle name="Normal 4 6 3 4" xfId="16523" xr:uid="{720F1FC2-6CF6-44D0-A4C6-451179F17338}"/>
    <cellStyle name="Normal 4 6 3 4 2" xfId="40754" xr:uid="{030C9B70-2CC3-4D8F-AD8D-6FAE447867B6}"/>
    <cellStyle name="Normal 4 6 3 5" xfId="20262" xr:uid="{7E71A88E-CDE6-412C-BC96-AD49288B485C}"/>
    <cellStyle name="Normal 4 6 3 5 2" xfId="44485" xr:uid="{7CEC6CC6-FDB7-4183-BF1E-38FDC976731D}"/>
    <cellStyle name="Normal 4 6 3 6" xfId="26239" xr:uid="{EF4D57A4-6F78-4B38-8620-B9A5A773D925}"/>
    <cellStyle name="Normal 4 6 3 6 2" xfId="50359" xr:uid="{72C87860-C38D-428D-8614-32C45B289797}"/>
    <cellStyle name="Normal 4 6 4" xfId="5005" xr:uid="{DC563BC2-486D-47C7-B736-9FDC5BF934A1}"/>
    <cellStyle name="Normal 4 6 4 2" xfId="24826" xr:uid="{2401F217-2CB8-48D0-84B0-727205015BDB}"/>
    <cellStyle name="Normal 4 6 4 2 2" xfId="48960" xr:uid="{1ED493F7-28C2-4802-8208-DD4834752F0E}"/>
    <cellStyle name="Normal 4 6 5" xfId="6603" xr:uid="{6D9FD9CD-08DE-49FD-BE78-DA1D42CF1390}"/>
    <cellStyle name="Normal 4 6 5 2" xfId="31607" xr:uid="{671D8847-541C-4C2F-A8AA-85298B568049}"/>
    <cellStyle name="Normal 4 6 6" xfId="10837" xr:uid="{2DC10179-4B53-4284-BBC5-1B1F67182703}"/>
    <cellStyle name="Normal 4 6 6 2" xfId="35185" xr:uid="{7D8A6646-8B65-43A8-BB72-6CE5EA192EED}"/>
    <cellStyle name="Normal 4 6 7" xfId="11407" xr:uid="{1D6B9CC5-FB19-4A44-8029-C23DBF0B9BCB}"/>
    <cellStyle name="Normal 4 6 7 2" xfId="35641" xr:uid="{E29B38AF-36C2-44A5-A634-DEBFBF449BC0}"/>
    <cellStyle name="Normal 4 6 8" xfId="15120" xr:uid="{1FAC5DE0-997E-4BB4-A9CF-036B93B7FAF9}"/>
    <cellStyle name="Normal 4 6 8 2" xfId="39352" xr:uid="{E4656BF7-64CA-4475-9EC7-E1E2C7DB5049}"/>
    <cellStyle name="Normal 4 6 9" xfId="18856" xr:uid="{944D971A-529A-4346-B585-6E75841A0C53}"/>
    <cellStyle name="Normal 4 6 9 2" xfId="43082" xr:uid="{FD8C4851-310A-4A3C-93A5-5A198853F4DA}"/>
    <cellStyle name="Normal 4 7" xfId="2117" xr:uid="{00000000-0005-0000-0000-0000BB090000}"/>
    <cellStyle name="Normal 4 7 10" xfId="29008" xr:uid="{F61105E7-878D-4D30-BE9A-7F235BAD8CA8}"/>
    <cellStyle name="Normal 4 7 2" xfId="3699" xr:uid="{08BE0A13-9423-4035-81D5-8C150DE3E448}"/>
    <cellStyle name="Normal 4 7 2 2" xfId="8183" xr:uid="{8026793F-6DA8-4667-8B07-A7C0A408BD1B}"/>
    <cellStyle name="Normal 4 7 2 2 2" xfId="27772" xr:uid="{F635D1B3-67A4-4E78-990F-C4093D483ADE}"/>
    <cellStyle name="Normal 4 7 2 2 2 2" xfId="51889" xr:uid="{47C59DA3-A3FF-41ED-9EA7-B20A305C1FC5}"/>
    <cellStyle name="Normal 4 7 2 2 3" xfId="33007" xr:uid="{B240B3A1-FDC7-4B10-97F7-DDC694425E8C}"/>
    <cellStyle name="Normal 4 7 2 3" xfId="14340" xr:uid="{55DAA4FA-8133-4E7C-B658-D2ECF560331A}"/>
    <cellStyle name="Normal 4 7 2 3 2" xfId="38573" xr:uid="{6B431DD9-5FC8-429D-AF92-1646B6E676D8}"/>
    <cellStyle name="Normal 4 7 2 4" xfId="18053" xr:uid="{ADABD922-69EB-4D6C-8DA0-55DD23BA6BCC}"/>
    <cellStyle name="Normal 4 7 2 4 2" xfId="42284" xr:uid="{483EAD76-123E-4A31-BD60-CCCEA1FAAEA5}"/>
    <cellStyle name="Normal 4 7 2 5" xfId="21792" xr:uid="{1D529E8A-954D-4A0D-A02C-ED0A773A8CCD}"/>
    <cellStyle name="Normal 4 7 2 5 2" xfId="46015" xr:uid="{15550F90-A44E-4CDE-8A7A-8EEE8EADF35F}"/>
    <cellStyle name="Normal 4 7 2 6" xfId="23812" xr:uid="{347709A5-1DCA-4464-A150-0A1AA6BDB0DC}"/>
    <cellStyle name="Normal 4 7 2 6 2" xfId="48014" xr:uid="{60F0C5DB-DAAB-441A-979C-1603D4ED93DD}"/>
    <cellStyle name="Normal 4 7 3" xfId="5007" xr:uid="{E2C2CDC2-4556-405A-A639-F96D0E9813B3}"/>
    <cellStyle name="Normal 4 7 3 2" xfId="9429" xr:uid="{DB7BA4C8-269A-4EF1-B531-F4AC9BF726B6}"/>
    <cellStyle name="Normal 4 7 3 2 2" xfId="34054" xr:uid="{CCBC5897-EA4F-4547-ACFE-FEEEB481D92D}"/>
    <cellStyle name="Normal 4 7 3 3" xfId="13148" xr:uid="{FF328095-2DF3-4AC5-A792-0B0D8825B773}"/>
    <cellStyle name="Normal 4 7 3 3 2" xfId="37381" xr:uid="{1629BB66-29EB-4792-BFDB-6710E773CEF9}"/>
    <cellStyle name="Normal 4 7 3 4" xfId="16861" xr:uid="{BF937C82-EF6F-45E5-9BB4-66AEFD76A5F9}"/>
    <cellStyle name="Normal 4 7 3 4 2" xfId="41092" xr:uid="{C85A7AB9-FFF8-4FB0-AF5F-CBA7C6F63551}"/>
    <cellStyle name="Normal 4 7 3 5" xfId="20600" xr:uid="{9577B800-3497-44DD-9FE3-D6FFFD53940B}"/>
    <cellStyle name="Normal 4 7 3 5 2" xfId="44823" xr:uid="{C40249E9-4FCB-4D64-940E-268139635768}"/>
    <cellStyle name="Normal 4 7 3 6" xfId="26578" xr:uid="{389F2CB7-1905-4CC2-B0A9-45F21EF4DC92}"/>
    <cellStyle name="Normal 4 7 3 6 2" xfId="50697" xr:uid="{7B9D21CA-7CA1-4CAC-AD40-237CCE61F282}"/>
    <cellStyle name="Normal 4 7 4" xfId="7035" xr:uid="{09AAABBB-A0AC-4A90-BE3A-B8D2F94E9FFE}"/>
    <cellStyle name="Normal 4 7 4 2" xfId="25175" xr:uid="{B2D192B4-A42B-4D9A-A203-273BA2F8385B}"/>
    <cellStyle name="Normal 4 7 4 2 2" xfId="49309" xr:uid="{7E07BD05-5DB6-4DB1-982F-98C99C456F52}"/>
    <cellStyle name="Normal 4 7 4 3" xfId="31959" xr:uid="{FFDB0873-4ACE-4211-8F42-28A57DB3ECDC}"/>
    <cellStyle name="Normal 4 7 5" xfId="10838" xr:uid="{8EDBAB61-365C-4461-81CC-EC2918CBE289}"/>
    <cellStyle name="Normal 4 7 6" xfId="11759" xr:uid="{869B14A1-8B3A-4915-9DBB-DF15D55B91CE}"/>
    <cellStyle name="Normal 4 7 6 2" xfId="35993" xr:uid="{5938556C-1592-45FD-9A92-63CD4949868A}"/>
    <cellStyle name="Normal 4 7 7" xfId="15472" xr:uid="{DDBFAC3A-DE8C-4BA3-AC84-760839480006}"/>
    <cellStyle name="Normal 4 7 7 2" xfId="39704" xr:uid="{0691288C-2EEB-4E63-BCA7-A5F2C01FEB74}"/>
    <cellStyle name="Normal 4 7 8" xfId="19209" xr:uid="{5575758D-205F-46D4-A05D-1442A87D94BC}"/>
    <cellStyle name="Normal 4 7 8 2" xfId="43435" xr:uid="{D4843243-D473-4D6D-AB7E-8A2DDD75375F}"/>
    <cellStyle name="Normal 4 7 9" xfId="22762" xr:uid="{87F3360C-5094-4E4C-852C-F2D9E31EEBC6}"/>
    <cellStyle name="Normal 4 7 9 2" xfId="46964" xr:uid="{1D99782B-888A-49B2-9744-36ACD59C907E}"/>
    <cellStyle name="Normal 4 8" xfId="3189" xr:uid="{00000000-0005-0000-0000-0000BC090000}"/>
    <cellStyle name="Normal 4 8 2" xfId="3700" xr:uid="{1CD43314-B99D-4B5B-9B49-055CA0D4521E}"/>
    <cellStyle name="Normal 4 8 2 2" xfId="5009" xr:uid="{19C3A01D-7BFB-4507-B609-CE5F6D65F957}"/>
    <cellStyle name="Normal 4 8 2 2 2" xfId="27899" xr:uid="{41590456-2769-41E5-9314-7770A7883704}"/>
    <cellStyle name="Normal 4 8 2 2 2 2" xfId="52016" xr:uid="{A0317DE7-938A-4218-BFEE-067B3D6DFDD8}"/>
    <cellStyle name="Normal 4 8 2 3" xfId="8313" xr:uid="{19629F00-B5AF-4796-8828-AD05EB319BB7}"/>
    <cellStyle name="Normal 4 8 2 3 2" xfId="33134" xr:uid="{F8F78804-EE8E-42C0-942D-D513572CC2CD}"/>
    <cellStyle name="Normal 4 8 2 4" xfId="14467" xr:uid="{23BA82C2-D692-47FF-9247-6E00408B4643}"/>
    <cellStyle name="Normal 4 8 2 4 2" xfId="38700" xr:uid="{9FD2B2F3-8643-450F-9A8D-243ADCF2BD5E}"/>
    <cellStyle name="Normal 4 8 2 5" xfId="18180" xr:uid="{4BFAE835-093D-4706-8BEB-CC594C541F40}"/>
    <cellStyle name="Normal 4 8 2 5 2" xfId="42411" xr:uid="{24D579E0-9DB9-434A-A5F4-93739CA06483}"/>
    <cellStyle name="Normal 4 8 2 6" xfId="21919" xr:uid="{8790BB05-CB97-4C80-ADCB-D51ADD8393D0}"/>
    <cellStyle name="Normal 4 8 2 6 2" xfId="46142" xr:uid="{2E3CB500-2890-460A-B80F-B15D81632B00}"/>
    <cellStyle name="Normal 4 8 2 7" xfId="23939" xr:uid="{A99C20D2-CDA3-43E6-999C-8945208D4DFC}"/>
    <cellStyle name="Normal 4 8 2 7 2" xfId="48141" xr:uid="{B0D2AE2B-EA15-47E5-BB46-CF8B5DAF4D55}"/>
    <cellStyle name="Normal 4 8 3" xfId="5008" xr:uid="{75A2E286-B7DA-43A4-B463-1CC258BA608B}"/>
    <cellStyle name="Normal 4 8 3 2" xfId="9506" xr:uid="{700BA476-E83D-4E44-8E96-155BE705B6F0}"/>
    <cellStyle name="Normal 4 8 3 2 2" xfId="34131" xr:uid="{1F396D1F-506B-4386-91BC-4F0FEE6C003E}"/>
    <cellStyle name="Normal 4 8 3 3" xfId="13275" xr:uid="{CEE0D695-F904-490B-A28E-F77232FACC41}"/>
    <cellStyle name="Normal 4 8 3 3 2" xfId="37508" xr:uid="{17221E9D-9A6E-41E1-BC6B-08D09C4EEC03}"/>
    <cellStyle name="Normal 4 8 3 4" xfId="16988" xr:uid="{132600E4-C5A7-4D91-B432-4405CB30732A}"/>
    <cellStyle name="Normal 4 8 3 4 2" xfId="41219" xr:uid="{8813F1B3-F4A1-4B1A-8AA3-20A1659700FC}"/>
    <cellStyle name="Normal 4 8 3 5" xfId="20727" xr:uid="{69464B8C-66C5-457A-8E13-0969A1E2A827}"/>
    <cellStyle name="Normal 4 8 3 5 2" xfId="44950" xr:uid="{0F8349D0-3B4B-47F5-BAB9-D92A41A1646F}"/>
    <cellStyle name="Normal 4 8 3 6" xfId="26705" xr:uid="{BC9A3756-4C1D-45D3-875F-FF1FCBF4306B}"/>
    <cellStyle name="Normal 4 8 3 6 2" xfId="50824" xr:uid="{CAD9AFA8-4983-4230-89A7-5993A2FDABC1}"/>
    <cellStyle name="Normal 4 8 4" xfId="7163" xr:uid="{05EA9DA5-60FD-4E21-B351-13515AB327A4}"/>
    <cellStyle name="Normal 4 8 4 2" xfId="25302" xr:uid="{94E0B623-92C0-4D66-9FB9-3D3392AE9E85}"/>
    <cellStyle name="Normal 4 8 4 2 2" xfId="49436" xr:uid="{9A3E854E-9437-435C-897B-FDEE389EB154}"/>
    <cellStyle name="Normal 4 8 4 3" xfId="32086" xr:uid="{FCBB919A-8048-42A7-8970-2543103BCBEB}"/>
    <cellStyle name="Normal 4 8 5" xfId="11886" xr:uid="{7DBC0C3E-2A69-4892-BBAD-715B545F9B8E}"/>
    <cellStyle name="Normal 4 8 5 2" xfId="36120" xr:uid="{4C799974-9C70-4E7D-B0BB-2988BE5A5FF1}"/>
    <cellStyle name="Normal 4 8 6" xfId="15599" xr:uid="{28320EEA-D434-4B3F-BCA2-86F0ED4EC12F}"/>
    <cellStyle name="Normal 4 8 6 2" xfId="39831" xr:uid="{5CD5A45C-2083-4C50-9C0C-57E546AB4E85}"/>
    <cellStyle name="Normal 4 8 7" xfId="19336" xr:uid="{EF0D6F74-F9E6-4837-AD0F-41CA0F360333}"/>
    <cellStyle name="Normal 4 8 7 2" xfId="43562" xr:uid="{975956C5-15E0-4144-AE1B-2E7AC9D23FE7}"/>
    <cellStyle name="Normal 4 8 8" xfId="22889" xr:uid="{5275D7AB-A8A8-44C7-8326-9222C50A891F}"/>
    <cellStyle name="Normal 4 8 8 2" xfId="47091" xr:uid="{8ABF0E31-0260-4626-9695-00552F9A1CB1}"/>
    <cellStyle name="Normal 4 8 9" xfId="29209" xr:uid="{F80117CA-25BB-4E26-83A0-779BA6587FBB}"/>
    <cellStyle name="Normal 4 9" xfId="3532" xr:uid="{00000000-0005-0000-0000-0000BD090000}"/>
    <cellStyle name="Normal 4 9 10" xfId="29304" xr:uid="{73E5B33F-F9BB-421E-9E50-C9D4322D1989}"/>
    <cellStyle name="Normal 4 9 2" xfId="3701" xr:uid="{C8253A29-60BD-471B-A04C-DCB0F027D130}"/>
    <cellStyle name="Normal 4 9 2 2" xfId="8445" xr:uid="{0DAA6D6F-9A2C-445D-95A8-0EE29A4F5868}"/>
    <cellStyle name="Normal 4 9 2 2 2" xfId="28026" xr:uid="{CB5FC42A-BC88-4F62-9E1D-AC01A3CD33DC}"/>
    <cellStyle name="Normal 4 9 2 2 2 2" xfId="52143" xr:uid="{B9B301EF-7A70-4807-871E-BF9FABD9DD75}"/>
    <cellStyle name="Normal 4 9 2 2 3" xfId="33261" xr:uid="{5EF38736-27AD-43C0-9356-AD8AA1234D2C}"/>
    <cellStyle name="Normal 4 9 2 3" xfId="14594" xr:uid="{9060ADA5-CCC6-4FB5-AFA7-C695131E2CB0}"/>
    <cellStyle name="Normal 4 9 2 3 2" xfId="38827" xr:uid="{0C0C7D2C-2FC3-49EC-97B3-FE9564DFF0E4}"/>
    <cellStyle name="Normal 4 9 2 4" xfId="18307" xr:uid="{B3EF458E-C2B6-4CB1-9C67-2EBAEF2A4CC5}"/>
    <cellStyle name="Normal 4 9 2 4 2" xfId="42538" xr:uid="{1B441952-B649-4F3B-9C41-A28A247FB61E}"/>
    <cellStyle name="Normal 4 9 2 5" xfId="22046" xr:uid="{08162C4E-694E-479E-876C-7DEFAB71FB76}"/>
    <cellStyle name="Normal 4 9 2 5 2" xfId="46269" xr:uid="{F13FD45F-138A-44D1-8D7F-1507626F5DA2}"/>
    <cellStyle name="Normal 4 9 2 6" xfId="24066" xr:uid="{79A9AE4F-545C-41F2-9C79-77877AFF8A76}"/>
    <cellStyle name="Normal 4 9 2 6 2" xfId="48268" xr:uid="{17343818-75CA-4FC8-B3F1-A6E459172E3F}"/>
    <cellStyle name="Normal 4 9 3" xfId="5010" xr:uid="{B7229F4B-A1D8-4198-85F4-9C0BF40BFE97}"/>
    <cellStyle name="Normal 4 9 3 2" xfId="9590" xr:uid="{713E6F34-8A0B-47F1-9238-1104ECBB5B9E}"/>
    <cellStyle name="Normal 4 9 3 2 2" xfId="34215" xr:uid="{653366EB-74BC-42FB-AEBC-531A9C9337F2}"/>
    <cellStyle name="Normal 4 9 3 3" xfId="13402" xr:uid="{77F476E1-D60F-4D49-BB62-1D5DE85118F8}"/>
    <cellStyle name="Normal 4 9 3 3 2" xfId="37635" xr:uid="{0DBD3F80-C5D8-44DB-A7C8-29F1D8E99340}"/>
    <cellStyle name="Normal 4 9 3 4" xfId="17115" xr:uid="{52426DDC-8DC9-4889-85A0-364FC4018795}"/>
    <cellStyle name="Normal 4 9 3 4 2" xfId="41346" xr:uid="{E69892B9-5D98-4D45-9AE5-3E741E0DDBE8}"/>
    <cellStyle name="Normal 4 9 3 5" xfId="20854" xr:uid="{A686EE3B-3416-495D-A3D2-9FCBFBADABAC}"/>
    <cellStyle name="Normal 4 9 3 5 2" xfId="45077" xr:uid="{49069344-B158-4740-91DF-02327A870705}"/>
    <cellStyle name="Normal 4 9 3 6" xfId="26832" xr:uid="{D3C47096-94ED-428E-A3C8-44E4650CF567}"/>
    <cellStyle name="Normal 4 9 3 6 2" xfId="50951" xr:uid="{6C56E5C2-434D-4C85-9C9A-F0598318C9CD}"/>
    <cellStyle name="Normal 4 9 3 7" xfId="30205" xr:uid="{6A99D149-52F2-431A-BDDF-ABA47CD9F78C}"/>
    <cellStyle name="Normal 4 9 4" xfId="6219" xr:uid="{C402815E-5230-4299-BD49-84CFFA08DE80}"/>
    <cellStyle name="Normal 4 9 4 2" xfId="25429" xr:uid="{83285F9F-3B74-480C-8F40-C6A9FB33AFC9}"/>
    <cellStyle name="Normal 4 9 4 2 2" xfId="49563" xr:uid="{25036B5B-0858-43ED-A33B-1543D912B22B}"/>
    <cellStyle name="Normal 4 9 4 3" xfId="31225" xr:uid="{B31AFE2B-BD6B-4C61-BBFC-9602FADCE449}"/>
    <cellStyle name="Normal 4 9 5" xfId="7297" xr:uid="{034A93CE-ABFD-4161-B340-1FA1E720BE57}"/>
    <cellStyle name="Normal 4 9 5 2" xfId="32213" xr:uid="{ABE34A4D-2861-437E-B880-C2BAC07E3EA8}"/>
    <cellStyle name="Normal 4 9 6" xfId="12013" xr:uid="{3B5D22B5-62DF-4DF5-89FC-F05738C4F92C}"/>
    <cellStyle name="Normal 4 9 6 2" xfId="36247" xr:uid="{A013F0B1-D070-4A6E-B1CC-04457AB9CDE7}"/>
    <cellStyle name="Normal 4 9 7" xfId="15726" xr:uid="{B3CCEDF3-E810-40F0-9C2D-D0F2A567C60C}"/>
    <cellStyle name="Normal 4 9 7 2" xfId="39958" xr:uid="{FB323E23-EDA5-4CC1-B6F6-46AF46C46F18}"/>
    <cellStyle name="Normal 4 9 8" xfId="19463" xr:uid="{15CB7E2A-470B-4A33-9EEB-93D33F97B989}"/>
    <cellStyle name="Normal 4 9 8 2" xfId="43689" xr:uid="{CFF30066-F321-477B-A1C3-C479206E9DD5}"/>
    <cellStyle name="Normal 4 9 9" xfId="23016" xr:uid="{B9A65BFA-EC48-4B77-87B0-8BD8A50EE811}"/>
    <cellStyle name="Normal 4 9 9 2" xfId="47218" xr:uid="{D931D89B-4856-49B9-9D3F-37E9875DA97D}"/>
    <cellStyle name="Normal 40" xfId="2118" xr:uid="{00000000-0005-0000-0000-0000BE090000}"/>
    <cellStyle name="Normal 40 2" xfId="2119" xr:uid="{00000000-0005-0000-0000-0000BF090000}"/>
    <cellStyle name="Normal 40 2 2" xfId="6744" xr:uid="{D072F25E-EDF9-4620-A34E-3DB77F9920AA}"/>
    <cellStyle name="Normal 40 2 2 2" xfId="10840" xr:uid="{A7BFCCE1-05BB-4C97-B76D-BE44899F4E1F}"/>
    <cellStyle name="Normal 40 2 2 2 2" xfId="35187" xr:uid="{FB7B47B2-2BFA-4E74-A657-F868C916D34F}"/>
    <cellStyle name="Normal 40 2 3" xfId="10841" xr:uid="{A9758CF6-C29D-424A-8685-0B8D7F13C38A}"/>
    <cellStyle name="Normal 40 2 3 2" xfId="35188" xr:uid="{69277EE8-BC17-4263-BF89-42AF7A4FFB5C}"/>
    <cellStyle name="Normal 40 3" xfId="2120" xr:uid="{00000000-0005-0000-0000-0000C0090000}"/>
    <cellStyle name="Normal 40 3 2" xfId="10842" xr:uid="{5F291C80-F97C-4AC4-9820-B4A8FF6B5DF6}"/>
    <cellStyle name="Normal 40 4" xfId="2121" xr:uid="{00000000-0005-0000-0000-0000C1090000}"/>
    <cellStyle name="Normal 40 4 2" xfId="2122" xr:uid="{00000000-0005-0000-0000-0000C2090000}"/>
    <cellStyle name="Normal 40 4 2 2" xfId="5012" xr:uid="{83007BB1-41EA-4FB8-A05E-22D55D18D355}"/>
    <cellStyle name="Normal 40 4 2 2 2" xfId="30207" xr:uid="{21E766C9-67D4-42D1-BADE-FFF5EE18FB87}"/>
    <cellStyle name="Normal 40 4 2 3" xfId="6221" xr:uid="{CD411B9F-2A27-42FB-9557-B07B837AC563}"/>
    <cellStyle name="Normal 40 4 2 3 2" xfId="31227" xr:uid="{11D91184-EEA4-4091-8EB0-8CAC6D7A3E4A}"/>
    <cellStyle name="Normal 40 4 2 4" xfId="29010" xr:uid="{1C6E2519-F6F9-4AFA-B09D-16EA51042843}"/>
    <cellStyle name="Normal 40 4 3" xfId="5011" xr:uid="{A0431B40-8678-4ED7-BD48-417CE034DA09}"/>
    <cellStyle name="Normal 40 4 3 2" xfId="30206" xr:uid="{6AA705DC-4A8F-48D4-A810-2D97B711E3AC}"/>
    <cellStyle name="Normal 40 4 4" xfId="6220" xr:uid="{F5C6DD88-A997-4D32-87F0-59084914354E}"/>
    <cellStyle name="Normal 40 4 4 2" xfId="31226" xr:uid="{C14B0E97-67EC-4CEE-99AE-8327D67B3793}"/>
    <cellStyle name="Normal 40 4 5" xfId="10843" xr:uid="{8572D01D-FB8A-4455-8409-EB1D6EB1F997}"/>
    <cellStyle name="Normal 40 4 5 2" xfId="35189" xr:uid="{5D4104B8-57D6-43B8-9933-F86EA9EAB72E}"/>
    <cellStyle name="Normal 40 4 6" xfId="29009" xr:uid="{D431DA8E-907F-4BE7-8974-8420FFC0A6F5}"/>
    <cellStyle name="Normal 40 5" xfId="3702" xr:uid="{F0901245-A406-4B79-AEBC-6D2400EB5B8D}"/>
    <cellStyle name="Normal 40 6" xfId="10839" xr:uid="{1F571CF6-2DF0-4E3D-BFC6-B9B74CE2F9C9}"/>
    <cellStyle name="Normal 40 6 2" xfId="35186" xr:uid="{AFE4168D-A29C-4CC0-A957-2B5E7B90B959}"/>
    <cellStyle name="Normal 41" xfId="2123" xr:uid="{00000000-0005-0000-0000-0000C3090000}"/>
    <cellStyle name="Normal 41 2" xfId="2124" xr:uid="{00000000-0005-0000-0000-0000C4090000}"/>
    <cellStyle name="Normal 41 2 2" xfId="6745" xr:uid="{8835A6DA-1A88-4E62-B0B3-79694DF62C60}"/>
    <cellStyle name="Normal 41 3" xfId="2125" xr:uid="{00000000-0005-0000-0000-0000C5090000}"/>
    <cellStyle name="Normal 41 4" xfId="2126" xr:uid="{00000000-0005-0000-0000-0000C6090000}"/>
    <cellStyle name="Normal 41 4 2" xfId="2127" xr:uid="{00000000-0005-0000-0000-0000C7090000}"/>
    <cellStyle name="Normal 41 4 2 2" xfId="5014" xr:uid="{3821EBAC-64CC-42FC-90BB-D87836FFB753}"/>
    <cellStyle name="Normal 41 4 2 2 2" xfId="30209" xr:uid="{32085D14-BA48-44D1-B183-8CDF31CB3DF4}"/>
    <cellStyle name="Normal 41 4 2 3" xfId="6223" xr:uid="{115D8AB7-7292-4BA7-8041-F730253FFA28}"/>
    <cellStyle name="Normal 41 4 2 3 2" xfId="31229" xr:uid="{DE2BCF3F-3EA6-444F-BC1C-7BC7F26725BF}"/>
    <cellStyle name="Normal 41 4 2 4" xfId="29012" xr:uid="{276B6B14-13D8-4614-B329-F093D6FA0C61}"/>
    <cellStyle name="Normal 41 4 3" xfId="5013" xr:uid="{FB09D52E-D6F8-4C9E-9188-F221C6FE99FE}"/>
    <cellStyle name="Normal 41 4 3 2" xfId="30208" xr:uid="{D18E9A45-E93C-4A8A-967E-035B5CE668F2}"/>
    <cellStyle name="Normal 41 4 4" xfId="6222" xr:uid="{F42615D4-02BD-4681-8D30-E993AF2F8BDC}"/>
    <cellStyle name="Normal 41 4 4 2" xfId="31228" xr:uid="{88215E35-EE53-4B0F-8A56-0B0B3CA185A8}"/>
    <cellStyle name="Normal 41 4 5" xfId="10845" xr:uid="{95B67AAC-357D-4851-891D-B4A461B9F0E7}"/>
    <cellStyle name="Normal 41 4 5 2" xfId="35191" xr:uid="{0D506035-8DB8-4C7D-9B59-3A96B0101C73}"/>
    <cellStyle name="Normal 41 4 6" xfId="29011" xr:uid="{C5482A7F-28D4-4015-8F9A-DD4FA3562338}"/>
    <cellStyle name="Normal 41 5" xfId="3703" xr:uid="{DC879CB6-DAB9-47C6-A7D8-C9B2CE4FFF8A}"/>
    <cellStyle name="Normal 41 5 2" xfId="10846" xr:uid="{B38E4AFA-1B81-4115-A77D-8E51061C8D84}"/>
    <cellStyle name="Normal 41 6" xfId="10844" xr:uid="{49B18790-9131-4C5E-818C-0910ED945AE8}"/>
    <cellStyle name="Normal 41 6 2" xfId="35190" xr:uid="{E8B5F33B-52ED-4776-B06C-A65C18D0AFAA}"/>
    <cellStyle name="Normal 42" xfId="2128" xr:uid="{00000000-0005-0000-0000-0000C8090000}"/>
    <cellStyle name="Normal 42 2" xfId="2129" xr:uid="{00000000-0005-0000-0000-0000C9090000}"/>
    <cellStyle name="Normal 42 2 2" xfId="6746" xr:uid="{C151AEA8-90CA-47E0-8B32-FF849E122538}"/>
    <cellStyle name="Normal 42 3" xfId="2130" xr:uid="{00000000-0005-0000-0000-0000CA090000}"/>
    <cellStyle name="Normal 42 3 2" xfId="2131" xr:uid="{00000000-0005-0000-0000-0000CB090000}"/>
    <cellStyle name="Normal 42 3 3" xfId="2132" xr:uid="{00000000-0005-0000-0000-0000CC090000}"/>
    <cellStyle name="Normal 42 4" xfId="2133" xr:uid="{00000000-0005-0000-0000-0000CD090000}"/>
    <cellStyle name="Normal 42 5" xfId="2134" xr:uid="{00000000-0005-0000-0000-0000CE090000}"/>
    <cellStyle name="Normal 42 6" xfId="3704" xr:uid="{5700A51F-6777-484E-A10E-AC2115531A1E}"/>
    <cellStyle name="Normal 42 6 2" xfId="10847" xr:uid="{D6388977-712C-4D9C-B01F-67BA318E49B7}"/>
    <cellStyle name="Normal 43" xfId="2135" xr:uid="{00000000-0005-0000-0000-0000CF090000}"/>
    <cellStyle name="Normal 43 2" xfId="2136" xr:uid="{00000000-0005-0000-0000-0000D0090000}"/>
    <cellStyle name="Normal 43 2 2" xfId="6747" xr:uid="{80D2E3AE-60B0-417D-8168-6162448B660E}"/>
    <cellStyle name="Normal 43 3" xfId="2137" xr:uid="{00000000-0005-0000-0000-0000D1090000}"/>
    <cellStyle name="Normal 43 3 2" xfId="2138" xr:uid="{00000000-0005-0000-0000-0000D2090000}"/>
    <cellStyle name="Normal 43 3 3" xfId="2139" xr:uid="{00000000-0005-0000-0000-0000D3090000}"/>
    <cellStyle name="Normal 43 4" xfId="2140" xr:uid="{00000000-0005-0000-0000-0000D4090000}"/>
    <cellStyle name="Normal 43 5" xfId="2141" xr:uid="{00000000-0005-0000-0000-0000D5090000}"/>
    <cellStyle name="Normal 43 6" xfId="3705" xr:uid="{9D3768AB-E34D-422B-B6E3-EA977ED32825}"/>
    <cellStyle name="Normal 43 6 2" xfId="10848" xr:uid="{9207B03C-158E-4841-A98E-EB598AC981AB}"/>
    <cellStyle name="Normal 43 7" xfId="28254" xr:uid="{0E95835B-201F-4510-B732-F8BF7AD6DE5B}"/>
    <cellStyle name="Normal 44" xfId="2142" xr:uid="{00000000-0005-0000-0000-0000D6090000}"/>
    <cellStyle name="Normal 44 2" xfId="2143" xr:uid="{00000000-0005-0000-0000-0000D7090000}"/>
    <cellStyle name="Normal 44 2 2" xfId="6748" xr:uid="{B15149AD-E8D2-401C-A50E-88E69C9F10EC}"/>
    <cellStyle name="Normal 44 3" xfId="2144" xr:uid="{00000000-0005-0000-0000-0000D8090000}"/>
    <cellStyle name="Normal 44 3 2" xfId="2145" xr:uid="{00000000-0005-0000-0000-0000D9090000}"/>
    <cellStyle name="Normal 44 3 3" xfId="2146" xr:uid="{00000000-0005-0000-0000-0000DA090000}"/>
    <cellStyle name="Normal 44 4" xfId="2147" xr:uid="{00000000-0005-0000-0000-0000DB090000}"/>
    <cellStyle name="Normal 44 5" xfId="2148" xr:uid="{00000000-0005-0000-0000-0000DC090000}"/>
    <cellStyle name="Normal 44 6" xfId="3706" xr:uid="{4B67C5D1-656E-4806-897B-C4D24917E795}"/>
    <cellStyle name="Normal 44 6 2" xfId="10849" xr:uid="{070CDF15-06F4-4F84-9D46-15D159F5EC39}"/>
    <cellStyle name="Normal 45" xfId="2149" xr:uid="{00000000-0005-0000-0000-0000DD090000}"/>
    <cellStyle name="Normal 45 2" xfId="2150" xr:uid="{00000000-0005-0000-0000-0000DE090000}"/>
    <cellStyle name="Normal 45 2 2" xfId="6749" xr:uid="{4647B349-E220-4EF3-BC42-A6996452C2DA}"/>
    <cellStyle name="Normal 45 2 2 2" xfId="10850" xr:uid="{E4DE945C-9BDC-4FDF-BE94-C3D7395D31EE}"/>
    <cellStyle name="Normal 45 3" xfId="2151" xr:uid="{00000000-0005-0000-0000-0000DF090000}"/>
    <cellStyle name="Normal 45 4" xfId="2152" xr:uid="{00000000-0005-0000-0000-0000E0090000}"/>
    <cellStyle name="Normal 45 5" xfId="3707" xr:uid="{69317553-9406-4FF7-8447-C2A7C582006E}"/>
    <cellStyle name="Normal 45 5 2" xfId="10851" xr:uid="{A49CE2B4-3F15-445B-A601-B36D935C04E1}"/>
    <cellStyle name="Normal 46" xfId="2153" xr:uid="{00000000-0005-0000-0000-0000E1090000}"/>
    <cellStyle name="Normal 46 2" xfId="2154" xr:uid="{00000000-0005-0000-0000-0000E2090000}"/>
    <cellStyle name="Normal 46 2 2" xfId="6750" xr:uid="{145DE42F-F8B4-4ECD-BF36-CD8503BB12C5}"/>
    <cellStyle name="Normal 46 2 2 2" xfId="10853" xr:uid="{187DB2E1-1FF0-4BAA-A633-6A0A8AA424D3}"/>
    <cellStyle name="Normal 46 3" xfId="2155" xr:uid="{00000000-0005-0000-0000-0000E3090000}"/>
    <cellStyle name="Normal 46 4" xfId="2156" xr:uid="{00000000-0005-0000-0000-0000E4090000}"/>
    <cellStyle name="Normal 46 4 2" xfId="2157" xr:uid="{00000000-0005-0000-0000-0000E5090000}"/>
    <cellStyle name="Normal 46 4 2 2" xfId="5016" xr:uid="{133B3033-7D56-4634-82CF-46ED7A06152E}"/>
    <cellStyle name="Normal 46 4 2 2 2" xfId="30211" xr:uid="{12D874E9-2C52-4DCA-A31F-A0B1E6D90E13}"/>
    <cellStyle name="Normal 46 4 2 3" xfId="6225" xr:uid="{D8FBE8B5-17D2-4611-93B5-5DD99983DE22}"/>
    <cellStyle name="Normal 46 4 2 3 2" xfId="31231" xr:uid="{AED2BA7F-03F4-4616-8492-91761EE7C9B4}"/>
    <cellStyle name="Normal 46 4 2 4" xfId="29014" xr:uid="{191FCE87-B165-4DE9-AF27-CFA3FF79354F}"/>
    <cellStyle name="Normal 46 4 3" xfId="5015" xr:uid="{1526D7CE-C92D-4B00-9DFF-0179EAE7ED6A}"/>
    <cellStyle name="Normal 46 4 3 2" xfId="30210" xr:uid="{1A8BD34C-0197-421B-A3D5-A7F4AEBF5244}"/>
    <cellStyle name="Normal 46 4 4" xfId="6224" xr:uid="{2E32ECC8-4A93-47D6-8FC5-2D1A56FD45BD}"/>
    <cellStyle name="Normal 46 4 4 2" xfId="31230" xr:uid="{BFB30955-1B98-4C9F-B2FD-A459F6822473}"/>
    <cellStyle name="Normal 46 4 5" xfId="10854" xr:uid="{B76FF5B5-762F-4086-9AB3-673E60CD52F0}"/>
    <cellStyle name="Normal 46 4 5 2" xfId="35193" xr:uid="{CDEE7AEE-D4D0-4A4C-A1FD-7F2B889C1288}"/>
    <cellStyle name="Normal 46 4 6" xfId="29013" xr:uid="{2712D93D-4B82-4A19-976A-3CEED60D51F4}"/>
    <cellStyle name="Normal 46 5" xfId="3708" xr:uid="{078A19E4-F341-4333-AB1D-68E32532377C}"/>
    <cellStyle name="Normal 46 5 2" xfId="10855" xr:uid="{33B0BDE1-9341-48CA-9210-C5838EC2A353}"/>
    <cellStyle name="Normal 46 6" xfId="10852" xr:uid="{9A23FD89-7D18-48D2-9BDD-885D4632FD0B}"/>
    <cellStyle name="Normal 46 6 2" xfId="35192" xr:uid="{32F4408C-8555-480D-9C61-F02F2EE01719}"/>
    <cellStyle name="Normal 47" xfId="2158" xr:uid="{00000000-0005-0000-0000-0000E6090000}"/>
    <cellStyle name="Normal 47 2" xfId="2159" xr:uid="{00000000-0005-0000-0000-0000E7090000}"/>
    <cellStyle name="Normal 47 2 2" xfId="6751" xr:uid="{CC7D2240-B7E2-42D2-9E61-3281EBE362D0}"/>
    <cellStyle name="Normal 47 2 2 2" xfId="10856" xr:uid="{7977160C-CC86-48EE-8B08-31E4AE993FC3}"/>
    <cellStyle name="Normal 47 3" xfId="2160" xr:uid="{00000000-0005-0000-0000-0000E8090000}"/>
    <cellStyle name="Normal 47 4" xfId="3709" xr:uid="{62C326F4-0A2D-458D-8D7E-7F1C474DE0D2}"/>
    <cellStyle name="Normal 47 4 2" xfId="10857" xr:uid="{98E30927-6A9C-4FDB-B577-8D594767947F}"/>
    <cellStyle name="Normal 48" xfId="2161" xr:uid="{00000000-0005-0000-0000-0000E9090000}"/>
    <cellStyle name="Normal 48 2" xfId="2162" xr:uid="{00000000-0005-0000-0000-0000EA090000}"/>
    <cellStyle name="Normal 48 2 2" xfId="10858" xr:uid="{8C287B17-7891-4115-BBA1-3239ED0F9E4B}"/>
    <cellStyle name="Normal 48 3" xfId="2163" xr:uid="{00000000-0005-0000-0000-0000EB090000}"/>
    <cellStyle name="Normal 48 4" xfId="3710" xr:uid="{7DBDBBB8-87D1-44F0-A2CC-251FD6F4A74A}"/>
    <cellStyle name="Normal 48 4 2" xfId="10859" xr:uid="{C1497222-CBB3-4667-BC30-D1BD5EC1811E}"/>
    <cellStyle name="Normal 49" xfId="2164" xr:uid="{00000000-0005-0000-0000-0000EC090000}"/>
    <cellStyle name="Normal 49 2" xfId="2165" xr:uid="{00000000-0005-0000-0000-0000ED090000}"/>
    <cellStyle name="Normal 49 2 2" xfId="10860" xr:uid="{A0E85D3A-4A5E-42E0-833D-2DC363310068}"/>
    <cellStyle name="Normal 49 3" xfId="2166" xr:uid="{00000000-0005-0000-0000-0000EE090000}"/>
    <cellStyle name="Normal 49 4" xfId="3711" xr:uid="{6EFB1093-FECC-449F-8CEC-C5CC896BBBFB}"/>
    <cellStyle name="Normal 49 4 2" xfId="10861" xr:uid="{5A334673-8C93-4C31-B7CA-CCA6CF75BE23}"/>
    <cellStyle name="Normal 5" xfId="2167" xr:uid="{00000000-0005-0000-0000-0000EF090000}"/>
    <cellStyle name="Normal 5 10" xfId="3613" xr:uid="{5C022AB5-A135-4934-BDD6-39380E1D416C}"/>
    <cellStyle name="Normal 5 10 2" xfId="8816" xr:uid="{4720E084-1C4C-44B0-AF37-EFF608F3B9EA}"/>
    <cellStyle name="Normal 5 10 2 2" xfId="33585" xr:uid="{26518DD1-5461-45D7-AA44-17E69755D36A}"/>
    <cellStyle name="Normal 5 10 3" xfId="12214" xr:uid="{E7493041-1977-4F5D-A90F-F76E01DF2532}"/>
    <cellStyle name="Normal 5 10 3 2" xfId="36448" xr:uid="{27AEAACE-D221-4B15-925F-6DEF709C88AC}"/>
    <cellStyle name="Normal 5 10 4" xfId="15927" xr:uid="{CC7AD70A-3945-471E-B183-7466B3029F94}"/>
    <cellStyle name="Normal 5 10 4 2" xfId="40159" xr:uid="{508705D5-3EFD-4464-A7A8-39702A0439D9}"/>
    <cellStyle name="Normal 5 10 5" xfId="19664" xr:uid="{52142001-59D7-42D7-8698-144757AF0608}"/>
    <cellStyle name="Normal 5 10 5 2" xfId="43890" xr:uid="{02FD1EF8-2257-4855-96AA-4A0F57439C7A}"/>
    <cellStyle name="Normal 5 10 6" xfId="25634" xr:uid="{193BA30B-1D97-4A51-B881-CA16FA0569D1}"/>
    <cellStyle name="Normal 5 10 6 2" xfId="49764" xr:uid="{CE744D58-5532-4F5F-A771-9B7C133CF0FC}"/>
    <cellStyle name="Normal 5 2" xfId="2168" xr:uid="{00000000-0005-0000-0000-0000F0090000}"/>
    <cellStyle name="Normal 5 2 2" xfId="2169" xr:uid="{00000000-0005-0000-0000-0000F1090000}"/>
    <cellStyle name="Normal 5 2 2 2" xfId="2170" xr:uid="{00000000-0005-0000-0000-0000F2090000}"/>
    <cellStyle name="Normal 5 2 2 3" xfId="2171" xr:uid="{00000000-0005-0000-0000-0000F3090000}"/>
    <cellStyle name="Normal 5 2 2 3 2" xfId="9779" xr:uid="{2FD78DB5-D9D1-4460-AF51-70FC922CDFA3}"/>
    <cellStyle name="Normal 5 2 2 4" xfId="3446" xr:uid="{00000000-0005-0000-0000-0000F4090000}"/>
    <cellStyle name="Normal 5 2 2 4 2" xfId="8888" xr:uid="{2B2F15C6-F811-4CB1-B8EA-95DEAC5E2A0E}"/>
    <cellStyle name="Normal 5 2 2 4 2 2" xfId="33620" xr:uid="{E813062A-A729-4C81-B350-9223B1F7A66C}"/>
    <cellStyle name="Normal 5 2 2 4 3" xfId="12318" xr:uid="{3444D6A8-4BF0-4C12-9333-C92C72534092}"/>
    <cellStyle name="Normal 5 2 2 4 3 2" xfId="36552" xr:uid="{F92C11D2-8654-4CB8-BD47-52A469EEEB16}"/>
    <cellStyle name="Normal 5 2 2 4 4" xfId="16031" xr:uid="{CCC9398B-3CB9-4324-BE45-44049A0149EE}"/>
    <cellStyle name="Normal 5 2 2 4 4 2" xfId="40263" xr:uid="{BFCB8DE8-4556-4945-A20D-F543F1F950AB}"/>
    <cellStyle name="Normal 5 2 2 4 5" xfId="19769" xr:uid="{F4A7219D-A175-4E8F-AE06-B0F9136C8B34}"/>
    <cellStyle name="Normal 5 2 2 4 5 2" xfId="43994" xr:uid="{0D521B01-3CE7-416C-8D89-11C8F1F4AEEA}"/>
    <cellStyle name="Normal 5 2 2 4 6" xfId="25744" xr:uid="{974C3F8F-AEB6-4BF1-B00F-D85BD0F6C2FE}"/>
    <cellStyle name="Normal 5 2 2 4 6 2" xfId="49868" xr:uid="{794B162B-A0B2-4A87-B9AD-D11E3B42BA40}"/>
    <cellStyle name="Normal 5 2 2 5" xfId="3713" xr:uid="{94C7105E-9C84-4991-B2C7-8CB6068F1B2F}"/>
    <cellStyle name="Normal 5 2 2 5 2" xfId="29382" xr:uid="{38A701B2-318E-47A0-9900-5D6F3EEC554D}"/>
    <cellStyle name="Normal 5 2 2 6" xfId="5414" xr:uid="{A61FBE76-B0F1-41F3-B6D3-9F1EC87DABBD}"/>
    <cellStyle name="Normal 5 2 2 6 2" xfId="30421" xr:uid="{ACE98E11-D8E1-4111-B520-4593DE98F230}"/>
    <cellStyle name="Normal 5 2 3" xfId="2172" xr:uid="{00000000-0005-0000-0000-0000F5090000}"/>
    <cellStyle name="Normal 5 2 3 2" xfId="2173" xr:uid="{00000000-0005-0000-0000-0000F6090000}"/>
    <cellStyle name="Normal 5 2 3 3" xfId="10862" xr:uid="{0CAD9625-566D-4874-BB74-01F0D0D942C8}"/>
    <cellStyle name="Normal 5 2 4" xfId="2174" xr:uid="{00000000-0005-0000-0000-0000F7090000}"/>
    <cellStyle name="Normal 5 2 4 2" xfId="5018" xr:uid="{9A0759A8-5F0A-4623-950E-52EE3BBA24A2}"/>
    <cellStyle name="Normal 5 2 4 3" xfId="7667" xr:uid="{91F6D5AA-4B54-41E4-A9DB-65CF35956252}"/>
    <cellStyle name="Normal 5 2 5" xfId="2175" xr:uid="{00000000-0005-0000-0000-0000F8090000}"/>
    <cellStyle name="Normal 5 2 5 2" xfId="5019" xr:uid="{6FDC04EC-1022-475B-8F0E-AD732AFF253D}"/>
    <cellStyle name="Normal 5 2 5 3" xfId="8841" xr:uid="{072963D4-C294-423B-8D39-3C29F471BBE0}"/>
    <cellStyle name="Normal 5 2 5 3 2" xfId="33603" xr:uid="{EF4DFE3B-BA16-4B48-B753-379F82896A31}"/>
    <cellStyle name="Normal 5 2 5 4" xfId="12300" xr:uid="{C625F8D5-DB39-4F92-8FCA-42F83D987882}"/>
    <cellStyle name="Normal 5 2 5 4 2" xfId="36534" xr:uid="{1921F143-4F2A-4AD0-A237-2918D27A12F3}"/>
    <cellStyle name="Normal 5 2 5 5" xfId="16013" xr:uid="{83A5A1FB-BB92-45E7-9EA9-E0758E70E5A8}"/>
    <cellStyle name="Normal 5 2 5 5 2" xfId="40245" xr:uid="{C986CCE3-8C1B-4FCA-A698-F15CA1C70541}"/>
    <cellStyle name="Normal 5 2 5 6" xfId="19751" xr:uid="{B34AD407-259E-4D1D-A937-E380362F613C}"/>
    <cellStyle name="Normal 5 2 5 6 2" xfId="43976" xr:uid="{DC8FD375-0023-4F9D-BC67-76A3481DA811}"/>
    <cellStyle name="Normal 5 2 5 7" xfId="25723" xr:uid="{FB4CA296-FA47-4201-83B5-387EADC06CA2}"/>
    <cellStyle name="Normal 5 2 5 7 2" xfId="49850" xr:uid="{350FB7D2-DA5C-4D4B-BA41-EA9CEE746FFC}"/>
    <cellStyle name="Normal 5 2 6" xfId="3712" xr:uid="{77E15761-ABC1-4316-9404-B3A8D93064A8}"/>
    <cellStyle name="Normal 5 2 7" xfId="5017" xr:uid="{86DA1CD6-11A6-47E9-A96B-7B6FC80FCD13}"/>
    <cellStyle name="Normal 5 3" xfId="2176" xr:uid="{00000000-0005-0000-0000-0000F9090000}"/>
    <cellStyle name="Normal 5 3 2" xfId="2177" xr:uid="{00000000-0005-0000-0000-0000FA090000}"/>
    <cellStyle name="Normal 5 3 2 2" xfId="2178" xr:uid="{00000000-0005-0000-0000-0000FB090000}"/>
    <cellStyle name="Normal 5 3 2 3" xfId="2179" xr:uid="{00000000-0005-0000-0000-0000FC090000}"/>
    <cellStyle name="Normal 5 3 2 4" xfId="2180" xr:uid="{00000000-0005-0000-0000-0000FD090000}"/>
    <cellStyle name="Normal 5 3 2 5" xfId="2181" xr:uid="{00000000-0005-0000-0000-0000FE090000}"/>
    <cellStyle name="Normal 5 3 2 6" xfId="2182" xr:uid="{00000000-0005-0000-0000-0000FF090000}"/>
    <cellStyle name="Normal 5 3 2 7" xfId="2183" xr:uid="{00000000-0005-0000-0000-0000000A0000}"/>
    <cellStyle name="Normal 5 3 2 8" xfId="2184" xr:uid="{00000000-0005-0000-0000-0000010A0000}"/>
    <cellStyle name="Normal 5 3 2 9" xfId="9114" xr:uid="{04577C03-7F4B-42C0-895B-B07B6DF8236F}"/>
    <cellStyle name="Normal 5 3 3" xfId="2185" xr:uid="{00000000-0005-0000-0000-0000020A0000}"/>
    <cellStyle name="Normal 5 3 4" xfId="2186" xr:uid="{00000000-0005-0000-0000-0000030A0000}"/>
    <cellStyle name="Normal 5 3 5" xfId="3714" xr:uid="{003D7A23-AB02-4917-A662-B98FB178F062}"/>
    <cellStyle name="Normal 5 3 6" xfId="11091" xr:uid="{9B33BB35-B76E-42DE-9572-BAC63EFAA6F6}"/>
    <cellStyle name="Normal 5 4" xfId="2187" xr:uid="{00000000-0005-0000-0000-0000040A0000}"/>
    <cellStyle name="Normal 5 4 2" xfId="2188" xr:uid="{00000000-0005-0000-0000-0000050A0000}"/>
    <cellStyle name="Normal 5 4 3" xfId="3715" xr:uid="{BE2C0282-A804-4687-93C7-75C06968ADE4}"/>
    <cellStyle name="Normal 5 4 3 2" xfId="8866" xr:uid="{7C071908-9115-41CA-B3AF-CA5A269F468D}"/>
    <cellStyle name="Normal 5 5" xfId="2189" xr:uid="{00000000-0005-0000-0000-0000060A0000}"/>
    <cellStyle name="Normal 5 5 2" xfId="2190" xr:uid="{00000000-0005-0000-0000-0000070A0000}"/>
    <cellStyle name="Normal 5 5 2 2" xfId="5021" xr:uid="{D7F3F7A2-C42F-46A2-8EE5-7284A0FB43E1}"/>
    <cellStyle name="Normal 5 5 2 2 2" xfId="30212" xr:uid="{5084D46E-F807-4934-9ACA-74BC6AC7A639}"/>
    <cellStyle name="Normal 5 5 2 3" xfId="6226" xr:uid="{E46E0DA2-F933-4340-915E-2B526696309C}"/>
    <cellStyle name="Normal 5 5 2 3 2" xfId="31232" xr:uid="{BE5E7732-F0BE-479D-BE8A-8E3DA91B9550}"/>
    <cellStyle name="Normal 5 5 2 4" xfId="9339" xr:uid="{4D7023C4-9A7E-4C3C-9491-63B186F72F8E}"/>
    <cellStyle name="Normal 5 5 2 5" xfId="10864" xr:uid="{9CD7FF00-E622-4F23-994D-01DAEE39F05E}"/>
    <cellStyle name="Normal 5 5 2 6" xfId="29016" xr:uid="{B0B87511-08CF-47DA-A5F7-54A78BD07FEA}"/>
    <cellStyle name="Normal 5 5 3" xfId="3716" xr:uid="{3D10ACD3-595C-436A-B9F7-257DBB9FF99B}"/>
    <cellStyle name="Normal 5 5 3 2" xfId="8881" xr:uid="{CBF0D033-1819-4168-AC45-082260BD17DA}"/>
    <cellStyle name="Normal 5 5 3 2 2" xfId="33613" xr:uid="{F3B61544-E3DB-4739-9E71-9B549BB7B2D6}"/>
    <cellStyle name="Normal 5 5 3 3" xfId="12311" xr:uid="{81CC6D06-1CA4-42DA-B94D-7255A30C4E96}"/>
    <cellStyle name="Normal 5 5 3 3 2" xfId="36545" xr:uid="{7155B15C-F79C-4BE7-9D47-F5333892F6AA}"/>
    <cellStyle name="Normal 5 5 3 4" xfId="16024" xr:uid="{FE1145EC-FB0A-4A70-AC44-33DEC944B394}"/>
    <cellStyle name="Normal 5 5 3 4 2" xfId="40256" xr:uid="{F47D3817-4C08-42CB-BB2D-A6BB62F39517}"/>
    <cellStyle name="Normal 5 5 3 5" xfId="19762" xr:uid="{CD5A46DD-F1C4-45BD-9C0D-B27F35842B7D}"/>
    <cellStyle name="Normal 5 5 3 5 2" xfId="43987" xr:uid="{1143DBAA-C05B-4A2A-8984-82E279700311}"/>
    <cellStyle name="Normal 5 5 3 6" xfId="25737" xr:uid="{7837490B-516A-40D5-980D-E42D348228D4}"/>
    <cellStyle name="Normal 5 5 3 6 2" xfId="49861" xr:uid="{1451DF89-2D4F-4EF2-86F6-90BBB0BA01A7}"/>
    <cellStyle name="Normal 5 5 4" xfId="5020" xr:uid="{70BADE99-871B-46E8-87DA-A105295FBA74}"/>
    <cellStyle name="Normal 5 5 5" xfId="6709" xr:uid="{8C6EDDBC-6628-4446-96D2-EA6CE8E14666}"/>
    <cellStyle name="Normal 5 5 6" xfId="10863" xr:uid="{BA01F529-C6D8-46FE-8426-4B4AFCD53667}"/>
    <cellStyle name="Normal 5 5 6 2" xfId="35194" xr:uid="{C42532BF-A79A-436F-A2B1-79827DEA56DE}"/>
    <cellStyle name="Normal 5 5 7" xfId="29015" xr:uid="{DE00CDB6-3F26-4CA8-B1EE-2F905154A709}"/>
    <cellStyle name="Normal 5 6" xfId="2191" xr:uid="{00000000-0005-0000-0000-0000080A0000}"/>
    <cellStyle name="Normal 5 6 2" xfId="3717" xr:uid="{EA2897F9-C300-4796-B94F-49DF627E9177}"/>
    <cellStyle name="Normal 5 6 2 2" xfId="9113" xr:uid="{C5AE5250-7C4E-45DC-86BD-1FA946193B15}"/>
    <cellStyle name="Normal 5 6 2 3" xfId="10865" xr:uid="{0D2F49CD-2623-44DE-B653-CA4B16F60695}"/>
    <cellStyle name="Normal 5 6 2 3 2" xfId="35195" xr:uid="{5CDAA7D0-C7FE-4231-8C8D-7E6DFE3E7CD4}"/>
    <cellStyle name="Normal 5 6 3" xfId="5022" xr:uid="{EC5C3C68-D91E-4E9F-8F7D-19BFBD19517C}"/>
    <cellStyle name="Normal 5 6 3 2" xfId="10866" xr:uid="{C97E1EF1-4B3E-4A74-9EBC-8C315701B284}"/>
    <cellStyle name="Normal 5 6 3 2 2" xfId="35196" xr:uid="{870F5D9F-70AE-49BD-957B-65CEB898134A}"/>
    <cellStyle name="Normal 5 6 3 3" xfId="25678" xr:uid="{39DC74F4-B0FB-40C4-8EE1-C3BDE2DB4426}"/>
    <cellStyle name="Normal 5 6 4" xfId="24447" xr:uid="{6533C7FE-EC9E-4233-8A31-D07F161A32D9}"/>
    <cellStyle name="Normal 5 7" xfId="2192" xr:uid="{00000000-0005-0000-0000-0000090A0000}"/>
    <cellStyle name="Normal 5 7 2" xfId="5023" xr:uid="{3474F8ED-69C2-4D63-B4C4-58DB922945AF}"/>
    <cellStyle name="Normal 5 7 2 2" xfId="9258" xr:uid="{F62D1878-F777-413B-9D2C-023BE15C7F29}"/>
    <cellStyle name="Normal 5 7 2 2 2" xfId="33896" xr:uid="{963CA7F8-059D-49D1-A999-F8C004AAA004}"/>
    <cellStyle name="Normal 5 7 2 3" xfId="10867" xr:uid="{ED4BB5FF-20BC-4795-B4F9-A51C2E850B5A}"/>
    <cellStyle name="Normal 5 7 2 4" xfId="12778" xr:uid="{7822FBD4-4D63-4436-8402-F06A7EF51137}"/>
    <cellStyle name="Normal 5 7 2 4 2" xfId="37011" xr:uid="{39218F00-F9F7-4913-BA45-59FB588BA7AD}"/>
    <cellStyle name="Normal 5 7 2 5" xfId="16491" xr:uid="{595D64B4-EBD8-4903-92F4-3BC235B3F1D9}"/>
    <cellStyle name="Normal 5 7 2 5 2" xfId="40722" xr:uid="{2BA8D7A5-E22B-4F43-A0C7-EA0C01D2D2B3}"/>
    <cellStyle name="Normal 5 7 2 6" xfId="20230" xr:uid="{9E7ACA20-D31B-48BD-AB29-5804175CCA39}"/>
    <cellStyle name="Normal 5 7 2 6 2" xfId="44453" xr:uid="{5903D2A3-1DF3-4288-B27A-64A205C1FC30}"/>
    <cellStyle name="Normal 5 7 2 7" xfId="26207" xr:uid="{B53F0D25-551E-4E4B-B3EE-3DA3D97ECD92}"/>
    <cellStyle name="Normal 5 7 2 7 2" xfId="50327" xr:uid="{3D40F26B-B021-4DA0-9296-46BC13886C65}"/>
    <cellStyle name="Normal 5 7 3" xfId="8842" xr:uid="{B58E4CAD-521A-434E-ADE4-457C56C9426B}"/>
    <cellStyle name="Normal 5 8" xfId="3218" xr:uid="{00000000-0005-0000-0000-00000A0A0000}"/>
    <cellStyle name="Normal 5 8 2" xfId="5024" xr:uid="{6ADF4929-5091-4970-9448-ED1E92643EAF}"/>
    <cellStyle name="Normal 5 8 2 2" xfId="10869" xr:uid="{C4456F70-68D6-472C-B80F-1490348212B0}"/>
    <cellStyle name="Normal 5 8 2 2 2" xfId="35197" xr:uid="{649BA5A5-8782-4998-9804-78FCDF71D4FD}"/>
    <cellStyle name="Normal 5 8 3" xfId="10868" xr:uid="{81938EA8-1EC1-4C6C-A68B-195148779D99}"/>
    <cellStyle name="Normal 5 9" xfId="3560" xr:uid="{00000000-0005-0000-0000-00000B0A0000}"/>
    <cellStyle name="Normal 5 9 2" xfId="9823" xr:uid="{CC6A4155-BCF2-419D-B4EB-34A90E491BE8}"/>
    <cellStyle name="Normal 5 9 2 2" xfId="34426" xr:uid="{FC271152-59A2-4A9D-94AA-8EF4A34DAD7A}"/>
    <cellStyle name="Normal 5 9 3" xfId="13670" xr:uid="{B86437BE-696E-4AB6-9332-F4E5F439A495}"/>
    <cellStyle name="Normal 5 9 3 2" xfId="37903" xr:uid="{F082B4D2-A30D-4D5B-A9C9-EEC2925B9037}"/>
    <cellStyle name="Normal 5 9 4" xfId="17383" xr:uid="{72AE0042-DC2C-485A-95EE-B7E86603D52A}"/>
    <cellStyle name="Normal 5 9 4 2" xfId="41614" xr:uid="{BA06C2B6-2A20-46B6-B137-B0B365595C5F}"/>
    <cellStyle name="Normal 5 9 5" xfId="21122" xr:uid="{6D96BF24-B28D-411B-923C-7E61C91F1BA3}"/>
    <cellStyle name="Normal 5 9 5 2" xfId="45345" xr:uid="{20902D91-AE84-4788-9786-CCBB7D89068F}"/>
    <cellStyle name="Normal 5 9 6" xfId="27100" xr:uid="{B7260935-53AF-44B4-B8C2-FE81DE80AA7A}"/>
    <cellStyle name="Normal 5 9 6 2" xfId="51219" xr:uid="{A64895C5-8ABF-4E12-AE0D-30E65BAC7ACD}"/>
    <cellStyle name="Normal 50" xfId="2193" xr:uid="{00000000-0005-0000-0000-00000C0A0000}"/>
    <cellStyle name="Normal 50 2" xfId="2194" xr:uid="{00000000-0005-0000-0000-00000D0A0000}"/>
    <cellStyle name="Normal 50 3" xfId="2195" xr:uid="{00000000-0005-0000-0000-00000E0A0000}"/>
    <cellStyle name="Normal 50 4" xfId="3718" xr:uid="{3835E61A-ED70-4A9F-B597-D52B39ECF9B4}"/>
    <cellStyle name="Normal 50 4 2" xfId="10870" xr:uid="{DE8FB6E0-950C-4D53-88D0-2B52B8714CC4}"/>
    <cellStyle name="Normal 51" xfId="2196" xr:uid="{00000000-0005-0000-0000-00000F0A0000}"/>
    <cellStyle name="Normal 51 2" xfId="2197" xr:uid="{00000000-0005-0000-0000-0000100A0000}"/>
    <cellStyle name="Normal 51 2 2" xfId="10871" xr:uid="{E727EFDA-E45B-4390-9051-E92EFD18FFA5}"/>
    <cellStyle name="Normal 51 3" xfId="3719" xr:uid="{D99AEF6B-619D-4219-B234-38C165311A52}"/>
    <cellStyle name="Normal 52" xfId="2198" xr:uid="{00000000-0005-0000-0000-0000110A0000}"/>
    <cellStyle name="Normal 52 2" xfId="2199" xr:uid="{00000000-0005-0000-0000-0000120A0000}"/>
    <cellStyle name="Normal 52 2 2" xfId="10872" xr:uid="{418966A8-2DD4-4140-A3E1-50DD443EE179}"/>
    <cellStyle name="Normal 52 3" xfId="3720" xr:uid="{8A5A3743-940C-40F8-A682-C28AF85B3976}"/>
    <cellStyle name="Normal 52 3 2" xfId="29383" xr:uid="{2D90CC8E-F159-4E48-B903-AAE580F6A705}"/>
    <cellStyle name="Normal 52 4" xfId="5415" xr:uid="{287D0D71-B549-4F62-954F-F0166DAA5AA4}"/>
    <cellStyle name="Normal 52 4 2" xfId="30422" xr:uid="{DC5EA8AC-3966-46DC-AA0B-83CBC08D0C14}"/>
    <cellStyle name="Normal 53" xfId="2200" xr:uid="{00000000-0005-0000-0000-0000130A0000}"/>
    <cellStyle name="Normal 53 2" xfId="2201" xr:uid="{00000000-0005-0000-0000-0000140A0000}"/>
    <cellStyle name="Normal 53 2 2" xfId="10873" xr:uid="{972652C2-6355-4E21-AB60-6491CC7751C3}"/>
    <cellStyle name="Normal 54" xfId="2202" xr:uid="{00000000-0005-0000-0000-0000150A0000}"/>
    <cellStyle name="Normal 54 2" xfId="2203" xr:uid="{00000000-0005-0000-0000-0000160A0000}"/>
    <cellStyle name="Normal 54 2 2" xfId="10874" xr:uid="{B2F25718-55C8-4713-94BD-A7A82F4620D5}"/>
    <cellStyle name="Normal 55" xfId="2204" xr:uid="{00000000-0005-0000-0000-0000170A0000}"/>
    <cellStyle name="Normal 55 2" xfId="2205" xr:uid="{00000000-0005-0000-0000-0000180A0000}"/>
    <cellStyle name="Normal 55 2 2" xfId="10875" xr:uid="{D88A8050-BFB3-47B0-B5FD-170838F3A607}"/>
    <cellStyle name="Normal 56" xfId="2206" xr:uid="{00000000-0005-0000-0000-0000190A0000}"/>
    <cellStyle name="Normal 56 2" xfId="2207" xr:uid="{00000000-0005-0000-0000-00001A0A0000}"/>
    <cellStyle name="Normal 56 2 2" xfId="10876" xr:uid="{78BD89E5-6186-4E74-AA23-15C81989A136}"/>
    <cellStyle name="Normal 57" xfId="2208" xr:uid="{00000000-0005-0000-0000-00001B0A0000}"/>
    <cellStyle name="Normal 57 2" xfId="2209" xr:uid="{00000000-0005-0000-0000-00001C0A0000}"/>
    <cellStyle name="Normal 57 2 2" xfId="2210" xr:uid="{00000000-0005-0000-0000-00001D0A0000}"/>
    <cellStyle name="Normal 57 2 3" xfId="7668" xr:uid="{AA9B7B63-C19A-436A-88B2-DAD55BF02E20}"/>
    <cellStyle name="Normal 57 3" xfId="10877" xr:uid="{BB99DFE5-287E-4737-BD25-228D11825842}"/>
    <cellStyle name="Normal 58" xfId="2211" xr:uid="{00000000-0005-0000-0000-00001E0A0000}"/>
    <cellStyle name="Normal 58 2" xfId="2212" xr:uid="{00000000-0005-0000-0000-00001F0A0000}"/>
    <cellStyle name="Normal 58 2 2" xfId="10878" xr:uid="{21F7DB85-EED0-4F86-9636-BF6D2B56E55A}"/>
    <cellStyle name="Normal 59" xfId="2213" xr:uid="{00000000-0005-0000-0000-0000200A0000}"/>
    <cellStyle name="Normal 59 2" xfId="2214" xr:uid="{00000000-0005-0000-0000-0000210A0000}"/>
    <cellStyle name="Normal 59 2 2" xfId="10879" xr:uid="{70A12650-9CB2-447D-8FA8-24C572E45E84}"/>
    <cellStyle name="Normal 6" xfId="2215" xr:uid="{00000000-0005-0000-0000-0000220A0000}"/>
    <cellStyle name="Normal 6 10" xfId="6444" xr:uid="{614CB366-D41E-410A-8748-164B6346F07D}"/>
    <cellStyle name="Normal 6 10 2" xfId="31449" xr:uid="{F2C9F306-A4FD-431E-8C9A-A1DB2EB15F9B}"/>
    <cellStyle name="Normal 6 2" xfId="2216" xr:uid="{00000000-0005-0000-0000-0000230A0000}"/>
    <cellStyle name="Normal 6 2 2" xfId="2217" xr:uid="{00000000-0005-0000-0000-0000240A0000}"/>
    <cellStyle name="Normal 6 2 3" xfId="2218" xr:uid="{00000000-0005-0000-0000-0000250A0000}"/>
    <cellStyle name="Normal 6 2 3 2" xfId="2219" xr:uid="{00000000-0005-0000-0000-0000260A0000}"/>
    <cellStyle name="Normal 6 2 3 3" xfId="2220" xr:uid="{00000000-0005-0000-0000-0000270A0000}"/>
    <cellStyle name="Normal 6 2 3 4" xfId="2221" xr:uid="{00000000-0005-0000-0000-0000280A0000}"/>
    <cellStyle name="Normal 6 2 3 5" xfId="2222" xr:uid="{00000000-0005-0000-0000-0000290A0000}"/>
    <cellStyle name="Normal 6 2 3 6" xfId="2223" xr:uid="{00000000-0005-0000-0000-00002A0A0000}"/>
    <cellStyle name="Normal 6 2 3 7" xfId="2224" xr:uid="{00000000-0005-0000-0000-00002B0A0000}"/>
    <cellStyle name="Normal 6 2 3 8" xfId="2225" xr:uid="{00000000-0005-0000-0000-00002C0A0000}"/>
    <cellStyle name="Normal 6 2 3 9" xfId="24402" xr:uid="{F1D3D68A-D753-4632-9F65-C5A49375ED44}"/>
    <cellStyle name="Normal 6 2 4" xfId="3721" xr:uid="{44AFB536-3DE4-4644-ACD8-FEF26D2AD55C}"/>
    <cellStyle name="Normal 6 2 4 2" xfId="8874" xr:uid="{28BA74D7-8D44-4B28-A952-07780E040D01}"/>
    <cellStyle name="Normal 6 3" xfId="2226" xr:uid="{00000000-0005-0000-0000-00002D0A0000}"/>
    <cellStyle name="Normal 6 3 2" xfId="2227" xr:uid="{00000000-0005-0000-0000-00002E0A0000}"/>
    <cellStyle name="Normal 6 3 2 2" xfId="2228" xr:uid="{00000000-0005-0000-0000-00002F0A0000}"/>
    <cellStyle name="Normal 6 3 2 3" xfId="2229" xr:uid="{00000000-0005-0000-0000-0000300A0000}"/>
    <cellStyle name="Normal 6 3 2 4" xfId="2230" xr:uid="{00000000-0005-0000-0000-0000310A0000}"/>
    <cellStyle name="Normal 6 3 2 5" xfId="2231" xr:uid="{00000000-0005-0000-0000-0000320A0000}"/>
    <cellStyle name="Normal 6 3 2 6" xfId="2232" xr:uid="{00000000-0005-0000-0000-0000330A0000}"/>
    <cellStyle name="Normal 6 3 2 7" xfId="2233" xr:uid="{00000000-0005-0000-0000-0000340A0000}"/>
    <cellStyle name="Normal 6 3 2 8" xfId="2234" xr:uid="{00000000-0005-0000-0000-0000350A0000}"/>
    <cellStyle name="Normal 6 3 3" xfId="2235" xr:uid="{00000000-0005-0000-0000-0000360A0000}"/>
    <cellStyle name="Normal 6 3 3 2" xfId="8884" xr:uid="{FB575B62-0AE3-424D-9EFC-A1E4893130FC}"/>
    <cellStyle name="Normal 6 3 3 2 2" xfId="33616" xr:uid="{AC0E7434-0CC2-4FD2-B72B-04F1C63AC35B}"/>
    <cellStyle name="Normal 6 3 3 3" xfId="12314" xr:uid="{49D020D2-D3D9-40E3-8A1C-1D4C5011E178}"/>
    <cellStyle name="Normal 6 3 3 3 2" xfId="36548" xr:uid="{E3C37CD2-7F74-465F-A070-05F6804BF432}"/>
    <cellStyle name="Normal 6 3 3 4" xfId="16027" xr:uid="{97932519-86C3-46D5-8320-0A83A4E509B4}"/>
    <cellStyle name="Normal 6 3 3 4 2" xfId="40259" xr:uid="{9A865DFF-1621-4E52-8CDA-9562595936D4}"/>
    <cellStyle name="Normal 6 3 3 5" xfId="19765" xr:uid="{F6C7F248-A9BB-4026-83E2-008A25DA49AC}"/>
    <cellStyle name="Normal 6 3 3 5 2" xfId="43990" xr:uid="{273CCF4F-9615-4784-B779-E8ED5816D4A9}"/>
    <cellStyle name="Normal 6 3 3 6" xfId="25740" xr:uid="{5B62E335-45ED-4D0E-8815-0882532F5443}"/>
    <cellStyle name="Normal 6 3 3 6 2" xfId="49864" xr:uid="{848EB307-CB46-4773-9B6D-CFFD3530031D}"/>
    <cellStyle name="Normal 6 3 4" xfId="3722" xr:uid="{29B01986-7271-465E-B912-314DFEA06C8D}"/>
    <cellStyle name="Normal 6 3 5" xfId="5025" xr:uid="{0252C688-BF66-4991-BD7E-0F98B5800DC9}"/>
    <cellStyle name="Normal 6 4" xfId="2236" xr:uid="{00000000-0005-0000-0000-0000370A0000}"/>
    <cellStyle name="Normal 6 4 2" xfId="2237" xr:uid="{00000000-0005-0000-0000-0000380A0000}"/>
    <cellStyle name="Normal 6 4 3" xfId="2238" xr:uid="{00000000-0005-0000-0000-0000390A0000}"/>
    <cellStyle name="Normal 6 4 4" xfId="3723" xr:uid="{23573745-1822-4A5E-BBF2-9E8AAEC5D415}"/>
    <cellStyle name="Normal 6 5" xfId="2239" xr:uid="{00000000-0005-0000-0000-00003A0A0000}"/>
    <cellStyle name="Normal 6 5 10" xfId="5416" xr:uid="{848D5897-BEB5-45A2-A49F-4B92B36FAF31}"/>
    <cellStyle name="Normal 6 5 10 2" xfId="30423" xr:uid="{9F36381F-A70B-4E99-A0E1-56B32313E640}"/>
    <cellStyle name="Normal 6 5 11" xfId="8824" xr:uid="{0567C388-A31A-45A2-9908-C16F3D55DEFF}"/>
    <cellStyle name="Normal 6 5 11 2" xfId="33588" xr:uid="{AFE32093-B5E6-403C-8640-BF72EC0A8754}"/>
    <cellStyle name="Normal 6 5 12" xfId="12257" xr:uid="{7ED15ADC-1E42-499E-B2DE-9A3A9E86D582}"/>
    <cellStyle name="Normal 6 5 12 2" xfId="36491" xr:uid="{366D7DD3-103C-4985-A0E0-12C01017E3D8}"/>
    <cellStyle name="Normal 6 5 13" xfId="15970" xr:uid="{7E00E3A1-5B25-40B3-95F9-DC7CF654DF56}"/>
    <cellStyle name="Normal 6 5 13 2" xfId="40202" xr:uid="{41A01765-D1CF-4F9B-BD60-839B722E9011}"/>
    <cellStyle name="Normal 6 5 14" xfId="19708" xr:uid="{1260BF7E-A5B1-4254-8A93-BC70F68399F2}"/>
    <cellStyle name="Normal 6 5 14 2" xfId="43933" xr:uid="{E8554803-F5C5-435C-A58E-E1B797CA4149}"/>
    <cellStyle name="Normal 6 5 2" xfId="2240" xr:uid="{00000000-0005-0000-0000-00003B0A0000}"/>
    <cellStyle name="Normal 6 5 2 2" xfId="25679" xr:uid="{E562D604-A161-4A26-9D25-C5F83A6FBDD7}"/>
    <cellStyle name="Normal 6 5 2 2 2" xfId="49807" xr:uid="{19C47EEF-7ED8-4C98-A7EA-D48670541DD6}"/>
    <cellStyle name="Normal 6 5 3" xfId="2241" xr:uid="{00000000-0005-0000-0000-00003C0A0000}"/>
    <cellStyle name="Normal 6 5 4" xfId="2242" xr:uid="{00000000-0005-0000-0000-00003D0A0000}"/>
    <cellStyle name="Normal 6 5 5" xfId="2243" xr:uid="{00000000-0005-0000-0000-00003E0A0000}"/>
    <cellStyle name="Normal 6 5 6" xfId="2244" xr:uid="{00000000-0005-0000-0000-00003F0A0000}"/>
    <cellStyle name="Normal 6 5 7" xfId="2245" xr:uid="{00000000-0005-0000-0000-0000400A0000}"/>
    <cellStyle name="Normal 6 5 8" xfId="2246" xr:uid="{00000000-0005-0000-0000-0000410A0000}"/>
    <cellStyle name="Normal 6 5 8 2" xfId="10880" xr:uid="{910C4848-44A4-44E8-80FB-9ACC10618419}"/>
    <cellStyle name="Normal 6 5 9" xfId="3724" xr:uid="{D80C4DF4-C860-4FC9-A2E2-D4A25C3A60A0}"/>
    <cellStyle name="Normal 6 5 9 2" xfId="29384" xr:uid="{4780E524-2135-4285-AE5A-95E9B4E7E8E1}"/>
    <cellStyle name="Normal 6 6" xfId="2247" xr:uid="{00000000-0005-0000-0000-0000420A0000}"/>
    <cellStyle name="Normal 6 6 2" xfId="9202" xr:uid="{4131EB56-7793-4ABD-9456-97C0043AFFCE}"/>
    <cellStyle name="Normal 6 6 2 2" xfId="26155" xr:uid="{BF71F7B9-8BBD-49FB-B0C1-D4811373D806}"/>
    <cellStyle name="Normal 6 6 2 2 2" xfId="50275" xr:uid="{4E12EDC2-45E9-4650-96C6-3F20E0731C6E}"/>
    <cellStyle name="Normal 6 6 2 3" xfId="33848" xr:uid="{70364BE2-FBD9-4E4E-B784-93AA62E44910}"/>
    <cellStyle name="Normal 6 6 3" xfId="10881" xr:uid="{51F08B8F-E01C-43B2-8EA5-E3CA6676961D}"/>
    <cellStyle name="Normal 6 6 4" xfId="12726" xr:uid="{2D44629A-6B35-4991-B91F-705A2CD43C12}"/>
    <cellStyle name="Normal 6 6 4 2" xfId="36959" xr:uid="{238BDF1A-07C9-4BFE-BF01-B0C21840D6CB}"/>
    <cellStyle name="Normal 6 6 5" xfId="16439" xr:uid="{F83352C3-81CB-470A-97C5-1AE9867D15D3}"/>
    <cellStyle name="Normal 6 6 5 2" xfId="40670" xr:uid="{F7B838E0-77A2-4381-B35C-65C94C544A0A}"/>
    <cellStyle name="Normal 6 6 6" xfId="20178" xr:uid="{2E4D5FCC-6B7C-4A44-98BE-6F418A3A564A}"/>
    <cellStyle name="Normal 6 6 6 2" xfId="44401" xr:uid="{1EE4882B-F9D1-4D3B-BD18-F56139251FE0}"/>
    <cellStyle name="Normal 6 6 7" xfId="24401" xr:uid="{09819FF4-FBAD-4C75-A816-FDBCD0602F0F}"/>
    <cellStyle name="Normal 6 6 7 2" xfId="48594" xr:uid="{39CCD44C-C524-4795-BCED-B941DF7A56A9}"/>
    <cellStyle name="Normal 6 7" xfId="3220" xr:uid="{00000000-0005-0000-0000-0000430A0000}"/>
    <cellStyle name="Normal 6 7 2" xfId="9825" xr:uid="{0FC864B8-19B9-40C6-808B-8E2074B9ED84}"/>
    <cellStyle name="Normal 6 7 2 2" xfId="34428" xr:uid="{1E153178-A4B5-4D1E-8350-F6404CC21520}"/>
    <cellStyle name="Normal 6 7 3" xfId="10882" xr:uid="{6D3BFD7C-1F47-4535-876E-C94A8A56468C}"/>
    <cellStyle name="Normal 6 7 3 2" xfId="35198" xr:uid="{23FD9B80-3162-4D81-AAF3-86E910EA2DF8}"/>
    <cellStyle name="Normal 6 7 4" xfId="13673" xr:uid="{49326046-0036-4BEC-95BF-5E2517A68BB9}"/>
    <cellStyle name="Normal 6 7 4 2" xfId="37906" xr:uid="{C438B58F-C8A6-4FE6-9BD9-0540B338BF96}"/>
    <cellStyle name="Normal 6 7 5" xfId="17386" xr:uid="{D8C3286D-5018-4FBA-AE05-4960D6D17E5E}"/>
    <cellStyle name="Normal 6 7 5 2" xfId="41617" xr:uid="{B7E715E5-A6F8-4AC5-9473-0D905E096F6D}"/>
    <cellStyle name="Normal 6 7 6" xfId="21125" xr:uid="{E88912EE-CF14-4A32-9EF4-DBE807EB7D29}"/>
    <cellStyle name="Normal 6 7 6 2" xfId="45348" xr:uid="{C7BDA9EF-1B4A-410F-8D8C-A72C02D781F4}"/>
    <cellStyle name="Normal 6 7 7" xfId="22309" xr:uid="{4AAF2C77-572C-4E45-9A09-BE6C8AD92913}"/>
    <cellStyle name="Normal 6 7 8" xfId="27103" xr:uid="{54D0B075-5F18-4CEF-BFFA-5C29FD6E8862}"/>
    <cellStyle name="Normal 6 7 8 2" xfId="51222" xr:uid="{87853822-C69B-44E6-ADA2-FEFBE7F09921}"/>
    <cellStyle name="Normal 6 8" xfId="3561" xr:uid="{00000000-0005-0000-0000-0000440A0000}"/>
    <cellStyle name="Normal 6 8 2" xfId="29332" xr:uid="{3E681AD3-EDC6-4978-A68C-CFAE96EE3DEB}"/>
    <cellStyle name="Normal 6 9" xfId="3614" xr:uid="{E7871382-5C51-4E08-8B94-DBB8D174472A}"/>
    <cellStyle name="Normal 60" xfId="2248" xr:uid="{00000000-0005-0000-0000-0000450A0000}"/>
    <cellStyle name="Normal 60 2" xfId="2249" xr:uid="{00000000-0005-0000-0000-0000460A0000}"/>
    <cellStyle name="Normal 60 3" xfId="2250" xr:uid="{00000000-0005-0000-0000-0000470A0000}"/>
    <cellStyle name="Normal 60 4" xfId="10883" xr:uid="{41E7C336-D00E-4F33-818C-F0F6DE10967D}"/>
    <cellStyle name="Normal 61" xfId="2251" xr:uid="{00000000-0005-0000-0000-0000480A0000}"/>
    <cellStyle name="Normal 61 2" xfId="2252" xr:uid="{00000000-0005-0000-0000-0000490A0000}"/>
    <cellStyle name="Normal 61 2 2" xfId="10884" xr:uid="{3CEAA96E-20BC-41C8-8220-63E936854C04}"/>
    <cellStyle name="Normal 62" xfId="2253" xr:uid="{00000000-0005-0000-0000-00004A0A0000}"/>
    <cellStyle name="Normal 62 2" xfId="2254" xr:uid="{00000000-0005-0000-0000-00004B0A0000}"/>
    <cellStyle name="Normal 62 2 2" xfId="10885" xr:uid="{573BD954-D892-4544-8974-A2184EA5A408}"/>
    <cellStyle name="Normal 63" xfId="2255" xr:uid="{00000000-0005-0000-0000-00004C0A0000}"/>
    <cellStyle name="Normal 63 2" xfId="2256" xr:uid="{00000000-0005-0000-0000-00004D0A0000}"/>
    <cellStyle name="Normal 63 2 2" xfId="10886" xr:uid="{F16D88FD-C739-4D48-B209-929632012E35}"/>
    <cellStyle name="Normal 64" xfId="2257" xr:uid="{00000000-0005-0000-0000-00004E0A0000}"/>
    <cellStyle name="Normal 64 2" xfId="2258" xr:uid="{00000000-0005-0000-0000-00004F0A0000}"/>
    <cellStyle name="Normal 64 2 2" xfId="2259" xr:uid="{00000000-0005-0000-0000-0000500A0000}"/>
    <cellStyle name="Normal 64 2 2 2" xfId="6753" xr:uid="{13AA712F-E981-404E-994B-F9DA718D1E80}"/>
    <cellStyle name="Normal 64 2 3" xfId="2260" xr:uid="{00000000-0005-0000-0000-0000510A0000}"/>
    <cellStyle name="Normal 64 2 3 2" xfId="7752" xr:uid="{2726563D-08A0-4867-BCFE-088BC8C92886}"/>
    <cellStyle name="Normal 64 3" xfId="5026" xr:uid="{EA4FD74A-2694-401B-BCA0-41792F5BB3CD}"/>
    <cellStyle name="Normal 64 3 2" xfId="10887" xr:uid="{C89A3020-0721-4844-A5C2-0EE9B78FAD32}"/>
    <cellStyle name="Normal 65" xfId="2261" xr:uid="{00000000-0005-0000-0000-0000520A0000}"/>
    <cellStyle name="Normal 65 2" xfId="2262" xr:uid="{00000000-0005-0000-0000-0000530A0000}"/>
    <cellStyle name="Normal 65 2 2" xfId="10888" xr:uid="{341D3893-0CC0-4782-9A6B-9932338BC6BC}"/>
    <cellStyle name="Normal 66" xfId="2263" xr:uid="{00000000-0005-0000-0000-0000540A0000}"/>
    <cellStyle name="Normal 66 2" xfId="2264" xr:uid="{00000000-0005-0000-0000-0000550A0000}"/>
    <cellStyle name="Normal 66 2 2" xfId="10889" xr:uid="{AB920133-9C81-4FAD-AF97-593420463D93}"/>
    <cellStyle name="Normal 67" xfId="2265" xr:uid="{00000000-0005-0000-0000-0000560A0000}"/>
    <cellStyle name="Normal 67 2" xfId="2266" xr:uid="{00000000-0005-0000-0000-0000570A0000}"/>
    <cellStyle name="Normal 67 2 2" xfId="10890" xr:uid="{2396F118-9A8D-421B-AF3B-62E5C3DF6CC3}"/>
    <cellStyle name="Normal 68" xfId="2267" xr:uid="{00000000-0005-0000-0000-0000580A0000}"/>
    <cellStyle name="Normal 68 2" xfId="2268" xr:uid="{00000000-0005-0000-0000-0000590A0000}"/>
    <cellStyle name="Normal 68 2 2" xfId="10891" xr:uid="{C7F30951-AC97-4A78-913F-D9DDA80D3353}"/>
    <cellStyle name="Normal 69" xfId="2269" xr:uid="{00000000-0005-0000-0000-00005A0A0000}"/>
    <cellStyle name="Normal 69 2" xfId="2270" xr:uid="{00000000-0005-0000-0000-00005B0A0000}"/>
    <cellStyle name="Normal 69 3" xfId="2271" xr:uid="{00000000-0005-0000-0000-00005C0A0000}"/>
    <cellStyle name="Normal 69 4" xfId="10892" xr:uid="{9E4D53E8-7A84-488A-9816-AB60ABDB63FF}"/>
    <cellStyle name="Normal 7" xfId="2272" xr:uid="{00000000-0005-0000-0000-00005D0A0000}"/>
    <cellStyle name="Normal 7 10" xfId="8692" xr:uid="{8D869F97-37BE-4ACB-8F8D-C7AB82A60700}"/>
    <cellStyle name="Normal 7 10 2" xfId="24283" xr:uid="{3C520A95-E054-4E76-956B-A1BAD0FABBC1}"/>
    <cellStyle name="Normal 7 10 2 2" xfId="48485" xr:uid="{4176C184-0892-4AF0-B830-6841DF08FE94}"/>
    <cellStyle name="Normal 7 10 3" xfId="33478" xr:uid="{F393AE68-599A-4D74-99A6-23B7056ED9D5}"/>
    <cellStyle name="Normal 7 11" xfId="8712" xr:uid="{69FF04D7-8830-4A61-A93B-13A862EACD98}"/>
    <cellStyle name="Normal 7 11 2" xfId="24301" xr:uid="{39DF5403-9042-4E96-83DA-933DADD7195F}"/>
    <cellStyle name="Normal 7 11 2 2" xfId="48503" xr:uid="{044E22A1-A441-46A5-B9FF-F26F9B154293}"/>
    <cellStyle name="Normal 7 11 3" xfId="33496" xr:uid="{ED82A09F-E1B6-4134-A16D-1650E7E2BB6C}"/>
    <cellStyle name="Normal 7 12" xfId="8731" xr:uid="{C16DA125-CF59-49FB-BE27-B45B03892D1A}"/>
    <cellStyle name="Normal 7 12 2" xfId="24319" xr:uid="{CCDDAB74-F81E-4DC8-A5CE-6ADD93616741}"/>
    <cellStyle name="Normal 7 12 2 2" xfId="48521" xr:uid="{7E4AF062-3B69-4D8B-8C07-F403860A7B84}"/>
    <cellStyle name="Normal 7 12 3" xfId="33514" xr:uid="{CF7BC7FD-003D-49A0-A8E5-C6BBB8309D29}"/>
    <cellStyle name="Normal 7 13" xfId="8752" xr:uid="{7D367F59-5163-4165-A814-1895BFA2BD08}"/>
    <cellStyle name="Normal 7 13 2" xfId="24337" xr:uid="{31341207-AC7E-411D-8F5A-91C38CBD46E3}"/>
    <cellStyle name="Normal 7 13 2 2" xfId="48539" xr:uid="{DA688146-9891-4D23-81D7-4E8DCD1009D6}"/>
    <cellStyle name="Normal 7 13 3" xfId="33532" xr:uid="{15EC4DCF-FF2E-4600-BDA4-118D77474F32}"/>
    <cellStyle name="Normal 7 14" xfId="8774" xr:uid="{9B8AE6DA-DF68-4671-9184-24592A1C082E}"/>
    <cellStyle name="Normal 7 14 2" xfId="24356" xr:uid="{98A7F7A8-FBA1-4AE2-A29C-9DF1B75ED406}"/>
    <cellStyle name="Normal 7 14 2 2" xfId="48558" xr:uid="{4561E909-C55E-4F62-9CB4-D371526E4F6C}"/>
    <cellStyle name="Normal 7 14 3" xfId="33551" xr:uid="{F9F34574-DF40-4F9E-ADFD-B01C2403CEC0}"/>
    <cellStyle name="Normal 7 15" xfId="24403" xr:uid="{399DA0D6-E126-4C61-9F38-3657C0F6AD08}"/>
    <cellStyle name="Normal 7 2" xfId="2273" xr:uid="{00000000-0005-0000-0000-00005E0A0000}"/>
    <cellStyle name="Normal 7 2 2" xfId="2274" xr:uid="{00000000-0005-0000-0000-00005F0A0000}"/>
    <cellStyle name="Normal 7 2 3" xfId="3725" xr:uid="{29FCCC7C-0717-4455-9FAC-CBA5DCADAE4F}"/>
    <cellStyle name="Normal 7 3" xfId="2275" xr:uid="{00000000-0005-0000-0000-0000600A0000}"/>
    <cellStyle name="Normal 7 3 10" xfId="22324" xr:uid="{44D386C5-D814-4E19-BCFF-DCB5559FC2FA}"/>
    <cellStyle name="Normal 7 3 10 2" xfId="46526" xr:uid="{E5CCD767-3FEF-4BBB-A528-269D75F97A6D}"/>
    <cellStyle name="Normal 7 3 11" xfId="29017" xr:uid="{4C2750FC-56F1-4B0A-AFAE-E3CBE75C033C}"/>
    <cellStyle name="Normal 7 3 2" xfId="2276" xr:uid="{00000000-0005-0000-0000-0000610A0000}"/>
    <cellStyle name="Normal 7 3 2 2" xfId="2277" xr:uid="{00000000-0005-0000-0000-0000620A0000}"/>
    <cellStyle name="Normal 7 3 2 2 2" xfId="5029" xr:uid="{BC78A157-391D-485C-932B-61528BEC2910}"/>
    <cellStyle name="Normal 7 3 2 2 2 2" xfId="30215" xr:uid="{D6C9D6BF-2570-4A9C-AAEC-B80FFE8DE49F}"/>
    <cellStyle name="Normal 7 3 2 2 3" xfId="6229" xr:uid="{81A0BC55-4C69-41DA-8265-E7753EE9B049}"/>
    <cellStyle name="Normal 7 3 2 2 3 2" xfId="31235" xr:uid="{D6DE8CB2-1B90-473A-8672-C72358FBA049}"/>
    <cellStyle name="Normal 7 3 2 2 4" xfId="29019" xr:uid="{C5132B34-FB14-4772-B019-4C92D770BCF2}"/>
    <cellStyle name="Normal 7 3 2 3" xfId="5028" xr:uid="{29E8B8DB-B157-47C5-9535-265BB0D3C70A}"/>
    <cellStyle name="Normal 7 3 2 3 2" xfId="30214" xr:uid="{A100EDD9-4F1B-4A01-8080-11D0A5570F5E}"/>
    <cellStyle name="Normal 7 3 2 4" xfId="6228" xr:uid="{2536A51F-A0D4-4E1F-BEAC-8EC929BF0751}"/>
    <cellStyle name="Normal 7 3 2 4 2" xfId="31234" xr:uid="{2A74AB3A-648A-4997-B173-7C8204BA6071}"/>
    <cellStyle name="Normal 7 3 2 5" xfId="6738" xr:uid="{E934DD22-B347-421D-A27A-20F7F70B5852}"/>
    <cellStyle name="Normal 7 3 2 6" xfId="10893" xr:uid="{3D644329-C528-416B-9096-59A6F0FF2BE0}"/>
    <cellStyle name="Normal 7 3 2 6 2" xfId="35199" xr:uid="{6F9C2D8C-D322-464E-885F-88E5402FCA5E}"/>
    <cellStyle name="Normal 7 3 2 7" xfId="29018" xr:uid="{28032681-0965-405E-9911-9F40A93CABA0}"/>
    <cellStyle name="Normal 7 3 3" xfId="2278" xr:uid="{00000000-0005-0000-0000-0000630A0000}"/>
    <cellStyle name="Normal 7 3 3 2" xfId="7669" xr:uid="{074D5214-79B2-4E34-BA46-DF14F2B69D66}"/>
    <cellStyle name="Normal 7 3 3 2 2" xfId="13902" xr:uid="{0DACBFF3-005C-48C7-BF83-B67D8FBC8975}"/>
    <cellStyle name="Normal 7 3 3 2 2 2" xfId="38135" xr:uid="{E96A09E1-D461-4625-9AAA-28A43162277A}"/>
    <cellStyle name="Normal 7 3 3 2 3" xfId="17615" xr:uid="{13DDE645-9731-426A-A707-05E81B99B818}"/>
    <cellStyle name="Normal 7 3 3 2 3 2" xfId="41846" xr:uid="{454CBC85-A533-4D1F-9D58-1EBA95CF31F2}"/>
    <cellStyle name="Normal 7 3 3 2 4" xfId="21354" xr:uid="{4C101BB1-4876-46EE-AF3E-89D8A918062D}"/>
    <cellStyle name="Normal 7 3 3 2 4 2" xfId="45577" xr:uid="{AF6708CF-78CB-45C2-8BE4-2512F08A70FF}"/>
    <cellStyle name="Normal 7 3 3 2 5" xfId="27334" xr:uid="{F7368947-D35C-4D44-BFC7-DD85606A3200}"/>
    <cellStyle name="Normal 7 3 3 2 5 2" xfId="51451" xr:uid="{22450608-1FB0-460D-BB20-58D90B3B6620}"/>
    <cellStyle name="Normal 7 3 3 2 6" xfId="32567" xr:uid="{1AD6F799-9FDD-4F70-8A45-A9EA74668548}"/>
    <cellStyle name="Normal 7 3 3 3" xfId="9200" xr:uid="{8AF0AF31-C4D1-4B52-A9BF-A241E673FA57}"/>
    <cellStyle name="Normal 7 3 3 3 2" xfId="12724" xr:uid="{0DE5F445-FF99-4AE6-8B93-6BEF8A473976}"/>
    <cellStyle name="Normal 7 3 3 3 2 2" xfId="36957" xr:uid="{10D50FB2-F871-4955-B57B-9BCD7113736E}"/>
    <cellStyle name="Normal 7 3 3 3 3" xfId="16437" xr:uid="{82A633CD-7418-47CF-B004-395CA965A7A0}"/>
    <cellStyle name="Normal 7 3 3 3 3 2" xfId="40668" xr:uid="{1716B477-099A-4AC2-9D8C-95274FAF7C51}"/>
    <cellStyle name="Normal 7 3 3 3 4" xfId="20176" xr:uid="{6E22C79C-DCB2-42DA-A07F-DAE7B68FC5F6}"/>
    <cellStyle name="Normal 7 3 3 3 4 2" xfId="44399" xr:uid="{DEEB5C2F-17C2-4427-AB87-9BAA357F6340}"/>
    <cellStyle name="Normal 7 3 3 3 5" xfId="26153" xr:uid="{B4118FA8-85CA-4E5F-8CD3-75E65DFC5400}"/>
    <cellStyle name="Normal 7 3 3 3 5 2" xfId="50273" xr:uid="{746A88F8-DEBE-4F6D-9207-D7AB9AC5EF67}"/>
    <cellStyle name="Normal 7 3 3 3 6" xfId="33846" xr:uid="{118AD2FE-C7B1-4E39-BBDB-17FFEEFC4DE7}"/>
    <cellStyle name="Normal 7 3 3 4" xfId="11313" xr:uid="{95870196-F78A-477F-865D-B64AAFFEA6CC}"/>
    <cellStyle name="Normal 7 3 3 4 2" xfId="24730" xr:uid="{0CC71C4F-16F3-42ED-BEE5-ECE5640277D9}"/>
    <cellStyle name="Normal 7 3 3 4 2 2" xfId="48868" xr:uid="{B956B77F-11AA-4E99-A88F-14C46862FE7D}"/>
    <cellStyle name="Normal 7 3 3 4 3" xfId="35547" xr:uid="{1FB7CECD-6B6D-4834-BDA4-1BEC627DCBEB}"/>
    <cellStyle name="Normal 7 3 3 5" xfId="15026" xr:uid="{4D73AE31-5DA0-476A-88DC-35374E953126}"/>
    <cellStyle name="Normal 7 3 3 5 2" xfId="39258" xr:uid="{E7E7B55D-59F0-4B29-B9BB-B47D0DF60DCF}"/>
    <cellStyle name="Normal 7 3 3 6" xfId="18760" xr:uid="{BB0E1674-767F-4DF1-8F79-0CDDCCB07A7F}"/>
    <cellStyle name="Normal 7 3 3 6 2" xfId="42986" xr:uid="{C4F755D4-961E-4B05-A97E-D7C0A54DF1B3}"/>
    <cellStyle name="Normal 7 3 3 7" xfId="23370" xr:uid="{FBBE54B6-D22E-4AED-B1AA-237FDF57AF89}"/>
    <cellStyle name="Normal 7 3 3 7 2" xfId="47572" xr:uid="{D8795115-31E4-4AD8-A71E-B1296613B9AA}"/>
    <cellStyle name="Normal 7 3 4" xfId="2279" xr:uid="{00000000-0005-0000-0000-0000640A0000}"/>
    <cellStyle name="Normal 7 3 4 2" xfId="5030" xr:uid="{85C81BDD-630B-492C-BBDB-57DE8C92D134}"/>
    <cellStyle name="Normal 7 3 4 2 2" xfId="30216" xr:uid="{D1851F4C-7A6D-4F95-B9EE-7E9637C7633E}"/>
    <cellStyle name="Normal 7 3 4 3" xfId="6230" xr:uid="{359273D9-420B-49E2-B6DE-59D84969B83E}"/>
    <cellStyle name="Normal 7 3 4 3 2" xfId="31236" xr:uid="{BAAC4B41-B36C-48BE-9CEF-C1305DE2BE34}"/>
    <cellStyle name="Normal 7 3 4 4" xfId="29020" xr:uid="{4A2B9FF8-71FF-43AC-BD98-7E83CFD20E96}"/>
    <cellStyle name="Normal 7 3 5" xfId="3726" xr:uid="{F58CF7D0-C84E-49B3-83CE-4DD457124CCF}"/>
    <cellStyle name="Normal 7 3 5 2" xfId="29385" xr:uid="{1A5F9905-BC57-40EB-A2DC-47DE510206BF}"/>
    <cellStyle name="Normal 7 3 6" xfId="5027" xr:uid="{EBF88F23-AF44-4F55-82EE-86C733AEDDCD}"/>
    <cellStyle name="Normal 7 3 6 2" xfId="30213" xr:uid="{B85DB1D5-2608-4CAF-A149-0BF88E31E5F9}"/>
    <cellStyle name="Normal 7 3 7" xfId="5417" xr:uid="{18B4469F-06F7-4B9E-968F-FD01BC60A5E3}"/>
    <cellStyle name="Normal 7 3 7 2" xfId="30424" xr:uid="{8AD7B38F-3EB9-4A57-9B78-F8D781A245CD}"/>
    <cellStyle name="Normal 7 3 8" xfId="6227" xr:uid="{55CFD432-2673-47C6-A0F9-2530AE133DF2}"/>
    <cellStyle name="Normal 7 3 8 2" xfId="31233" xr:uid="{F7A4FA0B-8012-48A4-B8E7-B3482552F7A4}"/>
    <cellStyle name="Normal 7 3 9" xfId="6506" xr:uid="{3D781530-9B45-486B-B04C-BC5B8249DDD4}"/>
    <cellStyle name="Normal 7 3 9 2" xfId="31511" xr:uid="{5FDF98C9-96EF-40E2-B480-49A2FE6914EB}"/>
    <cellStyle name="Normal 7 4" xfId="2280" xr:uid="{00000000-0005-0000-0000-0000650A0000}"/>
    <cellStyle name="Normal 7 4 2" xfId="2281" xr:uid="{00000000-0005-0000-0000-0000660A0000}"/>
    <cellStyle name="Normal 7 4 3" xfId="2282" xr:uid="{00000000-0005-0000-0000-0000670A0000}"/>
    <cellStyle name="Normal 7 4 3 2" xfId="2283" xr:uid="{00000000-0005-0000-0000-0000680A0000}"/>
    <cellStyle name="Normal 7 4 3 2 2" xfId="5032" xr:uid="{1A5DC706-628B-4D13-B27B-2097FBFA9DFC}"/>
    <cellStyle name="Normal 7 4 3 2 2 2" xfId="30218" xr:uid="{3E9AD791-E085-480C-9922-BC99764FA3F8}"/>
    <cellStyle name="Normal 7 4 3 2 3" xfId="6232" xr:uid="{7843493F-FAA7-4B03-9B3F-AE2CDCA53FC5}"/>
    <cellStyle name="Normal 7 4 3 2 3 2" xfId="31238" xr:uid="{7AB7B101-6DCD-464C-9F74-24B4AD94863C}"/>
    <cellStyle name="Normal 7 4 3 2 4" xfId="29022" xr:uid="{C01A1127-5408-4B88-90B9-7917B5314985}"/>
    <cellStyle name="Normal 7 4 3 3" xfId="5031" xr:uid="{70CDFAA2-7612-40F7-A156-E0D9EF5C399D}"/>
    <cellStyle name="Normal 7 4 3 3 2" xfId="30217" xr:uid="{F3118480-2E6D-470E-9090-019249164638}"/>
    <cellStyle name="Normal 7 4 3 4" xfId="6231" xr:uid="{0BE6B289-881B-40CF-B4F8-765A9C1B3495}"/>
    <cellStyle name="Normal 7 4 3 4 2" xfId="31237" xr:uid="{7B9396DE-54DF-4D29-9F14-2E130543D61A}"/>
    <cellStyle name="Normal 7 4 3 5" xfId="9115" xr:uid="{DF53E4A6-BE59-4641-805E-4ED7C4E34E5A}"/>
    <cellStyle name="Normal 7 4 3 6" xfId="10895" xr:uid="{FBB8248B-79C0-4301-BDF1-8F72A89EA5C3}"/>
    <cellStyle name="Normal 7 4 3 6 2" xfId="35201" xr:uid="{601324C1-09E8-4958-8DFF-DDBC8FB68672}"/>
    <cellStyle name="Normal 7 4 3 7" xfId="29021" xr:uid="{EF037E15-6C23-4BC9-A638-78A108EF7245}"/>
    <cellStyle name="Normal 7 4 4" xfId="10896" xr:uid="{28798832-49F9-4D3F-ADAC-8BB4F0E7A114}"/>
    <cellStyle name="Normal 7 4 5" xfId="10894" xr:uid="{3F406C91-5749-4029-8CB0-A9E674762E24}"/>
    <cellStyle name="Normal 7 4 5 2" xfId="35200" xr:uid="{158C19D1-FC4B-4CEB-9098-E3DD420B2CB4}"/>
    <cellStyle name="Normal 7 5" xfId="2284" xr:uid="{00000000-0005-0000-0000-0000690A0000}"/>
    <cellStyle name="Normal 7 5 10" xfId="6639" xr:uid="{13342385-7FEC-47A3-80CE-78F36658D06D}"/>
    <cellStyle name="Normal 7 5 10 2" xfId="31643" xr:uid="{B51AAA3A-0F98-4F0F-A438-180901C02C69}"/>
    <cellStyle name="Normal 7 5 11" xfId="10897" xr:uid="{7CC251EF-2957-4837-AD3F-926537120E1F}"/>
    <cellStyle name="Normal 7 5 11 2" xfId="35202" xr:uid="{E2E36802-B981-4C70-B8E7-B93B2CEBFE98}"/>
    <cellStyle name="Normal 7 5 12" xfId="11443" xr:uid="{417C72C3-6F57-4FD2-A491-DBBE24F33CF4}"/>
    <cellStyle name="Normal 7 5 12 2" xfId="35677" xr:uid="{78D204C2-636B-4345-9EA0-6C4F7D6756CF}"/>
    <cellStyle name="Normal 7 5 13" xfId="15156" xr:uid="{1D64C9C9-1249-4AEC-8F0A-F34BF4B45076}"/>
    <cellStyle name="Normal 7 5 13 2" xfId="39388" xr:uid="{672AE4D5-934D-4583-B182-919B9A68341F}"/>
    <cellStyle name="Normal 7 5 14" xfId="18892" xr:uid="{1943FB1D-6562-414B-B41D-D7A426C5021C}"/>
    <cellStyle name="Normal 7 5 14 2" xfId="43118" xr:uid="{C4EF366C-8ADD-41A8-8B1D-57FD02BBB44B}"/>
    <cellStyle name="Normal 7 5 15" xfId="22445" xr:uid="{E6051C12-E8A1-4A55-895E-FFDBE01CC80E}"/>
    <cellStyle name="Normal 7 5 15 2" xfId="46647" xr:uid="{35BB0010-8B20-486C-9619-1058EA24B9D4}"/>
    <cellStyle name="Normal 7 5 16" xfId="29023" xr:uid="{E342BA7B-CA24-4771-9DDE-B6D0A162636D}"/>
    <cellStyle name="Normal 7 5 2" xfId="2285" xr:uid="{00000000-0005-0000-0000-00006A0A0000}"/>
    <cellStyle name="Normal 7 5 2 2" xfId="7838" xr:uid="{5BD151F9-3528-45DF-AD9E-AA65725DBC35}"/>
    <cellStyle name="Normal 7 5 2 2 2" xfId="27460" xr:uid="{DCF58EC2-399E-4FBA-B5A9-B153344A4D25}"/>
    <cellStyle name="Normal 7 5 2 2 2 2" xfId="51577" xr:uid="{525F249E-991C-4299-8AF9-3820CA55C402}"/>
    <cellStyle name="Normal 7 5 2 2 3" xfId="32695" xr:uid="{32202C0F-769B-4533-8343-6CF147ECA066}"/>
    <cellStyle name="Normal 7 5 2 3" xfId="14028" xr:uid="{6C7E4FD8-F269-4D2C-9966-976C3D3C080B}"/>
    <cellStyle name="Normal 7 5 2 3 2" xfId="38261" xr:uid="{E6B81D27-E140-4564-8B01-5FBC623B0E85}"/>
    <cellStyle name="Normal 7 5 2 4" xfId="17741" xr:uid="{7B8B0597-F188-4899-9394-39CC319C1060}"/>
    <cellStyle name="Normal 7 5 2 4 2" xfId="41972" xr:uid="{752058E6-4363-4453-93C2-E37C1E668997}"/>
    <cellStyle name="Normal 7 5 2 5" xfId="21480" xr:uid="{2ADD188A-4109-44E4-A85F-80DD0C3433DD}"/>
    <cellStyle name="Normal 7 5 2 5 2" xfId="45703" xr:uid="{85C8EAB4-57CA-41C0-9724-C842BA372A5B}"/>
    <cellStyle name="Normal 7 5 2 6" xfId="23499" xr:uid="{985BAC2E-DEA3-4550-A56B-CED8E549F2F6}"/>
    <cellStyle name="Normal 7 5 2 6 2" xfId="47701" xr:uid="{90D44C39-50FE-443F-BE59-6FCA12FB5E86}"/>
    <cellStyle name="Normal 7 5 3" xfId="2286" xr:uid="{00000000-0005-0000-0000-00006B0A0000}"/>
    <cellStyle name="Normal 7 5 3 2" xfId="9309" xr:uid="{B032367A-94C6-4C87-BA32-399BC96772D5}"/>
    <cellStyle name="Normal 7 5 3 2 2" xfId="33943" xr:uid="{5E3E73CF-7979-401E-893D-07908A01265F}"/>
    <cellStyle name="Normal 7 5 3 3" xfId="12846" xr:uid="{642580BD-68A2-4ADF-990A-D88E454230E1}"/>
    <cellStyle name="Normal 7 5 3 3 2" xfId="37079" xr:uid="{1BEAAAF4-782D-48EE-8B4A-CDCD0BD1ADB9}"/>
    <cellStyle name="Normal 7 5 3 4" xfId="16559" xr:uid="{784CA0E8-A0BB-4926-9082-43A42BAB943D}"/>
    <cellStyle name="Normal 7 5 3 4 2" xfId="40790" xr:uid="{5F4A2FF4-DF0F-4CF2-966F-34E808A537E1}"/>
    <cellStyle name="Normal 7 5 3 5" xfId="20298" xr:uid="{AF2B8E81-36DD-4A0D-954A-0C1EE54877C8}"/>
    <cellStyle name="Normal 7 5 3 5 2" xfId="44521" xr:uid="{5DA796E3-1F00-4C9F-97D9-C9F32F4920E8}"/>
    <cellStyle name="Normal 7 5 3 6" xfId="26275" xr:uid="{3CFFDAD3-2A32-453C-B6C6-93DDABD4C65E}"/>
    <cellStyle name="Normal 7 5 3 6 2" xfId="50395" xr:uid="{BB5F9BCE-1FCF-4084-BD14-A40BEBC65FC4}"/>
    <cellStyle name="Normal 7 5 4" xfId="2287" xr:uid="{00000000-0005-0000-0000-00006C0A0000}"/>
    <cellStyle name="Normal 7 5 4 2" xfId="24862" xr:uid="{F2B40046-A21F-4A87-9C8A-2C10E276DD7C}"/>
    <cellStyle name="Normal 7 5 4 2 2" xfId="48996" xr:uid="{B3789953-68B0-43F0-9462-3012F78138E6}"/>
    <cellStyle name="Normal 7 5 5" xfId="2288" xr:uid="{00000000-0005-0000-0000-00006D0A0000}"/>
    <cellStyle name="Normal 7 5 6" xfId="2289" xr:uid="{00000000-0005-0000-0000-00006E0A0000}"/>
    <cellStyle name="Normal 7 5 7" xfId="2290" xr:uid="{00000000-0005-0000-0000-00006F0A0000}"/>
    <cellStyle name="Normal 7 5 8" xfId="2291" xr:uid="{00000000-0005-0000-0000-0000700A0000}"/>
    <cellStyle name="Normal 7 5 8 2" xfId="5034" xr:uid="{DD72DA12-787B-4EDC-94AA-412027FF7AAD}"/>
    <cellStyle name="Normal 7 5 8 2 2" xfId="30219" xr:uid="{3AB2D309-E4D8-4BDC-885D-C92F99CB37FA}"/>
    <cellStyle name="Normal 7 5 8 3" xfId="6233" xr:uid="{827441DF-8A46-4A92-9A24-F7B6C00F4E78}"/>
    <cellStyle name="Normal 7 5 8 3 2" xfId="31239" xr:uid="{BBCED175-6E05-418A-A937-176840BA9C0D}"/>
    <cellStyle name="Normal 7 5 8 4" xfId="10898" xr:uid="{A7678519-9801-48BB-9070-848FDED1D441}"/>
    <cellStyle name="Normal 7 5 8 5" xfId="29024" xr:uid="{F5184E25-6735-4373-84DB-5C294335F5D5}"/>
    <cellStyle name="Normal 7 5 9" xfId="5033" xr:uid="{973F22EE-0297-4FC7-9E81-EEB8B961E0FA}"/>
    <cellStyle name="Normal 7 6" xfId="2292" xr:uid="{00000000-0005-0000-0000-0000710A0000}"/>
    <cellStyle name="Normal 7 6 2" xfId="5035" xr:uid="{698F8644-8C23-41E2-9583-209655B68E71}"/>
    <cellStyle name="Normal 7 6 2 2" xfId="7895" xr:uid="{9779D09D-510B-45C4-8D8C-3C2291122974}"/>
    <cellStyle name="Normal 7 6 2 2 2" xfId="27504" xr:uid="{0889AD43-425E-4821-B887-75925B28A895}"/>
    <cellStyle name="Normal 7 6 2 2 2 2" xfId="51621" xr:uid="{1D6D3B94-9C71-4D37-8CF2-B021A6070CC8}"/>
    <cellStyle name="Normal 7 6 2 2 3" xfId="32739" xr:uid="{E9C917DF-064B-42E3-AFDD-AA0804FF6881}"/>
    <cellStyle name="Normal 7 6 2 3" xfId="14072" xr:uid="{5E7C22DF-A1CB-4CC4-A6B0-66F70D4126DF}"/>
    <cellStyle name="Normal 7 6 2 3 2" xfId="38305" xr:uid="{E559AF88-934A-4F4B-9C54-E862FD215A06}"/>
    <cellStyle name="Normal 7 6 2 4" xfId="17785" xr:uid="{6D468952-87C2-4D6C-A239-0984C34C39B0}"/>
    <cellStyle name="Normal 7 6 2 4 2" xfId="42016" xr:uid="{7C0BF755-804B-4FF4-8E04-FC0D5C23722A}"/>
    <cellStyle name="Normal 7 6 2 5" xfId="21524" xr:uid="{700E44CD-993D-4A7B-B005-D31185CDF74A}"/>
    <cellStyle name="Normal 7 6 2 5 2" xfId="45747" xr:uid="{8083EF9A-6C7F-4D1F-BFD6-A0629CA71EA0}"/>
    <cellStyle name="Normal 7 6 2 6" xfId="23544" xr:uid="{74D689FE-93DB-4677-BCDB-8F2CB815139D}"/>
    <cellStyle name="Normal 7 6 2 6 2" xfId="47746" xr:uid="{049964F0-A1F6-48AA-A0EF-98C7DB756D7D}"/>
    <cellStyle name="Normal 7 6 2 7" xfId="30220" xr:uid="{3D703E75-E490-428D-A28D-EDCBA32A85CE}"/>
    <cellStyle name="Normal 7 6 3" xfId="6234" xr:uid="{DA762840-660F-4599-9421-E5FFB2ED0C04}"/>
    <cellStyle name="Normal 7 6 3 2" xfId="9354" xr:uid="{3B82BBB9-E5B2-436D-B493-F8E4D6DBC866}"/>
    <cellStyle name="Normal 7 6 3 2 2" xfId="33981" xr:uid="{3BD60ACB-1D88-4205-BC7F-35E8230C9F40}"/>
    <cellStyle name="Normal 7 6 3 3" xfId="12890" xr:uid="{4EF74B54-9505-4B6F-985C-0A8A7D6C2104}"/>
    <cellStyle name="Normal 7 6 3 3 2" xfId="37123" xr:uid="{AAC41CEF-81DC-44B7-86B4-FBFB5F5A6016}"/>
    <cellStyle name="Normal 7 6 3 4" xfId="16603" xr:uid="{D28CD4BA-F3F1-4A69-A3DA-68DC726E8A27}"/>
    <cellStyle name="Normal 7 6 3 4 2" xfId="40834" xr:uid="{45ACAEA4-A8BC-4641-8DB5-B583B07EC580}"/>
    <cellStyle name="Normal 7 6 3 5" xfId="20342" xr:uid="{EB38744A-131B-4BED-BD25-4579A633C728}"/>
    <cellStyle name="Normal 7 6 3 5 2" xfId="44565" xr:uid="{FE0379F6-09D6-4EFA-8E2B-41A4A71A8F69}"/>
    <cellStyle name="Normal 7 6 3 6" xfId="26320" xr:uid="{BE54FBBE-0000-4523-BEFF-A008C66855EC}"/>
    <cellStyle name="Normal 7 6 3 6 2" xfId="50439" xr:uid="{F207FAAD-FA99-48E1-B25C-43D7E90C4B38}"/>
    <cellStyle name="Normal 7 6 3 7" xfId="31240" xr:uid="{BFEB97BD-7468-485A-8109-85AD4C726F43}"/>
    <cellStyle name="Normal 7 6 4" xfId="6728" xr:uid="{94266B46-344B-4422-BB48-21B611658C69}"/>
    <cellStyle name="Normal 7 6 4 2" xfId="24907" xr:uid="{D9912821-806E-46D9-A8BE-9DF76D6DBC8D}"/>
    <cellStyle name="Normal 7 6 4 2 2" xfId="49041" xr:uid="{24B07B30-3136-440F-88A0-4B7EAD67D4E1}"/>
    <cellStyle name="Normal 7 6 4 3" xfId="31688" xr:uid="{D7ED5CFF-8D03-4935-80AA-90CC9B71A531}"/>
    <cellStyle name="Normal 7 6 5" xfId="11488" xr:uid="{549B15B1-33BF-43BD-97DC-1D86B9D0C8DC}"/>
    <cellStyle name="Normal 7 6 5 2" xfId="35722" xr:uid="{23C981E2-735E-45F3-A3C2-5A5051336984}"/>
    <cellStyle name="Normal 7 6 6" xfId="15201" xr:uid="{FE02E9AA-8FE7-4EDB-AF4B-757F5DFAE84D}"/>
    <cellStyle name="Normal 7 6 6 2" xfId="39433" xr:uid="{6E6B6EE3-8A45-4F3A-85F6-34D35E264BBA}"/>
    <cellStyle name="Normal 7 6 7" xfId="18938" xr:uid="{92E4C94E-AF39-4103-9244-9693EDF322BA}"/>
    <cellStyle name="Normal 7 6 7 2" xfId="43164" xr:uid="{20DE36AE-A35B-436B-AA2E-ECA45A3AB863}"/>
    <cellStyle name="Normal 7 6 8" xfId="22491" xr:uid="{C607D685-A8A0-40AF-9CCF-DB64C8CB404F}"/>
    <cellStyle name="Normal 7 6 8 2" xfId="46693" xr:uid="{D8C91099-33B6-4F22-88B2-58E5F68C7B18}"/>
    <cellStyle name="Normal 7 7" xfId="3568" xr:uid="{00000000-0005-0000-0000-0000720A0000}"/>
    <cellStyle name="Normal 7 7 2" xfId="5036" xr:uid="{878E61DC-E0B8-46DE-8F94-5E9441766E5F}"/>
    <cellStyle name="Normal 7 7 2 2" xfId="8004" xr:uid="{504960BC-1F0A-4CEA-9A19-45F895B17C34}"/>
    <cellStyle name="Normal 7 7 2 2 2" xfId="27602" xr:uid="{C47A0EA5-1B69-436D-BADB-DE37A667316C}"/>
    <cellStyle name="Normal 7 7 2 2 2 2" xfId="51719" xr:uid="{3DCD0F80-82D3-4B2B-A921-096885F030A3}"/>
    <cellStyle name="Normal 7 7 2 2 3" xfId="32837" xr:uid="{33772DB1-D84E-405C-AB05-E5DBF0CD63E9}"/>
    <cellStyle name="Normal 7 7 2 3" xfId="14170" xr:uid="{283EE5E8-0510-4868-B8A2-1C631E2B18FE}"/>
    <cellStyle name="Normal 7 7 2 3 2" xfId="38403" xr:uid="{2E77A0AE-B8C1-4ACD-81F3-12AC9B9F9D22}"/>
    <cellStyle name="Normal 7 7 2 4" xfId="17883" xr:uid="{453F9125-741C-4721-9DBF-B90AF4D7A524}"/>
    <cellStyle name="Normal 7 7 2 4 2" xfId="42114" xr:uid="{DA9672AE-7A34-4E18-9D56-7E3DAF0AECAF}"/>
    <cellStyle name="Normal 7 7 2 5" xfId="21622" xr:uid="{CEFDE98F-A480-43FA-AFA6-777C009EC68F}"/>
    <cellStyle name="Normal 7 7 2 5 2" xfId="45845" xr:uid="{F16D6C1A-E476-43D4-A8A4-920A1FBC22BD}"/>
    <cellStyle name="Normal 7 7 2 6" xfId="23642" xr:uid="{418559D3-5F09-4F02-9F2B-01770E27A966}"/>
    <cellStyle name="Normal 7 7 2 6 2" xfId="47844" xr:uid="{5462431F-FAD4-4146-93F2-B2EC925CE564}"/>
    <cellStyle name="Normal 7 7 3" xfId="6856" xr:uid="{72149F17-3B2E-4A2A-BF9D-2DA8876D1598}"/>
    <cellStyle name="Normal 7 7 3 2" xfId="12978" xr:uid="{4DB5BFAB-2D7B-48D8-9587-120889489ECE}"/>
    <cellStyle name="Normal 7 7 3 2 2" xfId="37211" xr:uid="{5E395429-6CC0-43D4-816B-3756A00CB3BF}"/>
    <cellStyle name="Normal 7 7 3 3" xfId="16691" xr:uid="{B069AD32-66D4-4587-B21C-F2CB496DBF2A}"/>
    <cellStyle name="Normal 7 7 3 3 2" xfId="40922" xr:uid="{A1D3E17B-094B-4E89-A1C3-D53899590E4A}"/>
    <cellStyle name="Normal 7 7 3 4" xfId="20430" xr:uid="{DA334951-4BC0-40DF-A3CF-757F191AD6B5}"/>
    <cellStyle name="Normal 7 7 3 4 2" xfId="44653" xr:uid="{930BD880-C8EE-40DD-BAD5-0406024295CE}"/>
    <cellStyle name="Normal 7 7 3 5" xfId="26408" xr:uid="{61773504-DC3E-41CC-93ED-1EA302900EE6}"/>
    <cellStyle name="Normal 7 7 3 5 2" xfId="50527" xr:uid="{DAF1E956-5CB1-40E6-974E-73E1DECA813B}"/>
    <cellStyle name="Normal 7 7 3 6" xfId="31789" xr:uid="{5ABF36E1-B5C4-4097-9268-21EC2764A315}"/>
    <cellStyle name="Normal 7 7 4" xfId="11589" xr:uid="{55C80670-6750-4B9B-AD9C-C629214C26AF}"/>
    <cellStyle name="Normal 7 7 4 2" xfId="25005" xr:uid="{6174957E-D2BE-45CA-99AA-D04A75696E9B}"/>
    <cellStyle name="Normal 7 7 4 2 2" xfId="49139" xr:uid="{A9832A12-F0C0-4F88-928F-4A3D14CC87CB}"/>
    <cellStyle name="Normal 7 7 4 3" xfId="35823" xr:uid="{30B2D588-3D83-44E1-8A94-603897F2FC8F}"/>
    <cellStyle name="Normal 7 7 5" xfId="15302" xr:uid="{0AA05403-8D96-49FE-A33C-30FFCE315084}"/>
    <cellStyle name="Normal 7 7 5 2" xfId="39534" xr:uid="{50272990-0775-41FA-8F51-D660AED84639}"/>
    <cellStyle name="Normal 7 7 6" xfId="19039" xr:uid="{9683C9E0-859B-49A3-9ECE-33A6092FBD2C}"/>
    <cellStyle name="Normal 7 7 6 2" xfId="43265" xr:uid="{D80A839F-F3F2-43C9-B0C3-F634F979F3A3}"/>
    <cellStyle name="Normal 7 7 7" xfId="22592" xr:uid="{3223F3F1-0AC2-4690-BEA7-B4BAB2D25C46}"/>
    <cellStyle name="Normal 7 7 7 2" xfId="46794" xr:uid="{5BB8C391-15F1-4E51-8A06-BB6BE06EEBAA}"/>
    <cellStyle name="Normal 7 7 8" xfId="29337" xr:uid="{9E26C73F-AC0A-4558-8096-6BFBD2B09B0E}"/>
    <cellStyle name="Normal 7 8" xfId="5037" xr:uid="{1387E83F-8A0B-400F-AB2D-E6D11E02FABE}"/>
    <cellStyle name="Normal 7 8 2" xfId="6235" xr:uid="{1FC6F8EE-02A1-447F-8290-0635A038C4B2}"/>
    <cellStyle name="Normal 7 8 2 2" xfId="8557" xr:uid="{3045E2D1-6ED2-4DA4-BC31-731C9CF0785B}"/>
    <cellStyle name="Normal 7 8 2 2 2" xfId="28138" xr:uid="{A558C519-1F74-4E06-840A-54AEA7245042}"/>
    <cellStyle name="Normal 7 8 2 2 2 2" xfId="52255" xr:uid="{C184716D-6F85-4E6E-A8A5-28D8FAAED6F0}"/>
    <cellStyle name="Normal 7 8 2 2 3" xfId="33373" xr:uid="{1BD1AEFB-19CB-45CC-A203-DAF351CBDB8C}"/>
    <cellStyle name="Normal 7 8 2 3" xfId="14706" xr:uid="{F5EC0F1E-85F0-4179-A485-4B96EDA1C917}"/>
    <cellStyle name="Normal 7 8 2 3 2" xfId="38939" xr:uid="{B3188923-C028-419E-AFF2-48CC99FF224E}"/>
    <cellStyle name="Normal 7 8 2 4" xfId="18419" xr:uid="{5F22C486-8815-46BE-9A7E-806ADE453E09}"/>
    <cellStyle name="Normal 7 8 2 4 2" xfId="42650" xr:uid="{3F73489E-FA01-4A96-8EE0-AC5F6C82EDB7}"/>
    <cellStyle name="Normal 7 8 2 5" xfId="22158" xr:uid="{97EA1162-6DA0-4A41-8F04-954CAE9A2E7A}"/>
    <cellStyle name="Normal 7 8 2 5 2" xfId="46381" xr:uid="{0D63263A-14AD-4124-8AB1-6F280AA10CC4}"/>
    <cellStyle name="Normal 7 8 2 6" xfId="24178" xr:uid="{27109E55-4DCE-43EC-9D1A-F79D2F6FF335}"/>
    <cellStyle name="Normal 7 8 2 6 2" xfId="48380" xr:uid="{95573FEA-E168-4ECB-AEBC-0B72EAFE343E}"/>
    <cellStyle name="Normal 7 8 2 7" xfId="31241" xr:uid="{02B152E1-E951-418C-811A-E01509C1B198}"/>
    <cellStyle name="Normal 7 8 3" xfId="7410" xr:uid="{41497C9C-5B5E-4A74-BC64-502FA5894F9A}"/>
    <cellStyle name="Normal 7 8 3 2" xfId="13514" xr:uid="{1830B04B-130A-4996-AFB2-BA2F5AA1CBC4}"/>
    <cellStyle name="Normal 7 8 3 2 2" xfId="37747" xr:uid="{2ABD760E-B3DA-42A6-9F73-6D9DDC07B390}"/>
    <cellStyle name="Normal 7 8 3 3" xfId="17227" xr:uid="{08C49B5A-524C-4738-9648-32E592BEEDA2}"/>
    <cellStyle name="Normal 7 8 3 3 2" xfId="41458" xr:uid="{615811E5-8567-45E5-A5FF-905E6A304B0A}"/>
    <cellStyle name="Normal 7 8 3 4" xfId="20966" xr:uid="{2BE317C5-845E-4B08-AA45-08A296AD0677}"/>
    <cellStyle name="Normal 7 8 3 4 2" xfId="45189" xr:uid="{5A5A71F7-CC79-4E83-B4F4-54BDBCBC2FC2}"/>
    <cellStyle name="Normal 7 8 3 5" xfId="26944" xr:uid="{D000538A-CA94-469C-A025-739F24F71C20}"/>
    <cellStyle name="Normal 7 8 3 5 2" xfId="51063" xr:uid="{ACA9B726-506D-4E76-838C-FBFE58412616}"/>
    <cellStyle name="Normal 7 8 3 6" xfId="32325" xr:uid="{F1971734-7561-49FE-AF2B-E9A19FC08613}"/>
    <cellStyle name="Normal 7 8 4" xfId="12125" xr:uid="{36300212-10F5-4E51-AB06-E31B4AED1C4A}"/>
    <cellStyle name="Normal 7 8 4 2" xfId="25541" xr:uid="{7C0DBEED-ED80-48C9-B5FC-40DF94ED781F}"/>
    <cellStyle name="Normal 7 8 4 2 2" xfId="49675" xr:uid="{F66F31E4-22EE-4A50-B32F-3E63BADA8310}"/>
    <cellStyle name="Normal 7 8 4 3" xfId="36359" xr:uid="{78606F6C-9452-49ED-BB2F-3F82F8629D2E}"/>
    <cellStyle name="Normal 7 8 5" xfId="15838" xr:uid="{99A2EAD1-E85B-4221-8552-5AFD1EE7BFD8}"/>
    <cellStyle name="Normal 7 8 5 2" xfId="40070" xr:uid="{BDDC9FE9-ECD4-4525-8890-03F12B2398FE}"/>
    <cellStyle name="Normal 7 8 6" xfId="19575" xr:uid="{A04E7607-33B7-4813-83E2-E1D451E9A36E}"/>
    <cellStyle name="Normal 7 8 6 2" xfId="43801" xr:uid="{F2D26D60-4287-45D9-9AFC-21D9F0C61EFC}"/>
    <cellStyle name="Normal 7 8 7" xfId="23128" xr:uid="{5CE385ED-B21F-4F96-9B7B-B66681C1B5F9}"/>
    <cellStyle name="Normal 7 8 7 2" xfId="47330" xr:uid="{91FAB8C6-4566-494D-A503-EE3AB17F742A}"/>
    <cellStyle name="Normal 7 8 8" xfId="30221" xr:uid="{54A8E039-0BEA-48AD-A36F-F891FD6B9695}"/>
    <cellStyle name="Normal 7 9" xfId="6449" xr:uid="{5FE5AF09-364C-4B3E-873C-0E3FF5D898C9}"/>
    <cellStyle name="Normal 7 9 2" xfId="8631" xr:uid="{CB0B0E84-2881-4A20-A7C4-236BA5A968F3}"/>
    <cellStyle name="Normal 7 9 2 2" xfId="25684" xr:uid="{60DBF195-C9FA-4CCC-A792-D8B11ACE2F41}"/>
    <cellStyle name="Normal 7 9 2 2 2" xfId="49812" xr:uid="{F5A8D772-E8BD-4587-8B11-2348C31E2CCA}"/>
    <cellStyle name="Normal 7 9 2 3" xfId="33441" xr:uid="{96451804-7398-4486-B800-6E88BB33CE00}"/>
    <cellStyle name="Normal 7 9 3" xfId="12262" xr:uid="{59CC40FB-8382-48FF-B61B-ECEE5F07FD9D}"/>
    <cellStyle name="Normal 7 9 3 2" xfId="36496" xr:uid="{A6B88EB7-8195-4579-AEBB-D89FFCFD3283}"/>
    <cellStyle name="Normal 7 9 4" xfId="15975" xr:uid="{005CB9F9-A748-492F-AEE3-00524F436C29}"/>
    <cellStyle name="Normal 7 9 4 2" xfId="40207" xr:uid="{6B2C8D30-51ED-441F-89E2-5F468C4E134A}"/>
    <cellStyle name="Normal 7 9 5" xfId="19713" xr:uid="{D88482F4-BE40-42CE-8748-D54AF20FBDDA}"/>
    <cellStyle name="Normal 7 9 5 2" xfId="43938" xr:uid="{4AC0B2D0-D310-45CE-AA55-A0F2AC3AB473}"/>
    <cellStyle name="Normal 7 9 6" xfId="24246" xr:uid="{4CA9768F-5D01-468E-9F91-74F948407A5F}"/>
    <cellStyle name="Normal 7 9 6 2" xfId="48448" xr:uid="{F157061E-5EDF-41A2-87E1-749328B4DE11}"/>
    <cellStyle name="Normal 7 9 7" xfId="31454" xr:uid="{319AAD38-01BB-4C17-BF93-F03F7DCFFBE6}"/>
    <cellStyle name="Normal 70" xfId="2293" xr:uid="{00000000-0005-0000-0000-0000730A0000}"/>
    <cellStyle name="Normal 70 2" xfId="2294" xr:uid="{00000000-0005-0000-0000-0000740A0000}"/>
    <cellStyle name="Normal 70 3" xfId="2295" xr:uid="{00000000-0005-0000-0000-0000750A0000}"/>
    <cellStyle name="Normal 70 4" xfId="10899" xr:uid="{B4EABF63-59F9-4398-BFB2-131AEEDE791A}"/>
    <cellStyle name="Normal 71" xfId="2296" xr:uid="{00000000-0005-0000-0000-0000760A0000}"/>
    <cellStyle name="Normal 71 2" xfId="2297" xr:uid="{00000000-0005-0000-0000-0000770A0000}"/>
    <cellStyle name="Normal 71 2 2" xfId="10900" xr:uid="{37DF8030-6B7E-4509-B1CB-175A7F557AC4}"/>
    <cellStyle name="Normal 72" xfId="2298" xr:uid="{00000000-0005-0000-0000-0000780A0000}"/>
    <cellStyle name="Normal 72 2" xfId="2299" xr:uid="{00000000-0005-0000-0000-0000790A0000}"/>
    <cellStyle name="Normal 72 2 2" xfId="10901" xr:uid="{B5E340E3-6669-49E1-83BB-996EB913349E}"/>
    <cellStyle name="Normal 73" xfId="2300" xr:uid="{00000000-0005-0000-0000-00007A0A0000}"/>
    <cellStyle name="Normal 73 2" xfId="2301" xr:uid="{00000000-0005-0000-0000-00007B0A0000}"/>
    <cellStyle name="Normal 73 2 2" xfId="10902" xr:uid="{661CF003-CF19-463E-A6C4-87E50A3017D0}"/>
    <cellStyle name="Normal 74" xfId="2302" xr:uid="{00000000-0005-0000-0000-00007C0A0000}"/>
    <cellStyle name="Normal 74 2" xfId="2303" xr:uid="{00000000-0005-0000-0000-00007D0A0000}"/>
    <cellStyle name="Normal 74 2 2" xfId="10903" xr:uid="{2612D417-E248-4993-A028-42AF652D72E0}"/>
    <cellStyle name="Normal 75" xfId="2304" xr:uid="{00000000-0005-0000-0000-00007E0A0000}"/>
    <cellStyle name="Normal 75 2" xfId="2305" xr:uid="{00000000-0005-0000-0000-00007F0A0000}"/>
    <cellStyle name="Normal 75 2 2" xfId="10904" xr:uid="{94B89132-73E0-42F4-A848-F9D4D7CFBF65}"/>
    <cellStyle name="Normal 76" xfId="2306" xr:uid="{00000000-0005-0000-0000-0000800A0000}"/>
    <cellStyle name="Normal 76 2" xfId="10905" xr:uid="{F16E6383-331F-4A7F-B986-E5800E6A0AB3}"/>
    <cellStyle name="Normal 77" xfId="2307" xr:uid="{00000000-0005-0000-0000-0000810A0000}"/>
    <cellStyle name="Normal 77 2" xfId="10906" xr:uid="{D2BE7D9F-C7A1-4BD1-853D-E369623449E0}"/>
    <cellStyle name="Normal 78" xfId="2308" xr:uid="{00000000-0005-0000-0000-0000820A0000}"/>
    <cellStyle name="Normal 78 2" xfId="2309" xr:uid="{00000000-0005-0000-0000-0000830A0000}"/>
    <cellStyle name="Normal 78 2 2" xfId="10907" xr:uid="{15BB919B-C2F4-4C6B-94D2-28BEAE81B8BE}"/>
    <cellStyle name="Normal 79" xfId="2310" xr:uid="{00000000-0005-0000-0000-0000840A0000}"/>
    <cellStyle name="Normal 79 2" xfId="2311" xr:uid="{00000000-0005-0000-0000-0000850A0000}"/>
    <cellStyle name="Normal 79 2 2" xfId="10908" xr:uid="{064A1CAF-6A0F-47A6-9457-9FE5B120DFB2}"/>
    <cellStyle name="Normal 8" xfId="2312" xr:uid="{00000000-0005-0000-0000-0000860A0000}"/>
    <cellStyle name="Normal 8 2" xfId="2313" xr:uid="{00000000-0005-0000-0000-0000870A0000}"/>
    <cellStyle name="Normal 8 2 2" xfId="2314" xr:uid="{00000000-0005-0000-0000-0000880A0000}"/>
    <cellStyle name="Normal 8 2 3" xfId="3431" xr:uid="{00000000-0005-0000-0000-0000890A0000}"/>
    <cellStyle name="Normal 8 2 3 2" xfId="7751" xr:uid="{A4CDF02F-E243-4294-AB44-7B73427A6C57}"/>
    <cellStyle name="Normal 8 2 4" xfId="3727" xr:uid="{D3D8BA1E-6287-4D22-AF0E-7E8B9E1FC421}"/>
    <cellStyle name="Normal 8 2 4 2" xfId="9767" xr:uid="{AA910B72-0240-4A2E-8EAA-6560539D1C3A}"/>
    <cellStyle name="Normal 8 3" xfId="2315" xr:uid="{00000000-0005-0000-0000-00008A0A0000}"/>
    <cellStyle name="Normal 8 3 10" xfId="12273" xr:uid="{757BA5D8-B0B1-4FFC-82AC-76AFA83127B0}"/>
    <cellStyle name="Normal 8 3 10 2" xfId="36507" xr:uid="{61905DDB-B154-407B-8671-89C41CF1CD63}"/>
    <cellStyle name="Normal 8 3 11" xfId="15986" xr:uid="{52C6D2A4-ABBD-4CC1-AABF-DC3366E63844}"/>
    <cellStyle name="Normal 8 3 11 2" xfId="40218" xr:uid="{1C633B46-720F-4F24-8F44-5F96B1C0867E}"/>
    <cellStyle name="Normal 8 3 12" xfId="19724" xr:uid="{931ADA06-F7D6-40F6-8824-C8E850CE51CD}"/>
    <cellStyle name="Normal 8 3 12 2" xfId="43949" xr:uid="{BF45789D-08A6-4CCE-A938-B0C8987B7C00}"/>
    <cellStyle name="Normal 8 3 2" xfId="2316" xr:uid="{00000000-0005-0000-0000-00008B0A0000}"/>
    <cellStyle name="Normal 8 3 3" xfId="2317" xr:uid="{00000000-0005-0000-0000-00008C0A0000}"/>
    <cellStyle name="Normal 8 3 3 2" xfId="25695" xr:uid="{7702C257-8B30-4363-834B-8AADA8B87DF3}"/>
    <cellStyle name="Normal 8 3 3 2 2" xfId="49823" xr:uid="{E22CCD4E-4152-489E-9A45-FC30AFB7FC5F}"/>
    <cellStyle name="Normal 8 3 4" xfId="2318" xr:uid="{00000000-0005-0000-0000-00008D0A0000}"/>
    <cellStyle name="Normal 8 3 5" xfId="2319" xr:uid="{00000000-0005-0000-0000-00008E0A0000}"/>
    <cellStyle name="Normal 8 3 6" xfId="2320" xr:uid="{00000000-0005-0000-0000-00008F0A0000}"/>
    <cellStyle name="Normal 8 3 7" xfId="2321" xr:uid="{00000000-0005-0000-0000-0000900A0000}"/>
    <cellStyle name="Normal 8 3 8" xfId="2322" xr:uid="{00000000-0005-0000-0000-0000910A0000}"/>
    <cellStyle name="Normal 8 3 9" xfId="8828" xr:uid="{24A858AB-70A2-4E59-84B1-AEFD78E35596}"/>
    <cellStyle name="Normal 8 3 9 2" xfId="33592" xr:uid="{02592537-0ADD-467F-8991-35197E9B5CEE}"/>
    <cellStyle name="Normal 8 4" xfId="3579" xr:uid="{00000000-0005-0000-0000-0000920A0000}"/>
    <cellStyle name="Normal 8 4 2" xfId="8857" xr:uid="{255FB024-EC97-46AB-B555-6BF5C0C32491}"/>
    <cellStyle name="Normal 8 4 3" xfId="10909" xr:uid="{DDC86C20-C664-4D9F-828F-97377B237AA9}"/>
    <cellStyle name="Normal 8 4 3 2" xfId="35203" xr:uid="{2CE09012-D4D4-4BA7-9EB4-D6C5474CDCE9}"/>
    <cellStyle name="Normal 8 4 4" xfId="29348" xr:uid="{768D4B8F-DA5B-40A0-9579-274FDF7591BD}"/>
    <cellStyle name="Normal 8 5" xfId="5403" xr:uid="{577D99B9-056A-41AF-82BD-292312B37667}"/>
    <cellStyle name="Normal 8 5 2" xfId="30411" xr:uid="{105BFBA4-58DC-4E43-B538-3884405A89ED}"/>
    <cellStyle name="Normal 8 6" xfId="6460" xr:uid="{A897340A-8FEB-48B6-9AA6-3433C20D56EB}"/>
    <cellStyle name="Normal 8 6 2" xfId="31465" xr:uid="{189CAD77-FC39-4E37-8E9E-DA8B1C23D34C}"/>
    <cellStyle name="Normal 80" xfId="2323" xr:uid="{00000000-0005-0000-0000-0000930A0000}"/>
    <cellStyle name="Normal 80 2" xfId="2324" xr:uid="{00000000-0005-0000-0000-0000940A0000}"/>
    <cellStyle name="Normal 80 2 2" xfId="10910" xr:uid="{1CF284DB-8945-4543-9802-7567A3B5E7E9}"/>
    <cellStyle name="Normal 81" xfId="2325" xr:uid="{00000000-0005-0000-0000-0000950A0000}"/>
    <cellStyle name="Normal 81 2" xfId="2326" xr:uid="{00000000-0005-0000-0000-0000960A0000}"/>
    <cellStyle name="Normal 81 2 2" xfId="10911" xr:uid="{72B332DA-29A0-4108-82E6-959FBDD0A9FA}"/>
    <cellStyle name="Normal 82" xfId="2327" xr:uid="{00000000-0005-0000-0000-0000970A0000}"/>
    <cellStyle name="Normal 82 2" xfId="2328" xr:uid="{00000000-0005-0000-0000-0000980A0000}"/>
    <cellStyle name="Normal 82 2 2" xfId="10912" xr:uid="{7B8B3E24-261B-47FC-A93B-6B769C1ECB13}"/>
    <cellStyle name="Normal 83" xfId="2329" xr:uid="{00000000-0005-0000-0000-0000990A0000}"/>
    <cellStyle name="Normal 83 2" xfId="2330" xr:uid="{00000000-0005-0000-0000-00009A0A0000}"/>
    <cellStyle name="Normal 83 3" xfId="2331" xr:uid="{00000000-0005-0000-0000-00009B0A0000}"/>
    <cellStyle name="Normal 83 4" xfId="10913" xr:uid="{DEB164A2-C1EE-4919-9E77-791F2E1AA525}"/>
    <cellStyle name="Normal 84" xfId="2332" xr:uid="{00000000-0005-0000-0000-00009C0A0000}"/>
    <cellStyle name="Normal 84 2" xfId="2333" xr:uid="{00000000-0005-0000-0000-00009D0A0000}"/>
    <cellStyle name="Normal 84 3" xfId="2334" xr:uid="{00000000-0005-0000-0000-00009E0A0000}"/>
    <cellStyle name="Normal 84 4" xfId="10914" xr:uid="{F97C0ED4-13A3-40E5-BB04-3E252C3BE57D}"/>
    <cellStyle name="Normal 85" xfId="2335" xr:uid="{00000000-0005-0000-0000-00009F0A0000}"/>
    <cellStyle name="Normal 85 2" xfId="2336" xr:uid="{00000000-0005-0000-0000-0000A00A0000}"/>
    <cellStyle name="Normal 85 3" xfId="2337" xr:uid="{00000000-0005-0000-0000-0000A10A0000}"/>
    <cellStyle name="Normal 85 4" xfId="10915" xr:uid="{0F69DB73-27DC-4FC9-BCB8-770F21DBDD24}"/>
    <cellStyle name="Normal 86" xfId="2338" xr:uid="{00000000-0005-0000-0000-0000A20A0000}"/>
    <cellStyle name="Normal 86 2" xfId="2339" xr:uid="{00000000-0005-0000-0000-0000A30A0000}"/>
    <cellStyle name="Normal 86 2 2" xfId="2340" xr:uid="{00000000-0005-0000-0000-0000A40A0000}"/>
    <cellStyle name="Normal 86 3" xfId="7670" xr:uid="{9CF26BAC-E8FB-4625-BFF6-0B80C0A13B99}"/>
    <cellStyle name="Normal 86 3 2" xfId="10916" xr:uid="{1A89F939-3ED6-451B-B97E-C0AD17CE7042}"/>
    <cellStyle name="Normal 86 4" xfId="8660" xr:uid="{93C75B9D-7A51-48CE-B883-5D8D24D463A6}"/>
    <cellStyle name="Normal 87" xfId="2341" xr:uid="{00000000-0005-0000-0000-0000A50A0000}"/>
    <cellStyle name="Normal 87 2" xfId="2342" xr:uid="{00000000-0005-0000-0000-0000A60A0000}"/>
    <cellStyle name="Normal 87 2 2" xfId="2343" xr:uid="{00000000-0005-0000-0000-0000A70A0000}"/>
    <cellStyle name="Normal 87 3" xfId="2344" xr:uid="{00000000-0005-0000-0000-0000A80A0000}"/>
    <cellStyle name="Normal 87 4" xfId="2345" xr:uid="{00000000-0005-0000-0000-0000A90A0000}"/>
    <cellStyle name="Normal 87 4 2" xfId="2346" xr:uid="{00000000-0005-0000-0000-0000AA0A0000}"/>
    <cellStyle name="Normal 87 4 2 2" xfId="5039" xr:uid="{9AB22033-C94E-45C4-8034-114C14C2904C}"/>
    <cellStyle name="Normal 87 4 2 2 2" xfId="30223" xr:uid="{B23D7A97-F02D-49F8-AFBD-14F5B0C2299C}"/>
    <cellStyle name="Normal 87 4 2 3" xfId="6237" xr:uid="{4DC17BDE-DA97-44AF-AB47-CD95BCC4B819}"/>
    <cellStyle name="Normal 87 4 2 3 2" xfId="31243" xr:uid="{CE8D8E41-8476-43BF-AD3F-428AAFC3001F}"/>
    <cellStyle name="Normal 87 4 2 4" xfId="29026" xr:uid="{28A73EEA-EC4D-4F65-AA75-4FDC209FCDBC}"/>
    <cellStyle name="Normal 87 4 3" xfId="5038" xr:uid="{1209B067-1E7A-4D78-8064-301D2450078E}"/>
    <cellStyle name="Normal 87 4 3 2" xfId="30222" xr:uid="{30ECEEEC-8A2C-4E83-B053-7AEE4A722603}"/>
    <cellStyle name="Normal 87 4 4" xfId="6236" xr:uid="{AC52C093-B14E-43B8-B386-C543AD077716}"/>
    <cellStyle name="Normal 87 4 4 2" xfId="31242" xr:uid="{FAA627CA-C3E0-4019-9D52-8DCFB4B22C22}"/>
    <cellStyle name="Normal 87 4 5" xfId="8661" xr:uid="{2B3CF986-5C75-44FC-A0BA-102DB2194296}"/>
    <cellStyle name="Normal 87 4 6" xfId="10918" xr:uid="{1C45C25C-1A19-47B4-8A1E-EC710B0770D5}"/>
    <cellStyle name="Normal 87 4 6 2" xfId="35205" xr:uid="{AF62553C-FE21-44D6-AAD5-64A744B19498}"/>
    <cellStyle name="Normal 87 4 7" xfId="29025" xr:uid="{6140AFCA-4ECC-416C-933F-A0A1AB3A70C4}"/>
    <cellStyle name="Normal 87 5" xfId="10919" xr:uid="{D966E5F2-F520-4E18-9F94-744346BD784F}"/>
    <cellStyle name="Normal 87 6" xfId="10917" xr:uid="{26FC8383-4680-4778-A975-9625F4B80CD1}"/>
    <cellStyle name="Normal 87 6 2" xfId="35204" xr:uid="{2F2CCD40-A003-48F5-8E5F-D6FB1DE87A63}"/>
    <cellStyle name="Normal 88" xfId="2347" xr:uid="{00000000-0005-0000-0000-0000AB0A0000}"/>
    <cellStyle name="Normal 88 2" xfId="2348" xr:uid="{00000000-0005-0000-0000-0000AC0A0000}"/>
    <cellStyle name="Normal 88 2 2" xfId="2349" xr:uid="{00000000-0005-0000-0000-0000AD0A0000}"/>
    <cellStyle name="Normal 88 3" xfId="7671" xr:uid="{A5A30FE9-EEC0-42F9-833F-CC362D102BC5}"/>
    <cellStyle name="Normal 88 3 2" xfId="10920" xr:uid="{6B8464CD-B979-4159-9450-633B066AE1BA}"/>
    <cellStyle name="Normal 88 4" xfId="8662" xr:uid="{A51D3654-AB01-4106-873F-65935A2FBFD9}"/>
    <cellStyle name="Normal 89" xfId="2350" xr:uid="{00000000-0005-0000-0000-0000AE0A0000}"/>
    <cellStyle name="Normal 89 2" xfId="2351" xr:uid="{00000000-0005-0000-0000-0000AF0A0000}"/>
    <cellStyle name="Normal 89 2 2" xfId="2352" xr:uid="{00000000-0005-0000-0000-0000B00A0000}"/>
    <cellStyle name="Normal 89 3" xfId="2353" xr:uid="{00000000-0005-0000-0000-0000B10A0000}"/>
    <cellStyle name="Normal 89 4" xfId="2354" xr:uid="{00000000-0005-0000-0000-0000B20A0000}"/>
    <cellStyle name="Normal 89 4 2" xfId="8663" xr:uid="{C2C93FE3-4127-4A68-8C29-CF531F321B58}"/>
    <cellStyle name="Normal 89 5" xfId="10921" xr:uid="{04F55357-58E5-42D2-A806-6CB836626686}"/>
    <cellStyle name="Normal 9" xfId="2355" xr:uid="{00000000-0005-0000-0000-0000B30A0000}"/>
    <cellStyle name="Normal 9 2" xfId="2356" xr:uid="{00000000-0005-0000-0000-0000B40A0000}"/>
    <cellStyle name="Normal 9 2 2" xfId="2357" xr:uid="{00000000-0005-0000-0000-0000B50A0000}"/>
    <cellStyle name="Normal 9 2 2 2" xfId="6737" xr:uid="{55FB0280-FC40-44F1-ABC5-54ED2233AFC4}"/>
    <cellStyle name="Normal 9 2 3" xfId="2358" xr:uid="{00000000-0005-0000-0000-0000B60A0000}"/>
    <cellStyle name="Normal 9 2 3 2" xfId="7672" xr:uid="{7CEAF99D-E5AA-45C9-88E7-C0600616D9C5}"/>
    <cellStyle name="Normal 9 2 4" xfId="3433" xr:uid="{00000000-0005-0000-0000-0000B70A0000}"/>
    <cellStyle name="Normal 9 2 5" xfId="3728" xr:uid="{4F36BBD2-2B76-4E99-89BF-D26CE77B0151}"/>
    <cellStyle name="Normal 9 2 5 2" xfId="8910" xr:uid="{BBF8C35C-14F0-481A-A2A0-0263D270D53F}"/>
    <cellStyle name="Normal 9 2 5 2 2" xfId="33626" xr:uid="{FCB775BD-71CD-4CDB-A309-E9E1D05F8F7F}"/>
    <cellStyle name="Normal 9 2 5 3" xfId="12324" xr:uid="{5DE93363-3D49-47E2-AD06-E28213498019}"/>
    <cellStyle name="Normal 9 2 5 3 2" xfId="36558" xr:uid="{37EB4220-7C33-47CA-9580-F232862DAF9B}"/>
    <cellStyle name="Normal 9 2 5 4" xfId="16037" xr:uid="{CAC6D5F4-C577-4578-A0C1-F347275CB77A}"/>
    <cellStyle name="Normal 9 2 5 4 2" xfId="40269" xr:uid="{B600B70B-3181-41E9-88B0-EDC346B7DD82}"/>
    <cellStyle name="Normal 9 2 5 5" xfId="19775" xr:uid="{0E2F29DC-0760-4FD0-8981-E0AE8876F154}"/>
    <cellStyle name="Normal 9 2 5 5 2" xfId="44000" xr:uid="{AB3EF6D9-6869-44AF-84B1-BBBD51D93586}"/>
    <cellStyle name="Normal 9 2 5 6" xfId="25750" xr:uid="{25B4CF77-9EAC-461B-8B39-7DFEFCE506BA}"/>
    <cellStyle name="Normal 9 2 5 6 2" xfId="49874" xr:uid="{D4B64E7A-ED6F-4EDC-8F1C-74D5DBA5BAAA}"/>
    <cellStyle name="Normal 9 2 6" xfId="5041" xr:uid="{5E11FA8C-1727-4EF5-92A4-9CDB41B24764}"/>
    <cellStyle name="Normal 9 2 6 2" xfId="30225" xr:uid="{52AD725B-508C-4294-A124-1E071EEECF83}"/>
    <cellStyle name="Normal 9 2 7" xfId="6239" xr:uid="{663EE290-8DD6-485C-B3CC-5F18AE979596}"/>
    <cellStyle name="Normal 9 2 7 2" xfId="31245" xr:uid="{1F893988-1039-443E-928A-1A08A1A5186C}"/>
    <cellStyle name="Normal 9 3" xfId="2359" xr:uid="{00000000-0005-0000-0000-0000B80A0000}"/>
    <cellStyle name="Normal 9 3 10" xfId="18820" xr:uid="{42AC2A00-807A-4907-BFE7-1FEBAA137989}"/>
    <cellStyle name="Normal 9 3 10 2" xfId="43046" xr:uid="{20F2D664-2AC4-4B58-A91F-226ED5B7A97C}"/>
    <cellStyle name="Normal 9 3 11" xfId="22373" xr:uid="{6E9BD6BA-E39B-43D6-9E20-54FD3D746758}"/>
    <cellStyle name="Normal 9 3 11 2" xfId="46575" xr:uid="{5502BB32-089E-473B-BB65-5D863C81FDD1}"/>
    <cellStyle name="Normal 9 3 12" xfId="29027" xr:uid="{350F206F-BBE8-457A-9114-873E5918D0A1}"/>
    <cellStyle name="Normal 9 3 2" xfId="2360" xr:uid="{00000000-0005-0000-0000-0000B90A0000}"/>
    <cellStyle name="Normal 9 3 2 10" xfId="23427" xr:uid="{BFF88E40-A2F9-4AF1-9D82-4C72C158F66B}"/>
    <cellStyle name="Normal 9 3 2 10 2" xfId="47629" xr:uid="{AE2BF9B7-F85A-4686-B0A0-13E1C9750D1D}"/>
    <cellStyle name="Normal 9 3 2 11" xfId="29028" xr:uid="{BED6C390-1E2C-4569-9E48-EF54E0CF73B8}"/>
    <cellStyle name="Normal 9 3 2 2" xfId="2361" xr:uid="{00000000-0005-0000-0000-0000BA0A0000}"/>
    <cellStyle name="Normal 9 3 2 2 2" xfId="5044" xr:uid="{24CF1365-C7E6-4236-B727-BE542A3501C3}"/>
    <cellStyle name="Normal 9 3 2 2 2 2" xfId="30228" xr:uid="{A200837F-D0BB-4F02-9FC2-DE3687650B21}"/>
    <cellStyle name="Normal 9 3 2 2 3" xfId="6242" xr:uid="{CC114E96-EB42-4EF0-9F2D-D7D20B90D3DC}"/>
    <cellStyle name="Normal 9 3 2 2 3 2" xfId="31248" xr:uid="{883AF1D5-758C-4E6A-B9E6-A93CC9699F80}"/>
    <cellStyle name="Normal 9 3 2 2 4" xfId="26210" xr:uid="{793E8F80-E01D-4C73-B231-9006A0D3A90C}"/>
    <cellStyle name="Normal 9 3 2 2 4 2" xfId="50330" xr:uid="{2EB890C5-6D5A-42B2-AA5D-98C677C5CCD4}"/>
    <cellStyle name="Normal 9 3 2 2 5" xfId="29029" xr:uid="{39C91722-34A8-4067-A059-4C595C70A7CD}"/>
    <cellStyle name="Normal 9 3 2 3" xfId="5043" xr:uid="{2924A26E-E5FA-49D9-9679-F86A6AC98B63}"/>
    <cellStyle name="Normal 9 3 2 3 2" xfId="30227" xr:uid="{9079C6BD-4A0C-4252-8CDC-ECEB23BBF2C7}"/>
    <cellStyle name="Normal 9 3 2 4" xfId="6241" xr:uid="{C177C647-3BF0-40A1-A5DE-3AA75D8D3F04}"/>
    <cellStyle name="Normal 9 3 2 4 2" xfId="31247" xr:uid="{9A682FC2-CF97-4FE9-A767-68CB019EA0D8}"/>
    <cellStyle name="Normal 9 3 2 5" xfId="7750" xr:uid="{66B36C3B-CC52-4AF3-9222-15DE8B2135DA}"/>
    <cellStyle name="Normal 9 3 2 5 2" xfId="32623" xr:uid="{411EC7A2-F128-4E74-84D0-71FD36348BA4}"/>
    <cellStyle name="Normal 9 3 2 6" xfId="10922" xr:uid="{3D002456-2F7B-45E0-88F7-11A71164A768}"/>
    <cellStyle name="Normal 9 3 2 6 2" xfId="35206" xr:uid="{FF5ED1D2-988C-44DA-ACA7-6626B52350FD}"/>
    <cellStyle name="Normal 9 3 2 7" xfId="12781" xr:uid="{559D90E6-A926-43BE-8654-13323E1B5310}"/>
    <cellStyle name="Normal 9 3 2 7 2" xfId="37014" xr:uid="{6BAF9A3F-B28E-4B6B-8CC8-CF479FD5D032}"/>
    <cellStyle name="Normal 9 3 2 8" xfId="16494" xr:uid="{92C7379B-29E9-4632-884E-9DC9686BB566}"/>
    <cellStyle name="Normal 9 3 2 8 2" xfId="40725" xr:uid="{A13F693D-D1B5-43BA-B863-F99CC3A40133}"/>
    <cellStyle name="Normal 9 3 2 9" xfId="20233" xr:uid="{680FCB9B-D0F3-455D-8DC9-79A7F7361621}"/>
    <cellStyle name="Normal 9 3 2 9 2" xfId="44456" xr:uid="{AC9BC662-68AB-40CA-9B45-DF2C3A5BF576}"/>
    <cellStyle name="Normal 9 3 3" xfId="2362" xr:uid="{00000000-0005-0000-0000-0000BB0A0000}"/>
    <cellStyle name="Normal 9 3 3 2" xfId="9982" xr:uid="{67453C6D-3D19-4AEE-9903-0C3DB200B872}"/>
    <cellStyle name="Normal 9 3 3 2 2" xfId="34576" xr:uid="{EF1B76EF-E919-44EE-973E-BF8CC84425AB}"/>
    <cellStyle name="Normal 9 3 3 3" xfId="13956" xr:uid="{A0D234EF-C54A-48D3-B58A-B2228203B017}"/>
    <cellStyle name="Normal 9 3 3 3 2" xfId="38189" xr:uid="{03C50A0F-7305-42C7-90FD-87266C88B9C6}"/>
    <cellStyle name="Normal 9 3 3 4" xfId="17669" xr:uid="{F7D31540-FB7D-4972-BFE3-2BE85E6D4A58}"/>
    <cellStyle name="Normal 9 3 3 4 2" xfId="41900" xr:uid="{B21C935C-5674-45F5-9CAA-3BC142C562D4}"/>
    <cellStyle name="Normal 9 3 3 5" xfId="21408" xr:uid="{31BE27AC-F08B-4928-B27D-FF91A7429AF0}"/>
    <cellStyle name="Normal 9 3 3 5 2" xfId="45631" xr:uid="{50A5FED9-E6C3-4816-B62F-1808EEC50FDB}"/>
    <cellStyle name="Normal 9 3 3 6" xfId="27388" xr:uid="{0B43C444-DB1E-455C-B565-A9C30415BE0D}"/>
    <cellStyle name="Normal 9 3 3 6 2" xfId="51505" xr:uid="{53210F28-F1C7-4FAF-AEE3-75DAA5D33B4C}"/>
    <cellStyle name="Normal 9 3 4" xfId="2363" xr:uid="{00000000-0005-0000-0000-0000BC0A0000}"/>
    <cellStyle name="Normal 9 3 4 2" xfId="5045" xr:uid="{69E8EDE7-AA43-432C-9BDF-985737AB7EAC}"/>
    <cellStyle name="Normal 9 3 4 2 2" xfId="30229" xr:uid="{791147D3-D384-4F4D-BA37-30508650A4FB}"/>
    <cellStyle name="Normal 9 3 4 3" xfId="6243" xr:uid="{D3ACE750-2D9D-4896-A312-75F52B0384B0}"/>
    <cellStyle name="Normal 9 3 4 3 2" xfId="31249" xr:uid="{1C8AFD4C-4D3A-4D75-9E05-A11EDB051911}"/>
    <cellStyle name="Normal 9 3 4 4" xfId="8936" xr:uid="{186AAD4F-C07B-4434-8693-58781037BB7B}"/>
    <cellStyle name="Normal 9 3 4 5" xfId="10923" xr:uid="{C21CF9DA-51A5-4DE4-8530-067CB8D95693}"/>
    <cellStyle name="Normal 9 3 4 6" xfId="29030" xr:uid="{DC31695F-3A6B-4B45-A94F-DBB7723E930C}"/>
    <cellStyle name="Normal 9 3 5" xfId="5042" xr:uid="{8B597D7C-9265-4636-9983-448F67EBAA15}"/>
    <cellStyle name="Normal 9 3 5 2" xfId="24790" xr:uid="{B84D0396-02A8-4641-8842-A7E39F41DD9B}"/>
    <cellStyle name="Normal 9 3 5 2 2" xfId="48924" xr:uid="{3B1A560E-AAC3-43B1-81AD-0CCAFC386A54}"/>
    <cellStyle name="Normal 9 3 5 3" xfId="30226" xr:uid="{73F42B90-A7AF-4272-AA17-483CBED26A29}"/>
    <cellStyle name="Normal 9 3 6" xfId="6240" xr:uid="{4658C8E2-3BB3-48F1-8A12-7E2C41704E96}"/>
    <cellStyle name="Normal 9 3 6 2" xfId="31246" xr:uid="{E7260893-897C-408B-A5D9-D8BAA803570E}"/>
    <cellStyle name="Normal 9 3 7" xfId="6567" xr:uid="{8BECEE56-7FB1-4F44-9023-54A47C476F49}"/>
    <cellStyle name="Normal 9 3 7 2" xfId="31571" xr:uid="{D72E97AD-5FE1-435E-9ABB-A765A6236306}"/>
    <cellStyle name="Normal 9 3 8" xfId="11371" xr:uid="{2952CEC5-CECC-4DED-B73E-DF88621A3701}"/>
    <cellStyle name="Normal 9 3 8 2" xfId="35605" xr:uid="{1B7566CF-D44E-4C5A-AE88-91546F5B3038}"/>
    <cellStyle name="Normal 9 3 9" xfId="15084" xr:uid="{59171F3B-4A07-4C7D-96E4-730825626337}"/>
    <cellStyle name="Normal 9 3 9 2" xfId="39316" xr:uid="{C7B6FD11-AE06-4FC0-8278-36CE8B91E045}"/>
    <cellStyle name="Normal 9 4" xfId="2364" xr:uid="{00000000-0005-0000-0000-0000BD0A0000}"/>
    <cellStyle name="Normal 9 4 10" xfId="6601" xr:uid="{0DFE9FFD-273C-4F61-B4B4-AFE5A2CC5F27}"/>
    <cellStyle name="Normal 9 4 10 2" xfId="31605" xr:uid="{F793A3C2-ABF3-47D6-9AE8-EA65B847A291}"/>
    <cellStyle name="Normal 9 4 11" xfId="10924" xr:uid="{FD34E3EF-665E-499A-83C7-4023D5536CAA}"/>
    <cellStyle name="Normal 9 4 11 2" xfId="35207" xr:uid="{739D7A97-6592-4500-8B77-8EBFAC1FF58C}"/>
    <cellStyle name="Normal 9 4 12" xfId="11405" xr:uid="{72F25A46-C96B-4B53-A538-A5AC76558807}"/>
    <cellStyle name="Normal 9 4 12 2" xfId="35639" xr:uid="{441BEA13-B380-4E85-83F0-A5A2135803C1}"/>
    <cellStyle name="Normal 9 4 13" xfId="15118" xr:uid="{5ECFD15D-7E0F-45E0-91DC-E390974FAD1F}"/>
    <cellStyle name="Normal 9 4 13 2" xfId="39350" xr:uid="{DA1AD4B6-B0B7-4C63-B98F-C467C2E002A4}"/>
    <cellStyle name="Normal 9 4 14" xfId="18854" xr:uid="{05735495-EFDB-484B-8651-B50AC4132F01}"/>
    <cellStyle name="Normal 9 4 14 2" xfId="43080" xr:uid="{157311BC-BA13-4B7B-9C1E-0E51F5C0BD2B}"/>
    <cellStyle name="Normal 9 4 15" xfId="22407" xr:uid="{943EDC2C-3209-4445-B219-70123B463AFA}"/>
    <cellStyle name="Normal 9 4 15 2" xfId="46609" xr:uid="{87E6FB42-5380-4414-99A4-394D17F90DCD}"/>
    <cellStyle name="Normal 9 4 16" xfId="29031" xr:uid="{8852CDAC-5E8F-4176-A67B-EBB6F082CE8D}"/>
    <cellStyle name="Normal 9 4 2" xfId="2365" xr:uid="{00000000-0005-0000-0000-0000BE0A0000}"/>
    <cellStyle name="Normal 9 4 2 2" xfId="7794" xr:uid="{AD90BC6C-A113-4A84-822D-F5BA67F23971}"/>
    <cellStyle name="Normal 9 4 2 2 2" xfId="27422" xr:uid="{AB3538A2-9917-4BDE-8465-094A68533333}"/>
    <cellStyle name="Normal 9 4 2 2 2 2" xfId="51539" xr:uid="{E1B8035E-526B-4438-84CA-E52CE2015354}"/>
    <cellStyle name="Normal 9 4 2 2 3" xfId="32657" xr:uid="{976E76C7-96A9-4547-BC73-B7C0911D3C96}"/>
    <cellStyle name="Normal 9 4 2 3" xfId="13990" xr:uid="{3D36E124-FF4B-4DE7-ABB0-0BA66E4AE106}"/>
    <cellStyle name="Normal 9 4 2 3 2" xfId="38223" xr:uid="{8396CFF9-F9B1-48D0-B603-E5AB811364CB}"/>
    <cellStyle name="Normal 9 4 2 4" xfId="17703" xr:uid="{7998BF7F-9BCF-4510-B03D-6D8DF57366CB}"/>
    <cellStyle name="Normal 9 4 2 4 2" xfId="41934" xr:uid="{4C296AF9-30D9-4A6B-A014-F5390DCA4F90}"/>
    <cellStyle name="Normal 9 4 2 5" xfId="21442" xr:uid="{CF24D969-F4EF-4A24-A550-AF519468D1B5}"/>
    <cellStyle name="Normal 9 4 2 5 2" xfId="45665" xr:uid="{4F57B0B0-8634-4CCB-8E2A-90D37AEF37B4}"/>
    <cellStyle name="Normal 9 4 2 6" xfId="23461" xr:uid="{022F6AEA-3D30-4642-8F39-41EDCE8703E7}"/>
    <cellStyle name="Normal 9 4 2 6 2" xfId="47663" xr:uid="{F25342F4-7C50-44C1-8A14-457950A56D0B}"/>
    <cellStyle name="Normal 9 4 3" xfId="2366" xr:uid="{00000000-0005-0000-0000-0000BF0A0000}"/>
    <cellStyle name="Normal 9 4 3 2" xfId="9282" xr:uid="{7616E715-9174-4C30-BAC6-F64B6391E1A1}"/>
    <cellStyle name="Normal 9 4 3 2 2" xfId="33916" xr:uid="{0908F24D-818D-45F8-80D2-E8A56FDDA414}"/>
    <cellStyle name="Normal 9 4 3 3" xfId="12808" xr:uid="{914A3491-DA7C-4A67-AC72-5BF0681970BA}"/>
    <cellStyle name="Normal 9 4 3 3 2" xfId="37041" xr:uid="{2A0CEC3F-C493-4843-BFBC-D8B839E520CC}"/>
    <cellStyle name="Normal 9 4 3 4" xfId="16521" xr:uid="{F0456D7C-85DA-4303-A9CB-40D9FE95BE11}"/>
    <cellStyle name="Normal 9 4 3 4 2" xfId="40752" xr:uid="{CD72CEC0-A13E-4837-826C-8D8EA2240CE8}"/>
    <cellStyle name="Normal 9 4 3 5" xfId="20260" xr:uid="{AFD4D967-31B5-4FAE-99CB-33B8DD741E93}"/>
    <cellStyle name="Normal 9 4 3 5 2" xfId="44483" xr:uid="{F354E9EC-F9A8-4ACE-850B-BD4D1E612A52}"/>
    <cellStyle name="Normal 9 4 3 6" xfId="26237" xr:uid="{268CD189-EE7F-47C9-A37E-85AC60E88C73}"/>
    <cellStyle name="Normal 9 4 3 6 2" xfId="50357" xr:uid="{4EA8E79E-BF45-41C8-8767-B106ACA2C20E}"/>
    <cellStyle name="Normal 9 4 4" xfId="2367" xr:uid="{00000000-0005-0000-0000-0000C00A0000}"/>
    <cellStyle name="Normal 9 4 4 2" xfId="24824" xr:uid="{D3C7F527-21DE-4556-BF57-BF7237399B5A}"/>
    <cellStyle name="Normal 9 4 4 2 2" xfId="48958" xr:uid="{6485AB67-AC17-41B6-B64D-5057928AFBCF}"/>
    <cellStyle name="Normal 9 4 5" xfId="2368" xr:uid="{00000000-0005-0000-0000-0000C10A0000}"/>
    <cellStyle name="Normal 9 4 6" xfId="2369" xr:uid="{00000000-0005-0000-0000-0000C20A0000}"/>
    <cellStyle name="Normal 9 4 7" xfId="2370" xr:uid="{00000000-0005-0000-0000-0000C30A0000}"/>
    <cellStyle name="Normal 9 4 8" xfId="2371" xr:uid="{00000000-0005-0000-0000-0000C40A0000}"/>
    <cellStyle name="Normal 9 4 8 2" xfId="5047" xr:uid="{5995445A-4790-4D70-9AE5-1826B0A6860B}"/>
    <cellStyle name="Normal 9 4 8 2 2" xfId="30230" xr:uid="{2A278D58-06EF-4B0B-B5C4-53B07938EC23}"/>
    <cellStyle name="Normal 9 4 8 3" xfId="6244" xr:uid="{0CE1CFA3-E631-41D2-9417-9AB70C69E200}"/>
    <cellStyle name="Normal 9 4 8 3 2" xfId="31250" xr:uid="{F5FD7F9E-1160-4FB0-97ED-7F91FF8E257E}"/>
    <cellStyle name="Normal 9 4 8 4" xfId="10925" xr:uid="{1DF6182C-588E-42B0-BCC6-D5253049ED28}"/>
    <cellStyle name="Normal 9 4 8 5" xfId="29032" xr:uid="{241167DF-7D41-4D81-9DBF-62755B7CD01A}"/>
    <cellStyle name="Normal 9 4 9" xfId="5046" xr:uid="{7FB43748-3612-4D29-985C-657D96C654ED}"/>
    <cellStyle name="Normal 9 5" xfId="2372" xr:uid="{00000000-0005-0000-0000-0000C50A0000}"/>
    <cellStyle name="Normal 9 5 2" xfId="5048" xr:uid="{4654488E-A4C1-4AE9-93E0-20FBD7039DB0}"/>
    <cellStyle name="Normal 9 5 3" xfId="8822" xr:uid="{876E8F2F-2139-4E00-88EA-0ED288D05122}"/>
    <cellStyle name="Normal 9 6" xfId="2373" xr:uid="{00000000-0005-0000-0000-0000C60A0000}"/>
    <cellStyle name="Normal 9 7" xfId="3237" xr:uid="{00000000-0005-0000-0000-0000C70A0000}"/>
    <cellStyle name="Normal 9 8" xfId="5040" xr:uid="{7F794ECC-3C66-415B-B034-E9BC080785BE}"/>
    <cellStyle name="Normal 9 8 2" xfId="30224" xr:uid="{9F6FF8CE-3BB9-4421-920C-D3A1DF19DD27}"/>
    <cellStyle name="Normal 9 9" xfId="6238" xr:uid="{B1336B83-FC48-4D5A-B04D-DF95CF75BA99}"/>
    <cellStyle name="Normal 9 9 2" xfId="31244" xr:uid="{3D72FB75-DA53-4922-B9EE-19C6D4A04E57}"/>
    <cellStyle name="Normal 90" xfId="2374" xr:uid="{00000000-0005-0000-0000-0000C80A0000}"/>
    <cellStyle name="Normal 90 2" xfId="2375" xr:uid="{00000000-0005-0000-0000-0000C90A0000}"/>
    <cellStyle name="Normal 90 2 2" xfId="2376" xr:uid="{00000000-0005-0000-0000-0000CA0A0000}"/>
    <cellStyle name="Normal 90 3" xfId="2377" xr:uid="{00000000-0005-0000-0000-0000CB0A0000}"/>
    <cellStyle name="Normal 90 4" xfId="2378" xr:uid="{00000000-0005-0000-0000-0000CC0A0000}"/>
    <cellStyle name="Normal 90 5" xfId="2379" xr:uid="{00000000-0005-0000-0000-0000CD0A0000}"/>
    <cellStyle name="Normal 90 6" xfId="10926" xr:uid="{1597B23C-F6E6-409A-8A74-E0704D94C809}"/>
    <cellStyle name="Normal 91" xfId="2380" xr:uid="{00000000-0005-0000-0000-0000CE0A0000}"/>
    <cellStyle name="Normal 91 2" xfId="2381" xr:uid="{00000000-0005-0000-0000-0000CF0A0000}"/>
    <cellStyle name="Normal 91 2 2" xfId="2382" xr:uid="{00000000-0005-0000-0000-0000D00A0000}"/>
    <cellStyle name="Normal 91 3" xfId="2383" xr:uid="{00000000-0005-0000-0000-0000D10A0000}"/>
    <cellStyle name="Normal 91 4" xfId="2384" xr:uid="{00000000-0005-0000-0000-0000D20A0000}"/>
    <cellStyle name="Normal 91 5" xfId="10927" xr:uid="{9728F303-EFB9-47CD-BEB5-DE5679E4DB32}"/>
    <cellStyle name="Normal 92" xfId="2385" xr:uid="{00000000-0005-0000-0000-0000D30A0000}"/>
    <cellStyle name="Normal 92 2" xfId="2386" xr:uid="{00000000-0005-0000-0000-0000D40A0000}"/>
    <cellStyle name="Normal 92 2 2" xfId="2387" xr:uid="{00000000-0005-0000-0000-0000D50A0000}"/>
    <cellStyle name="Normal 92 3" xfId="2388" xr:uid="{00000000-0005-0000-0000-0000D60A0000}"/>
    <cellStyle name="Normal 92 3 2" xfId="7673" xr:uid="{3E942A88-97A9-4633-8E89-9E27DA92A918}"/>
    <cellStyle name="Normal 92 4" xfId="10928" xr:uid="{2B71B657-99FC-4FED-8CFB-80AFD3957616}"/>
    <cellStyle name="Normal 93" xfId="2389" xr:uid="{00000000-0005-0000-0000-0000D70A0000}"/>
    <cellStyle name="Normal 93 2" xfId="2390" xr:uid="{00000000-0005-0000-0000-0000D80A0000}"/>
    <cellStyle name="Normal 93 2 2" xfId="2391" xr:uid="{00000000-0005-0000-0000-0000D90A0000}"/>
    <cellStyle name="Normal 93 3" xfId="2392" xr:uid="{00000000-0005-0000-0000-0000DA0A0000}"/>
    <cellStyle name="Normal 93 4" xfId="2393" xr:uid="{00000000-0005-0000-0000-0000DB0A0000}"/>
    <cellStyle name="Normal 93 5" xfId="10929" xr:uid="{B0AB57C2-4820-4DA9-8B74-F6BCDC27F1D9}"/>
    <cellStyle name="Normal 94" xfId="2394" xr:uid="{00000000-0005-0000-0000-0000DC0A0000}"/>
    <cellStyle name="Normal 94 2" xfId="2395" xr:uid="{00000000-0005-0000-0000-0000DD0A0000}"/>
    <cellStyle name="Normal 94 2 2" xfId="2396" xr:uid="{00000000-0005-0000-0000-0000DE0A0000}"/>
    <cellStyle name="Normal 94 3" xfId="2397" xr:uid="{00000000-0005-0000-0000-0000DF0A0000}"/>
    <cellStyle name="Normal 94 4" xfId="2398" xr:uid="{00000000-0005-0000-0000-0000E00A0000}"/>
    <cellStyle name="Normal 94 4 2" xfId="2399" xr:uid="{00000000-0005-0000-0000-0000E10A0000}"/>
    <cellStyle name="Normal 94 4 2 2" xfId="5050" xr:uid="{283C1CD9-D87F-49D1-8C58-3EA5E42B8627}"/>
    <cellStyle name="Normal 94 4 2 2 2" xfId="30232" xr:uid="{11060308-8135-4AEE-A07E-77BB99E3ACDA}"/>
    <cellStyle name="Normal 94 4 2 3" xfId="6246" xr:uid="{10D25D0F-AC60-4D38-8076-DBF4A8BBDD05}"/>
    <cellStyle name="Normal 94 4 2 3 2" xfId="31252" xr:uid="{FA0B4FF2-899D-4179-88DB-F745B6688148}"/>
    <cellStyle name="Normal 94 4 2 4" xfId="29034" xr:uid="{A4B9D918-8BC2-49D3-8C5E-AAE25D8F5EF7}"/>
    <cellStyle name="Normal 94 4 3" xfId="5049" xr:uid="{C992D7EA-E28B-4C95-B9B0-B4D5F541EA26}"/>
    <cellStyle name="Normal 94 4 3 2" xfId="30231" xr:uid="{338BF9FE-708B-4BF0-9B22-C42435BFE185}"/>
    <cellStyle name="Normal 94 4 4" xfId="6245" xr:uid="{9ABCB8F7-8799-4332-A03A-10F95D0A2942}"/>
    <cellStyle name="Normal 94 4 4 2" xfId="31251" xr:uid="{22C6109F-AB87-4732-915F-2BAD9EA0FCD5}"/>
    <cellStyle name="Normal 94 4 5" xfId="10931" xr:uid="{E34CAEB6-EDD8-4717-B44F-88E09A4AA1F9}"/>
    <cellStyle name="Normal 94 4 5 2" xfId="35209" xr:uid="{8A478763-CFBC-49D6-BB96-521BCD7393CE}"/>
    <cellStyle name="Normal 94 4 6" xfId="29033" xr:uid="{DEA70565-2104-48C5-994A-3BBD2C0DC961}"/>
    <cellStyle name="Normal 94 5" xfId="10932" xr:uid="{40AA9807-1748-4BAE-AEF7-2084D9F7319D}"/>
    <cellStyle name="Normal 94 6" xfId="10930" xr:uid="{F94BD6A1-1228-471C-89E3-86D826FB2446}"/>
    <cellStyle name="Normal 94 6 2" xfId="35208" xr:uid="{B5377E5A-78C8-4DC5-AAD5-B1D625B95DD3}"/>
    <cellStyle name="Normal 95" xfId="2400" xr:uid="{00000000-0005-0000-0000-0000E20A0000}"/>
    <cellStyle name="Normal 95 2" xfId="2401" xr:uid="{00000000-0005-0000-0000-0000E30A0000}"/>
    <cellStyle name="Normal 95 2 2" xfId="2402" xr:uid="{00000000-0005-0000-0000-0000E40A0000}"/>
    <cellStyle name="Normal 95 3" xfId="2403" xr:uid="{00000000-0005-0000-0000-0000E50A0000}"/>
    <cellStyle name="Normal 95 3 2" xfId="6754" xr:uid="{EDD6C8CE-F7FD-4CDE-A086-A6F2CD995E93}"/>
    <cellStyle name="Normal 95 4" xfId="2404" xr:uid="{00000000-0005-0000-0000-0000E60A0000}"/>
    <cellStyle name="Normal 95 4 2" xfId="2405" xr:uid="{00000000-0005-0000-0000-0000E70A0000}"/>
    <cellStyle name="Normal 95 4 2 2" xfId="5052" xr:uid="{A839A20B-ACC3-44A8-8C73-242BF9881BCC}"/>
    <cellStyle name="Normal 95 4 2 2 2" xfId="30234" xr:uid="{2AFA71C8-BC69-45A3-9C02-A525FFA42546}"/>
    <cellStyle name="Normal 95 4 2 3" xfId="6248" xr:uid="{AB0E388A-0E17-462D-9768-8D72BC66C9BC}"/>
    <cellStyle name="Normal 95 4 2 3 2" xfId="31254" xr:uid="{346161C1-FB04-4720-9592-D58E473989B3}"/>
    <cellStyle name="Normal 95 4 2 4" xfId="29036" xr:uid="{4BD19667-6307-4273-ADF8-E47865EB81C6}"/>
    <cellStyle name="Normal 95 4 3" xfId="5051" xr:uid="{4B49CD15-785B-402B-8504-70C182857414}"/>
    <cellStyle name="Normal 95 4 3 2" xfId="30233" xr:uid="{291CE331-B9A0-4541-890C-77F701C8671E}"/>
    <cellStyle name="Normal 95 4 4" xfId="6247" xr:uid="{3411ADCC-B87C-4418-AD8C-07A52811D3A5}"/>
    <cellStyle name="Normal 95 4 4 2" xfId="31253" xr:uid="{222E12BF-9A15-4EDD-94CF-4DEDCF9F0DF8}"/>
    <cellStyle name="Normal 95 4 5" xfId="7674" xr:uid="{53BEC7FD-1379-4898-8FC8-3AC4CE29359C}"/>
    <cellStyle name="Normal 95 4 6" xfId="10934" xr:uid="{242FED71-C18E-4A7F-B287-79E9F01CD0C6}"/>
    <cellStyle name="Normal 95 4 6 2" xfId="35211" xr:uid="{16CE7A82-3D9B-4828-9564-0121535EDFA6}"/>
    <cellStyle name="Normal 95 4 7" xfId="29035" xr:uid="{3518D466-7403-4559-B086-682955336418}"/>
    <cellStyle name="Normal 95 5" xfId="2406" xr:uid="{00000000-0005-0000-0000-0000E80A0000}"/>
    <cellStyle name="Normal 95 5 2" xfId="8664" xr:uid="{2D755367-EDAF-4965-B0F8-2B46EF64FD88}"/>
    <cellStyle name="Normal 95 5 3" xfId="10935" xr:uid="{F9803546-834E-401F-8381-60AD9CBC75AA}"/>
    <cellStyle name="Normal 95 6" xfId="10933" xr:uid="{CCA649B7-E3D4-400F-ACC4-6290D4CF8E23}"/>
    <cellStyle name="Normal 95 6 2" xfId="35210" xr:uid="{E5CAB94F-7415-4426-ABD2-36D9A56CE1EC}"/>
    <cellStyle name="Normal 96" xfId="2407" xr:uid="{00000000-0005-0000-0000-0000E90A0000}"/>
    <cellStyle name="Normal 96 2" xfId="2408" xr:uid="{00000000-0005-0000-0000-0000EA0A0000}"/>
    <cellStyle name="Normal 96 2 2" xfId="2409" xr:uid="{00000000-0005-0000-0000-0000EB0A0000}"/>
    <cellStyle name="Normal 96 3" xfId="2410" xr:uid="{00000000-0005-0000-0000-0000EC0A0000}"/>
    <cellStyle name="Normal 96 3 2" xfId="6755" xr:uid="{73D7491A-0408-4D81-8293-AE7D20CC9D01}"/>
    <cellStyle name="Normal 96 4" xfId="2411" xr:uid="{00000000-0005-0000-0000-0000ED0A0000}"/>
    <cellStyle name="Normal 96 4 2" xfId="2412" xr:uid="{00000000-0005-0000-0000-0000EE0A0000}"/>
    <cellStyle name="Normal 96 4 2 2" xfId="5054" xr:uid="{8D115FE8-3E7F-4192-AD89-D37D3906EACE}"/>
    <cellStyle name="Normal 96 4 2 2 2" xfId="30236" xr:uid="{9DCA6306-9EEC-472E-A6BC-AE96CE80893B}"/>
    <cellStyle name="Normal 96 4 2 3" xfId="6250" xr:uid="{9E09AA91-3EFE-4735-BF8F-4297B48AF2D6}"/>
    <cellStyle name="Normal 96 4 2 3 2" xfId="31256" xr:uid="{6E4B92DE-7041-45DB-95EB-8A6A381E33D9}"/>
    <cellStyle name="Normal 96 4 2 4" xfId="29038" xr:uid="{8F255017-15CC-446A-BF6A-06DE498FA957}"/>
    <cellStyle name="Normal 96 4 3" xfId="5053" xr:uid="{8EE65F72-7F0D-4112-B44B-EE65674ADEFB}"/>
    <cellStyle name="Normal 96 4 3 2" xfId="30235" xr:uid="{1902C93C-5928-48E5-BD99-C5F08151197F}"/>
    <cellStyle name="Normal 96 4 4" xfId="6249" xr:uid="{85812FE1-02A0-4D62-960E-10EE896EBC00}"/>
    <cellStyle name="Normal 96 4 4 2" xfId="31255" xr:uid="{A5EBF811-3453-40A7-8EEF-C1FF60ABF0CE}"/>
    <cellStyle name="Normal 96 4 5" xfId="7675" xr:uid="{4B0CB0E7-841B-4EBD-B8E6-3B8DF3BA79F4}"/>
    <cellStyle name="Normal 96 4 6" xfId="10937" xr:uid="{8FC59396-C117-460B-ACEA-CF7713947E13}"/>
    <cellStyle name="Normal 96 4 6 2" xfId="35213" xr:uid="{34F3213C-82B5-487A-BDED-88AC42009049}"/>
    <cellStyle name="Normal 96 4 7" xfId="29037" xr:uid="{97D7EF5F-705D-492C-9279-BE1120E1CE66}"/>
    <cellStyle name="Normal 96 5" xfId="2413" xr:uid="{00000000-0005-0000-0000-0000EF0A0000}"/>
    <cellStyle name="Normal 96 5 2" xfId="10938" xr:uid="{46E299E9-DA28-498D-98E4-7B99006EE94E}"/>
    <cellStyle name="Normal 96 6" xfId="10936" xr:uid="{50F2AAB7-52E8-4390-B08D-D5ED3FAD6070}"/>
    <cellStyle name="Normal 96 6 2" xfId="35212" xr:uid="{277FAF5A-E953-4105-B438-EF24577D5440}"/>
    <cellStyle name="Normal 97" xfId="2414" xr:uid="{00000000-0005-0000-0000-0000F00A0000}"/>
    <cellStyle name="Normal 97 2" xfId="2415" xr:uid="{00000000-0005-0000-0000-0000F10A0000}"/>
    <cellStyle name="Normal 97 3" xfId="2416" xr:uid="{00000000-0005-0000-0000-0000F20A0000}"/>
    <cellStyle name="Normal 97 4" xfId="2417" xr:uid="{00000000-0005-0000-0000-0000F30A0000}"/>
    <cellStyle name="Normal 97 4 2" xfId="2418" xr:uid="{00000000-0005-0000-0000-0000F40A0000}"/>
    <cellStyle name="Normal 97 4 2 2" xfId="5056" xr:uid="{A2C6CCAC-E361-400B-B1EA-9D3FA88484F3}"/>
    <cellStyle name="Normal 97 4 2 2 2" xfId="30238" xr:uid="{E63E28AB-8E5A-4771-9982-8771FCB7BB27}"/>
    <cellStyle name="Normal 97 4 2 3" xfId="6252" xr:uid="{3469D6DB-5EDB-4D62-A017-5FE898A8C3AB}"/>
    <cellStyle name="Normal 97 4 2 3 2" xfId="31258" xr:uid="{CD299BF7-53B6-4A41-8292-DDA7B49EBDAD}"/>
    <cellStyle name="Normal 97 4 2 4" xfId="29040" xr:uid="{43B26096-0373-419D-ABD1-176126F9529A}"/>
    <cellStyle name="Normal 97 4 3" xfId="5055" xr:uid="{1EF91461-6B30-4AE9-AFCB-7A28BFECBFF3}"/>
    <cellStyle name="Normal 97 4 3 2" xfId="30237" xr:uid="{63AD2A66-007D-4359-A480-7B679B14C712}"/>
    <cellStyle name="Normal 97 4 4" xfId="6251" xr:uid="{4C5F3C39-C3F3-45D9-A2E7-DC40358D93EB}"/>
    <cellStyle name="Normal 97 4 4 2" xfId="31257" xr:uid="{26DB9E92-51F1-4F80-9E4F-D231EB9AE6FB}"/>
    <cellStyle name="Normal 97 4 5" xfId="8665" xr:uid="{D4813C22-1246-4856-9453-1363EB2D0BB5}"/>
    <cellStyle name="Normal 97 4 6" xfId="10940" xr:uid="{B8F7934D-D463-4F78-AE5A-31DC030D8B4B}"/>
    <cellStyle name="Normal 97 4 6 2" xfId="35215" xr:uid="{ADD9D6FB-7209-4C1F-952F-418DC5230126}"/>
    <cellStyle name="Normal 97 4 7" xfId="29039" xr:uid="{189BC315-8088-4F95-9BAF-9AA68DE2C03A}"/>
    <cellStyle name="Normal 97 5" xfId="2419" xr:uid="{00000000-0005-0000-0000-0000F50A0000}"/>
    <cellStyle name="Normal 97 5 2" xfId="10941" xr:uid="{51D95666-A80F-4114-9A9B-DE48053261AE}"/>
    <cellStyle name="Normal 97 6" xfId="10939" xr:uid="{C604BCC2-BDFE-40C4-9D6F-89C451C98084}"/>
    <cellStyle name="Normal 97 6 2" xfId="35214" xr:uid="{3A2B852E-FCC2-4B74-B1BF-1F668BBD90A5}"/>
    <cellStyle name="Normal 98" xfId="2420" xr:uid="{00000000-0005-0000-0000-0000F60A0000}"/>
    <cellStyle name="Normal 98 10" xfId="8958" xr:uid="{24137756-4CD0-40A4-871B-4AB2B81B87FF}"/>
    <cellStyle name="Normal 98 10 2" xfId="12350" xr:uid="{B6A7D3B4-E8E2-4260-9FC3-B3DD022B5825}"/>
    <cellStyle name="Normal 98 10 2 2" xfId="36584" xr:uid="{00A94D2A-9C39-4151-A08E-58094C3A625E}"/>
    <cellStyle name="Normal 98 10 3" xfId="16063" xr:uid="{B2FFBB79-9622-4EEE-9A95-5495226BEE5B}"/>
    <cellStyle name="Normal 98 10 3 2" xfId="40295" xr:uid="{5D40E402-DD76-402B-9408-69054DC01C4F}"/>
    <cellStyle name="Normal 98 10 4" xfId="19801" xr:uid="{D3DB4845-7D3D-45D7-9265-A2744351C2EE}"/>
    <cellStyle name="Normal 98 10 4 2" xfId="44026" xr:uid="{C73A2478-DD99-46EC-9E92-C5358863F5BD}"/>
    <cellStyle name="Normal 98 10 5" xfId="25776" xr:uid="{A96EDB7C-D7FE-46B4-BC8B-16F30D282042}"/>
    <cellStyle name="Normal 98 10 5 2" xfId="49900" xr:uid="{06515782-0E00-4FA9-B59D-3C1355005EC0}"/>
    <cellStyle name="Normal 98 10 6" xfId="33652" xr:uid="{2CE8D7D1-BCEC-4A36-861E-3415B07BF915}"/>
    <cellStyle name="Normal 98 11" xfId="10942" xr:uid="{2BE8A198-11E3-45D7-B3D0-AB19C3C3126E}"/>
    <cellStyle name="Normal 98 11 2" xfId="24488" xr:uid="{97BD5EEE-B1A3-4A84-9331-BE72B3C16AEC}"/>
    <cellStyle name="Normal 98 11 2 2" xfId="48662" xr:uid="{361C2912-C9A6-4962-A378-F8CF3C72D52B}"/>
    <cellStyle name="Normal 98 11 3" xfId="35216" xr:uid="{ACB72F25-4696-4AF5-8509-D3E70766E2EC}"/>
    <cellStyle name="Normal 98 12" xfId="11106" xr:uid="{565858B4-10E6-46AA-BB8A-BF4F3974A60C}"/>
    <cellStyle name="Normal 98 12 2" xfId="35340" xr:uid="{F7D023CB-B4E2-4712-96FA-8587132394C1}"/>
    <cellStyle name="Normal 98 13" xfId="14819" xr:uid="{B90041A1-E941-461E-A65F-F8114CA8375A}"/>
    <cellStyle name="Normal 98 13 2" xfId="39051" xr:uid="{9202962A-30B2-498A-BB8C-78584EE23C00}"/>
    <cellStyle name="Normal 98 14" xfId="18552" xr:uid="{2626F6EA-9B5C-4701-939A-62001EE085F2}"/>
    <cellStyle name="Normal 98 14 2" xfId="42778" xr:uid="{5A268DC2-D71A-4D0C-8F07-0B7DCBA14016}"/>
    <cellStyle name="Normal 98 2" xfId="2421" xr:uid="{00000000-0005-0000-0000-0000F70A0000}"/>
    <cellStyle name="Normal 98 2 2" xfId="7904" xr:uid="{8E71340D-ED70-43EB-A4EB-C0F0A7EB3FB0}"/>
    <cellStyle name="Normal 98 2 2 2" xfId="14077" xr:uid="{EA664657-10BA-4B8A-B002-06B47D787BF6}"/>
    <cellStyle name="Normal 98 2 2 2 2" xfId="27509" xr:uid="{087FA59C-B6E8-462F-9DB1-D14415899D96}"/>
    <cellStyle name="Normal 98 2 2 2 2 2" xfId="51626" xr:uid="{49E5646E-C3C7-4B39-B9CD-6B52E6FCBC3B}"/>
    <cellStyle name="Normal 98 2 2 2 3" xfId="38310" xr:uid="{084BE764-D3C9-4DB0-9851-1B5682E3A0A2}"/>
    <cellStyle name="Normal 98 2 2 3" xfId="17790" xr:uid="{B7588899-5A20-4AE1-A085-6615C33A4CD4}"/>
    <cellStyle name="Normal 98 2 2 3 2" xfId="42021" xr:uid="{9A73D499-B025-4E77-907C-0F288F006DEB}"/>
    <cellStyle name="Normal 98 2 2 4" xfId="21529" xr:uid="{E994045B-B658-4A76-956A-CA5AAC202621}"/>
    <cellStyle name="Normal 98 2 2 4 2" xfId="45752" xr:uid="{50DAF63A-C075-4414-8C51-AC6380774D65}"/>
    <cellStyle name="Normal 98 2 2 5" xfId="23549" xr:uid="{61B0F4DB-5FED-4EE0-BF76-FBD91B76B725}"/>
    <cellStyle name="Normal 98 2 2 5 2" xfId="47751" xr:uid="{B5CACE20-F834-49B0-BEA3-3DD27BC4B40E}"/>
    <cellStyle name="Normal 98 2 2 6" xfId="32744" xr:uid="{12BD6130-CA51-4BA4-B9A9-2D41EE974568}"/>
    <cellStyle name="Normal 98 2 3" xfId="6756" xr:uid="{FD464CF2-16B1-4F67-B128-97E50474595A}"/>
    <cellStyle name="Normal 98 2 3 2" xfId="12896" xr:uid="{9F7B53D9-5A73-4E44-A898-B7B10E01AE4D}"/>
    <cellStyle name="Normal 98 2 3 2 2" xfId="37129" xr:uid="{2A267C52-20BF-4DD6-B5C5-DD54E23CC7E3}"/>
    <cellStyle name="Normal 98 2 3 3" xfId="16609" xr:uid="{27A1B4D4-B13E-4A9A-8BAC-58EC6F9CF4CB}"/>
    <cellStyle name="Normal 98 2 3 3 2" xfId="40840" xr:uid="{3B3D9944-B966-443D-A392-7ED93CC7F2FC}"/>
    <cellStyle name="Normal 98 2 3 4" xfId="20348" xr:uid="{FADC08E2-429B-4883-9954-A60E39FDB39A}"/>
    <cellStyle name="Normal 98 2 3 4 2" xfId="44571" xr:uid="{BBF196FE-61EA-4359-B5D4-E5A1E36D6638}"/>
    <cellStyle name="Normal 98 2 3 5" xfId="26326" xr:uid="{8F14FE71-49FC-46D8-B3DD-A2D390D1A640}"/>
    <cellStyle name="Normal 98 2 3 5 2" xfId="50445" xr:uid="{239CD30A-39AB-4045-9CD4-1CCA548C352D}"/>
    <cellStyle name="Normal 98 2 3 6" xfId="31695" xr:uid="{D6701AFC-CD04-41D1-9C55-9A858DE73987}"/>
    <cellStyle name="Normal 98 2 4" xfId="11495" xr:uid="{14098B31-5B98-45A1-8B1D-C8234498965D}"/>
    <cellStyle name="Normal 98 2 4 2" xfId="24912" xr:uid="{C0E10867-EAD3-4D9A-8B66-F060D49BA157}"/>
    <cellStyle name="Normal 98 2 4 2 2" xfId="49046" xr:uid="{424B92EB-12E7-4E23-97C1-76945B07C9D6}"/>
    <cellStyle name="Normal 98 2 4 3" xfId="35729" xr:uid="{73DE5B63-62F3-4C24-9312-F09AF1882C1A}"/>
    <cellStyle name="Normal 98 2 5" xfId="15208" xr:uid="{20E7B56F-3D11-4162-AB60-93F34C23B87D}"/>
    <cellStyle name="Normal 98 2 5 2" xfId="39440" xr:uid="{3BDE6A9A-FA1C-4A6B-99A8-1FCF2FC2464D}"/>
    <cellStyle name="Normal 98 2 6" xfId="18945" xr:uid="{DCAB5580-4636-4D30-B030-47CA7E1387AD}"/>
    <cellStyle name="Normal 98 2 6 2" xfId="43171" xr:uid="{EB49086A-625D-4DD0-8575-DE8FB705911C}"/>
    <cellStyle name="Normal 98 2 7" xfId="22498" xr:uid="{D0F0A0D0-A802-422F-BA19-712154745C90}"/>
    <cellStyle name="Normal 98 2 7 2" xfId="46700" xr:uid="{621B1D90-0CD0-4763-8565-8FC712C7762E}"/>
    <cellStyle name="Normal 98 3" xfId="2422" xr:uid="{00000000-0005-0000-0000-0000F80A0000}"/>
    <cellStyle name="Normal 98 3 2" xfId="8040" xr:uid="{0852ECDC-E890-4208-96EA-1C07C1F31399}"/>
    <cellStyle name="Normal 98 3 2 2" xfId="14201" xr:uid="{14ED9A1E-29A7-4476-B5BA-C60A3487D86A}"/>
    <cellStyle name="Normal 98 3 2 2 2" xfId="27633" xr:uid="{4DE93050-C1BA-448A-A078-9B69DDD68E30}"/>
    <cellStyle name="Normal 98 3 2 2 2 2" xfId="51750" xr:uid="{A75934CA-951B-4AF1-BEBD-0DE1BBBA2058}"/>
    <cellStyle name="Normal 98 3 2 2 3" xfId="38434" xr:uid="{903B60C5-8735-4AA7-8A75-5C0330A1FCA5}"/>
    <cellStyle name="Normal 98 3 2 3" xfId="17914" xr:uid="{1DE293D6-34D7-4C69-BE14-8325C775F9FC}"/>
    <cellStyle name="Normal 98 3 2 3 2" xfId="42145" xr:uid="{861BC6B7-82B7-4659-A777-E182F3F20048}"/>
    <cellStyle name="Normal 98 3 2 4" xfId="21653" xr:uid="{BA9F3D99-A386-4F50-B272-74AE13294DC3}"/>
    <cellStyle name="Normal 98 3 2 4 2" xfId="45876" xr:uid="{00256E5E-AE3E-4E73-A345-7368660645DB}"/>
    <cellStyle name="Normal 98 3 2 5" xfId="23673" xr:uid="{5EEE7379-A20B-4558-94D4-1840BEB202DE}"/>
    <cellStyle name="Normal 98 3 2 5 2" xfId="47875" xr:uid="{0690D850-3493-4EFF-BAB4-F17DB519ADC5}"/>
    <cellStyle name="Normal 98 3 2 6" xfId="32868" xr:uid="{B8835CD1-1678-40DD-90EB-3B4B8F722667}"/>
    <cellStyle name="Normal 98 3 3" xfId="6887" xr:uid="{D268AD39-672E-4FB3-A89C-B9FBCE74F5A1}"/>
    <cellStyle name="Normal 98 3 3 2" xfId="13009" xr:uid="{DBE22E2B-325E-4A1C-9E01-FD50139C40E8}"/>
    <cellStyle name="Normal 98 3 3 2 2" xfId="37242" xr:uid="{48B3E9B5-E292-4844-94A5-CF820EFFC6F5}"/>
    <cellStyle name="Normal 98 3 3 3" xfId="16722" xr:uid="{112BBF46-C57B-4C09-98CD-94015BE1625C}"/>
    <cellStyle name="Normal 98 3 3 3 2" xfId="40953" xr:uid="{894A9F89-BD41-4D76-90C2-2C11E34024C2}"/>
    <cellStyle name="Normal 98 3 3 4" xfId="20461" xr:uid="{40386890-2F0B-4CAA-832D-AD0C38B62918}"/>
    <cellStyle name="Normal 98 3 3 4 2" xfId="44684" xr:uid="{B57D7AF9-7A3F-466E-86D3-DFFF68EE473C}"/>
    <cellStyle name="Normal 98 3 3 5" xfId="26439" xr:uid="{2EA64C62-2627-4896-9CC9-4599A8DF0E99}"/>
    <cellStyle name="Normal 98 3 3 5 2" xfId="50558" xr:uid="{4865531F-B134-4571-98FD-D7C7CDA03584}"/>
    <cellStyle name="Normal 98 3 3 6" xfId="31820" xr:uid="{FCC19590-D251-4538-94B2-4D5256015E4A}"/>
    <cellStyle name="Normal 98 3 4" xfId="11620" xr:uid="{7A4DB739-5FEF-49F7-8E56-7664F99EE420}"/>
    <cellStyle name="Normal 98 3 4 2" xfId="25036" xr:uid="{4EC791B7-EC90-4943-AF1A-470863562B6C}"/>
    <cellStyle name="Normal 98 3 4 2 2" xfId="49170" xr:uid="{9B94E999-3F6B-4B14-B638-D41C30DCEDC8}"/>
    <cellStyle name="Normal 98 3 4 3" xfId="35854" xr:uid="{B66BD0FA-C505-4DE4-84B9-C333FF490EC1}"/>
    <cellStyle name="Normal 98 3 5" xfId="15333" xr:uid="{843EB5F2-39C0-4D9F-8C3A-D6095671F947}"/>
    <cellStyle name="Normal 98 3 5 2" xfId="39565" xr:uid="{E6AB1139-CB90-459C-8477-23C4751AE984}"/>
    <cellStyle name="Normal 98 3 6" xfId="19070" xr:uid="{1024AC6C-D471-4AAF-A23D-0A71AECFB27D}"/>
    <cellStyle name="Normal 98 3 6 2" xfId="43296" xr:uid="{CB0E8948-598B-4965-82C1-388CE94C3345}"/>
    <cellStyle name="Normal 98 3 7" xfId="22623" xr:uid="{F3E505FA-5178-4BF3-8317-C5FF483D9BD2}"/>
    <cellStyle name="Normal 98 3 7 2" xfId="46825" xr:uid="{A70111CD-643D-437F-AE70-76776DB78F50}"/>
    <cellStyle name="Normal 98 4" xfId="2423" xr:uid="{00000000-0005-0000-0000-0000F90A0000}"/>
    <cellStyle name="Normal 98 4 10" xfId="22763" xr:uid="{1F83E5E4-DCF2-4E1D-A835-EA85786248EB}"/>
    <cellStyle name="Normal 98 4 10 2" xfId="46965" xr:uid="{6EFB25B2-479B-4F95-B362-57B9DEE525E1}"/>
    <cellStyle name="Normal 98 4 11" xfId="29041" xr:uid="{2AEC4404-06DD-4E84-A914-5EC2F04B2F8E}"/>
    <cellStyle name="Normal 98 4 2" xfId="2424" xr:uid="{00000000-0005-0000-0000-0000FA0A0000}"/>
    <cellStyle name="Normal 98 4 2 2" xfId="5058" xr:uid="{88F1B879-0002-4907-9EA8-CE2E87DD0358}"/>
    <cellStyle name="Normal 98 4 2 2 2" xfId="27773" xr:uid="{A18509CB-930E-4D76-8BE9-8058310C7641}"/>
    <cellStyle name="Normal 98 4 2 2 2 2" xfId="51890" xr:uid="{97BF283C-5535-4B8A-9410-91CE0E0FBB27}"/>
    <cellStyle name="Normal 98 4 2 2 3" xfId="30240" xr:uid="{E3C97C7C-DCB6-490D-8E7C-46D3EEE5B7F6}"/>
    <cellStyle name="Normal 98 4 2 3" xfId="6254" xr:uid="{9F9BA83E-7606-4F2D-BBC8-8599FA2B4A01}"/>
    <cellStyle name="Normal 98 4 2 3 2" xfId="31260" xr:uid="{B8602265-4D27-4A36-816D-9AB756669F3C}"/>
    <cellStyle name="Normal 98 4 2 4" xfId="8184" xr:uid="{50CBEA15-16DE-4BAD-AD78-271C6CE014EC}"/>
    <cellStyle name="Normal 98 4 2 4 2" xfId="33008" xr:uid="{38DC85F2-8CB5-4D32-BC0B-ED760279EAE4}"/>
    <cellStyle name="Normal 98 4 2 5" xfId="14341" xr:uid="{469E4AF2-069C-4D4F-A940-CFAB98A730EC}"/>
    <cellStyle name="Normal 98 4 2 5 2" xfId="38574" xr:uid="{DEDEE5E7-8F6A-45AF-9BBC-75DCC40871B2}"/>
    <cellStyle name="Normal 98 4 2 6" xfId="18054" xr:uid="{D9EF468F-485A-43F0-989B-934B22175BDD}"/>
    <cellStyle name="Normal 98 4 2 6 2" xfId="42285" xr:uid="{A4EE8810-3A30-4673-9410-D10A55D1BBDA}"/>
    <cellStyle name="Normal 98 4 2 7" xfId="21793" xr:uid="{583434F7-5C27-444C-B8B7-EC4FA9F4D308}"/>
    <cellStyle name="Normal 98 4 2 7 2" xfId="46016" xr:uid="{64F377A0-67F6-4759-B1EB-B476C8086FCD}"/>
    <cellStyle name="Normal 98 4 2 8" xfId="23813" xr:uid="{5B9F9991-84E9-408F-840F-1239F5542052}"/>
    <cellStyle name="Normal 98 4 2 8 2" xfId="48015" xr:uid="{AF9FCA7C-2B2E-45F2-AAB3-CF804988F0BF}"/>
    <cellStyle name="Normal 98 4 2 9" xfId="29042" xr:uid="{3D78351C-2CC4-4101-93E7-E1D4CD1B5FD4}"/>
    <cellStyle name="Normal 98 4 3" xfId="5057" xr:uid="{D8F904DA-C557-4560-89E8-B8E659364995}"/>
    <cellStyle name="Normal 98 4 3 2" xfId="9430" xr:uid="{45F49590-61C3-4AA0-8A39-B69CD4354330}"/>
    <cellStyle name="Normal 98 4 3 2 2" xfId="34055" xr:uid="{05B72F8F-367A-4974-A09A-81B68043DF58}"/>
    <cellStyle name="Normal 98 4 3 3" xfId="13149" xr:uid="{0B8105EB-F32E-40ED-B705-8019FDF6C356}"/>
    <cellStyle name="Normal 98 4 3 3 2" xfId="37382" xr:uid="{360CA2B9-00D2-4B9A-9AD8-7CCB23984748}"/>
    <cellStyle name="Normal 98 4 3 4" xfId="16862" xr:uid="{2777D5E4-1AA7-46DA-BAF4-F5646888FBC7}"/>
    <cellStyle name="Normal 98 4 3 4 2" xfId="41093" xr:uid="{5C6C5B16-DD65-4F84-92FD-4612C2FFCBEE}"/>
    <cellStyle name="Normal 98 4 3 5" xfId="20601" xr:uid="{AFEDEA1F-8DF4-4C62-89DB-41274CA9F680}"/>
    <cellStyle name="Normal 98 4 3 5 2" xfId="44824" xr:uid="{1D577C3F-8F9D-4967-AE8A-BC9AD3568F91}"/>
    <cellStyle name="Normal 98 4 3 6" xfId="26579" xr:uid="{F8A39977-CDA6-4174-A030-D1918FB561A6}"/>
    <cellStyle name="Normal 98 4 3 6 2" xfId="50698" xr:uid="{98ACAD4F-8CDF-4E60-8918-C6E6F7377CE0}"/>
    <cellStyle name="Normal 98 4 3 7" xfId="30239" xr:uid="{A06BD896-6C28-4615-8ACE-8C488CDBCAD2}"/>
    <cellStyle name="Normal 98 4 4" xfId="6253" xr:uid="{92711690-0E4D-4B3F-BC7C-CF443B751821}"/>
    <cellStyle name="Normal 98 4 4 2" xfId="25176" xr:uid="{750BCD18-4986-460A-AB4E-4A3B8FA5E405}"/>
    <cellStyle name="Normal 98 4 4 2 2" xfId="49310" xr:uid="{D0872191-F362-45CF-8DB7-4013461A4B41}"/>
    <cellStyle name="Normal 98 4 4 3" xfId="31259" xr:uid="{34F13704-B409-4E2F-9AC7-4AE514B2D057}"/>
    <cellStyle name="Normal 98 4 5" xfId="7036" xr:uid="{EAC8921B-C379-4175-B51C-81DF71A38CE3}"/>
    <cellStyle name="Normal 98 4 5 2" xfId="31960" xr:uid="{102A2F19-CA5B-4D1C-AC3B-3B6896FCF95C}"/>
    <cellStyle name="Normal 98 4 6" xfId="10943" xr:uid="{96C36E97-2E2D-4FC0-A2EE-8741C63F4130}"/>
    <cellStyle name="Normal 98 4 6 2" xfId="35217" xr:uid="{DB4032C8-CB22-4426-AD0B-02035D14EC97}"/>
    <cellStyle name="Normal 98 4 7" xfId="11760" xr:uid="{2CED7F0F-05D0-4F8A-A7C8-3E4852C6E10D}"/>
    <cellStyle name="Normal 98 4 7 2" xfId="35994" xr:uid="{7E43856C-8C44-4FC2-A975-995ECF0E8123}"/>
    <cellStyle name="Normal 98 4 8" xfId="15473" xr:uid="{2CDD9C2A-2ADC-45E1-8B19-38F470034C7A}"/>
    <cellStyle name="Normal 98 4 8 2" xfId="39705" xr:uid="{5E004071-D19C-40BF-AB72-1C5302E388B1}"/>
    <cellStyle name="Normal 98 4 9" xfId="19210" xr:uid="{9E5FE5FE-8771-439F-AE66-8ABC9C083693}"/>
    <cellStyle name="Normal 98 4 9 2" xfId="43436" xr:uid="{B84B7058-A027-4382-955B-244FD24A1135}"/>
    <cellStyle name="Normal 98 5" xfId="2425" xr:uid="{00000000-0005-0000-0000-0000FB0A0000}"/>
    <cellStyle name="Normal 98 5 2" xfId="8314" xr:uid="{AE3C6B03-5EBE-4D76-9A71-47D4F32B0A72}"/>
    <cellStyle name="Normal 98 5 2 2" xfId="14468" xr:uid="{C06CBE1B-6473-4855-AA43-4181D42680B9}"/>
    <cellStyle name="Normal 98 5 2 2 2" xfId="27900" xr:uid="{DB0A6EAB-08E0-4B62-8F5F-513E40A3BA38}"/>
    <cellStyle name="Normal 98 5 2 2 2 2" xfId="52017" xr:uid="{8B023FD8-8A45-468F-AEB4-DCF33C6B8055}"/>
    <cellStyle name="Normal 98 5 2 2 3" xfId="38701" xr:uid="{FFF41823-34FD-43DA-8C4E-D7C26C195EDA}"/>
    <cellStyle name="Normal 98 5 2 3" xfId="18181" xr:uid="{2F83E179-B270-4FB0-84F6-FBCB5A7A1B24}"/>
    <cellStyle name="Normal 98 5 2 3 2" xfId="42412" xr:uid="{763D9BA6-2B80-48B0-8E04-0F17155F3A6E}"/>
    <cellStyle name="Normal 98 5 2 4" xfId="21920" xr:uid="{531A5EC2-88EE-48D4-86E6-08F65B77F58E}"/>
    <cellStyle name="Normal 98 5 2 4 2" xfId="46143" xr:uid="{DF1BA7EA-BD9B-4C30-8A02-2B92248FE7D4}"/>
    <cellStyle name="Normal 98 5 2 5" xfId="23940" xr:uid="{E62F4F79-2394-4CA7-90F5-FAFC687F365B}"/>
    <cellStyle name="Normal 98 5 2 5 2" xfId="48142" xr:uid="{110D4526-E45D-4CCD-8990-8E0950247161}"/>
    <cellStyle name="Normal 98 5 2 6" xfId="33135" xr:uid="{6F79FC79-10DE-4004-AAFE-0B0541333302}"/>
    <cellStyle name="Normal 98 5 3" xfId="7164" xr:uid="{32F1815A-2E41-4877-A32F-B8A5A9C5F120}"/>
    <cellStyle name="Normal 98 5 3 2" xfId="13276" xr:uid="{5A5FFA6A-310A-4832-9C30-98BBA89F3D0A}"/>
    <cellStyle name="Normal 98 5 3 2 2" xfId="37509" xr:uid="{3223B71B-D6D2-4A69-A3E5-27C42BDCA556}"/>
    <cellStyle name="Normal 98 5 3 3" xfId="16989" xr:uid="{C09958C4-1894-4EFB-907E-43D790FD8426}"/>
    <cellStyle name="Normal 98 5 3 3 2" xfId="41220" xr:uid="{B60B2B41-0C04-4EA6-999B-39921B269AC8}"/>
    <cellStyle name="Normal 98 5 3 4" xfId="20728" xr:uid="{875A81C8-04F8-42DB-81AB-B34FD1A04155}"/>
    <cellStyle name="Normal 98 5 3 4 2" xfId="44951" xr:uid="{02771AA5-2EDC-4F73-80BB-46B1AB433015}"/>
    <cellStyle name="Normal 98 5 3 5" xfId="26706" xr:uid="{A036FC3B-5A2C-4537-BFCB-DC06398B1130}"/>
    <cellStyle name="Normal 98 5 3 5 2" xfId="50825" xr:uid="{ADB2D0EB-CF11-4EE4-8C07-7EA6435097E3}"/>
    <cellStyle name="Normal 98 5 3 6" xfId="32087" xr:uid="{0FB7DEFE-0DAE-4E6E-B2E3-4EAC5AD249D4}"/>
    <cellStyle name="Normal 98 5 4" xfId="10944" xr:uid="{973D7EFA-F66D-4D65-AEDA-6ED29DF80B58}"/>
    <cellStyle name="Normal 98 5 4 2" xfId="25303" xr:uid="{8EE6CC2C-49EB-436A-ADA1-F4250A4C84FC}"/>
    <cellStyle name="Normal 98 5 4 2 2" xfId="49437" xr:uid="{FE355222-5394-4370-88E7-18DAA2A163FA}"/>
    <cellStyle name="Normal 98 5 5" xfId="11887" xr:uid="{90F22A87-8AAF-4A92-AC8B-A1780F8E04C3}"/>
    <cellStyle name="Normal 98 5 5 2" xfId="36121" xr:uid="{2F66EC55-9D3D-40A7-A4F2-C1B7B6962944}"/>
    <cellStyle name="Normal 98 5 6" xfId="15600" xr:uid="{219E6BDC-7A02-458B-B6A7-7376032BE3B3}"/>
    <cellStyle name="Normal 98 5 6 2" xfId="39832" xr:uid="{9F44EE47-4012-45FB-820B-19349F83EDA4}"/>
    <cellStyle name="Normal 98 5 7" xfId="19337" xr:uid="{2B472AC9-5D9A-4D05-BDEC-8C502417198C}"/>
    <cellStyle name="Normal 98 5 7 2" xfId="43563" xr:uid="{0B5EEC3B-BE1F-4158-AC14-2BA13052E9CE}"/>
    <cellStyle name="Normal 98 5 8" xfId="22890" xr:uid="{C1B4FC01-01E2-458C-9B41-D202A399255E}"/>
    <cellStyle name="Normal 98 5 8 2" xfId="47092" xr:uid="{C9B560D3-F0CA-494E-9D82-79FB546F75CA}"/>
    <cellStyle name="Normal 98 6" xfId="7298" xr:uid="{3B0BE0E2-8C1E-45E1-BA74-D6C5082FA388}"/>
    <cellStyle name="Normal 98 6 2" xfId="8446" xr:uid="{E6CD62F5-73EA-4901-BAEC-C7F3FA54BDA8}"/>
    <cellStyle name="Normal 98 6 2 2" xfId="14595" xr:uid="{8AC734A7-E671-474E-AF98-203D812DECAB}"/>
    <cellStyle name="Normal 98 6 2 2 2" xfId="28027" xr:uid="{88A1E209-5ACF-46F6-A638-BD8D8362F36F}"/>
    <cellStyle name="Normal 98 6 2 2 2 2" xfId="52144" xr:uid="{303F04D9-7F84-40B6-A6DC-9AE5D048901E}"/>
    <cellStyle name="Normal 98 6 2 2 3" xfId="38828" xr:uid="{4A27D8FB-5BE4-43A2-B31C-EF5E90215B67}"/>
    <cellStyle name="Normal 98 6 2 3" xfId="18308" xr:uid="{F79CB4A3-E92A-42E3-93A6-79F5619FB8D8}"/>
    <cellStyle name="Normal 98 6 2 3 2" xfId="42539" xr:uid="{680A284B-D062-43FB-AD8D-638CD2A9BB46}"/>
    <cellStyle name="Normal 98 6 2 4" xfId="22047" xr:uid="{03EF5190-85BF-481D-A45A-B4ACF67C614C}"/>
    <cellStyle name="Normal 98 6 2 4 2" xfId="46270" xr:uid="{B1560CD1-6865-4B9C-8F04-1EE226E1DEF6}"/>
    <cellStyle name="Normal 98 6 2 5" xfId="24067" xr:uid="{1982DBDB-1322-46B1-A6AD-3785630A536E}"/>
    <cellStyle name="Normal 98 6 2 5 2" xfId="48269" xr:uid="{4C219B9C-08CB-4CE2-B32E-B7915B790B5C}"/>
    <cellStyle name="Normal 98 6 2 6" xfId="33262" xr:uid="{E3EE8748-F0D5-41EC-8BE5-A04F3F808276}"/>
    <cellStyle name="Normal 98 6 3" xfId="9591" xr:uid="{78D3088B-56FC-4012-B2D6-16671F468E76}"/>
    <cellStyle name="Normal 98 6 3 2" xfId="13403" xr:uid="{29BD67B8-80E2-4938-8DD4-96BD590B9041}"/>
    <cellStyle name="Normal 98 6 3 2 2" xfId="37636" xr:uid="{8CBEAA04-0B26-4DEA-AA78-6BDE32F818C7}"/>
    <cellStyle name="Normal 98 6 3 3" xfId="17116" xr:uid="{AD32B38E-11CB-4509-A3F6-E50A268FEA30}"/>
    <cellStyle name="Normal 98 6 3 3 2" xfId="41347" xr:uid="{72B3BAF3-BD03-4A22-98AF-05E1DC3929C6}"/>
    <cellStyle name="Normal 98 6 3 4" xfId="20855" xr:uid="{87E13D50-999D-4294-8CEA-17255261CB54}"/>
    <cellStyle name="Normal 98 6 3 4 2" xfId="45078" xr:uid="{B510D84D-8E68-4C23-ACA2-2FB0C5DB25B6}"/>
    <cellStyle name="Normal 98 6 3 5" xfId="26833" xr:uid="{4D29444B-AC45-443F-966F-DE434F188FB2}"/>
    <cellStyle name="Normal 98 6 3 5 2" xfId="50952" xr:uid="{F329C15D-26C4-407C-ACB5-D4D52DD23808}"/>
    <cellStyle name="Normal 98 6 3 6" xfId="34216" xr:uid="{E833E085-E64A-4FBE-A3F8-571EE8A97AF8}"/>
    <cellStyle name="Normal 98 6 4" xfId="12014" xr:uid="{598CEC5F-8EAD-45F1-8BF1-22C2F9D7D251}"/>
    <cellStyle name="Normal 98 6 4 2" xfId="25430" xr:uid="{8D5594FB-7889-48CC-A422-B6F54001FA18}"/>
    <cellStyle name="Normal 98 6 4 2 2" xfId="49564" xr:uid="{428EC0E3-6A2F-4728-AD55-2099832032C8}"/>
    <cellStyle name="Normal 98 6 4 3" xfId="36248" xr:uid="{23CCD567-3475-4C1B-97F9-F0E24208CF02}"/>
    <cellStyle name="Normal 98 6 5" xfId="15727" xr:uid="{624C7108-6203-4592-B6F9-DD439808D809}"/>
    <cellStyle name="Normal 98 6 5 2" xfId="39959" xr:uid="{7742F324-C114-438F-BF73-C1F20D681163}"/>
    <cellStyle name="Normal 98 6 6" xfId="19464" xr:uid="{98F98734-0B41-421E-BED0-BDD0533D2FD8}"/>
    <cellStyle name="Normal 98 6 6 2" xfId="43690" xr:uid="{42CB2A0C-5898-4559-9E50-38F5C8E2B547}"/>
    <cellStyle name="Normal 98 6 7" xfId="23017" xr:uid="{0824DFD2-6C9A-4164-A727-61D7C6600D48}"/>
    <cellStyle name="Normal 98 6 7 2" xfId="47219" xr:uid="{B54844EC-02A6-4BE5-9C8B-1A3C6AD28A94}"/>
    <cellStyle name="Normal 98 6 8" xfId="32214" xr:uid="{07762ED2-D1AB-4451-AD84-5F97BB42DCB2}"/>
    <cellStyle name="Normal 98 7" xfId="7676" xr:uid="{386520E6-DEE3-454C-9478-B82C86AF67F4}"/>
    <cellStyle name="Normal 98 8" xfId="7450" xr:uid="{DD6094D0-32F1-410C-AADC-C685A99C78F0}"/>
    <cellStyle name="Normal 98 8 2" xfId="12570" xr:uid="{88E6CCCA-E3A5-4BF6-AA8D-F0511DF83DCD}"/>
    <cellStyle name="Normal 98 8 2 2" xfId="25998" xr:uid="{D3435B4A-D00E-4A9B-B6C1-2612F3D7BF2D}"/>
    <cellStyle name="Normal 98 8 2 2 2" xfId="50119" xr:uid="{C4B254F0-854A-4DC7-8957-6B7194EC190B}"/>
    <cellStyle name="Normal 98 8 2 3" xfId="36803" xr:uid="{41A0AE9D-CE90-4547-89D2-A99D8E966F56}"/>
    <cellStyle name="Normal 98 8 3" xfId="16283" xr:uid="{47828B48-EF86-43FC-94B1-3BB68827BE47}"/>
    <cellStyle name="Normal 98 8 3 2" xfId="40514" xr:uid="{20F6747B-3BA8-4A8F-BBBC-C83641C0A607}"/>
    <cellStyle name="Normal 98 8 4" xfId="20022" xr:uid="{4C624892-E300-4307-968B-A5C5227D3E4D}"/>
    <cellStyle name="Normal 98 8 4 2" xfId="44245" xr:uid="{7503D945-7CB5-4154-BE3B-B91292DF89C6}"/>
    <cellStyle name="Normal 98 8 5" xfId="23164" xr:uid="{C0A1BF86-B50B-42A8-B47B-ED3CCE314452}"/>
    <cellStyle name="Normal 98 8 5 2" xfId="47366" xr:uid="{7A556892-6013-4F65-A4BD-03B8F4649CD6}"/>
    <cellStyle name="Normal 98 8 6" xfId="32361" xr:uid="{62AFF7A6-A1FF-4AB1-A219-57F0E819D1E8}"/>
    <cellStyle name="Normal 98 9" xfId="8666" xr:uid="{66003395-B403-4950-BCD9-2FE3C92F7ED1}"/>
    <cellStyle name="Normal 98 9 2" xfId="9838" xr:uid="{E62188BA-6803-4964-8F58-37A215519B88}"/>
    <cellStyle name="Normal 98 9 2 2" xfId="27129" xr:uid="{C60A8F03-F4C0-4A7B-9000-7FADEE262B59}"/>
    <cellStyle name="Normal 98 9 2 2 2" xfId="51246" xr:uid="{C2E83080-4F7F-48FC-A173-6C64BF9153CA}"/>
    <cellStyle name="Normal 98 9 2 3" xfId="34438" xr:uid="{8BFE28EE-0253-44CF-B9D3-063F00982379}"/>
    <cellStyle name="Normal 98 9 3" xfId="13697" xr:uid="{124090D4-B016-4322-AC39-67A6661031E6}"/>
    <cellStyle name="Normal 98 9 3 2" xfId="37930" xr:uid="{CA1F1DE0-B536-4072-903B-35E198090413}"/>
    <cellStyle name="Normal 98 9 4" xfId="17410" xr:uid="{E56517C5-49B3-44B1-894B-D2D4F55A9A87}"/>
    <cellStyle name="Normal 98 9 4 2" xfId="41641" xr:uid="{75A251C2-0584-403D-8689-D9FF69093056}"/>
    <cellStyle name="Normal 98 9 5" xfId="21149" xr:uid="{0822B5E2-51F3-49DF-8BDB-D7D0F71C3A36}"/>
    <cellStyle name="Normal 98 9 5 2" xfId="45372" xr:uid="{4A0CC45A-0699-4956-AEF5-829A12ED8701}"/>
    <cellStyle name="Normal 99" xfId="2426" xr:uid="{00000000-0005-0000-0000-0000FC0A0000}"/>
    <cellStyle name="Normal 99 10" xfId="8972" xr:uid="{3F880CE9-BAB0-4016-8371-B401730FBCA1}"/>
    <cellStyle name="Normal 99 10 2" xfId="12364" xr:uid="{1FCF35D1-60D7-42E9-843A-5032A4721C52}"/>
    <cellStyle name="Normal 99 10 2 2" xfId="36598" xr:uid="{E6ED683C-81A7-4E6C-BDD0-5ED0BD9E1B31}"/>
    <cellStyle name="Normal 99 10 3" xfId="16077" xr:uid="{6496F059-D1F8-417A-A8F9-0D09B0BBAF46}"/>
    <cellStyle name="Normal 99 10 3 2" xfId="40309" xr:uid="{21ECA06B-498C-479E-97C3-E03CBF9F5B86}"/>
    <cellStyle name="Normal 99 10 4" xfId="19815" xr:uid="{AE3919AE-1DCA-4FFE-85B0-1BCD959BC8EF}"/>
    <cellStyle name="Normal 99 10 4 2" xfId="44040" xr:uid="{EA1DAA42-734E-449C-A83F-8C124B82EF92}"/>
    <cellStyle name="Normal 99 10 5" xfId="25790" xr:uid="{6B8CC4CD-3E48-438C-ADFA-2D95B051F837}"/>
    <cellStyle name="Normal 99 10 5 2" xfId="49914" xr:uid="{D67CD52D-0EC9-4F7C-A80B-B7701E19C79E}"/>
    <cellStyle name="Normal 99 10 6" xfId="33666" xr:uid="{7ADCC8FB-9FD9-4476-9B37-28249500AF13}"/>
    <cellStyle name="Normal 99 11" xfId="10945" xr:uid="{97477521-3311-4CFF-95D4-587C4F6B4803}"/>
    <cellStyle name="Normal 99 11 2" xfId="24501" xr:uid="{6C581A5D-DB88-4B12-B9E8-8A390EC2F5D9}"/>
    <cellStyle name="Normal 99 11 2 2" xfId="48675" xr:uid="{0B19945F-0A1E-4D9A-A295-3AACE3E4878A}"/>
    <cellStyle name="Normal 99 11 3" xfId="35218" xr:uid="{F347710A-8793-4F43-A985-B89CCCF55E2D}"/>
    <cellStyle name="Normal 99 12" xfId="11120" xr:uid="{E3EDC637-34D8-47A3-BA4D-E572A8DE1494}"/>
    <cellStyle name="Normal 99 12 2" xfId="35354" xr:uid="{AE82ABC9-C216-44F0-AD7E-E57F43522CE5}"/>
    <cellStyle name="Normal 99 13" xfId="14833" xr:uid="{1756A159-BE59-4726-960F-15F0B09BD9CB}"/>
    <cellStyle name="Normal 99 13 2" xfId="39065" xr:uid="{86B9B0D8-27F3-4026-8E41-A619FA04EE40}"/>
    <cellStyle name="Normal 99 14" xfId="18566" xr:uid="{EE63E69A-9422-47C5-BDCF-F6F8C1F95A8A}"/>
    <cellStyle name="Normal 99 14 2" xfId="42792" xr:uid="{5549B9D9-7292-4D02-A809-61893253C688}"/>
    <cellStyle name="Normal 99 2" xfId="2427" xr:uid="{00000000-0005-0000-0000-0000FD0A0000}"/>
    <cellStyle name="Normal 99 2 2" xfId="7919" xr:uid="{3F10A0C8-9E42-4EE6-8101-22E2740C5981}"/>
    <cellStyle name="Normal 99 2 2 2" xfId="14090" xr:uid="{CF218769-BAA3-4A94-B0A0-9C0F05FFB57D}"/>
    <cellStyle name="Normal 99 2 2 2 2" xfId="27522" xr:uid="{D5AC713F-4415-407F-B2C5-96EE79EC3A64}"/>
    <cellStyle name="Normal 99 2 2 2 2 2" xfId="51639" xr:uid="{02949162-1610-4CEE-BF73-4A2FC3D60A2E}"/>
    <cellStyle name="Normal 99 2 2 2 3" xfId="38323" xr:uid="{80357C2A-00B9-4B07-8315-AF44F88F34E3}"/>
    <cellStyle name="Normal 99 2 2 3" xfId="17803" xr:uid="{94DB4451-80A5-4808-9324-74C43AA0BC18}"/>
    <cellStyle name="Normal 99 2 2 3 2" xfId="42034" xr:uid="{04BC8FD3-2032-482C-B025-24C1CC6D4EEC}"/>
    <cellStyle name="Normal 99 2 2 4" xfId="21542" xr:uid="{29D147D2-F2F1-4D2C-A1FC-6DE815933A89}"/>
    <cellStyle name="Normal 99 2 2 4 2" xfId="45765" xr:uid="{044026DD-6B22-4DC7-B7AF-F4ABA392B162}"/>
    <cellStyle name="Normal 99 2 2 5" xfId="23562" xr:uid="{67E35993-B1CB-4B9D-9765-E5D260004ACB}"/>
    <cellStyle name="Normal 99 2 2 5 2" xfId="47764" xr:uid="{26DECB16-6981-44CB-BCAA-464485AA4F63}"/>
    <cellStyle name="Normal 99 2 2 6" xfId="32757" xr:uid="{C78701A9-DE2F-481F-A93A-A7415330F463}"/>
    <cellStyle name="Normal 99 2 3" xfId="6772" xr:uid="{664F7E1C-F95F-4E3D-A938-24DD836CA88B}"/>
    <cellStyle name="Normal 99 2 3 2" xfId="12910" xr:uid="{5852A8CA-3998-46CF-9F3C-7375C4D3497D}"/>
    <cellStyle name="Normal 99 2 3 2 2" xfId="37143" xr:uid="{F94EFEFB-A906-4EC9-9518-CC9FBDDB8D1D}"/>
    <cellStyle name="Normal 99 2 3 3" xfId="16623" xr:uid="{FC924BD4-9ACF-476D-B346-A69AD7E8A012}"/>
    <cellStyle name="Normal 99 2 3 3 2" xfId="40854" xr:uid="{39F9A63E-37AF-472B-A9D1-2E75E8BA4BB1}"/>
    <cellStyle name="Normal 99 2 3 4" xfId="20362" xr:uid="{88E034F6-4996-4C6B-BD61-3F6717F5DCC9}"/>
    <cellStyle name="Normal 99 2 3 4 2" xfId="44585" xr:uid="{48E0452F-DB08-4E30-BE99-15BBFF9B85BC}"/>
    <cellStyle name="Normal 99 2 3 5" xfId="26340" xr:uid="{848A4FF1-EDDE-4B4E-A97A-95A1686AE6B7}"/>
    <cellStyle name="Normal 99 2 3 5 2" xfId="50459" xr:uid="{40BDFB14-29A0-44F1-B0B8-5BD57B1F3B79}"/>
    <cellStyle name="Normal 99 2 3 6" xfId="31709" xr:uid="{BDF510AD-2921-41CF-AD1A-ED3F82AA2D16}"/>
    <cellStyle name="Normal 99 2 4" xfId="11509" xr:uid="{5BB81E56-C766-492C-BFD2-0000E6B270F9}"/>
    <cellStyle name="Normal 99 2 4 2" xfId="24925" xr:uid="{CDAE8C9B-6146-49B5-B688-BC26EFD8BF5F}"/>
    <cellStyle name="Normal 99 2 4 2 2" xfId="49059" xr:uid="{644E7289-4024-4413-9C1B-C5511C0F6EFF}"/>
    <cellStyle name="Normal 99 2 4 3" xfId="35743" xr:uid="{C1EC371D-E6B0-4611-9966-336633852F59}"/>
    <cellStyle name="Normal 99 2 5" xfId="15222" xr:uid="{652A8EEB-2FC8-4F4A-AE92-5BD22E2EF659}"/>
    <cellStyle name="Normal 99 2 5 2" xfId="39454" xr:uid="{3DD1B21E-3321-471C-B2A4-87E5A4FD12DE}"/>
    <cellStyle name="Normal 99 2 6" xfId="18959" xr:uid="{A5E41CEC-B2DD-4120-B142-CEDEC46F660F}"/>
    <cellStyle name="Normal 99 2 6 2" xfId="43185" xr:uid="{38C9EEB9-743A-4F35-A604-1D95C5BE9F75}"/>
    <cellStyle name="Normal 99 2 7" xfId="22512" xr:uid="{653087B1-EFCD-42DC-9878-8D524F457D09}"/>
    <cellStyle name="Normal 99 2 7 2" xfId="46714" xr:uid="{BCEEC28A-5262-419D-B72D-C6E406038BE7}"/>
    <cellStyle name="Normal 99 3" xfId="2428" xr:uid="{00000000-0005-0000-0000-0000FE0A0000}"/>
    <cellStyle name="Normal 99 3 2" xfId="8053" xr:uid="{F53FC5E4-BE68-4A16-AA42-FF181D054154}"/>
    <cellStyle name="Normal 99 3 2 2" xfId="14214" xr:uid="{6C9FFF0C-950B-498C-B251-C058AB535F9C}"/>
    <cellStyle name="Normal 99 3 2 2 2" xfId="27646" xr:uid="{A1B41938-E00E-46BE-B0F6-F4BDD3ACF952}"/>
    <cellStyle name="Normal 99 3 2 2 2 2" xfId="51763" xr:uid="{00ACD050-2E41-4CA4-A8BD-85A5A60C41D5}"/>
    <cellStyle name="Normal 99 3 2 2 3" xfId="38447" xr:uid="{056F3C61-9DC9-4223-8806-364D43233DAF}"/>
    <cellStyle name="Normal 99 3 2 3" xfId="17927" xr:uid="{CE8612C7-1CD1-4726-8261-F6E78607FFD8}"/>
    <cellStyle name="Normal 99 3 2 3 2" xfId="42158" xr:uid="{4B4A0441-970C-4FF8-95A3-926980060019}"/>
    <cellStyle name="Normal 99 3 2 4" xfId="21666" xr:uid="{37450F41-CBD0-4C61-80E5-872E0D986C74}"/>
    <cellStyle name="Normal 99 3 2 4 2" xfId="45889" xr:uid="{A71C3EBB-ABC4-47BF-9014-59189CDDF3AA}"/>
    <cellStyle name="Normal 99 3 2 5" xfId="23686" xr:uid="{4A34213E-37AB-411F-A0FB-F48E157E4F11}"/>
    <cellStyle name="Normal 99 3 2 5 2" xfId="47888" xr:uid="{846A5F65-0551-4C61-922E-796F5DDC0629}"/>
    <cellStyle name="Normal 99 3 2 6" xfId="32881" xr:uid="{E82CDC97-C623-416B-B16A-6CBB38E28982}"/>
    <cellStyle name="Normal 99 3 3" xfId="6900" xr:uid="{DEFB4899-FE6B-4E00-AFC1-960A27FCA3BA}"/>
    <cellStyle name="Normal 99 3 3 2" xfId="13022" xr:uid="{2EC8DD53-6C7F-49F6-B9AD-023599E8A13B}"/>
    <cellStyle name="Normal 99 3 3 2 2" xfId="37255" xr:uid="{ADBADD6A-5A30-4B74-BE65-83369AC676F5}"/>
    <cellStyle name="Normal 99 3 3 3" xfId="16735" xr:uid="{6A6DC294-3196-4C93-B08C-F92073D66D7E}"/>
    <cellStyle name="Normal 99 3 3 3 2" xfId="40966" xr:uid="{C6763489-69B9-4281-A91E-B9BCEB4709F5}"/>
    <cellStyle name="Normal 99 3 3 4" xfId="20474" xr:uid="{D5E89F22-326B-426A-994F-59C87835F3AB}"/>
    <cellStyle name="Normal 99 3 3 4 2" xfId="44697" xr:uid="{64577F63-B5D9-482B-B13D-F0202649F3B7}"/>
    <cellStyle name="Normal 99 3 3 5" xfId="26452" xr:uid="{DDE569CC-5274-4F5E-9494-69337860B9BB}"/>
    <cellStyle name="Normal 99 3 3 5 2" xfId="50571" xr:uid="{E5CC2DB4-B0F9-474F-8D73-0B2668B426B1}"/>
    <cellStyle name="Normal 99 3 3 6" xfId="31833" xr:uid="{A6A9C967-0D46-4139-A7A5-41FE6A533768}"/>
    <cellStyle name="Normal 99 3 4" xfId="11633" xr:uid="{0417726D-E875-4091-A904-0A808B61F7C2}"/>
    <cellStyle name="Normal 99 3 4 2" xfId="25049" xr:uid="{02A83E60-53BE-4D74-B575-02BB138B803A}"/>
    <cellStyle name="Normal 99 3 4 2 2" xfId="49183" xr:uid="{3DB0F030-9AA1-4EBF-9BC8-AAF5521A6593}"/>
    <cellStyle name="Normal 99 3 4 3" xfId="35867" xr:uid="{A991DED7-D952-444B-A966-7FE2D8C0F3C4}"/>
    <cellStyle name="Normal 99 3 5" xfId="15346" xr:uid="{EDABAB56-E6F9-493C-BB5C-6E165226B358}"/>
    <cellStyle name="Normal 99 3 5 2" xfId="39578" xr:uid="{057A0576-51CB-4704-B3EE-599CFCA2BF64}"/>
    <cellStyle name="Normal 99 3 6" xfId="19083" xr:uid="{5616CA88-7723-4BB8-B691-ECBC4B0128FE}"/>
    <cellStyle name="Normal 99 3 6 2" xfId="43309" xr:uid="{68956C95-CD95-48BF-BCA1-95911314A369}"/>
    <cellStyle name="Normal 99 3 7" xfId="22636" xr:uid="{237391E0-360E-4F0F-AC17-91FB12D96659}"/>
    <cellStyle name="Normal 99 3 7 2" xfId="46838" xr:uid="{2616A11E-0996-4527-A9C5-0A897BD2D6D7}"/>
    <cellStyle name="Normal 99 4" xfId="2429" xr:uid="{00000000-0005-0000-0000-0000FF0A0000}"/>
    <cellStyle name="Normal 99 4 10" xfId="22764" xr:uid="{E2D1329C-72E2-4ECC-8613-65AA566CA93F}"/>
    <cellStyle name="Normal 99 4 10 2" xfId="46966" xr:uid="{4166EE31-717E-4EB9-82D7-153EF25A3253}"/>
    <cellStyle name="Normal 99 4 11" xfId="29043" xr:uid="{4C682CC1-C1A8-4D65-8E5F-FE0F3A156E8E}"/>
    <cellStyle name="Normal 99 4 2" xfId="2430" xr:uid="{00000000-0005-0000-0000-0000000B0000}"/>
    <cellStyle name="Normal 99 4 2 2" xfId="5060" xr:uid="{1A0F7490-8FB9-46BE-A72D-9E5FF1D53BFD}"/>
    <cellStyle name="Normal 99 4 2 2 2" xfId="27774" xr:uid="{56C1697A-2EB6-4FB9-A794-EEE97AE48AE8}"/>
    <cellStyle name="Normal 99 4 2 2 2 2" xfId="51891" xr:uid="{244DF300-2F86-470F-8C15-6C583D68C2D1}"/>
    <cellStyle name="Normal 99 4 2 2 3" xfId="30242" xr:uid="{4916719A-6FF4-4397-BB1C-49ACF2B082C0}"/>
    <cellStyle name="Normal 99 4 2 3" xfId="6256" xr:uid="{BA89EE4F-6847-4615-ABDD-1A393778B68C}"/>
    <cellStyle name="Normal 99 4 2 3 2" xfId="31262" xr:uid="{9D3DE660-8782-40CB-ABF2-113EF1DC3D7E}"/>
    <cellStyle name="Normal 99 4 2 4" xfId="8185" xr:uid="{EFAC60E6-1071-4DBC-B65A-E8F235061887}"/>
    <cellStyle name="Normal 99 4 2 4 2" xfId="33009" xr:uid="{CE974F97-4645-43F5-921A-9B242E24772B}"/>
    <cellStyle name="Normal 99 4 2 5" xfId="14342" xr:uid="{A63C826D-1A97-4825-BEE9-239604A6DC4C}"/>
    <cellStyle name="Normal 99 4 2 5 2" xfId="38575" xr:uid="{429FD24F-C91E-4213-8AC2-3E462B8A4617}"/>
    <cellStyle name="Normal 99 4 2 6" xfId="18055" xr:uid="{DDA2C59A-F2A9-481A-83DD-7F27ABC691A2}"/>
    <cellStyle name="Normal 99 4 2 6 2" xfId="42286" xr:uid="{F377D92A-4190-4EBC-BD66-15FED3053F28}"/>
    <cellStyle name="Normal 99 4 2 7" xfId="21794" xr:uid="{BE42CB5A-D7A1-4CCA-9B88-B3C0D028E6B5}"/>
    <cellStyle name="Normal 99 4 2 7 2" xfId="46017" xr:uid="{529A9E91-3B01-4560-BB56-12E5235E198F}"/>
    <cellStyle name="Normal 99 4 2 8" xfId="23814" xr:uid="{823A10AD-6263-40A5-8703-6917B2FDFE54}"/>
    <cellStyle name="Normal 99 4 2 8 2" xfId="48016" xr:uid="{B6CFE8D3-7DD9-45F6-89E3-5291BFD51ADF}"/>
    <cellStyle name="Normal 99 4 2 9" xfId="29044" xr:uid="{345C13C6-E696-404A-9037-0FA1EFE4101E}"/>
    <cellStyle name="Normal 99 4 3" xfId="5059" xr:uid="{4B10285E-162D-41FC-9234-E9F0525D84F5}"/>
    <cellStyle name="Normal 99 4 3 2" xfId="9431" xr:uid="{60E786AF-F825-4D7A-9FB4-AD0486C8000A}"/>
    <cellStyle name="Normal 99 4 3 2 2" xfId="34056" xr:uid="{6A27A726-183D-4E87-AFDD-4E36468818C3}"/>
    <cellStyle name="Normal 99 4 3 3" xfId="13150" xr:uid="{BBF2C238-F192-4154-8B64-06DF83C22B98}"/>
    <cellStyle name="Normal 99 4 3 3 2" xfId="37383" xr:uid="{D4A1606C-0BCB-462D-ABBD-4A5B51474E84}"/>
    <cellStyle name="Normal 99 4 3 4" xfId="16863" xr:uid="{C0588828-5DF3-4E7B-AC7E-A0EF0D93A0C6}"/>
    <cellStyle name="Normal 99 4 3 4 2" xfId="41094" xr:uid="{3357ED29-968D-414D-A174-F649B6F153EE}"/>
    <cellStyle name="Normal 99 4 3 5" xfId="20602" xr:uid="{BCB590CE-D745-4A04-B3DE-5D4E0FDE69FB}"/>
    <cellStyle name="Normal 99 4 3 5 2" xfId="44825" xr:uid="{44908297-195C-4F78-B755-425967B998F3}"/>
    <cellStyle name="Normal 99 4 3 6" xfId="26580" xr:uid="{3CCF5334-6E1D-48F5-8E1A-22364480FC41}"/>
    <cellStyle name="Normal 99 4 3 6 2" xfId="50699" xr:uid="{F73077FC-E809-480C-834E-34E228DDC508}"/>
    <cellStyle name="Normal 99 4 3 7" xfId="30241" xr:uid="{D553BC7A-948A-41F5-B611-2276B141AD47}"/>
    <cellStyle name="Normal 99 4 4" xfId="6255" xr:uid="{E6C9BF4C-6544-4412-A8E3-19A26BCC7022}"/>
    <cellStyle name="Normal 99 4 4 2" xfId="25177" xr:uid="{19F6FB44-06AE-4859-B6EA-EE3D90FC1EBC}"/>
    <cellStyle name="Normal 99 4 4 2 2" xfId="49311" xr:uid="{F077809C-E282-42DE-9B0E-3AEE5F0B2DFC}"/>
    <cellStyle name="Normal 99 4 4 3" xfId="31261" xr:uid="{D84FFDCD-A91A-4282-B0E6-E3A1C0F9BC02}"/>
    <cellStyle name="Normal 99 4 5" xfId="7037" xr:uid="{235A301B-1CED-4AB4-A6EC-8712A66D4A83}"/>
    <cellStyle name="Normal 99 4 5 2" xfId="31961" xr:uid="{DEEC69EA-556C-4645-8A29-7D9EF8AA595A}"/>
    <cellStyle name="Normal 99 4 6" xfId="10946" xr:uid="{5B01EF84-0F71-4801-8E46-9A3BD14CAA22}"/>
    <cellStyle name="Normal 99 4 6 2" xfId="35219" xr:uid="{B216D03F-DC56-4F66-820C-F803A665A688}"/>
    <cellStyle name="Normal 99 4 7" xfId="11761" xr:uid="{7DE186DD-B7B3-476E-BD45-D9B6746674E0}"/>
    <cellStyle name="Normal 99 4 7 2" xfId="35995" xr:uid="{3C194F01-EB1B-4B12-BDB6-375425175E18}"/>
    <cellStyle name="Normal 99 4 8" xfId="15474" xr:uid="{5C3C0071-B786-43FB-ACA1-BF9E4771ED38}"/>
    <cellStyle name="Normal 99 4 8 2" xfId="39706" xr:uid="{4A83D1F5-BBA6-4BBA-8EE5-A6B8D44CD45C}"/>
    <cellStyle name="Normal 99 4 9" xfId="19211" xr:uid="{DB8407C8-8DF7-4ADA-87C8-FCEB20BF0D6B}"/>
    <cellStyle name="Normal 99 4 9 2" xfId="43437" xr:uid="{B65D6824-DCC0-441A-9C97-A88974E38395}"/>
    <cellStyle name="Normal 99 5" xfId="2431" xr:uid="{00000000-0005-0000-0000-0000010B0000}"/>
    <cellStyle name="Normal 99 5 2" xfId="8315" xr:uid="{EBD5649B-117B-4770-9BE0-92ECC915B6E0}"/>
    <cellStyle name="Normal 99 5 2 2" xfId="14469" xr:uid="{9986DF39-F5DD-4CD4-8B9D-97C873C1125F}"/>
    <cellStyle name="Normal 99 5 2 2 2" xfId="27901" xr:uid="{676517AE-D28F-4E11-9B6B-2F1870AC9068}"/>
    <cellStyle name="Normal 99 5 2 2 2 2" xfId="52018" xr:uid="{765FEBD8-7A8F-4048-AC91-EAC1673B52E5}"/>
    <cellStyle name="Normal 99 5 2 2 3" xfId="38702" xr:uid="{AE5701FA-6025-4691-AF27-28B0193EE1EE}"/>
    <cellStyle name="Normal 99 5 2 3" xfId="18182" xr:uid="{54666E0D-F88C-4428-B976-26A6BA8778CC}"/>
    <cellStyle name="Normal 99 5 2 3 2" xfId="42413" xr:uid="{2BAC6CDF-23A8-4A96-A99A-DACD3CF756BC}"/>
    <cellStyle name="Normal 99 5 2 4" xfId="21921" xr:uid="{A17BAEF2-98FE-43C2-9008-C82C8695A71F}"/>
    <cellStyle name="Normal 99 5 2 4 2" xfId="46144" xr:uid="{E8929D23-DFBC-41BF-9BBF-4DF63477EEDF}"/>
    <cellStyle name="Normal 99 5 2 5" xfId="23941" xr:uid="{4502B25D-9419-4D06-A4CA-577EF7F397C5}"/>
    <cellStyle name="Normal 99 5 2 5 2" xfId="48143" xr:uid="{4B66BC46-0852-46CC-A273-EF745CEC7ED5}"/>
    <cellStyle name="Normal 99 5 2 6" xfId="33136" xr:uid="{BD17A0B5-F49B-4B6C-9079-A7DDD8889949}"/>
    <cellStyle name="Normal 99 5 3" xfId="7165" xr:uid="{C930DDB4-36F6-4BEE-94EF-41C65E532396}"/>
    <cellStyle name="Normal 99 5 3 2" xfId="13277" xr:uid="{1E7208CE-25CD-4465-B5BC-DE0A374BAF27}"/>
    <cellStyle name="Normal 99 5 3 2 2" xfId="37510" xr:uid="{1E3F35ED-CEE3-4BA0-AD3A-E6644432B168}"/>
    <cellStyle name="Normal 99 5 3 3" xfId="16990" xr:uid="{B1FF2653-86C9-4077-9C4F-5ED13537DEF9}"/>
    <cellStyle name="Normal 99 5 3 3 2" xfId="41221" xr:uid="{EC7BBE29-FD1D-4F2B-8E06-049B0E3AE3D2}"/>
    <cellStyle name="Normal 99 5 3 4" xfId="20729" xr:uid="{9738C308-39AD-4ED1-B2AF-421901B671F9}"/>
    <cellStyle name="Normal 99 5 3 4 2" xfId="44952" xr:uid="{50C47F80-3BEE-49E1-BC11-28993746D8A6}"/>
    <cellStyle name="Normal 99 5 3 5" xfId="26707" xr:uid="{B2153950-6BE2-465A-88A8-0AC4FA4D48F7}"/>
    <cellStyle name="Normal 99 5 3 5 2" xfId="50826" xr:uid="{93AD7B57-A066-4D2F-A185-B8338891F181}"/>
    <cellStyle name="Normal 99 5 3 6" xfId="32088" xr:uid="{CDC99AAB-8643-457E-BDAB-C713010E2045}"/>
    <cellStyle name="Normal 99 5 4" xfId="10947" xr:uid="{2EFF08A0-7653-40B7-AAF5-0CECC7A5CADD}"/>
    <cellStyle name="Normal 99 5 4 2" xfId="25304" xr:uid="{B18E2D14-AC47-4ACB-87E5-48BCDFE31181}"/>
    <cellStyle name="Normal 99 5 4 2 2" xfId="49438" xr:uid="{C33D773E-CFB2-4835-A3B0-4DCA986CB32C}"/>
    <cellStyle name="Normal 99 5 5" xfId="11888" xr:uid="{0EB0E4BF-2FD5-4DAB-8899-7463FAD814FB}"/>
    <cellStyle name="Normal 99 5 5 2" xfId="36122" xr:uid="{23941E9B-E598-48C0-B726-BBC6971DC88E}"/>
    <cellStyle name="Normal 99 5 6" xfId="15601" xr:uid="{EBC938BF-AE05-48A2-A9CA-9766D7726522}"/>
    <cellStyle name="Normal 99 5 6 2" xfId="39833" xr:uid="{BC9AA38E-6C03-446C-A1B4-FBD76B2B0E80}"/>
    <cellStyle name="Normal 99 5 7" xfId="19338" xr:uid="{95E62D77-9649-4E36-A9C2-A2CED07E9932}"/>
    <cellStyle name="Normal 99 5 7 2" xfId="43564" xr:uid="{5C9F3A73-734B-4ED2-B677-4DF311B3781A}"/>
    <cellStyle name="Normal 99 5 8" xfId="22891" xr:uid="{2CDE226B-A842-41F1-BA1E-93B4335ED7D4}"/>
    <cellStyle name="Normal 99 5 8 2" xfId="47093" xr:uid="{2DE5CF98-E9DD-4218-A85A-5DC2680DD08C}"/>
    <cellStyle name="Normal 99 6" xfId="7299" xr:uid="{D1334481-734F-4A42-ACB0-BBA245ECC372}"/>
    <cellStyle name="Normal 99 6 2" xfId="8447" xr:uid="{8CF396E3-4418-42A0-86D9-4368B18861F1}"/>
    <cellStyle name="Normal 99 6 2 2" xfId="14596" xr:uid="{199A7A89-061E-4946-AFE4-19E0A0D70DF1}"/>
    <cellStyle name="Normal 99 6 2 2 2" xfId="28028" xr:uid="{3B033395-335F-4852-B58F-3AB3F1766BEE}"/>
    <cellStyle name="Normal 99 6 2 2 2 2" xfId="52145" xr:uid="{96E30446-6C75-4616-AC27-341C11310490}"/>
    <cellStyle name="Normal 99 6 2 2 3" xfId="38829" xr:uid="{04CB540F-A82E-4137-B1C0-C512C57FD0E5}"/>
    <cellStyle name="Normal 99 6 2 3" xfId="18309" xr:uid="{3958259B-0D38-43BE-A9B2-4ED402343D70}"/>
    <cellStyle name="Normal 99 6 2 3 2" xfId="42540" xr:uid="{CA95025B-20BB-4C6E-A7FD-DE5BD44CC939}"/>
    <cellStyle name="Normal 99 6 2 4" xfId="22048" xr:uid="{A7D01271-384E-4B38-B955-7DA62AA38FAD}"/>
    <cellStyle name="Normal 99 6 2 4 2" xfId="46271" xr:uid="{5B0585DE-4CE1-4FD1-A6C4-01F05856578B}"/>
    <cellStyle name="Normal 99 6 2 5" xfId="24068" xr:uid="{030EB23E-3D33-4029-A7F3-DA567414950B}"/>
    <cellStyle name="Normal 99 6 2 5 2" xfId="48270" xr:uid="{F33F24EE-7B8B-44B5-AB55-2B06AC1E9F18}"/>
    <cellStyle name="Normal 99 6 2 6" xfId="33263" xr:uid="{530A61FD-F4DC-4289-84FA-FB764854E979}"/>
    <cellStyle name="Normal 99 6 3" xfId="9592" xr:uid="{7322C6C6-847F-4839-B4EC-8FBDB257E70D}"/>
    <cellStyle name="Normal 99 6 3 2" xfId="13404" xr:uid="{BEFF0DE2-CC5A-458B-8D0B-11CEE7F0DA84}"/>
    <cellStyle name="Normal 99 6 3 2 2" xfId="37637" xr:uid="{D0E5163F-1B0A-4CD2-91D6-03AC23610617}"/>
    <cellStyle name="Normal 99 6 3 3" xfId="17117" xr:uid="{4142AB1B-4B54-4437-99A0-2B714164E0EA}"/>
    <cellStyle name="Normal 99 6 3 3 2" xfId="41348" xr:uid="{5E81E25E-E9F5-4CD8-ABE0-EB73DBEEB3E4}"/>
    <cellStyle name="Normal 99 6 3 4" xfId="20856" xr:uid="{DB1FD6C4-E586-4DED-B0E9-1E8F8597344C}"/>
    <cellStyle name="Normal 99 6 3 4 2" xfId="45079" xr:uid="{1737F776-80F4-4D69-A383-78A7BC3305E4}"/>
    <cellStyle name="Normal 99 6 3 5" xfId="26834" xr:uid="{FCBEAEF0-F266-4737-8DC8-E6B656AA6074}"/>
    <cellStyle name="Normal 99 6 3 5 2" xfId="50953" xr:uid="{01C33418-1655-44CC-B0BA-25E436D71BA9}"/>
    <cellStyle name="Normal 99 6 3 6" xfId="34217" xr:uid="{370F7944-29F1-4F35-A5B6-260FF2045881}"/>
    <cellStyle name="Normal 99 6 4" xfId="12015" xr:uid="{D21CE517-3D2F-472A-9A27-D1D96C302590}"/>
    <cellStyle name="Normal 99 6 4 2" xfId="25431" xr:uid="{662805D2-AFEC-41DD-A398-A2E38D16C98F}"/>
    <cellStyle name="Normal 99 6 4 2 2" xfId="49565" xr:uid="{793D65A2-4BC5-4B01-AFC1-B8557725CC96}"/>
    <cellStyle name="Normal 99 6 4 3" xfId="36249" xr:uid="{837D888A-02CC-4CFB-8887-FC3E4077661E}"/>
    <cellStyle name="Normal 99 6 5" xfId="15728" xr:uid="{6942BEE3-61E7-498E-969C-44A81CBD9FD7}"/>
    <cellStyle name="Normal 99 6 5 2" xfId="39960" xr:uid="{A79ED60B-5209-4A78-A773-40CAF751F26B}"/>
    <cellStyle name="Normal 99 6 6" xfId="19465" xr:uid="{B28602B8-A416-45BD-B49E-C7D3FC7A9651}"/>
    <cellStyle name="Normal 99 6 6 2" xfId="43691" xr:uid="{D7F1B771-2141-4A9E-93CC-8556E85864F5}"/>
    <cellStyle name="Normal 99 6 7" xfId="23018" xr:uid="{287BC4CF-FAA9-435F-8FE9-E43754389749}"/>
    <cellStyle name="Normal 99 6 7 2" xfId="47220" xr:uid="{D7169833-5A56-4352-898D-51F7C1A36111}"/>
    <cellStyle name="Normal 99 6 8" xfId="32215" xr:uid="{70076BFE-21AE-4019-AE89-427A6BEAAC2C}"/>
    <cellStyle name="Normal 99 7" xfId="7687" xr:uid="{EAC93A8D-0E08-4DC8-A052-3ABDF164C221}"/>
    <cellStyle name="Normal 99 8" xfId="7463" xr:uid="{06BCB3AC-3010-42AC-9D10-5F770D380358}"/>
    <cellStyle name="Normal 99 8 2" xfId="12573" xr:uid="{3D8C4BD4-D408-4891-A934-253EF74065CF}"/>
    <cellStyle name="Normal 99 8 2 2" xfId="26001" xr:uid="{7D252AAD-854C-45D4-858D-AC9FDE002953}"/>
    <cellStyle name="Normal 99 8 2 2 2" xfId="50122" xr:uid="{E184013B-743A-441C-B1DD-EA3A7521D0AD}"/>
    <cellStyle name="Normal 99 8 2 3" xfId="36806" xr:uid="{6128290A-1279-4559-B1F0-B3FE13131134}"/>
    <cellStyle name="Normal 99 8 3" xfId="16286" xr:uid="{5C528E88-8DCD-46DE-A20C-C43C39CD303C}"/>
    <cellStyle name="Normal 99 8 3 2" xfId="40517" xr:uid="{03AE9449-7D02-4029-A848-C7DE0214F186}"/>
    <cellStyle name="Normal 99 8 4" xfId="20025" xr:uid="{10CC0A51-395D-46CF-A742-68DFFF3C899F}"/>
    <cellStyle name="Normal 99 8 4 2" xfId="44248" xr:uid="{330E5B42-57D4-47AF-B140-3065A6FD64E0}"/>
    <cellStyle name="Normal 99 8 5" xfId="23177" xr:uid="{CA43ACAA-ADA6-459E-8B30-A19E47A15EAA}"/>
    <cellStyle name="Normal 99 8 5 2" xfId="47379" xr:uid="{87BB4392-A163-46F4-88C0-2FE4886E88F4}"/>
    <cellStyle name="Normal 99 8 6" xfId="32374" xr:uid="{537BA7CC-D588-4BA9-8AC7-67412DE397EC}"/>
    <cellStyle name="Normal 99 9" xfId="8667" xr:uid="{DABE0D78-4267-4B5A-BB5F-BBFB460900C3}"/>
    <cellStyle name="Normal 99 9 2" xfId="9839" xr:uid="{86E257DB-1B99-4A34-A0A9-C4F453A28F7B}"/>
    <cellStyle name="Normal 99 9 2 2" xfId="27142" xr:uid="{3FDC9322-5CFB-40DA-85BE-F1BEB37F1477}"/>
    <cellStyle name="Normal 99 9 2 2 2" xfId="51259" xr:uid="{3E7585A1-EA04-4E28-AE43-75E7F419C2FA}"/>
    <cellStyle name="Normal 99 9 2 3" xfId="34439" xr:uid="{546CA69C-2CFA-4056-8DBB-F27119B37E40}"/>
    <cellStyle name="Normal 99 9 3" xfId="13710" xr:uid="{2C09FC0C-D6AE-4452-8260-64211EF6873E}"/>
    <cellStyle name="Normal 99 9 3 2" xfId="37943" xr:uid="{BD63DA5D-9E8F-4AB6-A39A-8F01F49C6CAB}"/>
    <cellStyle name="Normal 99 9 4" xfId="17423" xr:uid="{3D98D665-EAB4-464E-99AA-4D4ACAC40A03}"/>
    <cellStyle name="Normal 99 9 4 2" xfId="41654" xr:uid="{38B6272F-456C-4DEA-BCE4-5D526929CCCA}"/>
    <cellStyle name="Normal 99 9 5" xfId="21162" xr:uid="{F66C672B-18AC-4906-B9D2-30D441C56045}"/>
    <cellStyle name="Normal 99 9 5 2" xfId="45385" xr:uid="{D765F0A7-E524-4530-96EB-1FEDF161B16C}"/>
    <cellStyle name="Normal_FACTC.XLS" xfId="2432" xr:uid="{00000000-0005-0000-0000-0000020B0000}"/>
    <cellStyle name="Normal_FACTE.XLS" xfId="2433" xr:uid="{00000000-0005-0000-0000-0000030B0000}"/>
    <cellStyle name="Normal_factsheet web 2003_01_06_01" xfId="2434" xr:uid="{00000000-0005-0000-0000-0000040B0000}"/>
    <cellStyle name="Normal_Factsheet-02" xfId="2435" xr:uid="{00000000-0005-0000-0000-0000050B0000}"/>
    <cellStyle name="Normal_sayfa1" xfId="2436" xr:uid="{00000000-0005-0000-0000-0000060B0000}"/>
    <cellStyle name="Normal_sayfa1 2" xfId="2437" xr:uid="{00000000-0005-0000-0000-0000070B0000}"/>
    <cellStyle name="Not 10" xfId="8797" xr:uid="{6643FD95-F69C-4BD8-9A8D-1817D7A59583}"/>
    <cellStyle name="Not 10 2" xfId="10100" xr:uid="{727CFED1-5F81-4629-A3D9-1769842BFBD3}"/>
    <cellStyle name="Not 10 2 2" xfId="14744" xr:uid="{74322D86-213C-4F9B-84A9-F6694163721E}"/>
    <cellStyle name="Not 10 2 2 2" xfId="38977" xr:uid="{943B3582-88C2-44E9-BCDC-9B685719C492}"/>
    <cellStyle name="Not 10 2 3" xfId="18457" xr:uid="{AFD53DA9-3332-4ECC-B05A-6C36A1400D11}"/>
    <cellStyle name="Not 10 2 3 2" xfId="42688" xr:uid="{6A109E5E-933B-4FF9-A17F-D4384BDB7562}"/>
    <cellStyle name="Not 10 2 4" xfId="22196" xr:uid="{F0A5CB8D-3D0F-40B5-8DE3-187F01F7D0F6}"/>
    <cellStyle name="Not 10 2 4 2" xfId="46419" xr:uid="{120CE44F-CA3D-4B78-AD5E-A52DEA26DD63}"/>
    <cellStyle name="Not 10 2 5" xfId="28176" xr:uid="{4AFCD5E9-3B7F-4026-A2A7-BC7A39161CE5}"/>
    <cellStyle name="Not 10 2 5 2" xfId="52293" xr:uid="{9055C9D3-802D-4AF9-A80E-A352BA32087B}"/>
    <cellStyle name="Not 10 2 6" xfId="34694" xr:uid="{6EE8D56F-3BF4-40F9-BE0D-53C519E65DA8}"/>
    <cellStyle name="Not 10 3" xfId="9702" xr:uid="{A04CAD9D-B490-4CC9-9A52-1682667B1D85}"/>
    <cellStyle name="Not 10 3 2" xfId="13566" xr:uid="{F6F6A708-A63D-4CC8-B176-ACC4CC087E02}"/>
    <cellStyle name="Not 10 3 2 2" xfId="37799" xr:uid="{0F82D8F9-90EC-4D25-894C-51D73C176190}"/>
    <cellStyle name="Not 10 3 3" xfId="17279" xr:uid="{9F3871F9-86EA-4999-8349-1B4085B9B76A}"/>
    <cellStyle name="Not 10 3 3 2" xfId="41510" xr:uid="{ED02EE90-457B-41AD-8215-5687A3D5C2E4}"/>
    <cellStyle name="Not 10 3 4" xfId="21018" xr:uid="{04B17504-CDEF-466E-A162-BE2298151632}"/>
    <cellStyle name="Not 10 3 4 2" xfId="45241" xr:uid="{B96E1F3A-DBD0-43A9-968D-166DBFF78C19}"/>
    <cellStyle name="Not 10 3 5" xfId="26996" xr:uid="{58D442EA-538C-4907-9FB2-BA9C5AA4D2A4}"/>
    <cellStyle name="Not 10 3 5 2" xfId="51115" xr:uid="{546B989E-A8C9-4B1F-9FD6-192816A4A258}"/>
    <cellStyle name="Not 10 3 6" xfId="34326" xr:uid="{A6E790DC-BD7B-49FA-A8B6-686F8569638B}"/>
    <cellStyle name="Not 10 4" xfId="12163" xr:uid="{CC3846E8-C3C7-4D5E-AAB8-C66DE9A9C3AF}"/>
    <cellStyle name="Not 10 4 2" xfId="36397" xr:uid="{E5F4501E-4013-4975-A965-342A9C685DA8}"/>
    <cellStyle name="Not 10 5" xfId="15876" xr:uid="{5A030E9A-91F1-484E-A270-92C916E24DDC}"/>
    <cellStyle name="Not 10 5 2" xfId="40108" xr:uid="{55182D5B-0BAF-4B2F-8E9B-E5085D45A768}"/>
    <cellStyle name="Not 10 6" xfId="19613" xr:uid="{1CC38BA0-A101-4CF2-9BF9-B2DF9D618D08}"/>
    <cellStyle name="Not 10 6 2" xfId="43839" xr:uid="{9082D0B0-E143-495E-98D6-7705D5B6555C}"/>
    <cellStyle name="Not 10 7" xfId="25579" xr:uid="{8B6C6ED7-3575-48A2-9FC3-F399288610C0}"/>
    <cellStyle name="Not 10 7 2" xfId="49713" xr:uid="{9B336672-036B-4433-88C4-B024F6E3A259}"/>
    <cellStyle name="Not 10 8" xfId="33573" xr:uid="{5B12C8B1-B555-4B60-BFB6-E1AA9DEFDB5B}"/>
    <cellStyle name="Not 11" xfId="8801" xr:uid="{D1B9CFCE-6836-4B13-8D57-B23C773EEE52}"/>
    <cellStyle name="Not 11 2" xfId="10117" xr:uid="{BDE901DC-6D93-43A1-97F4-5BE3094BBCC7}"/>
    <cellStyle name="Not 11 2 2" xfId="14761" xr:uid="{9ED976BC-558A-4A67-8FF3-54C44F34B3D5}"/>
    <cellStyle name="Not 11 2 2 2" xfId="38994" xr:uid="{7DDFEAD0-FFAE-4E8A-89E8-1B6EBFB12AA5}"/>
    <cellStyle name="Not 11 2 3" xfId="18474" xr:uid="{37D82D95-6B3D-40CD-B798-7D9D55D64EA8}"/>
    <cellStyle name="Not 11 2 3 2" xfId="42705" xr:uid="{7152EF7F-200C-4184-8464-D56D88820432}"/>
    <cellStyle name="Not 11 2 4" xfId="22213" xr:uid="{F23BAA8B-6486-4B43-A673-4F7788C0F456}"/>
    <cellStyle name="Not 11 2 4 2" xfId="46436" xr:uid="{8B808084-A2BB-43B5-B5D3-FAFB454852DA}"/>
    <cellStyle name="Not 11 2 5" xfId="28193" xr:uid="{E1DDE06D-B40D-4220-8DF3-6A729F55B063}"/>
    <cellStyle name="Not 11 2 5 2" xfId="52310" xr:uid="{3489A98E-C749-4720-B019-74241A4DFCEA}"/>
    <cellStyle name="Not 11 2 6" xfId="34711" xr:uid="{A45B3D69-56A0-4438-BC0D-7469F71B458C}"/>
    <cellStyle name="Not 11 3" xfId="9720" xr:uid="{D6F68C59-9C12-470D-A8EF-FDD0C6B9FB37}"/>
    <cellStyle name="Not 11 3 2" xfId="13585" xr:uid="{2AAF835A-9889-4C52-A523-005D0F2217C8}"/>
    <cellStyle name="Not 11 3 2 2" xfId="37818" xr:uid="{FC588F16-1AAB-41A7-A8FF-610E826EA839}"/>
    <cellStyle name="Not 11 3 3" xfId="17298" xr:uid="{B5965FAA-F41C-4E9D-BBFD-62A75C1B2260}"/>
    <cellStyle name="Not 11 3 3 2" xfId="41529" xr:uid="{A9FABDA2-56F8-4386-A7E1-2148B7C6E92F}"/>
    <cellStyle name="Not 11 3 4" xfId="21037" xr:uid="{775C2ACF-6ADB-428B-A2BD-72C141A41E51}"/>
    <cellStyle name="Not 11 3 4 2" xfId="45260" xr:uid="{4610E2AD-7D78-4614-A53A-CF97A87D5219}"/>
    <cellStyle name="Not 11 3 5" xfId="27015" xr:uid="{A51767B3-0D6D-4B40-BCCA-A7BC9C27FE49}"/>
    <cellStyle name="Not 11 3 5 2" xfId="51134" xr:uid="{8EBC4A3D-F579-4C0F-B109-08D663A92516}"/>
    <cellStyle name="Not 11 3 6" xfId="34344" xr:uid="{A448EDCD-5190-4D7F-8C2B-EE97C8CDE91B}"/>
    <cellStyle name="Not 11 4" xfId="12180" xr:uid="{DD356317-0895-4A09-8403-E20B2047F371}"/>
    <cellStyle name="Not 11 4 2" xfId="36414" xr:uid="{FDA4A66D-8F0D-4D6D-9BE8-28147231CE3F}"/>
    <cellStyle name="Not 11 5" xfId="15893" xr:uid="{23EA7552-F1C3-4FE2-9130-EC8D62526783}"/>
    <cellStyle name="Not 11 5 2" xfId="40125" xr:uid="{C397B016-F7E4-4C11-845A-B60108670D0A}"/>
    <cellStyle name="Not 11 6" xfId="19630" xr:uid="{CBFBB8BD-48D9-4C0B-9BCC-57D0BA5C0EA5}"/>
    <cellStyle name="Not 11 6 2" xfId="43856" xr:uid="{E17F9FD4-A4F2-4E84-801D-765D08D1415C}"/>
    <cellStyle name="Not 11 7" xfId="25596" xr:uid="{AF00674F-1850-45DB-A16F-4C7A017C2575}"/>
    <cellStyle name="Not 11 7 2" xfId="49730" xr:uid="{B4774622-62D7-4252-AF65-7FBC559CEE8F}"/>
    <cellStyle name="Not 11 8" xfId="33577" xr:uid="{9BB2FFAB-58AA-4D80-A3FA-8F04880DC72A}"/>
    <cellStyle name="Not 12" xfId="8805" xr:uid="{97ED4CAF-B974-4701-8848-52A27EE0EB85}"/>
    <cellStyle name="Not 12 2" xfId="10133" xr:uid="{F8787963-F8ED-4F08-9EFB-08C871E48FA4}"/>
    <cellStyle name="Not 12 2 2" xfId="14777" xr:uid="{B969EBD7-B5B6-4E20-A1B1-D2BBBA2E7914}"/>
    <cellStyle name="Not 12 2 2 2" xfId="39010" xr:uid="{818071C5-28B6-4971-8308-058144067883}"/>
    <cellStyle name="Not 12 2 3" xfId="18490" xr:uid="{055C131A-CAF4-4D3B-A0F4-D09F1ECA191E}"/>
    <cellStyle name="Not 12 2 3 2" xfId="42721" xr:uid="{91D58F1B-8F6D-4C67-8C14-018D82C65723}"/>
    <cellStyle name="Not 12 2 4" xfId="22229" xr:uid="{D76B12A1-B6B0-453D-8C27-D00A6E62B601}"/>
    <cellStyle name="Not 12 2 4 2" xfId="46452" xr:uid="{7CB0975B-2081-4720-8B50-10FAE04B08E4}"/>
    <cellStyle name="Not 12 2 5" xfId="28209" xr:uid="{89557497-1B5E-44F7-A7B9-2B5F7B991723}"/>
    <cellStyle name="Not 12 2 5 2" xfId="52326" xr:uid="{6638D63E-8299-4BE6-9D45-1BFD4F76D465}"/>
    <cellStyle name="Not 12 2 6" xfId="34727" xr:uid="{417856EB-942D-4D02-9667-65F740310A4A}"/>
    <cellStyle name="Not 12 3" xfId="9828" xr:uid="{16D9458E-ABE0-4A56-B2C5-FEA8EA124C78}"/>
    <cellStyle name="Not 12 3 2" xfId="13676" xr:uid="{343D7A06-D482-4406-AFC8-27B136F5E4F0}"/>
    <cellStyle name="Not 12 3 2 2" xfId="37909" xr:uid="{4A0D2C41-E6DB-44C4-B538-9385A226C584}"/>
    <cellStyle name="Not 12 3 3" xfId="17389" xr:uid="{BD7F5484-C578-4FBB-9970-04FD5D7EB9A8}"/>
    <cellStyle name="Not 12 3 3 2" xfId="41620" xr:uid="{D1FBE4F8-F857-4FFD-8B9E-77CBEBF0F4A7}"/>
    <cellStyle name="Not 12 3 4" xfId="21128" xr:uid="{5F6DB3D6-987B-44FF-986D-954A33A87B8C}"/>
    <cellStyle name="Not 12 3 4 2" xfId="45351" xr:uid="{F9C443DE-59FD-4D03-B0B3-3C113BF554EB}"/>
    <cellStyle name="Not 12 3 5" xfId="27106" xr:uid="{8FB78DA6-E32A-4C36-B13C-9BE4435E604D}"/>
    <cellStyle name="Not 12 3 5 2" xfId="51225" xr:uid="{6D4CC518-557A-4626-9BF7-73B3B117EE81}"/>
    <cellStyle name="Not 12 3 6" xfId="34431" xr:uid="{0AAAE298-03F7-496A-911B-756B2616C965}"/>
    <cellStyle name="Not 12 4" xfId="12196" xr:uid="{DF4F3FE5-AABE-4337-BFF9-66CD47826BE7}"/>
    <cellStyle name="Not 12 4 2" xfId="36430" xr:uid="{D55B883F-F2D6-4848-9CBC-6091192EDDF0}"/>
    <cellStyle name="Not 12 5" xfId="15909" xr:uid="{3EEF70C9-B2AA-4454-88B8-74013DCC732E}"/>
    <cellStyle name="Not 12 5 2" xfId="40141" xr:uid="{2945ACF1-B29A-4C3D-9E9D-C9C51DBB8A71}"/>
    <cellStyle name="Not 12 6" xfId="19646" xr:uid="{6AFCC683-3CDD-4165-9B00-915FBB183FE2}"/>
    <cellStyle name="Not 12 6 2" xfId="43872" xr:uid="{15D4067D-AED0-4809-B5BF-B93D787988B9}"/>
    <cellStyle name="Not 12 7" xfId="25612" xr:uid="{E39CF86A-F6C8-4F0B-BF69-5D59CFFE4160}"/>
    <cellStyle name="Not 12 7 2" xfId="49746" xr:uid="{FA91E6B4-B007-44B4-98FB-F75A3000E491}"/>
    <cellStyle name="Not 12 8" xfId="33581" xr:uid="{54A53DAA-5E7A-4586-A6B3-575B11FF3AFC}"/>
    <cellStyle name="Not 13" xfId="9834" xr:uid="{325B9DE2-6A29-4B6B-A917-6BBDBFFA2F38}"/>
    <cellStyle name="Not 13 2" xfId="13681" xr:uid="{25E61AF6-B076-4C69-82C8-EE56828E24AE}"/>
    <cellStyle name="Not 13 2 2" xfId="37914" xr:uid="{3D796CD6-A3EB-4547-8F8B-EA742CF24226}"/>
    <cellStyle name="Not 13 3" xfId="17394" xr:uid="{9361125E-BF23-41F7-BA65-E402B531FAD4}"/>
    <cellStyle name="Not 13 3 2" xfId="41625" xr:uid="{639CD2FE-91CF-4498-B2EB-A4515429E69D}"/>
    <cellStyle name="Not 13 4" xfId="21133" xr:uid="{FF228932-47A5-4BC1-9FE3-3A29F25A6975}"/>
    <cellStyle name="Not 13 4 2" xfId="45356" xr:uid="{F5B2D776-C98D-4260-B80A-D2BC26281445}"/>
    <cellStyle name="Not 13 5" xfId="27112" xr:uid="{39A4F8EB-0A6A-4123-A07F-6256A7D6AD5D}"/>
    <cellStyle name="Not 13 5 2" xfId="51230" xr:uid="{270C7F8F-7BC1-4DDD-B8A8-946A22749404}"/>
    <cellStyle name="Not 13 6" xfId="34435" xr:uid="{3B3186EB-5F2A-441B-B616-757A929C4CD0}"/>
    <cellStyle name="Not 14" xfId="52370" xr:uid="{6E34885D-F751-4692-87C1-66AE29600554}"/>
    <cellStyle name="Not 2" xfId="2438" xr:uid="{00000000-0005-0000-0000-0000080B0000}"/>
    <cellStyle name="Not 2 10" xfId="2439" xr:uid="{00000000-0005-0000-0000-0000090B0000}"/>
    <cellStyle name="Not 2 10 2" xfId="7872" xr:uid="{96B873DC-B842-411D-9CB0-27260258B349}"/>
    <cellStyle name="Not 2 10 2 2" xfId="14057" xr:uid="{99F5143A-E4DC-4A39-8A79-BBBFE64224D7}"/>
    <cellStyle name="Not 2 10 2 2 2" xfId="27489" xr:uid="{7B7C6053-A7BB-4641-B867-4F6FE269BEF2}"/>
    <cellStyle name="Not 2 10 2 2 2 2" xfId="51606" xr:uid="{0790F319-DBF4-4EC1-86A3-AADF409617BA}"/>
    <cellStyle name="Not 2 10 2 2 3" xfId="38290" xr:uid="{6A9927F6-AE7F-4BF1-AC58-4215ADC143BB}"/>
    <cellStyle name="Not 2 10 2 3" xfId="17770" xr:uid="{5B29A2C2-73C7-4014-9D8C-54B6AB3A81EE}"/>
    <cellStyle name="Not 2 10 2 3 2" xfId="42001" xr:uid="{4C0F6856-0487-45FB-A591-77F02EC35744}"/>
    <cellStyle name="Not 2 10 2 4" xfId="21509" xr:uid="{EC7D6668-FC6F-4ABE-AA31-16EBFD883AF8}"/>
    <cellStyle name="Not 2 10 2 4 2" xfId="45732" xr:uid="{50C753F3-6FB5-4E9B-959B-926EAC7DE8C3}"/>
    <cellStyle name="Not 2 10 2 5" xfId="23528" xr:uid="{DF2657A5-11E6-4D19-9A74-671148D70FD7}"/>
    <cellStyle name="Not 2 10 2 5 2" xfId="47730" xr:uid="{1D002018-AD8E-40CF-BE50-3BFEE889B0D8}"/>
    <cellStyle name="Not 2 10 2 6" xfId="32724" xr:uid="{A0EBB7DC-A9D0-4569-9864-AB1AC53234AA}"/>
    <cellStyle name="Not 2 10 3" xfId="6706" xr:uid="{4F56B43F-94B3-4E8E-9EC9-C03D6C9EC8AF}"/>
    <cellStyle name="Not 2 10 3 2" xfId="12563" xr:uid="{620C87D4-ED1C-4642-80C6-9325EF8D99AE}"/>
    <cellStyle name="Not 2 10 3 2 2" xfId="36796" xr:uid="{3087252B-4B70-4CBA-BFAF-C7EAB3081E4F}"/>
    <cellStyle name="Not 2 10 3 3" xfId="16276" xr:uid="{56AA2088-1E6F-4126-9F10-60D78CD7CCD7}"/>
    <cellStyle name="Not 2 10 3 3 2" xfId="40507" xr:uid="{D0126AA7-682E-4B23-A3F8-9CC65802E9AA}"/>
    <cellStyle name="Not 2 10 3 4" xfId="20015" xr:uid="{1A2D0BB5-08E1-44EA-9B0D-FFE191270C4C}"/>
    <cellStyle name="Not 2 10 3 4 2" xfId="44238" xr:uid="{55A4B1C5-4183-434F-B251-D151C28901CF}"/>
    <cellStyle name="Not 2 10 3 5" xfId="25991" xr:uid="{7EFEAC48-C46F-43DD-86D4-5B66DE738087}"/>
    <cellStyle name="Not 2 10 3 5 2" xfId="50112" xr:uid="{7DB0EF03-413F-4B99-867D-A9939BA2FAE9}"/>
    <cellStyle name="Not 2 10 3 6" xfId="31673" xr:uid="{67DFE617-A9C9-473C-B592-E3552E1660EF}"/>
    <cellStyle name="Not 2 10 4" xfId="11473" xr:uid="{E290F9C4-B371-4F14-BE07-6CD67866C25E}"/>
    <cellStyle name="Not 2 10 4 2" xfId="24891" xr:uid="{798FE765-3A16-4108-9C1D-B4BBED617DED}"/>
    <cellStyle name="Not 2 10 4 2 2" xfId="49025" xr:uid="{D4D5F6DF-BA6D-408E-BEBF-04BCE38F804E}"/>
    <cellStyle name="Not 2 10 4 3" xfId="35707" xr:uid="{15268723-7C32-475D-A793-4F3B086AFEB5}"/>
    <cellStyle name="Not 2 10 5" xfId="15186" xr:uid="{C9D8C318-A49C-4191-83C8-F3D6B6EE68EC}"/>
    <cellStyle name="Not 2 10 5 2" xfId="39418" xr:uid="{BF955083-A8C3-432E-B41C-0C4BE3D6A832}"/>
    <cellStyle name="Not 2 10 6" xfId="18922" xr:uid="{0768C1D6-8639-486E-8DE2-9EF843567F93}"/>
    <cellStyle name="Not 2 10 6 2" xfId="43148" xr:uid="{D5B87D44-73A6-49ED-8CBA-668A06AAB286}"/>
    <cellStyle name="Not 2 10 7" xfId="22475" xr:uid="{C503020E-EA9E-43FA-B758-9E5CC3235E74}"/>
    <cellStyle name="Not 2 10 7 2" xfId="46677" xr:uid="{87C2096F-6F65-4C98-8345-9C98A89C7837}"/>
    <cellStyle name="Not 2 11" xfId="2440" xr:uid="{00000000-0005-0000-0000-00000A0B0000}"/>
    <cellStyle name="Not 2 11 2" xfId="2441" xr:uid="{00000000-0005-0000-0000-00000B0B0000}"/>
    <cellStyle name="Not 2 11 2 2" xfId="7894" xr:uid="{869D13C6-0026-4019-A242-9EDD26549CEE}"/>
    <cellStyle name="Not 2 11 2 2 2" xfId="27503" xr:uid="{0936CCC1-6D2A-45E9-81B3-9EFAF6B1E55B}"/>
    <cellStyle name="Not 2 11 2 2 2 2" xfId="51620" xr:uid="{14DC06CE-D72E-47D1-BD5C-91BFD6FF42AE}"/>
    <cellStyle name="Not 2 11 2 2 3" xfId="32738" xr:uid="{097B4218-A5BE-4FEC-8DD1-9ADC21806497}"/>
    <cellStyle name="Not 2 11 2 3" xfId="14071" xr:uid="{E57C3E16-1BEE-4D56-9EB1-7E038E35AADE}"/>
    <cellStyle name="Not 2 11 2 3 2" xfId="38304" xr:uid="{EAA7C2EB-DB04-4144-9F51-11D21F91BAFC}"/>
    <cellStyle name="Not 2 11 2 4" xfId="17784" xr:uid="{E17855C5-2D4E-470E-915A-566C7FB78741}"/>
    <cellStyle name="Not 2 11 2 4 2" xfId="42015" xr:uid="{99CA8190-80C9-449F-80C8-BE63B9F20CE5}"/>
    <cellStyle name="Not 2 11 2 5" xfId="21523" xr:uid="{69A7EDF3-2292-4520-B654-73E4FF1AE8C8}"/>
    <cellStyle name="Not 2 11 2 5 2" xfId="45746" xr:uid="{102EC7E6-9DF0-4CDF-B1BC-AC0643F2A96D}"/>
    <cellStyle name="Not 2 11 2 6" xfId="23543" xr:uid="{E2A10657-318E-4D3C-BD2B-676EA5219433}"/>
    <cellStyle name="Not 2 11 2 6 2" xfId="47745" xr:uid="{D39653DC-5010-4389-89F9-09CF5D7BC8B7}"/>
    <cellStyle name="Not 2 11 3" xfId="6727" xr:uid="{4984C39E-64F7-4654-99DD-7DFE2A27D09F}"/>
    <cellStyle name="Not 2 11 3 2" xfId="12889" xr:uid="{D35F605E-EF2E-4858-B0CB-16E6927F9416}"/>
    <cellStyle name="Not 2 11 3 2 2" xfId="37122" xr:uid="{2305B9B4-EAD1-4802-BC9C-FE2819979AEA}"/>
    <cellStyle name="Not 2 11 3 3" xfId="16602" xr:uid="{E3EC9540-BA76-4078-A78B-F6764930D5CD}"/>
    <cellStyle name="Not 2 11 3 3 2" xfId="40833" xr:uid="{CBE1A159-B15A-4B0F-A76C-B3D0CD91FEFF}"/>
    <cellStyle name="Not 2 11 3 4" xfId="20341" xr:uid="{99C2CB5B-8633-4D86-800B-43AE16556FFC}"/>
    <cellStyle name="Not 2 11 3 4 2" xfId="44564" xr:uid="{BA5D25D7-F91D-4327-BA00-7D8F80C1B000}"/>
    <cellStyle name="Not 2 11 3 5" xfId="26319" xr:uid="{113C788A-D0B7-4FA6-8672-D2EDA43250C5}"/>
    <cellStyle name="Not 2 11 3 5 2" xfId="50438" xr:uid="{7A6240D1-834D-43C2-BF19-E53E5B30542C}"/>
    <cellStyle name="Not 2 11 3 6" xfId="31687" xr:uid="{494D149C-6189-467C-8F33-93DC844F503D}"/>
    <cellStyle name="Not 2 11 4" xfId="11487" xr:uid="{B956E5F2-6B68-4370-B96D-0B05ADDD102F}"/>
    <cellStyle name="Not 2 11 4 2" xfId="24906" xr:uid="{5CDB58EC-C182-4D03-9621-CA4FC1B031EC}"/>
    <cellStyle name="Not 2 11 4 2 2" xfId="49040" xr:uid="{6089B588-FE00-4A35-B9F4-75A56F1A7723}"/>
    <cellStyle name="Not 2 11 4 3" xfId="35721" xr:uid="{51631C85-7A78-4424-9BAE-1150A77E2EAC}"/>
    <cellStyle name="Not 2 11 5" xfId="15200" xr:uid="{14703257-C2E9-4B5A-A2E1-B92B338EF553}"/>
    <cellStyle name="Not 2 11 5 2" xfId="39432" xr:uid="{BDCFF245-3B85-4DFA-A9A0-16AD123C1981}"/>
    <cellStyle name="Not 2 11 6" xfId="18937" xr:uid="{6A787D9D-58B2-42CE-93BB-22D155010C95}"/>
    <cellStyle name="Not 2 11 6 2" xfId="43163" xr:uid="{CDAAF25D-CC17-4005-9CC5-A6E5887202D9}"/>
    <cellStyle name="Not 2 11 7" xfId="22490" xr:uid="{C6EDBCB9-E7EB-40DE-AC11-9E73B9DEA19E}"/>
    <cellStyle name="Not 2 11 7 2" xfId="46692" xr:uid="{562E8079-F1CF-4920-BF6D-4A4C7D4D939E}"/>
    <cellStyle name="Not 2 12" xfId="2442" xr:uid="{00000000-0005-0000-0000-00000C0B0000}"/>
    <cellStyle name="Not 2 12 2" xfId="7932" xr:uid="{8BCC6B84-46F4-48D5-9699-6F20A790A037}"/>
    <cellStyle name="Not 2 12 2 2" xfId="14103" xr:uid="{0AD88A7F-3985-4A31-A3F6-C705F34B14F9}"/>
    <cellStyle name="Not 2 12 2 2 2" xfId="27535" xr:uid="{C3921648-F406-4742-A840-B1377F9DF7A5}"/>
    <cellStyle name="Not 2 12 2 2 2 2" xfId="51652" xr:uid="{14763638-4CCC-4603-AA0F-E7D1A471E01F}"/>
    <cellStyle name="Not 2 12 2 2 3" xfId="38336" xr:uid="{011BA5F8-4D01-495E-91A1-BC5357604351}"/>
    <cellStyle name="Not 2 12 2 3" xfId="17816" xr:uid="{C358B815-63D5-4231-92A7-05FAB14811BF}"/>
    <cellStyle name="Not 2 12 2 3 2" xfId="42047" xr:uid="{FDD2433C-091E-4308-BB33-974D2A3B917A}"/>
    <cellStyle name="Not 2 12 2 4" xfId="21555" xr:uid="{E4BC1BDA-0DDA-425B-91DA-3B8C0B3B94C0}"/>
    <cellStyle name="Not 2 12 2 4 2" xfId="45778" xr:uid="{1FC65760-2B34-4D77-B050-B88A997073D3}"/>
    <cellStyle name="Not 2 12 2 5" xfId="23575" xr:uid="{5037137C-4DEF-49E0-A913-B4DE30F49CAA}"/>
    <cellStyle name="Not 2 12 2 5 2" xfId="47777" xr:uid="{5E515B77-6650-4A67-8ADC-E2C83844A66C}"/>
    <cellStyle name="Not 2 12 2 6" xfId="32770" xr:uid="{84FF4FB6-6355-4423-9820-62F49F70C37F}"/>
    <cellStyle name="Not 2 12 3" xfId="6785" xr:uid="{498FB6C4-D720-41A5-895A-F0ABD0637B56}"/>
    <cellStyle name="Not 2 12 3 2" xfId="12923" xr:uid="{A1F8321F-C910-4F2B-B633-C7476A7A7ACA}"/>
    <cellStyle name="Not 2 12 3 2 2" xfId="37156" xr:uid="{6FF9FFDF-17FD-423E-8C37-6BEF12D8119E}"/>
    <cellStyle name="Not 2 12 3 3" xfId="16636" xr:uid="{8CF0AC3D-B375-4F7C-85CC-761613E67384}"/>
    <cellStyle name="Not 2 12 3 3 2" xfId="40867" xr:uid="{24A1FE6A-B96B-47B7-BF4B-0945A1B86D3C}"/>
    <cellStyle name="Not 2 12 3 4" xfId="20375" xr:uid="{1915379A-50B5-4B62-BBC2-F88A65C4B70B}"/>
    <cellStyle name="Not 2 12 3 4 2" xfId="44598" xr:uid="{929B11EA-E1E6-4C10-87D3-F139E88F3911}"/>
    <cellStyle name="Not 2 12 3 5" xfId="26353" xr:uid="{62C891E4-A030-49D1-9CD4-9774331E0530}"/>
    <cellStyle name="Not 2 12 3 5 2" xfId="50472" xr:uid="{01C8E283-0BC9-4401-9DC1-9E169CA88187}"/>
    <cellStyle name="Not 2 12 3 6" xfId="31722" xr:uid="{C50E2BFB-31F7-445B-9386-085DD53AF47B}"/>
    <cellStyle name="Not 2 12 4" xfId="11522" xr:uid="{76985228-F116-41DB-8398-771E8B616726}"/>
    <cellStyle name="Not 2 12 4 2" xfId="24938" xr:uid="{91A32CBF-F402-44F9-B08D-629E9C1415BB}"/>
    <cellStyle name="Not 2 12 4 2 2" xfId="49072" xr:uid="{AECB28C5-098A-4B73-A957-A081869EE3B8}"/>
    <cellStyle name="Not 2 12 4 3" xfId="35756" xr:uid="{60A78C29-4311-467E-9067-5D8B9F5C5ACC}"/>
    <cellStyle name="Not 2 12 5" xfId="15235" xr:uid="{A75A9E30-1E9B-4988-B7F7-D9CEB2476E9E}"/>
    <cellStyle name="Not 2 12 5 2" xfId="39467" xr:uid="{152710B2-CD79-43FB-A073-386782660B70}"/>
    <cellStyle name="Not 2 12 6" xfId="18972" xr:uid="{82139450-F7BE-49C4-9368-E07AC1BDEF86}"/>
    <cellStyle name="Not 2 12 6 2" xfId="43198" xr:uid="{C347041D-64C5-4FC9-AA44-46B210F6C665}"/>
    <cellStyle name="Not 2 12 7" xfId="22525" xr:uid="{09458996-3629-48CD-9000-3AB06F770CB0}"/>
    <cellStyle name="Not 2 12 7 2" xfId="46727" xr:uid="{128BB8B0-2E4A-4C03-AF6B-ADC4FAB9C644}"/>
    <cellStyle name="Not 2 13" xfId="2443" xr:uid="{00000000-0005-0000-0000-00000D0B0000}"/>
    <cellStyle name="Not 2 13 2" xfId="2444" xr:uid="{00000000-0005-0000-0000-00000E0B0000}"/>
    <cellStyle name="Not 2 13 2 2" xfId="7986" xr:uid="{D394327D-D7C3-4018-BC2F-BCD337779205}"/>
    <cellStyle name="Not 2 13 2 2 2" xfId="27587" xr:uid="{1C3FB2F1-7D5B-4205-B0E6-72371E87BA3D}"/>
    <cellStyle name="Not 2 13 2 2 2 2" xfId="51704" xr:uid="{63BB918A-3C7D-4B53-9E57-3199A1770FC9}"/>
    <cellStyle name="Not 2 13 2 2 3" xfId="32822" xr:uid="{78C170A0-02F4-462D-B8B3-2411E5F72A2D}"/>
    <cellStyle name="Not 2 13 2 3" xfId="14155" xr:uid="{488A1224-350A-457D-A11D-DA486A722F0B}"/>
    <cellStyle name="Not 2 13 2 3 2" xfId="38388" xr:uid="{D46D0B1F-6C55-44EA-9AA3-65062CD4DBCB}"/>
    <cellStyle name="Not 2 13 2 4" xfId="17868" xr:uid="{3AA5B5D9-7652-4876-89A0-B4598844EE4C}"/>
    <cellStyle name="Not 2 13 2 4 2" xfId="42099" xr:uid="{424370EA-E502-4601-A4FD-8A67DFC431BD}"/>
    <cellStyle name="Not 2 13 2 5" xfId="21607" xr:uid="{56A34E6D-12BA-4AFC-891E-2A7029439A9A}"/>
    <cellStyle name="Not 2 13 2 5 2" xfId="45830" xr:uid="{87BB5920-8E81-4B32-B8FE-BA973B7764D3}"/>
    <cellStyle name="Not 2 13 2 6" xfId="23627" xr:uid="{F0CD9484-EAF7-4EA6-94D9-63203F4AB103}"/>
    <cellStyle name="Not 2 13 2 6 2" xfId="47829" xr:uid="{7405992B-0A69-4033-B9AC-E1162403DBC9}"/>
    <cellStyle name="Not 2 13 3" xfId="6839" xr:uid="{56E38748-A5FB-47F5-AAC8-21A534D78F1C}"/>
    <cellStyle name="Not 2 13 3 2" xfId="12963" xr:uid="{B2EB41A6-595D-4E2B-8336-9C4CCDB7B2CA}"/>
    <cellStyle name="Not 2 13 3 2 2" xfId="37196" xr:uid="{1791048E-303E-4CA1-9903-ED73921051E1}"/>
    <cellStyle name="Not 2 13 3 3" xfId="16676" xr:uid="{24784A85-4868-429D-B0B7-52D91B598097}"/>
    <cellStyle name="Not 2 13 3 3 2" xfId="40907" xr:uid="{CD9F1F57-14AC-46E2-9C19-6D00A4BE495E}"/>
    <cellStyle name="Not 2 13 3 4" xfId="20415" xr:uid="{08BAE12D-5B0E-4659-B60D-E6AE214FE843}"/>
    <cellStyle name="Not 2 13 3 4 2" xfId="44638" xr:uid="{7FCF5AF7-A140-4DC9-94C5-934D4DAF2D51}"/>
    <cellStyle name="Not 2 13 3 5" xfId="26393" xr:uid="{00B983BA-2534-4AF7-8165-AD7FAC0667EA}"/>
    <cellStyle name="Not 2 13 3 5 2" xfId="50512" xr:uid="{3C4C27F4-13D0-47D0-9105-EBE6ACF8D6DA}"/>
    <cellStyle name="Not 2 13 3 6" xfId="31774" xr:uid="{605CD0D2-CDD3-4123-9772-2E7C72D85C8E}"/>
    <cellStyle name="Not 2 13 4" xfId="11574" xr:uid="{BC798B1D-E116-4351-8B24-563D02B94BAD}"/>
    <cellStyle name="Not 2 13 4 2" xfId="24990" xr:uid="{EB143F00-5B80-46E7-9F60-DF77653DFA24}"/>
    <cellStyle name="Not 2 13 4 2 2" xfId="49124" xr:uid="{1D5A266D-141F-4D39-873B-61DDF46EFEE9}"/>
    <cellStyle name="Not 2 13 4 3" xfId="35808" xr:uid="{6CFB6757-EC46-48DC-9B26-B7B0AAA82934}"/>
    <cellStyle name="Not 2 13 5" xfId="15287" xr:uid="{7393D3A5-2F40-437C-BA25-6E75F53EE862}"/>
    <cellStyle name="Not 2 13 5 2" xfId="39519" xr:uid="{21C451F9-8C4B-4858-A535-9658154E2E52}"/>
    <cellStyle name="Not 2 13 6" xfId="19024" xr:uid="{A861A9A3-3385-4F92-A18B-0EC1B38902D5}"/>
    <cellStyle name="Not 2 13 6 2" xfId="43250" xr:uid="{CF3E1B10-857C-4A19-BFF9-B0A9C0FDC697}"/>
    <cellStyle name="Not 2 13 7" xfId="22577" xr:uid="{7311C4E3-2C9D-4E9A-9979-E5EE4EFB57B1}"/>
    <cellStyle name="Not 2 13 7 2" xfId="46779" xr:uid="{98A5C907-6E9B-4433-963E-7D27516531BD}"/>
    <cellStyle name="Not 2 14" xfId="2445" xr:uid="{00000000-0005-0000-0000-00000F0B0000}"/>
    <cellStyle name="Not 2 14 2" xfId="2446" xr:uid="{00000000-0005-0000-0000-0000100B0000}"/>
    <cellStyle name="Not 2 14 2 2" xfId="8002" xr:uid="{B19AF93B-07C8-46A9-AC6E-6F4F98C07C67}"/>
    <cellStyle name="Not 2 14 2 2 2" xfId="27601" xr:uid="{4BA386C7-4012-4DF0-8832-265F7C994056}"/>
    <cellStyle name="Not 2 14 2 2 2 2" xfId="51718" xr:uid="{446C5AC0-6A93-40BD-8EBE-F057F0EAE9CC}"/>
    <cellStyle name="Not 2 14 2 2 3" xfId="32836" xr:uid="{C8887188-DDC7-444E-9018-D1B7C5D9A60A}"/>
    <cellStyle name="Not 2 14 2 3" xfId="14169" xr:uid="{7388E09C-5DA0-473D-8067-ED74DAC29C6E}"/>
    <cellStyle name="Not 2 14 2 3 2" xfId="38402" xr:uid="{EE7AC81E-7324-4A90-88C4-CEF5CDE4E237}"/>
    <cellStyle name="Not 2 14 2 4" xfId="17882" xr:uid="{D1EA849A-D71B-4D20-895C-8F4257520B88}"/>
    <cellStyle name="Not 2 14 2 4 2" xfId="42113" xr:uid="{11027E5D-30A1-4352-86B2-92ECC49F0E95}"/>
    <cellStyle name="Not 2 14 2 5" xfId="21621" xr:uid="{0E62D0F1-FF9C-40C4-891D-5ACE5F4C625D}"/>
    <cellStyle name="Not 2 14 2 5 2" xfId="45844" xr:uid="{A6761C72-9085-41BE-AE3C-7C701219F5CD}"/>
    <cellStyle name="Not 2 14 2 6" xfId="23641" xr:uid="{EF56C52D-468C-4BDB-95D7-BDCB643F443D}"/>
    <cellStyle name="Not 2 14 2 6 2" xfId="47843" xr:uid="{2D51BA53-F782-4FBA-9D8A-DEA496F30A73}"/>
    <cellStyle name="Not 2 14 3" xfId="6855" xr:uid="{131F3EBD-2452-475A-B905-084DE353D3B9}"/>
    <cellStyle name="Not 2 14 3 2" xfId="12977" xr:uid="{7BE0F027-EED8-47D6-9648-47D10A350AE0}"/>
    <cellStyle name="Not 2 14 3 2 2" xfId="37210" xr:uid="{E2AF8DD3-31AB-441C-B96E-98C4B2724188}"/>
    <cellStyle name="Not 2 14 3 3" xfId="16690" xr:uid="{8A45D7B8-A71D-4C7E-8711-7950D4EAAC20}"/>
    <cellStyle name="Not 2 14 3 3 2" xfId="40921" xr:uid="{6C91B86B-32FE-4063-B2B6-DED44CA0D29C}"/>
    <cellStyle name="Not 2 14 3 4" xfId="20429" xr:uid="{B5C3917A-D3E6-4651-B984-908C7A7EA97A}"/>
    <cellStyle name="Not 2 14 3 4 2" xfId="44652" xr:uid="{E3338C75-7D48-47BA-B49D-A0E71F7074A0}"/>
    <cellStyle name="Not 2 14 3 5" xfId="26407" xr:uid="{105E58C2-DA97-48DB-A5A8-7A789EB46247}"/>
    <cellStyle name="Not 2 14 3 5 2" xfId="50526" xr:uid="{791865B5-771C-4D46-B6B3-FCECFAD55E72}"/>
    <cellStyle name="Not 2 14 3 6" xfId="31788" xr:uid="{D0A71488-E658-4F0B-8266-BC8BFC7248B7}"/>
    <cellStyle name="Not 2 14 4" xfId="11588" xr:uid="{2734CFC1-043A-41FB-B105-704CCF61C4AF}"/>
    <cellStyle name="Not 2 14 4 2" xfId="25004" xr:uid="{F165278B-D06E-4DB2-901B-3C04C709E335}"/>
    <cellStyle name="Not 2 14 4 2 2" xfId="49138" xr:uid="{0350C6D1-A61B-4B87-AC12-DC9AA363E6C6}"/>
    <cellStyle name="Not 2 14 4 3" xfId="35822" xr:uid="{7DB31920-2698-434B-B202-7F6031BBB2CF}"/>
    <cellStyle name="Not 2 14 5" xfId="15301" xr:uid="{E2469DF7-498D-4384-B523-38F614387E30}"/>
    <cellStyle name="Not 2 14 5 2" xfId="39533" xr:uid="{828EFD17-5EBC-4969-BB82-A1848575425A}"/>
    <cellStyle name="Not 2 14 6" xfId="19038" xr:uid="{39EAAA02-2919-49EC-9D49-E76450C511DF}"/>
    <cellStyle name="Not 2 14 6 2" xfId="43264" xr:uid="{2010601B-8889-4283-971D-994EC55BAD03}"/>
    <cellStyle name="Not 2 14 7" xfId="22591" xr:uid="{7851D4D3-851F-41B3-A7DD-06A1AEE98EFA}"/>
    <cellStyle name="Not 2 14 7 2" xfId="46793" xr:uid="{F321A4A9-554C-4706-AC4C-C0FCE00D2997}"/>
    <cellStyle name="Not 2 15" xfId="2447" xr:uid="{00000000-0005-0000-0000-0000110B0000}"/>
    <cellStyle name="Not 2 15 2" xfId="2448" xr:uid="{00000000-0005-0000-0000-0000120B0000}"/>
    <cellStyle name="Not 2 15 2 2" xfId="8021" xr:uid="{85D2934A-DD72-4FAC-A5A8-E37F19559862}"/>
    <cellStyle name="Not 2 15 2 2 2" xfId="27618" xr:uid="{D7E36405-2DEB-462D-BEAC-666FEC4A0ECD}"/>
    <cellStyle name="Not 2 15 2 2 2 2" xfId="51735" xr:uid="{ABAA75FA-3F97-43B9-B6F6-4235346FA052}"/>
    <cellStyle name="Not 2 15 2 2 3" xfId="32853" xr:uid="{D37CB88C-0EAB-46C1-9ED4-3661DC85A2AF}"/>
    <cellStyle name="Not 2 15 2 3" xfId="14186" xr:uid="{E25DE7EC-5A13-4466-88F4-4C95307C15ED}"/>
    <cellStyle name="Not 2 15 2 3 2" xfId="38419" xr:uid="{2F97BBC8-B09E-4A0F-89E3-AC308655B3E0}"/>
    <cellStyle name="Not 2 15 2 4" xfId="17899" xr:uid="{0FD55CA7-CF16-4E88-BF44-499C4309C628}"/>
    <cellStyle name="Not 2 15 2 4 2" xfId="42130" xr:uid="{10ECF3D4-D6AF-43BA-B2A2-65A5A6E4C7C6}"/>
    <cellStyle name="Not 2 15 2 5" xfId="21638" xr:uid="{C9CD8451-B6BA-47A7-8F64-E53D9BDF93A3}"/>
    <cellStyle name="Not 2 15 2 5 2" xfId="45861" xr:uid="{17AB9B45-BAC5-405F-B6DE-48FF43DE7FCA}"/>
    <cellStyle name="Not 2 15 2 6" xfId="23658" xr:uid="{22CB9F82-4028-47CB-BB40-CEFA1DBC72CA}"/>
    <cellStyle name="Not 2 15 2 6 2" xfId="47860" xr:uid="{98341EC1-E88D-4866-AA81-C8FAEF1CA874}"/>
    <cellStyle name="Not 2 15 3" xfId="6872" xr:uid="{690AB01F-D290-4CE9-BB6F-09A480D9BE87}"/>
    <cellStyle name="Not 2 15 3 2" xfId="12994" xr:uid="{224F3BFC-08B5-43C5-B634-7E852CE0A5DF}"/>
    <cellStyle name="Not 2 15 3 2 2" xfId="37227" xr:uid="{46931AFD-3394-4119-93E8-6DED70726ED9}"/>
    <cellStyle name="Not 2 15 3 3" xfId="16707" xr:uid="{EFEEED6E-9D97-4730-AD30-D1E4F38F9DE9}"/>
    <cellStyle name="Not 2 15 3 3 2" xfId="40938" xr:uid="{3D829379-87AF-49C7-99C5-DAAC71060696}"/>
    <cellStyle name="Not 2 15 3 4" xfId="20446" xr:uid="{9D584AAE-EE28-4DE5-86C3-30E354A8D99B}"/>
    <cellStyle name="Not 2 15 3 4 2" xfId="44669" xr:uid="{8B647ACE-7A3F-4598-9FCC-E4F735C94757}"/>
    <cellStyle name="Not 2 15 3 5" xfId="26424" xr:uid="{D2D9E789-0837-42E4-B9EF-608628387F8E}"/>
    <cellStyle name="Not 2 15 3 5 2" xfId="50543" xr:uid="{0DEAD6FD-9928-4929-87DB-D02CAAA5F693}"/>
    <cellStyle name="Not 2 15 3 6" xfId="31805" xr:uid="{BC197324-49C5-4C71-A2D9-AAB415BFC9DD}"/>
    <cellStyle name="Not 2 15 4" xfId="11605" xr:uid="{08CB6C8F-35A3-4E12-B587-1B8EB86B7B1E}"/>
    <cellStyle name="Not 2 15 4 2" xfId="25021" xr:uid="{88870ABF-D8A8-41DF-A1BA-AB1EBEA67947}"/>
    <cellStyle name="Not 2 15 4 2 2" xfId="49155" xr:uid="{9A86C752-4450-4889-8402-BDD2CEDF651D}"/>
    <cellStyle name="Not 2 15 4 3" xfId="35839" xr:uid="{E48E5994-CF86-4953-8E13-A541642D9F5F}"/>
    <cellStyle name="Not 2 15 5" xfId="15318" xr:uid="{0B690680-23A5-4FD1-9756-733FA9F23978}"/>
    <cellStyle name="Not 2 15 5 2" xfId="39550" xr:uid="{B15119FE-617D-4A45-B174-11E66816A4DF}"/>
    <cellStyle name="Not 2 15 6" xfId="19055" xr:uid="{B5D556C8-62FA-4621-A189-F56782285695}"/>
    <cellStyle name="Not 2 15 6 2" xfId="43281" xr:uid="{26C6C1D1-C081-4705-B0BE-1487E7B192F8}"/>
    <cellStyle name="Not 2 15 7" xfId="22608" xr:uid="{17455565-A42D-4BCF-8514-7A5C14BA576B}"/>
    <cellStyle name="Not 2 15 7 2" xfId="46810" xr:uid="{A53DB858-5D1A-4A84-BE3A-3829347525EE}"/>
    <cellStyle name="Not 2 16" xfId="2449" xr:uid="{00000000-0005-0000-0000-0000130B0000}"/>
    <cellStyle name="Not 2 16 2" xfId="2450" xr:uid="{00000000-0005-0000-0000-0000140B0000}"/>
    <cellStyle name="Not 2 16 2 2" xfId="8066" xr:uid="{F05B25B8-409D-470F-9E3B-14C0252862F3}"/>
    <cellStyle name="Not 2 16 2 2 2" xfId="27659" xr:uid="{25AA1E4B-45B9-4E08-9A85-76EF99E54E73}"/>
    <cellStyle name="Not 2 16 2 2 2 2" xfId="51776" xr:uid="{580AA3AA-9A74-4B45-A8B6-BD8195D4D285}"/>
    <cellStyle name="Not 2 16 2 2 3" xfId="32894" xr:uid="{D2B54AD8-26DE-4356-BEAE-5C599E6AD609}"/>
    <cellStyle name="Not 2 16 2 3" xfId="14227" xr:uid="{227A721B-72B4-49D0-A146-A3D51265F39D}"/>
    <cellStyle name="Not 2 16 2 3 2" xfId="38460" xr:uid="{13AA6FA7-45CE-4048-9C65-C019ECFC0778}"/>
    <cellStyle name="Not 2 16 2 4" xfId="17940" xr:uid="{2C3B876B-9664-4496-AA04-D84637074C96}"/>
    <cellStyle name="Not 2 16 2 4 2" xfId="42171" xr:uid="{15D90ABE-9681-42DF-86C0-4BF816D255FD}"/>
    <cellStyle name="Not 2 16 2 5" xfId="21679" xr:uid="{4DD88734-F7A4-484B-94E5-C708527C792B}"/>
    <cellStyle name="Not 2 16 2 5 2" xfId="45902" xr:uid="{1626FC70-55B7-455E-BCE9-75B5C57B6258}"/>
    <cellStyle name="Not 2 16 2 6" xfId="23699" xr:uid="{25DC8BCB-AB2A-44A6-AABC-D7B84315F116}"/>
    <cellStyle name="Not 2 16 2 6 2" xfId="47901" xr:uid="{2AD1B997-10C4-428C-85D0-9E393B359E31}"/>
    <cellStyle name="Not 2 16 3" xfId="6913" xr:uid="{133138CA-7418-49F8-B939-C6BF6D627B03}"/>
    <cellStyle name="Not 2 16 3 2" xfId="13035" xr:uid="{B9672575-6F23-4B93-A7C7-C69A4C0A76E8}"/>
    <cellStyle name="Not 2 16 3 2 2" xfId="37268" xr:uid="{824B1BF2-51A1-4980-B101-90B883B79469}"/>
    <cellStyle name="Not 2 16 3 3" xfId="16748" xr:uid="{C0EBE513-B099-4D36-8DEC-B5D6EE33CC53}"/>
    <cellStyle name="Not 2 16 3 3 2" xfId="40979" xr:uid="{08EB0E44-2DEF-4785-93F5-D27AA6E165EC}"/>
    <cellStyle name="Not 2 16 3 4" xfId="20487" xr:uid="{6064890B-9CAC-4A7F-956B-E92471C0E6F5}"/>
    <cellStyle name="Not 2 16 3 4 2" xfId="44710" xr:uid="{895E0AF4-CBF6-44A0-9E04-22A8D5D18893}"/>
    <cellStyle name="Not 2 16 3 5" xfId="26465" xr:uid="{35F6F8AE-F4B4-4B3D-AF27-7385CA473224}"/>
    <cellStyle name="Not 2 16 3 5 2" xfId="50584" xr:uid="{48FF429F-32C4-4F5A-8770-FD82FDEB3073}"/>
    <cellStyle name="Not 2 16 3 6" xfId="31846" xr:uid="{53F6E133-5EF2-430E-B747-E761A8E25822}"/>
    <cellStyle name="Not 2 16 4" xfId="11646" xr:uid="{6081AAAE-C16A-423D-8F22-6BD357F7CD69}"/>
    <cellStyle name="Not 2 16 4 2" xfId="25062" xr:uid="{E3F0D5B3-B2EC-40C8-AAA2-929F97BA7E3A}"/>
    <cellStyle name="Not 2 16 4 2 2" xfId="49196" xr:uid="{0FAB2B41-5D63-41C5-B3E8-2AAED9DE74FC}"/>
    <cellStyle name="Not 2 16 4 3" xfId="35880" xr:uid="{1626A0B0-EC7F-4810-9B51-962933FF5DA2}"/>
    <cellStyle name="Not 2 16 5" xfId="15359" xr:uid="{4C30D844-5D9D-4A53-AEC7-EC73CAE5BAB5}"/>
    <cellStyle name="Not 2 16 5 2" xfId="39591" xr:uid="{015CE65F-0AA8-4FD2-A6EB-06BCCB4DAF41}"/>
    <cellStyle name="Not 2 16 6" xfId="19096" xr:uid="{533E3437-563A-4CA4-A62D-3A068C468565}"/>
    <cellStyle name="Not 2 16 6 2" xfId="43322" xr:uid="{49257544-717C-43C5-B835-E01C3D7E6A77}"/>
    <cellStyle name="Not 2 16 7" xfId="22649" xr:uid="{6CB35E26-4741-483A-BB79-69298C27964E}"/>
    <cellStyle name="Not 2 16 7 2" xfId="46851" xr:uid="{51341320-8BD3-4A07-BBE7-ADBC316C7D15}"/>
    <cellStyle name="Not 2 17" xfId="2451" xr:uid="{00000000-0005-0000-0000-0000150B0000}"/>
    <cellStyle name="Not 2 17 2" xfId="2452" xr:uid="{00000000-0005-0000-0000-0000160B0000}"/>
    <cellStyle name="Not 2 17 2 2" xfId="8181" xr:uid="{68E937F6-AAB9-46F1-954C-DB9FE370F1EC}"/>
    <cellStyle name="Not 2 17 2 2 2" xfId="27770" xr:uid="{278E30C7-8ECB-4D55-9E58-286DDB6BEC5F}"/>
    <cellStyle name="Not 2 17 2 2 2 2" xfId="51887" xr:uid="{FB9603C5-2CF1-4FB8-B727-43BA2852652C}"/>
    <cellStyle name="Not 2 17 2 2 3" xfId="33005" xr:uid="{8507BB93-211D-4DDF-B3AD-302B6B8206BC}"/>
    <cellStyle name="Not 2 17 2 3" xfId="14338" xr:uid="{FEBBD8CA-C28B-4323-8CFE-DB8D3365DACD}"/>
    <cellStyle name="Not 2 17 2 3 2" xfId="38571" xr:uid="{A79CAC14-449B-4E9C-B416-D4056C253907}"/>
    <cellStyle name="Not 2 17 2 4" xfId="18051" xr:uid="{AC54A751-726F-4472-9E25-11C17811EFE6}"/>
    <cellStyle name="Not 2 17 2 4 2" xfId="42282" xr:uid="{CE970729-BC5C-47C7-94F5-F2284D2E9DC5}"/>
    <cellStyle name="Not 2 17 2 5" xfId="21790" xr:uid="{72DE98F5-9BFA-4287-965E-6EDA64BB24EE}"/>
    <cellStyle name="Not 2 17 2 5 2" xfId="46013" xr:uid="{0E11EE19-0630-4BE4-B463-4276B479784F}"/>
    <cellStyle name="Not 2 17 2 6" xfId="23810" xr:uid="{04446B5F-0B81-417C-9631-3D748AFB5DB7}"/>
    <cellStyle name="Not 2 17 2 6 2" xfId="48012" xr:uid="{64C52EA7-77E3-4E16-9F3D-41D9A1DE7AF2}"/>
    <cellStyle name="Not 2 17 3" xfId="7033" xr:uid="{363EE5BA-9B59-4649-97F0-B33FD8B571CB}"/>
    <cellStyle name="Not 2 17 3 2" xfId="13146" xr:uid="{8EC2C907-C9C6-40D5-B28B-55F33C4E56D9}"/>
    <cellStyle name="Not 2 17 3 2 2" xfId="37379" xr:uid="{6424C73B-E487-4545-B185-487960202C51}"/>
    <cellStyle name="Not 2 17 3 3" xfId="16859" xr:uid="{BD096036-EF53-450C-A887-AD609453800D}"/>
    <cellStyle name="Not 2 17 3 3 2" xfId="41090" xr:uid="{0B94D442-57CE-4772-81C5-0B3DB9113269}"/>
    <cellStyle name="Not 2 17 3 4" xfId="20598" xr:uid="{990A45FF-384E-43B6-8860-E5D156723FC1}"/>
    <cellStyle name="Not 2 17 3 4 2" xfId="44821" xr:uid="{64D3B732-5454-4B26-9BD2-17C7506808CB}"/>
    <cellStyle name="Not 2 17 3 5" xfId="26576" xr:uid="{B23D9583-D083-4E31-A3F4-95C71BC72F1B}"/>
    <cellStyle name="Not 2 17 3 5 2" xfId="50695" xr:uid="{EF0F8B39-5E6B-4769-8186-3906E2B4D3CF}"/>
    <cellStyle name="Not 2 17 3 6" xfId="31957" xr:uid="{4B7EB2A2-C313-45A5-9DE3-58006CE31807}"/>
    <cellStyle name="Not 2 17 4" xfId="11757" xr:uid="{24190363-92CF-4D23-AE5B-1792AC7C0581}"/>
    <cellStyle name="Not 2 17 4 2" xfId="25173" xr:uid="{9F427195-E9E8-4036-B8CE-2DBD7F734CFB}"/>
    <cellStyle name="Not 2 17 4 2 2" xfId="49307" xr:uid="{18846A61-9732-4D3C-82B1-A71D8EC50561}"/>
    <cellStyle name="Not 2 17 4 3" xfId="35991" xr:uid="{E2DFCFC2-8D69-414F-BA18-36DC5E2DD830}"/>
    <cellStyle name="Not 2 17 5" xfId="15470" xr:uid="{7BE32650-4B49-447F-BC15-95256DB14D0E}"/>
    <cellStyle name="Not 2 17 5 2" xfId="39702" xr:uid="{228CBD11-3567-4224-AFFD-FED0A83F98FF}"/>
    <cellStyle name="Not 2 17 6" xfId="19207" xr:uid="{9423694A-98E9-4590-A285-5D298A0C8330}"/>
    <cellStyle name="Not 2 17 6 2" xfId="43433" xr:uid="{CB89FE86-6DA2-404C-8E71-9B9646338E8D}"/>
    <cellStyle name="Not 2 17 7" xfId="22760" xr:uid="{0E290D0F-5EBC-427D-BBE2-565E9EAACC99}"/>
    <cellStyle name="Not 2 17 7 2" xfId="46962" xr:uid="{997752EA-604B-4728-BDAC-6680D06E4647}"/>
    <cellStyle name="Not 2 18" xfId="2453" xr:uid="{00000000-0005-0000-0000-0000170B0000}"/>
    <cellStyle name="Not 2 18 2" xfId="2454" xr:uid="{00000000-0005-0000-0000-0000180B0000}"/>
    <cellStyle name="Not 2 18 2 2" xfId="8311" xr:uid="{FC25EB34-63B2-44D7-9434-F3DE8168CE33}"/>
    <cellStyle name="Not 2 18 2 2 2" xfId="27897" xr:uid="{81DED465-D1A8-4B0C-A399-958457AB341E}"/>
    <cellStyle name="Not 2 18 2 2 2 2" xfId="52014" xr:uid="{86959E66-FCCD-4B7E-808A-B0904B604C34}"/>
    <cellStyle name="Not 2 18 2 2 3" xfId="33132" xr:uid="{87FA5ED3-EF18-41F5-8104-83510E51C9D5}"/>
    <cellStyle name="Not 2 18 2 3" xfId="14465" xr:uid="{28AC9929-5E28-488B-95BD-27B4849D4337}"/>
    <cellStyle name="Not 2 18 2 3 2" xfId="38698" xr:uid="{1529F369-A02A-45AA-A828-CB2A0CB7B130}"/>
    <cellStyle name="Not 2 18 2 4" xfId="18178" xr:uid="{31535EAD-7185-42F0-A8F5-81B3ECB4129F}"/>
    <cellStyle name="Not 2 18 2 4 2" xfId="42409" xr:uid="{CC04571B-2ADF-4F76-B4F0-5AEE00E3ACE3}"/>
    <cellStyle name="Not 2 18 2 5" xfId="21917" xr:uid="{247153BE-E4A1-4460-90C0-F0085A8A114A}"/>
    <cellStyle name="Not 2 18 2 5 2" xfId="46140" xr:uid="{5F783DCE-4D59-4CE4-8C48-7BE185063246}"/>
    <cellStyle name="Not 2 18 2 6" xfId="23937" xr:uid="{BD6AD655-8B5C-4D28-B011-6A9ADB9C14E1}"/>
    <cellStyle name="Not 2 18 2 6 2" xfId="48139" xr:uid="{C8886FC4-E0D0-4F54-9355-FEB43DDA3C83}"/>
    <cellStyle name="Not 2 18 3" xfId="7161" xr:uid="{B1B30363-C8AE-4CD7-BD1B-B5DD7DF062E3}"/>
    <cellStyle name="Not 2 18 3 2" xfId="13273" xr:uid="{A29D352C-E1EE-41CA-B2C4-62107D70DEB8}"/>
    <cellStyle name="Not 2 18 3 2 2" xfId="37506" xr:uid="{9A79AF9F-9D87-4199-8E1A-6B9DBFA478BB}"/>
    <cellStyle name="Not 2 18 3 3" xfId="16986" xr:uid="{C6F72366-5A3E-4D6F-A5A6-ABCF04A2C7A5}"/>
    <cellStyle name="Not 2 18 3 3 2" xfId="41217" xr:uid="{0FCD127D-027C-4D86-BF9C-F097100B35AB}"/>
    <cellStyle name="Not 2 18 3 4" xfId="20725" xr:uid="{D11EA1AA-544E-4213-A3AB-9229621BF378}"/>
    <cellStyle name="Not 2 18 3 4 2" xfId="44948" xr:uid="{0DC594E5-D195-44B7-ACC3-D05FA7A6E450}"/>
    <cellStyle name="Not 2 18 3 5" xfId="26703" xr:uid="{22BCDA10-86A9-4E9A-B5AE-E98D47E06187}"/>
    <cellStyle name="Not 2 18 3 5 2" xfId="50822" xr:uid="{2D582C19-65A4-4685-929F-BF89FF6BA436}"/>
    <cellStyle name="Not 2 18 3 6" xfId="32084" xr:uid="{9D140E7F-E35C-4D6F-BC44-0C4F5DE9938C}"/>
    <cellStyle name="Not 2 18 4" xfId="11884" xr:uid="{244BF8B6-ADC0-422F-AE83-E2D05C251286}"/>
    <cellStyle name="Not 2 18 4 2" xfId="25300" xr:uid="{CE913DD8-D48C-4F60-85DE-BED13C433FD9}"/>
    <cellStyle name="Not 2 18 4 2 2" xfId="49434" xr:uid="{8D093A77-69BB-43E6-B64A-626815E1EE91}"/>
    <cellStyle name="Not 2 18 4 3" xfId="36118" xr:uid="{488D689E-35A0-4BED-8AB1-A2B1C34F739C}"/>
    <cellStyle name="Not 2 18 5" xfId="15597" xr:uid="{53343B93-3DE1-4D93-A59B-10C6A3369308}"/>
    <cellStyle name="Not 2 18 5 2" xfId="39829" xr:uid="{9DD999A1-457A-4A36-AF88-F76760F17FC2}"/>
    <cellStyle name="Not 2 18 6" xfId="19334" xr:uid="{8EEAB90E-D1AE-482F-9B81-748A551BD4B5}"/>
    <cellStyle name="Not 2 18 6 2" xfId="43560" xr:uid="{DEBFBF81-1F9D-47ED-B534-FE7B07B1ECD5}"/>
    <cellStyle name="Not 2 18 7" xfId="22887" xr:uid="{C4B77E92-A3C5-4625-92CE-CE52D052FFA9}"/>
    <cellStyle name="Not 2 18 7 2" xfId="47089" xr:uid="{36578048-020B-45E5-87DE-419F9416CC88}"/>
    <cellStyle name="Not 2 19" xfId="2455" xr:uid="{00000000-0005-0000-0000-0000190B0000}"/>
    <cellStyle name="Not 2 19 2" xfId="2456" xr:uid="{00000000-0005-0000-0000-00001A0B0000}"/>
    <cellStyle name="Not 2 19 2 2" xfId="8443" xr:uid="{9FBD8986-23A2-4B9F-87AF-09DAA368FA04}"/>
    <cellStyle name="Not 2 19 2 2 2" xfId="28024" xr:uid="{BFC39711-255F-4787-B9FF-E8930AFDEBD7}"/>
    <cellStyle name="Not 2 19 2 2 2 2" xfId="52141" xr:uid="{5418B74F-8ADF-4518-8166-0FEBFDC4D76A}"/>
    <cellStyle name="Not 2 19 2 2 3" xfId="33259" xr:uid="{F1A5CACF-4FBF-4516-863A-9F6ADC50331F}"/>
    <cellStyle name="Not 2 19 2 3" xfId="14592" xr:uid="{284CE20A-0CCD-4EF7-8D6E-827907CE2881}"/>
    <cellStyle name="Not 2 19 2 3 2" xfId="38825" xr:uid="{EF5F9FDC-0CEC-4FFE-A95B-5BC2F7B695FC}"/>
    <cellStyle name="Not 2 19 2 4" xfId="18305" xr:uid="{81F9D758-E108-4C40-87CF-5DFB80BE94F2}"/>
    <cellStyle name="Not 2 19 2 4 2" xfId="42536" xr:uid="{B7322635-7C50-4BF1-9FE1-00D2D827974D}"/>
    <cellStyle name="Not 2 19 2 5" xfId="22044" xr:uid="{F1D6955D-B037-437F-BC79-3B18C8035A74}"/>
    <cellStyle name="Not 2 19 2 5 2" xfId="46267" xr:uid="{B2CADAB8-A044-4677-A83E-5EB96A47A06F}"/>
    <cellStyle name="Not 2 19 2 6" xfId="24064" xr:uid="{C1AFC4E0-9EF4-45E9-BE43-603FB967C341}"/>
    <cellStyle name="Not 2 19 2 6 2" xfId="48266" xr:uid="{1795C5BD-EC85-493A-887E-3EC054351048}"/>
    <cellStyle name="Not 2 19 3" xfId="7295" xr:uid="{2E799EDC-E0BF-44B3-B0CF-29CC7CAA1CEE}"/>
    <cellStyle name="Not 2 19 3 2" xfId="13400" xr:uid="{EFAF3183-61AB-4C5C-9943-0DF43486CA95}"/>
    <cellStyle name="Not 2 19 3 2 2" xfId="37633" xr:uid="{EDF36316-C6B1-49EB-AB3E-8A779CD112C1}"/>
    <cellStyle name="Not 2 19 3 3" xfId="17113" xr:uid="{BEB0804A-D162-40B4-9BD4-1AF47D2224DA}"/>
    <cellStyle name="Not 2 19 3 3 2" xfId="41344" xr:uid="{80C75D06-98BB-4843-99CC-5DB9308216D9}"/>
    <cellStyle name="Not 2 19 3 4" xfId="20852" xr:uid="{FCEA8414-12DF-4316-900E-396401B448BB}"/>
    <cellStyle name="Not 2 19 3 4 2" xfId="45075" xr:uid="{D16344A6-619D-4983-8A9B-9DE97A0FF307}"/>
    <cellStyle name="Not 2 19 3 5" xfId="26830" xr:uid="{6451113D-008B-4649-87F2-0A3350210B9F}"/>
    <cellStyle name="Not 2 19 3 5 2" xfId="50949" xr:uid="{2757D761-E477-4D44-8355-1B16EDB16E22}"/>
    <cellStyle name="Not 2 19 3 6" xfId="32211" xr:uid="{2C1C8E8D-343D-4EC6-97F7-C20AF58E5D8C}"/>
    <cellStyle name="Not 2 19 4" xfId="12011" xr:uid="{B4A8A970-784C-4FD1-B5B6-FC24F02DCE92}"/>
    <cellStyle name="Not 2 19 4 2" xfId="25427" xr:uid="{D73E740D-8C09-4137-B364-78CBFD68C528}"/>
    <cellStyle name="Not 2 19 4 2 2" xfId="49561" xr:uid="{E3B7F60A-DE9E-42B8-9CA9-9A027689B31C}"/>
    <cellStyle name="Not 2 19 4 3" xfId="36245" xr:uid="{7F158526-5CB1-4A89-BBD8-3E070295AA65}"/>
    <cellStyle name="Not 2 19 5" xfId="15724" xr:uid="{2CCD9BFE-8464-4397-BEE9-55E4FFD8394A}"/>
    <cellStyle name="Not 2 19 5 2" xfId="39956" xr:uid="{DD77BBE6-8ADE-49B4-8FFB-B594D6DE586B}"/>
    <cellStyle name="Not 2 19 6" xfId="19461" xr:uid="{7BB69138-BD3B-4B05-B983-1EADE6EDA4A6}"/>
    <cellStyle name="Not 2 19 6 2" xfId="43687" xr:uid="{892D6636-8ED6-473C-8B8F-C9976BE09F2E}"/>
    <cellStyle name="Not 2 19 7" xfId="23014" xr:uid="{DADA33AB-93A1-4EE1-9018-C276AEFDD5D0}"/>
    <cellStyle name="Not 2 19 7 2" xfId="47216" xr:uid="{DED14F5E-91F8-453E-8B3A-79402A3B1197}"/>
    <cellStyle name="Not 2 2" xfId="2457" xr:uid="{00000000-0005-0000-0000-00001B0B0000}"/>
    <cellStyle name="Not 2 2 10" xfId="6466" xr:uid="{B0E364F9-795D-44DA-ADEC-14BD261F6A05}"/>
    <cellStyle name="Not 2 2 10 2" xfId="24552" xr:uid="{2571AC1B-DCC1-4D7A-95A4-E72F16F3FADF}"/>
    <cellStyle name="Not 2 2 10 2 2" xfId="48726" xr:uid="{B7C90D66-86C1-4B08-8F6E-80B22EAD664B}"/>
    <cellStyle name="Not 2 2 10 3" xfId="31471" xr:uid="{5311AE8E-05CF-418C-AD40-D614E7F4B8CE}"/>
    <cellStyle name="Not 2 2 11" xfId="6530" xr:uid="{54543F98-9729-45F2-A111-AC9E6ED016E2}"/>
    <cellStyle name="Not 2 2 11 2" xfId="31534" xr:uid="{2AD374FB-DDF4-4DD5-BC2C-5B6E38FB2ED4}"/>
    <cellStyle name="Not 2 2 12" xfId="11171" xr:uid="{38F4975E-B406-42F3-9167-B88C345F690A}"/>
    <cellStyle name="Not 2 2 12 2" xfId="35405" xr:uid="{CDB155A1-F23B-4B02-80E1-4A1B1D2B6D17}"/>
    <cellStyle name="Not 2 2 13" xfId="14884" xr:uid="{299E170C-5245-4B4F-88F6-68EA832D9AB4}"/>
    <cellStyle name="Not 2 2 13 2" xfId="39116" xr:uid="{FA5A9496-49E3-4E07-9995-6699B8360F9C}"/>
    <cellStyle name="Not 2 2 14" xfId="18617" xr:uid="{0736AB1B-EA87-43F6-8C32-B408C0E9A9E2}"/>
    <cellStyle name="Not 2 2 14 2" xfId="42843" xr:uid="{EFF1ECF5-7F8F-4856-A58F-37D864906CED}"/>
    <cellStyle name="Not 2 2 15" xfId="22335" xr:uid="{8C0D8C07-4526-420F-A5DD-30BCA8EDC76C}"/>
    <cellStyle name="Not 2 2 15 2" xfId="46537" xr:uid="{078ADB7E-21CF-49E7-86ED-BFA9D9FBE2A1}"/>
    <cellStyle name="Not 2 2 2" xfId="2458" xr:uid="{00000000-0005-0000-0000-00001C0B0000}"/>
    <cellStyle name="Not 2 2 2 2" xfId="5064" xr:uid="{F19153CF-9F1D-42A4-8D18-360F99A96C97}"/>
    <cellStyle name="Not 2 2 2 2 2" xfId="7970" xr:uid="{B28FD1EC-26BA-49E8-A8A8-2FCADEC196F0}"/>
    <cellStyle name="Not 2 2 2 2 2 2" xfId="26391" xr:uid="{E592B853-A2BA-49AD-AE21-406A782385B1}"/>
    <cellStyle name="Not 2 2 2 2 2 2 2" xfId="50510" xr:uid="{3770FBE7-D7E9-4718-B776-459987A67E10}"/>
    <cellStyle name="Not 2 2 2 2 2 3" xfId="32808" xr:uid="{56886043-9BC7-4089-A56B-9FB302F0477C}"/>
    <cellStyle name="Not 2 2 2 2 3" xfId="12961" xr:uid="{6E87AE6B-18C1-4DEB-A861-00C491F87D3F}"/>
    <cellStyle name="Not 2 2 2 2 3 2" xfId="37194" xr:uid="{7D951EBC-A89B-4B2D-AC9F-9C15B255DAE0}"/>
    <cellStyle name="Not 2 2 2 2 4" xfId="16674" xr:uid="{913D8E7D-166C-41CA-994C-BE5D088FA347}"/>
    <cellStyle name="Not 2 2 2 2 4 2" xfId="40905" xr:uid="{256CCE86-E516-448F-8192-E3ED80BA879C}"/>
    <cellStyle name="Not 2 2 2 2 5" xfId="20413" xr:uid="{799B02ED-3EF4-4469-B8AE-A2E61734AB46}"/>
    <cellStyle name="Not 2 2 2 2 5 2" xfId="44636" xr:uid="{70B18F36-6DBF-4B8C-9A8B-15104081CD3F}"/>
    <cellStyle name="Not 2 2 2 2 6" xfId="23613" xr:uid="{AA9820F4-DDEE-43E9-9B17-C8766D697EBB}"/>
    <cellStyle name="Not 2 2 2 2 6 2" xfId="47815" xr:uid="{509BFCE0-A1D2-4FF3-AAA3-1F4BAD3390F9}"/>
    <cellStyle name="Not 2 2 2 3" xfId="5063" xr:uid="{1CA68260-329E-472B-9DB5-59166C678543}"/>
    <cellStyle name="Not 2 2 2 3 2" xfId="10066" xr:uid="{1990F63A-5242-4F85-8314-E6077C37AADE}"/>
    <cellStyle name="Not 2 2 2 3 2 2" xfId="34660" xr:uid="{89A24A6A-90E9-4A56-858A-947536646932}"/>
    <cellStyle name="Not 2 2 2 3 3" xfId="14141" xr:uid="{4FB7E1D8-2D06-4942-83F0-D2D7C396132D}"/>
    <cellStyle name="Not 2 2 2 3 3 2" xfId="38374" xr:uid="{225BA2B5-5BED-4B67-AF7F-68E51A84C24C}"/>
    <cellStyle name="Not 2 2 2 3 4" xfId="17854" xr:uid="{C78ADB2D-E3F6-478D-8C7F-85CCF564B992}"/>
    <cellStyle name="Not 2 2 2 3 4 2" xfId="42085" xr:uid="{B54532D3-BE74-4E04-88C4-564D3B67FA53}"/>
    <cellStyle name="Not 2 2 2 3 5" xfId="21593" xr:uid="{9028170C-ADE1-467F-AD56-60A03B4BD6BA}"/>
    <cellStyle name="Not 2 2 2 3 5 2" xfId="45816" xr:uid="{52B6005B-A527-437D-9830-318F50069D89}"/>
    <cellStyle name="Not 2 2 2 3 6" xfId="27573" xr:uid="{9396E807-AB06-4F92-86CF-92B011BD8D8D}"/>
    <cellStyle name="Not 2 2 2 3 6 2" xfId="51690" xr:uid="{12E0C29E-1C8C-41B8-84A6-839069AF233D}"/>
    <cellStyle name="Not 2 2 2 4" xfId="6823" xr:uid="{137D168F-D4B6-4607-BB2A-2FE23EF57955}"/>
    <cellStyle name="Not 2 2 2 4 2" xfId="12415" xr:uid="{03D4D557-60AB-48B1-B0B2-152AACADF6AE}"/>
    <cellStyle name="Not 2 2 2 4 2 2" xfId="36649" xr:uid="{9EAC4D5B-58D5-4B09-B8B1-02093C0A85F9}"/>
    <cellStyle name="Not 2 2 2 4 3" xfId="16128" xr:uid="{5A57AB92-970A-4DA5-A3ED-FD846C964EBE}"/>
    <cellStyle name="Not 2 2 2 4 3 2" xfId="40360" xr:uid="{D3FBF50B-792C-42EE-816B-2C4897BBB2AD}"/>
    <cellStyle name="Not 2 2 2 4 4" xfId="19866" xr:uid="{B619B636-1377-4D47-B7BB-F545C66A14F8}"/>
    <cellStyle name="Not 2 2 2 4 4 2" xfId="44091" xr:uid="{ACABBA4E-EC99-4255-82D5-2967F3B93308}"/>
    <cellStyle name="Not 2 2 2 4 5" xfId="25841" xr:uid="{CBD7F342-EE0B-4C3E-9B6D-2D5141F173E1}"/>
    <cellStyle name="Not 2 2 2 4 5 2" xfId="49965" xr:uid="{38CC73D3-91FA-4432-8819-98072AB445BB}"/>
    <cellStyle name="Not 2 2 2 4 6" xfId="31760" xr:uid="{4CE58C38-871F-4E8C-96EF-9F177A575CAC}"/>
    <cellStyle name="Not 2 2 2 5" xfId="11560" xr:uid="{152C5AA3-0661-4004-AA57-3F5E66A68520}"/>
    <cellStyle name="Not 2 2 2 5 2" xfId="24976" xr:uid="{F61B0CF0-07D8-4CE1-B7AD-7E4AE30C833F}"/>
    <cellStyle name="Not 2 2 2 5 2 2" xfId="49110" xr:uid="{B2957E17-C88E-4F0F-8CD5-27765646E6B5}"/>
    <cellStyle name="Not 2 2 2 5 3" xfId="35794" xr:uid="{9F2D9E96-3D0F-4FA5-A6F1-E63BF2EE237C}"/>
    <cellStyle name="Not 2 2 2 6" xfId="15273" xr:uid="{52011C0B-B4F5-4AD1-8FC7-31CE45F43E6D}"/>
    <cellStyle name="Not 2 2 2 6 2" xfId="39505" xr:uid="{0F7520F6-DD86-4A60-A2AA-8C4F86CCFBE7}"/>
    <cellStyle name="Not 2 2 2 7" xfId="19010" xr:uid="{0ACD94E6-8CE7-4CB0-8830-DE0FC457C256}"/>
    <cellStyle name="Not 2 2 2 7 2" xfId="43236" xr:uid="{ACADECB6-051A-493A-B472-5F6E990C89D7}"/>
    <cellStyle name="Not 2 2 2 8" xfId="22563" xr:uid="{A7BA103C-C89B-4314-9BF1-5BBC91D5666D}"/>
    <cellStyle name="Not 2 2 2 8 2" xfId="46765" xr:uid="{9F4A6ECC-B0E5-471F-A7A4-FB6C2BA9B86A}"/>
    <cellStyle name="Not 2 2 3" xfId="2459" xr:uid="{00000000-0005-0000-0000-00001D0B0000}"/>
    <cellStyle name="Not 2 2 3 2" xfId="5066" xr:uid="{6265CDBB-04A5-4EC9-B157-28EF7F5DD734}"/>
    <cellStyle name="Not 2 2 3 2 2" xfId="8104" xr:uid="{E68AA265-47F8-4E74-AA88-7D01BE87B5EA}"/>
    <cellStyle name="Not 2 2 3 2 2 2" xfId="27697" xr:uid="{2612A330-A033-4E0B-82C3-4CD38B472350}"/>
    <cellStyle name="Not 2 2 3 2 2 2 2" xfId="51814" xr:uid="{D1EA92B5-F1C3-4FEE-ABC8-ED0C46BA32BD}"/>
    <cellStyle name="Not 2 2 3 2 2 3" xfId="32932" xr:uid="{0F437DBE-7F84-4090-96CF-AEA1BBCB67C6}"/>
    <cellStyle name="Not 2 2 3 2 3" xfId="14265" xr:uid="{C19E6BC8-CC32-4A04-A659-11622605C083}"/>
    <cellStyle name="Not 2 2 3 2 3 2" xfId="38498" xr:uid="{1F9EB45A-D77B-48F5-A155-B367CFF0F1FF}"/>
    <cellStyle name="Not 2 2 3 2 4" xfId="17978" xr:uid="{0927F2AD-1935-4476-81FF-7EE63BC45BF2}"/>
    <cellStyle name="Not 2 2 3 2 4 2" xfId="42209" xr:uid="{E4C6560E-C458-479E-ACDC-10D610208BDA}"/>
    <cellStyle name="Not 2 2 3 2 5" xfId="21717" xr:uid="{A265D5BE-DCBA-4EF5-8A50-62A645A44CC6}"/>
    <cellStyle name="Not 2 2 3 2 5 2" xfId="45940" xr:uid="{759B62A8-8583-469D-B2F8-3BBE1FB77E83}"/>
    <cellStyle name="Not 2 2 3 2 6" xfId="23737" xr:uid="{869708E6-EB27-4ECA-A3DB-814647E4F4D4}"/>
    <cellStyle name="Not 2 2 3 2 6 2" xfId="47939" xr:uid="{7B6B882A-20E9-4D26-9364-D5FA621B266B}"/>
    <cellStyle name="Not 2 2 3 3" xfId="5065" xr:uid="{174329DB-B4B2-4D66-8A06-A0E540C3338D}"/>
    <cellStyle name="Not 2 2 3 3 2" xfId="9410" xr:uid="{68938995-4270-4863-AA34-9847A382C3A1}"/>
    <cellStyle name="Not 2 2 3 3 2 2" xfId="34036" xr:uid="{5E97A05D-8074-4C1D-A12A-126201F64474}"/>
    <cellStyle name="Not 2 2 3 3 3" xfId="13073" xr:uid="{40AF6144-090F-48C1-9DB1-5C522FEF1A47}"/>
    <cellStyle name="Not 2 2 3 3 3 2" xfId="37306" xr:uid="{7029CF2D-3395-45BF-809D-6E2EE647EEB3}"/>
    <cellStyle name="Not 2 2 3 3 4" xfId="16786" xr:uid="{2060EE59-E061-4165-A1E9-527D33C32C29}"/>
    <cellStyle name="Not 2 2 3 3 4 2" xfId="41017" xr:uid="{E7BE82B3-1804-4ACC-9984-F81BE54C6B6F}"/>
    <cellStyle name="Not 2 2 3 3 5" xfId="20525" xr:uid="{F6FAF47F-CFC7-49ED-9323-2608C26FC6FB}"/>
    <cellStyle name="Not 2 2 3 3 5 2" xfId="44748" xr:uid="{FDD46DC0-C970-4ACC-A93D-E223F9A98009}"/>
    <cellStyle name="Not 2 2 3 3 6" xfId="26503" xr:uid="{65BA370C-8D79-4F47-9362-E7C7171D6ABD}"/>
    <cellStyle name="Not 2 2 3 3 6 2" xfId="50622" xr:uid="{D57C397D-9218-4ED1-88FC-F28AE8D3A167}"/>
    <cellStyle name="Not 2 2 3 4" xfId="6951" xr:uid="{2AD72CA8-B822-4A0D-AD6A-C0FD1AB20D0D}"/>
    <cellStyle name="Not 2 2 3 4 2" xfId="25100" xr:uid="{796187DE-3F9A-4FA7-8495-32B9452198E1}"/>
    <cellStyle name="Not 2 2 3 4 2 2" xfId="49234" xr:uid="{106317B9-794B-46E2-9EBE-0BCD0B99531F}"/>
    <cellStyle name="Not 2 2 3 4 3" xfId="31884" xr:uid="{E66D32F0-A211-469A-A8F8-15720FAC8689}"/>
    <cellStyle name="Not 2 2 3 5" xfId="11684" xr:uid="{011E16C9-C7AB-4B79-9912-A07397BA88A4}"/>
    <cellStyle name="Not 2 2 3 5 2" xfId="35918" xr:uid="{C73CA28C-F41E-49C3-A449-5E26343BF19C}"/>
    <cellStyle name="Not 2 2 3 6" xfId="15397" xr:uid="{2568723B-1C0C-4745-A32C-54DD374ABD6A}"/>
    <cellStyle name="Not 2 2 3 6 2" xfId="39629" xr:uid="{22AC96B3-0966-4237-8197-5990389C7CD6}"/>
    <cellStyle name="Not 2 2 3 7" xfId="19134" xr:uid="{86B7FCFC-DE5C-47C3-943C-18AA6907CBA6}"/>
    <cellStyle name="Not 2 2 3 7 2" xfId="43360" xr:uid="{41A03780-852B-42FC-8BF2-EA6048348FC9}"/>
    <cellStyle name="Not 2 2 3 8" xfId="22687" xr:uid="{7FF74510-092A-459A-8C94-E004ED168509}"/>
    <cellStyle name="Not 2 2 3 8 2" xfId="46889" xr:uid="{AFFB99A4-484A-47B0-B24C-4BE7D8C8C0E1}"/>
    <cellStyle name="Not 2 2 4" xfId="2460" xr:uid="{00000000-0005-0000-0000-00001E0B0000}"/>
    <cellStyle name="Not 2 2 4 2" xfId="2461" xr:uid="{00000000-0005-0000-0000-00001F0B0000}"/>
    <cellStyle name="Not 2 2 4 2 2" xfId="8235" xr:uid="{60224EA4-ED91-492D-A980-5B12AAB62982}"/>
    <cellStyle name="Not 2 2 4 2 2 2" xfId="27824" xr:uid="{BCDC6FFE-DC39-4B5D-8F30-F001F87B22F0}"/>
    <cellStyle name="Not 2 2 4 2 2 2 2" xfId="51941" xr:uid="{16DA1183-AB7F-4028-BBA8-4C29B8F72294}"/>
    <cellStyle name="Not 2 2 4 2 2 3" xfId="33059" xr:uid="{231E88CA-DB45-40A8-A479-D5BFFBE962B9}"/>
    <cellStyle name="Not 2 2 4 2 3" xfId="14392" xr:uid="{FF2E1371-C9E6-4FB1-820F-246CE7F01FCA}"/>
    <cellStyle name="Not 2 2 4 2 3 2" xfId="38625" xr:uid="{C4F3F8F0-D2E1-46F9-82CB-BF6ACFE29A05}"/>
    <cellStyle name="Not 2 2 4 2 4" xfId="18105" xr:uid="{9D6D7242-0555-4949-9CE5-C57148C4FFC7}"/>
    <cellStyle name="Not 2 2 4 2 4 2" xfId="42336" xr:uid="{D49ADCA7-8424-4B17-BCFA-65D359BF83EA}"/>
    <cellStyle name="Not 2 2 4 2 5" xfId="21844" xr:uid="{AE1C6707-8047-49B5-AEFD-0F9E24B0C997}"/>
    <cellStyle name="Not 2 2 4 2 5 2" xfId="46067" xr:uid="{8ED55064-93F3-47F8-874E-22D327BAB1E2}"/>
    <cellStyle name="Not 2 2 4 2 6" xfId="23864" xr:uid="{959835DC-84E4-48FA-A496-F1D922BF2250}"/>
    <cellStyle name="Not 2 2 4 2 6 2" xfId="48066" xr:uid="{679783EE-15FC-478C-8C06-2CCC92DD0F37}"/>
    <cellStyle name="Not 2 2 4 3" xfId="7087" xr:uid="{B5DCD05E-A8FF-4F09-AEB1-CA7ED68319D0}"/>
    <cellStyle name="Not 2 2 4 3 2" xfId="13200" xr:uid="{FBF524D7-83FA-411F-BF47-CEC6CD217C70}"/>
    <cellStyle name="Not 2 2 4 3 2 2" xfId="37433" xr:uid="{91CB3536-8F07-4327-A3E7-D409C2682392}"/>
    <cellStyle name="Not 2 2 4 3 3" xfId="16913" xr:uid="{0CD67CE1-58A5-42EF-AFAE-915A830C4CB3}"/>
    <cellStyle name="Not 2 2 4 3 3 2" xfId="41144" xr:uid="{D7D2A983-BE16-4F60-BF1C-6DE674F03510}"/>
    <cellStyle name="Not 2 2 4 3 4" xfId="20652" xr:uid="{F52D791C-299B-4B37-A04B-82DA9F9867C0}"/>
    <cellStyle name="Not 2 2 4 3 4 2" xfId="44875" xr:uid="{9BDE9E3A-D272-4E67-AE3F-118B0AB1035D}"/>
    <cellStyle name="Not 2 2 4 3 5" xfId="26630" xr:uid="{875098A2-C1BF-4E55-A827-C3785CE9D215}"/>
    <cellStyle name="Not 2 2 4 3 5 2" xfId="50749" xr:uid="{A047EF80-BF04-4E8B-9F82-531AB989799C}"/>
    <cellStyle name="Not 2 2 4 3 6" xfId="32011" xr:uid="{352BCE4E-1973-4478-A498-405F260BC81E}"/>
    <cellStyle name="Not 2 2 4 4" xfId="11811" xr:uid="{FECDE7CA-6A97-4B73-B592-89897B07100B}"/>
    <cellStyle name="Not 2 2 4 4 2" xfId="25227" xr:uid="{F44D0F1F-9F2E-42C4-8433-D6E472BBFBD6}"/>
    <cellStyle name="Not 2 2 4 4 2 2" xfId="49361" xr:uid="{017B90AA-2C50-4D3E-89DF-BDC365B007FB}"/>
    <cellStyle name="Not 2 2 4 4 3" xfId="36045" xr:uid="{FC3E1C2F-D8D1-4182-95F5-11B15D2331DB}"/>
    <cellStyle name="Not 2 2 4 5" xfId="15524" xr:uid="{092B3586-95A3-49FA-B068-9B28E49D5FEE}"/>
    <cellStyle name="Not 2 2 4 5 2" xfId="39756" xr:uid="{0CCB4A73-3883-4DFD-89F1-127758AC2545}"/>
    <cellStyle name="Not 2 2 4 6" xfId="19261" xr:uid="{847B0BE0-5635-498C-81CC-252AF7A05A64}"/>
    <cellStyle name="Not 2 2 4 6 2" xfId="43487" xr:uid="{62D2AD96-2772-460A-B61C-19BD12E752CA}"/>
    <cellStyle name="Not 2 2 4 7" xfId="22814" xr:uid="{741B89E8-CE96-43EB-863A-06F990758294}"/>
    <cellStyle name="Not 2 2 4 7 2" xfId="47016" xr:uid="{74C7B271-3F96-45DB-9D39-5F47EB952864}"/>
    <cellStyle name="Not 2 2 5" xfId="2462" xr:uid="{00000000-0005-0000-0000-0000200B0000}"/>
    <cellStyle name="Not 2 2 5 2" xfId="5067" xr:uid="{D37F5E7A-8585-44F9-8FDA-1C89737EB8D5}"/>
    <cellStyle name="Not 2 2 5 2 2" xfId="8365" xr:uid="{452D45D4-0C8D-43C2-9A23-18C8B8665F78}"/>
    <cellStyle name="Not 2 2 5 2 2 2" xfId="27951" xr:uid="{64C28FA4-F8A6-4800-88ED-39CCE1B10F0B}"/>
    <cellStyle name="Not 2 2 5 2 2 2 2" xfId="52068" xr:uid="{47CA930A-D319-4D59-9022-7A1BB20AE8AA}"/>
    <cellStyle name="Not 2 2 5 2 2 3" xfId="33186" xr:uid="{55BBF7F9-7636-4186-956D-A051EC7C5B2F}"/>
    <cellStyle name="Not 2 2 5 2 3" xfId="14519" xr:uid="{7DCC867F-C439-4235-A887-CF8A9E71E656}"/>
    <cellStyle name="Not 2 2 5 2 3 2" xfId="38752" xr:uid="{9F0D019B-4A75-4E1A-97A3-E1D43588FB86}"/>
    <cellStyle name="Not 2 2 5 2 4" xfId="18232" xr:uid="{CBE908C1-BE93-4313-918E-630FAB83D0AF}"/>
    <cellStyle name="Not 2 2 5 2 4 2" xfId="42463" xr:uid="{F14AE229-CC75-42FE-8872-D867D4781636}"/>
    <cellStyle name="Not 2 2 5 2 5" xfId="21971" xr:uid="{624F07F2-64D6-4EFC-A2DB-76F939D8B365}"/>
    <cellStyle name="Not 2 2 5 2 5 2" xfId="46194" xr:uid="{9032596F-C7D3-4E4A-841C-838456993910}"/>
    <cellStyle name="Not 2 2 5 2 6" xfId="23991" xr:uid="{4B333E16-8C9B-47A8-BDEC-05F0FD226928}"/>
    <cellStyle name="Not 2 2 5 2 6 2" xfId="48193" xr:uid="{3979C613-B742-4D93-80F2-D48D23BD35BB}"/>
    <cellStyle name="Not 2 2 5 3" xfId="7215" xr:uid="{635704CD-CD86-4BB7-AC6E-0473BBB1FF4A}"/>
    <cellStyle name="Not 2 2 5 3 2" xfId="13327" xr:uid="{05724BAC-3AA9-441F-8170-F46AED16DB4C}"/>
    <cellStyle name="Not 2 2 5 3 2 2" xfId="37560" xr:uid="{9024A3E1-7F81-4526-A458-85D8464A1113}"/>
    <cellStyle name="Not 2 2 5 3 3" xfId="17040" xr:uid="{2C34198C-4BB1-417D-8672-4F4510852ABA}"/>
    <cellStyle name="Not 2 2 5 3 3 2" xfId="41271" xr:uid="{84EA2D11-2F38-4E86-9622-EB015D2F5681}"/>
    <cellStyle name="Not 2 2 5 3 4" xfId="20779" xr:uid="{8F4B514D-221E-4839-BED3-E46A537EE171}"/>
    <cellStyle name="Not 2 2 5 3 4 2" xfId="45002" xr:uid="{B21A21BC-03AD-473A-9DE4-B186BD85F853}"/>
    <cellStyle name="Not 2 2 5 3 5" xfId="26757" xr:uid="{08DD4FB5-041F-4C21-B53F-4123B5548178}"/>
    <cellStyle name="Not 2 2 5 3 5 2" xfId="50876" xr:uid="{562E3686-2434-4647-980F-8931D9A476F3}"/>
    <cellStyle name="Not 2 2 5 3 6" xfId="32138" xr:uid="{E1B83062-B620-478D-BB50-0CC224EB08E9}"/>
    <cellStyle name="Not 2 2 5 4" xfId="10948" xr:uid="{E5613B8E-D40C-46E3-88D1-6728155CC3AB}"/>
    <cellStyle name="Not 2 2 5 4 2" xfId="25354" xr:uid="{833FE8E3-0134-481A-8434-FA33ECA993AC}"/>
    <cellStyle name="Not 2 2 5 4 2 2" xfId="49488" xr:uid="{6182CA08-4E40-4E56-8FA3-17E7C274B62C}"/>
    <cellStyle name="Not 2 2 5 4 3" xfId="35220" xr:uid="{966478FB-1F99-4FC4-9F96-43766055F1E1}"/>
    <cellStyle name="Not 2 2 5 5" xfId="11938" xr:uid="{7A6CFD6C-5C2D-43C5-8ABE-16F6D11AA239}"/>
    <cellStyle name="Not 2 2 5 5 2" xfId="36172" xr:uid="{8342E5DD-58C2-4961-B8B4-E3E0FC6A024F}"/>
    <cellStyle name="Not 2 2 5 6" xfId="15651" xr:uid="{BABD765D-F9CC-4CF9-808D-305696E16DA3}"/>
    <cellStyle name="Not 2 2 5 6 2" xfId="39883" xr:uid="{F5564EA7-F3F2-4834-A3E6-637424AD123D}"/>
    <cellStyle name="Not 2 2 5 7" xfId="19388" xr:uid="{60D70BAF-B81F-4EC5-90BE-9FCB2ADA5ADC}"/>
    <cellStyle name="Not 2 2 5 7 2" xfId="43614" xr:uid="{A3B6ADFB-9994-420A-AE35-74FF183AA8EE}"/>
    <cellStyle name="Not 2 2 5 8" xfId="22941" xr:uid="{9B83A354-CE07-4EF3-96E3-017BD1565003}"/>
    <cellStyle name="Not 2 2 5 8 2" xfId="47143" xr:uid="{E67990AC-6EE0-4170-BED8-115F92D63500}"/>
    <cellStyle name="Not 2 2 6" xfId="2463" xr:uid="{00000000-0005-0000-0000-0000210B0000}"/>
    <cellStyle name="Not 2 2 6 2" xfId="5068" xr:uid="{FE5056CB-966B-4E0E-BF34-51727295DD32}"/>
    <cellStyle name="Not 2 2 6 2 2" xfId="8497" xr:uid="{A72B226E-7220-45A6-8E0B-A5C9C0A2EE84}"/>
    <cellStyle name="Not 2 2 6 2 2 2" xfId="28078" xr:uid="{CE16D4E6-D90B-4245-9E83-761549EDD69A}"/>
    <cellStyle name="Not 2 2 6 2 2 2 2" xfId="52195" xr:uid="{D119B67E-60ED-42B2-BF55-695E6BE714B5}"/>
    <cellStyle name="Not 2 2 6 2 2 3" xfId="33313" xr:uid="{CEB587E3-4825-495A-B358-A45C47BDD587}"/>
    <cellStyle name="Not 2 2 6 2 3" xfId="14646" xr:uid="{00D482D2-12C4-49F7-8714-083DFE4ACFB9}"/>
    <cellStyle name="Not 2 2 6 2 3 2" xfId="38879" xr:uid="{96EA74D1-783B-46F0-973C-4A332CA39052}"/>
    <cellStyle name="Not 2 2 6 2 4" xfId="18359" xr:uid="{E994DB19-7813-4CA7-89DA-68B3C97AA1E4}"/>
    <cellStyle name="Not 2 2 6 2 4 2" xfId="42590" xr:uid="{07C03D7F-BE00-4D02-A3FE-1C2D3ACEE8FD}"/>
    <cellStyle name="Not 2 2 6 2 5" xfId="22098" xr:uid="{DBBB0E27-9391-43E2-A531-2C272FC63769}"/>
    <cellStyle name="Not 2 2 6 2 5 2" xfId="46321" xr:uid="{6F753CB8-FD70-46D9-B86C-B1330D817C54}"/>
    <cellStyle name="Not 2 2 6 2 6" xfId="24118" xr:uid="{F4CEAC00-02A4-42A0-AE07-68FC715158BB}"/>
    <cellStyle name="Not 2 2 6 2 6 2" xfId="48320" xr:uid="{978A1E64-39A3-40BC-A2F1-91876533F179}"/>
    <cellStyle name="Not 2 2 6 3" xfId="7349" xr:uid="{C098F487-6C83-43CD-8B7A-44C32A1809D1}"/>
    <cellStyle name="Not 2 2 6 3 2" xfId="13454" xr:uid="{A93B3B30-120E-4D3B-86D1-A23EA4FD8FE6}"/>
    <cellStyle name="Not 2 2 6 3 2 2" xfId="37687" xr:uid="{2DD2887F-A672-4AD4-8C34-D6483D6E9B05}"/>
    <cellStyle name="Not 2 2 6 3 3" xfId="17167" xr:uid="{682F9512-FC42-4B5B-8BBE-D5EA6D8B962F}"/>
    <cellStyle name="Not 2 2 6 3 3 2" xfId="41398" xr:uid="{7BD53C94-9E60-452E-98EB-8E510182AE7E}"/>
    <cellStyle name="Not 2 2 6 3 4" xfId="20906" xr:uid="{74AF0F3F-C32E-419C-B09A-EA857042A82F}"/>
    <cellStyle name="Not 2 2 6 3 4 2" xfId="45129" xr:uid="{699D2DDE-B5EF-4DF8-B134-9817A5F517DA}"/>
    <cellStyle name="Not 2 2 6 3 5" xfId="26884" xr:uid="{C08EC11B-8A1F-4827-AFF8-E67E2F0F8488}"/>
    <cellStyle name="Not 2 2 6 3 5 2" xfId="51003" xr:uid="{8BFC05AE-1108-4AE2-A72E-78AF9CE7FCF9}"/>
    <cellStyle name="Not 2 2 6 3 6" xfId="32265" xr:uid="{E7B1FE29-D5F3-435E-B1F6-222E71FDAA39}"/>
    <cellStyle name="Not 2 2 6 4" xfId="12065" xr:uid="{D4A9B022-CAAD-415A-B417-22FFB3B48F0D}"/>
    <cellStyle name="Not 2 2 6 4 2" xfId="25481" xr:uid="{4BF43369-B70C-47E6-9CF3-9A20C4BA18FD}"/>
    <cellStyle name="Not 2 2 6 4 2 2" xfId="49615" xr:uid="{9FD4B6D0-F954-448C-9BC6-6626E273BC84}"/>
    <cellStyle name="Not 2 2 6 4 3" xfId="36299" xr:uid="{1BF48485-FE26-44BA-9862-E5C37F114EF8}"/>
    <cellStyle name="Not 2 2 6 5" xfId="15778" xr:uid="{6C758A6D-F1D8-4CDE-B6E6-45D49CFFCA7F}"/>
    <cellStyle name="Not 2 2 6 5 2" xfId="40010" xr:uid="{2BA8D916-7D97-4967-9860-6C45E7C52AFA}"/>
    <cellStyle name="Not 2 2 6 6" xfId="19515" xr:uid="{4E3A73ED-09C4-44CC-BAA8-EABEAEF5D11A}"/>
    <cellStyle name="Not 2 2 6 6 2" xfId="43741" xr:uid="{34EFC788-3D4E-48E2-BCF9-17821F33872A}"/>
    <cellStyle name="Not 2 2 6 7" xfId="23068" xr:uid="{AB12984E-68E2-4C5D-80C5-A392F9A060FF}"/>
    <cellStyle name="Not 2 2 6 7 2" xfId="47270" xr:uid="{92892FE0-D813-46D4-922B-68420D1965C3}"/>
    <cellStyle name="Not 2 2 7" xfId="3585" xr:uid="{00000000-0005-0000-0000-0000220B0000}"/>
    <cellStyle name="Not 2 2 7 2" xfId="5069" xr:uid="{86C83133-4D1E-4282-8C69-A7A9E49A3833}"/>
    <cellStyle name="Not 2 2 7 2 2" xfId="9960" xr:uid="{116BC136-F946-46EB-9ED5-9552F692BAB6}"/>
    <cellStyle name="Not 2 2 7 2 2 2" xfId="34554" xr:uid="{50E3CE9B-27C2-48DE-9B96-5F5BF2CF9E4C}"/>
    <cellStyle name="Not 2 2 7 2 3" xfId="13920" xr:uid="{46DC2460-C9A0-438E-A19F-8CD15DE69548}"/>
    <cellStyle name="Not 2 2 7 2 3 2" xfId="38153" xr:uid="{A9B6F334-6264-45BA-870A-F86F9AF59BB0}"/>
    <cellStyle name="Not 2 2 7 2 4" xfId="17633" xr:uid="{CDA578D8-776B-4633-B967-B50C742F38DD}"/>
    <cellStyle name="Not 2 2 7 2 4 2" xfId="41864" xr:uid="{2341EAF2-AABF-4882-B51F-63A554FA702F}"/>
    <cellStyle name="Not 2 2 7 2 5" xfId="21372" xr:uid="{30BA9972-2685-4F60-834D-0DA75B22B34D}"/>
    <cellStyle name="Not 2 2 7 2 5 2" xfId="45595" xr:uid="{49978AE0-E7CB-4589-AB6E-D4C240F0B082}"/>
    <cellStyle name="Not 2 2 7 2 6" xfId="27352" xr:uid="{C3229155-DBBC-4842-AFE2-67EB67FF8E49}"/>
    <cellStyle name="Not 2 2 7 2 6 2" xfId="51469" xr:uid="{5190CF97-A30A-4947-9721-B5EB71E3FBDB}"/>
    <cellStyle name="Not 2 2 7 3" xfId="7708" xr:uid="{1099D577-CB8A-4C3E-A39A-3E3E9367DFA2}"/>
    <cellStyle name="Not 2 2 7 3 2" xfId="12747" xr:uid="{F55DB7C9-A153-4B6D-AD4D-883344683329}"/>
    <cellStyle name="Not 2 2 7 3 2 2" xfId="36980" xr:uid="{1AA79D0E-D7F0-4248-9626-3C84C00975C9}"/>
    <cellStyle name="Not 2 2 7 3 3" xfId="16460" xr:uid="{9FF03246-8CCE-4AB5-9622-289F61D09913}"/>
    <cellStyle name="Not 2 2 7 3 3 2" xfId="40691" xr:uid="{807A8BB2-E18F-49A0-99C6-39CEDCBB9297}"/>
    <cellStyle name="Not 2 2 7 3 4" xfId="20199" xr:uid="{E28FA19C-95F2-47A7-80B4-17EC2068C05A}"/>
    <cellStyle name="Not 2 2 7 3 4 2" xfId="44422" xr:uid="{F4E20CA2-70CA-438D-84FA-2F0F1E13CBD6}"/>
    <cellStyle name="Not 2 2 7 3 5" xfId="26176" xr:uid="{69EBAFC0-26FA-4720-896E-4A4F7B79A73C}"/>
    <cellStyle name="Not 2 2 7 3 5 2" xfId="50296" xr:uid="{A924061F-6C6F-433C-B865-172109A51290}"/>
    <cellStyle name="Not 2 2 7 3 6" xfId="32587" xr:uid="{E40CF64F-1CA4-42BA-A0B5-C55E16B45A8F}"/>
    <cellStyle name="Not 2 2 7 4" xfId="11334" xr:uid="{3EEDF627-7663-4474-9646-CB57C377468A}"/>
    <cellStyle name="Not 2 2 7 4 2" xfId="24753" xr:uid="{5611B933-E7D2-4C2B-B8CB-B73C8F12BB4D}"/>
    <cellStyle name="Not 2 2 7 4 2 2" xfId="48887" xr:uid="{DE918234-BD9C-41EE-BADF-8A7317D36501}"/>
    <cellStyle name="Not 2 2 7 4 3" xfId="35568" xr:uid="{CCC92E10-D0F6-40FD-9024-4A3B8C874FB5}"/>
    <cellStyle name="Not 2 2 7 5" xfId="15047" xr:uid="{85F594B1-28F3-4738-8564-59A1169D6976}"/>
    <cellStyle name="Not 2 2 7 5 2" xfId="39279" xr:uid="{5EC97D00-C42D-4E5B-A2AD-540076A6CD95}"/>
    <cellStyle name="Not 2 2 7 6" xfId="18782" xr:uid="{96C20416-8F69-420A-8B8D-648F90ADDF2C}"/>
    <cellStyle name="Not 2 2 7 6 2" xfId="43008" xr:uid="{F06EBEA1-8BD6-4311-9172-AE0E14DDA5F5}"/>
    <cellStyle name="Not 2 2 7 7" xfId="23391" xr:uid="{9F3303F1-8AD3-4B4D-95CF-BF268271CFAB}"/>
    <cellStyle name="Not 2 2 7 7 2" xfId="47593" xr:uid="{DE4A735C-850F-4419-AA89-BC123205ADD9}"/>
    <cellStyle name="Not 2 2 7 8" xfId="29354" xr:uid="{333207C5-2050-4183-80A1-6328B2B418C7}"/>
    <cellStyle name="Not 2 2 8" xfId="5070" xr:uid="{373F4572-886D-46C2-B07C-8A9A8CBA1E27}"/>
    <cellStyle name="Not 2 2 8 2" xfId="7514" xr:uid="{77046B88-DB37-4B95-8123-DCE6C12B09FA}"/>
    <cellStyle name="Not 2 2 8 2 2" xfId="25701" xr:uid="{CACD73D6-7E2B-4114-898E-01DD8DF83822}"/>
    <cellStyle name="Not 2 2 8 2 2 2" xfId="49829" xr:uid="{78F36B2F-916E-4387-9A47-6B1D09AE7D88}"/>
    <cellStyle name="Not 2 2 8 2 3" xfId="32425" xr:uid="{960E34AE-34CA-4FB1-83D4-F0EA85D76C80}"/>
    <cellStyle name="Not 2 2 8 3" xfId="12279" xr:uid="{19807B21-64FE-47FD-A9B8-8242174131CC}"/>
    <cellStyle name="Not 2 2 8 3 2" xfId="36513" xr:uid="{8E1C3B91-59DF-4BC0-9CC1-1E90EB3FB89A}"/>
    <cellStyle name="Not 2 2 8 4" xfId="15992" xr:uid="{F92423F4-91BF-457C-8E9A-839FFD076B41}"/>
    <cellStyle name="Not 2 2 8 4 2" xfId="40224" xr:uid="{8B78D8A2-E6FD-4C19-AB5A-3ADD25522178}"/>
    <cellStyle name="Not 2 2 8 5" xfId="19730" xr:uid="{CDE5CFB6-9E74-4E68-899C-D6C7D9B6FB56}"/>
    <cellStyle name="Not 2 2 8 5 2" xfId="43955" xr:uid="{944B30FE-8C0D-4F24-9814-C29E2B15C785}"/>
    <cellStyle name="Not 2 2 8 6" xfId="23228" xr:uid="{E00BED16-8B87-48B4-92CD-381C62FE62A1}"/>
    <cellStyle name="Not 2 2 8 6 2" xfId="47430" xr:uid="{08AFB423-10ED-434D-8BFE-295D81F1C071}"/>
    <cellStyle name="Not 2 2 9" xfId="5062" xr:uid="{B78EE7D4-69CA-4418-8B2D-05D93715E70B}"/>
    <cellStyle name="Not 2 2 9 2" xfId="9873" xr:uid="{69FD91C0-ED45-4295-A361-8155ADF850F5}"/>
    <cellStyle name="Not 2 2 9 2 2" xfId="34473" xr:uid="{B57A024D-B0D0-4E42-A337-420895986402}"/>
    <cellStyle name="Not 2 2 9 3" xfId="13761" xr:uid="{0537F83D-6940-4E23-A5BC-EFB5F5D30F07}"/>
    <cellStyle name="Not 2 2 9 3 2" xfId="37994" xr:uid="{0EC02863-1944-410B-ACEB-883CFF45E457}"/>
    <cellStyle name="Not 2 2 9 4" xfId="17474" xr:uid="{88360E8B-1636-49B8-A619-592B85D292A9}"/>
    <cellStyle name="Not 2 2 9 4 2" xfId="41705" xr:uid="{64091E1F-7049-4CB7-9598-ABE0A7D8784D}"/>
    <cellStyle name="Not 2 2 9 5" xfId="21213" xr:uid="{73F9AE2C-9B13-44C3-A564-640DAFB8103A}"/>
    <cellStyle name="Not 2 2 9 5 2" xfId="45436" xr:uid="{CFA23790-BF1B-416C-9384-6030B229D68B}"/>
    <cellStyle name="Not 2 2 9 6" xfId="27193" xr:uid="{9529B931-4D11-4B05-A609-683A74071F96}"/>
    <cellStyle name="Not 2 2 9 6 2" xfId="51310" xr:uid="{D2438A44-524C-48DE-B12C-C35D685EF2C6}"/>
    <cellStyle name="Not 2 20" xfId="2464" xr:uid="{00000000-0005-0000-0000-0000230B0000}"/>
    <cellStyle name="Not 2 20 2" xfId="5071" xr:uid="{052DA53E-A758-47CE-B63C-351DDBCFF821}"/>
    <cellStyle name="Not 2 20 2 2" xfId="8573" xr:uid="{DCC68EF1-858B-49EC-B915-C3796A5DDD1A}"/>
    <cellStyle name="Not 2 20 2 2 2" xfId="28154" xr:uid="{2CAE28F7-48FE-453A-8ABD-9BB7871C71D6}"/>
    <cellStyle name="Not 2 20 2 2 2 2" xfId="52271" xr:uid="{18CE195F-7832-47A9-8210-3946A5CE0DC8}"/>
    <cellStyle name="Not 2 20 2 2 3" xfId="33389" xr:uid="{550B78FE-6ED8-4C54-B3C1-504F7482109B}"/>
    <cellStyle name="Not 2 20 2 3" xfId="14722" xr:uid="{C295FCE2-31FF-4C49-8599-C565E95341B4}"/>
    <cellStyle name="Not 2 20 2 3 2" xfId="38955" xr:uid="{B3EACA54-009C-4503-82E5-7EBD2266515E}"/>
    <cellStyle name="Not 2 20 2 4" xfId="18435" xr:uid="{B7767AEC-BA21-4A94-8AAD-ECC1D7FDF98E}"/>
    <cellStyle name="Not 2 20 2 4 2" xfId="42666" xr:uid="{922D036A-FA9A-4645-A78E-B5020D43F182}"/>
    <cellStyle name="Not 2 20 2 5" xfId="22174" xr:uid="{778DB09B-F998-495B-9559-2079934D502B}"/>
    <cellStyle name="Not 2 20 2 5 2" xfId="46397" xr:uid="{4C0A99CA-0A91-4CC8-898E-E8015F68F73E}"/>
    <cellStyle name="Not 2 20 2 6" xfId="24194" xr:uid="{FA82D734-9C77-475E-9763-A9A9C2B8A944}"/>
    <cellStyle name="Not 2 20 2 6 2" xfId="48396" xr:uid="{866D623D-BB07-45D4-92D0-12DD0C3500E1}"/>
    <cellStyle name="Not 2 20 3" xfId="7427" xr:uid="{F4BB1B78-E2E3-46FE-9B6E-CC516A2EA0B7}"/>
    <cellStyle name="Not 2 20 3 2" xfId="13530" xr:uid="{4641D360-5BA6-438A-A755-6C832E3C0F28}"/>
    <cellStyle name="Not 2 20 3 2 2" xfId="37763" xr:uid="{3CA07D99-422E-488A-AFE1-4267A0B7BB93}"/>
    <cellStyle name="Not 2 20 3 3" xfId="17243" xr:uid="{6649086C-8B6D-482B-B2A4-DE7341085669}"/>
    <cellStyle name="Not 2 20 3 3 2" xfId="41474" xr:uid="{527EDE9D-7600-4139-A0A2-947CDF248208}"/>
    <cellStyle name="Not 2 20 3 4" xfId="20982" xr:uid="{C4884B72-5BA7-4BE0-953D-52EE1028AAB2}"/>
    <cellStyle name="Not 2 20 3 4 2" xfId="45205" xr:uid="{1637E313-49E2-43A7-9986-6FE1D36526D9}"/>
    <cellStyle name="Not 2 20 3 5" xfId="26960" xr:uid="{0E2D2738-367D-4F2C-B9D8-BEAEB4ED1BA5}"/>
    <cellStyle name="Not 2 20 3 5 2" xfId="51079" xr:uid="{A7142957-0494-48CC-8906-B21BED925A73}"/>
    <cellStyle name="Not 2 20 3 6" xfId="32341" xr:uid="{C5531BEB-ACD4-4E0C-BDF4-263ACFF8ACC4}"/>
    <cellStyle name="Not 2 20 4" xfId="10949" xr:uid="{CDAB965C-1967-47F1-B7D8-A8B918B0A6BF}"/>
    <cellStyle name="Not 2 20 4 2" xfId="25557" xr:uid="{1AAE00D3-839F-4CAB-82B6-DE3D487B9217}"/>
    <cellStyle name="Not 2 20 4 2 2" xfId="49691" xr:uid="{D73E09DC-53AF-4596-9080-E2DF80870804}"/>
    <cellStyle name="Not 2 20 4 3" xfId="35221" xr:uid="{DD63D355-FB1B-485E-82AE-090E51663715}"/>
    <cellStyle name="Not 2 20 5" xfId="12141" xr:uid="{3E9D7388-D192-410B-A3A4-BF79C0917D5F}"/>
    <cellStyle name="Not 2 20 5 2" xfId="36375" xr:uid="{153AFEB5-3A17-49C0-B9FC-0ED532B817BD}"/>
    <cellStyle name="Not 2 20 6" xfId="15854" xr:uid="{70407ABB-0E67-4C7A-9A9D-218E2FF661FB}"/>
    <cellStyle name="Not 2 20 6 2" xfId="40086" xr:uid="{D7A2B889-08F2-4D09-8FB3-1C088C63669F}"/>
    <cellStyle name="Not 2 20 7" xfId="19591" xr:uid="{98E67929-9AAD-4B08-98AE-81878D4B656A}"/>
    <cellStyle name="Not 2 20 7 2" xfId="43817" xr:uid="{A2F4A014-E527-44E2-97BE-D96A050220CC}"/>
    <cellStyle name="Not 2 20 8" xfId="23144" xr:uid="{C3D7717E-63DA-4622-9A47-21E0BAEAB03D}"/>
    <cellStyle name="Not 2 20 8 2" xfId="47346" xr:uid="{494DA21D-38F7-4C7E-8CB1-EC4215BE1A17}"/>
    <cellStyle name="Not 2 21" xfId="2465" xr:uid="{00000000-0005-0000-0000-0000240B0000}"/>
    <cellStyle name="Not 2 21 2" xfId="5072" xr:uid="{1EF95A35-A491-4172-BBEC-03A345CE4551}"/>
    <cellStyle name="Not 2 21 2 2" xfId="8588" xr:uid="{FBF479CA-3C8A-42AA-82A4-919E1BCDCAB1}"/>
    <cellStyle name="Not 2 21 2 2 2" xfId="28169" xr:uid="{ED78C3D7-1F04-42F6-99F4-F13CD24AE4D7}"/>
    <cellStyle name="Not 2 21 2 2 2 2" xfId="52286" xr:uid="{835C34B3-024E-465E-95FF-605436F4DA34}"/>
    <cellStyle name="Not 2 21 2 2 3" xfId="33404" xr:uid="{F4605470-1F27-4E9F-AABC-5BE3A68274EF}"/>
    <cellStyle name="Not 2 21 2 3" xfId="14737" xr:uid="{5A903B77-072F-4667-9136-55313E71D92B}"/>
    <cellStyle name="Not 2 21 2 3 2" xfId="38970" xr:uid="{54EB036E-62C6-4CBE-BB26-0ED0CE80DC7D}"/>
    <cellStyle name="Not 2 21 2 4" xfId="18450" xr:uid="{63093FE2-EE5C-4E00-A4B3-C6AC6C514E94}"/>
    <cellStyle name="Not 2 21 2 4 2" xfId="42681" xr:uid="{F9511909-559D-444B-BB40-264DFB9B2D67}"/>
    <cellStyle name="Not 2 21 2 5" xfId="22189" xr:uid="{385A1BC3-B381-45DB-B0DB-BB3FE2517DD5}"/>
    <cellStyle name="Not 2 21 2 5 2" xfId="46412" xr:uid="{F2FCC704-3391-4671-B209-FA1C8B08BE35}"/>
    <cellStyle name="Not 2 21 2 6" xfId="24209" xr:uid="{BAAF058E-5770-47AE-A7BB-3644D84DCD1C}"/>
    <cellStyle name="Not 2 21 2 6 2" xfId="48411" xr:uid="{F3AFB587-B405-40C2-9DFE-4F4A23906D6B}"/>
    <cellStyle name="Not 2 21 3" xfId="7443" xr:uid="{A43482A2-D8C3-4574-BE4D-31007B25305F}"/>
    <cellStyle name="Not 2 21 3 2" xfId="13545" xr:uid="{9246763D-1556-4631-B86B-D81595407A29}"/>
    <cellStyle name="Not 2 21 3 2 2" xfId="37778" xr:uid="{B776E137-6EA3-4B36-B996-4795D0297080}"/>
    <cellStyle name="Not 2 21 3 3" xfId="17258" xr:uid="{F8A29477-0DD6-4D08-83C1-FE185E379A3C}"/>
    <cellStyle name="Not 2 21 3 3 2" xfId="41489" xr:uid="{EB242C4E-B8D8-4213-9314-5379C78A1374}"/>
    <cellStyle name="Not 2 21 3 4" xfId="20997" xr:uid="{30A0E472-ABAA-4CD3-8D3A-A26C0241C3A5}"/>
    <cellStyle name="Not 2 21 3 4 2" xfId="45220" xr:uid="{81BA5CB8-A1A6-4B5B-8BB2-9D6AF8FE5BC4}"/>
    <cellStyle name="Not 2 21 3 5" xfId="26975" xr:uid="{B2E27A1F-6228-4EA5-A2A5-4C773DE47B36}"/>
    <cellStyle name="Not 2 21 3 5 2" xfId="51094" xr:uid="{0B17433E-64E9-4262-9A6E-2A64635F7A60}"/>
    <cellStyle name="Not 2 21 3 6" xfId="32356" xr:uid="{50A38848-CC83-4788-BDA7-8208431F94F7}"/>
    <cellStyle name="Not 2 21 4" xfId="12156" xr:uid="{830BE676-2C3F-4D33-81F9-B810EFB13BCE}"/>
    <cellStyle name="Not 2 21 4 2" xfId="25572" xr:uid="{42A3B770-0722-4D58-BC9B-00205366872C}"/>
    <cellStyle name="Not 2 21 4 2 2" xfId="49706" xr:uid="{719FCF03-1682-41E7-AD23-116633F2ED7B}"/>
    <cellStyle name="Not 2 21 4 3" xfId="36390" xr:uid="{3D09D14E-6194-45D0-B828-1CC96070F34F}"/>
    <cellStyle name="Not 2 21 5" xfId="15869" xr:uid="{D50F0EA3-1083-4789-B96C-0DE9F7EDF1AF}"/>
    <cellStyle name="Not 2 21 5 2" xfId="40101" xr:uid="{37F49202-1D8C-425F-B755-B4F4B18E50D6}"/>
    <cellStyle name="Not 2 21 6" xfId="19606" xr:uid="{9FB502E1-5B83-4C1E-A1C4-1509E9A2D510}"/>
    <cellStyle name="Not 2 21 6 2" xfId="43832" xr:uid="{BFCD4D2B-43C3-4AD6-8BE3-6EB76EA0CB0F}"/>
    <cellStyle name="Not 2 21 7" xfId="23159" xr:uid="{C5E7D418-0C7D-42C6-99B1-E355AEA747AF}"/>
    <cellStyle name="Not 2 21 7 2" xfId="47361" xr:uid="{D5934236-7352-4069-8F20-6F4999421FAF}"/>
    <cellStyle name="Not 2 22" xfId="2466" xr:uid="{00000000-0005-0000-0000-0000250B0000}"/>
    <cellStyle name="Not 2 22 2" xfId="5073" xr:uid="{1293C554-7D34-408C-B533-20A4CCFB57D9}"/>
    <cellStyle name="Not 2 22 2 2" xfId="9957" xr:uid="{6B83ACAB-11C4-4CB4-BCB8-C7D57B1247D9}"/>
    <cellStyle name="Not 2 22 2 2 2" xfId="34551" xr:uid="{2711FAF8-1917-4E33-86CC-0285F674A625}"/>
    <cellStyle name="Not 2 22 2 3" xfId="13917" xr:uid="{F720AC29-2D4C-4FB2-93B9-FBCB91D5398C}"/>
    <cellStyle name="Not 2 22 2 3 2" xfId="38150" xr:uid="{66994CB1-7F29-48F1-A0A0-E805B1F56038}"/>
    <cellStyle name="Not 2 22 2 4" xfId="17630" xr:uid="{7BE99BFF-94DF-499F-8DAB-441DAE5E65B0}"/>
    <cellStyle name="Not 2 22 2 4 2" xfId="41861" xr:uid="{262AA4C3-0827-4BB4-9A94-7EBE84720E28}"/>
    <cellStyle name="Not 2 22 2 5" xfId="21369" xr:uid="{E1C679E2-0376-4966-8B48-DE744731B40C}"/>
    <cellStyle name="Not 2 22 2 5 2" xfId="45592" xr:uid="{B27384F2-9283-48A7-8D05-E5CC642837D2}"/>
    <cellStyle name="Not 2 22 2 6" xfId="27349" xr:uid="{07DC3BF4-D5C2-4630-97FB-A95B28299915}"/>
    <cellStyle name="Not 2 22 2 6 2" xfId="51466" xr:uid="{BFB1F74E-E820-4B25-AA30-FEAD7E66A928}"/>
    <cellStyle name="Not 2 22 3" xfId="7702" xr:uid="{CA1D72AB-4366-4E71-9C0C-CF8CB7C1CF96}"/>
    <cellStyle name="Not 2 22 3 2" xfId="12744" xr:uid="{74C7FB11-7F6A-4A59-83AB-E634EC4DEF1C}"/>
    <cellStyle name="Not 2 22 3 2 2" xfId="36977" xr:uid="{A42FBDD8-FEDA-4091-804A-164BA2E9CDF3}"/>
    <cellStyle name="Not 2 22 3 3" xfId="16457" xr:uid="{1D41AF6E-D2FC-4C63-A4C0-B0BE74C0542B}"/>
    <cellStyle name="Not 2 22 3 3 2" xfId="40688" xr:uid="{00AD399D-2070-466E-8AA0-92DCA63EC49B}"/>
    <cellStyle name="Not 2 22 3 4" xfId="20196" xr:uid="{A7266B36-FEBF-4FD3-9276-28C8D5100C15}"/>
    <cellStyle name="Not 2 22 3 4 2" xfId="44419" xr:uid="{CD68BC5F-EC9A-44FC-9B7C-3A70C43B015C}"/>
    <cellStyle name="Not 2 22 3 5" xfId="26173" xr:uid="{1C4C2F7E-2ABE-40E8-BDC4-74A895E80321}"/>
    <cellStyle name="Not 2 22 3 5 2" xfId="50293" xr:uid="{B7BEFC4A-6F52-4FC2-AAF3-369981F25F0B}"/>
    <cellStyle name="Not 2 22 3 6" xfId="32584" xr:uid="{40633260-CDF1-4E71-9782-F8BDBDFC084D}"/>
    <cellStyle name="Not 2 22 4" xfId="11331" xr:uid="{EF324F6D-097D-4A33-ABB1-C30CE9802E84}"/>
    <cellStyle name="Not 2 22 4 2" xfId="24750" xr:uid="{DAD7829F-14D9-4F04-A3F2-6E684D8E5CA5}"/>
    <cellStyle name="Not 2 22 4 2 2" xfId="48884" xr:uid="{E104E7E2-45C0-4CCF-8C92-099E355D563D}"/>
    <cellStyle name="Not 2 22 4 3" xfId="35565" xr:uid="{2B83D38E-CA5C-4B8D-BF49-DED04982774A}"/>
    <cellStyle name="Not 2 22 5" xfId="15044" xr:uid="{DA4BDBC1-493A-48A6-86F4-6CD1443B56A4}"/>
    <cellStyle name="Not 2 22 5 2" xfId="39276" xr:uid="{F1F89180-1476-411B-850F-1E7D7FA397F3}"/>
    <cellStyle name="Not 2 22 6" xfId="18779" xr:uid="{CCE6FD9C-F4A6-4BDD-BB37-FE37015ADCF5}"/>
    <cellStyle name="Not 2 22 6 2" xfId="43005" xr:uid="{80AF45AC-EA21-41B3-806D-730D96291456}"/>
    <cellStyle name="Not 2 22 7" xfId="23388" xr:uid="{BC5A155A-55D4-4AF2-B7F2-280A3C433885}"/>
    <cellStyle name="Not 2 22 7 2" xfId="47590" xr:uid="{0FC39D5B-CC7E-4D40-B37C-292ECFD68AC8}"/>
    <cellStyle name="Not 2 23" xfId="2467" xr:uid="{00000000-0005-0000-0000-0000260B0000}"/>
    <cellStyle name="Not 2 23 2" xfId="5074" xr:uid="{8A27CA8F-596F-44B7-B1F3-F633BE711C96}"/>
    <cellStyle name="Not 2 23 2 2" xfId="10114" xr:uid="{E63CBE39-2096-4C45-B9C9-7998755A0165}"/>
    <cellStyle name="Not 2 23 2 2 2" xfId="34708" xr:uid="{AB046AB6-94B8-4702-96F2-55852E3D64B1}"/>
    <cellStyle name="Not 2 23 2 3" xfId="14758" xr:uid="{26B5C60A-D5F6-4076-A790-EE8AE7027125}"/>
    <cellStyle name="Not 2 23 2 3 2" xfId="38991" xr:uid="{8A72E0FA-59C4-474B-B29F-A815D94027B6}"/>
    <cellStyle name="Not 2 23 2 4" xfId="18471" xr:uid="{815A592A-DE33-44DE-94F6-CD76B03B7240}"/>
    <cellStyle name="Not 2 23 2 4 2" xfId="42702" xr:uid="{F5C5E561-B735-47DB-A90A-197632A6ED9B}"/>
    <cellStyle name="Not 2 23 2 5" xfId="22210" xr:uid="{8868F3D8-0296-43A2-84B3-5F2379D3F0EC}"/>
    <cellStyle name="Not 2 23 2 5 2" xfId="46433" xr:uid="{A881372B-C8B7-4208-B855-5949357E4A9B}"/>
    <cellStyle name="Not 2 23 2 6" xfId="28190" xr:uid="{7AD73BA1-4B49-4FCE-97EA-3207DFD92FE6}"/>
    <cellStyle name="Not 2 23 2 6 2" xfId="52307" xr:uid="{E2DA497E-5C9C-46FF-837D-3EBB369900AD}"/>
    <cellStyle name="Not 2 23 3" xfId="7476" xr:uid="{D1361588-15CD-4C71-8B48-C322A35A543C}"/>
    <cellStyle name="Not 2 23 3 2" xfId="13563" xr:uid="{38483D25-AA2F-4F75-BA30-A9DB6027B385}"/>
    <cellStyle name="Not 2 23 3 2 2" xfId="37796" xr:uid="{C029999C-CEEC-4AEC-A61F-B983CAAEFEF7}"/>
    <cellStyle name="Not 2 23 3 3" xfId="17276" xr:uid="{F2C27A32-3183-4AE9-80AB-8B8FFD9BF920}"/>
    <cellStyle name="Not 2 23 3 3 2" xfId="41507" xr:uid="{0F295809-CB2A-4ECA-AD06-D2486C9F6CDD}"/>
    <cellStyle name="Not 2 23 3 4" xfId="21015" xr:uid="{24C1EF88-0E09-4087-9286-4B60E6FAA6B5}"/>
    <cellStyle name="Not 2 23 3 4 2" xfId="45238" xr:uid="{00609A4E-BAC4-443C-9939-04C3591C5EE7}"/>
    <cellStyle name="Not 2 23 3 5" xfId="26993" xr:uid="{24A42815-E3E5-4EA1-9E1A-EF2614F12EC4}"/>
    <cellStyle name="Not 2 23 3 5 2" xfId="51112" xr:uid="{5B259B5C-7DA8-4085-9F73-0E17F2FF8AB9}"/>
    <cellStyle name="Not 2 23 3 6" xfId="32387" xr:uid="{65DAA3F8-A441-4B5F-B3BC-A8DEC35DB8FE}"/>
    <cellStyle name="Not 2 23 4" xfId="12177" xr:uid="{EEB22818-72B6-434D-949F-D1C60160D5C6}"/>
    <cellStyle name="Not 2 23 4 2" xfId="25593" xr:uid="{D36826C0-4F79-4791-A1E4-182B128DDB56}"/>
    <cellStyle name="Not 2 23 4 2 2" xfId="49727" xr:uid="{72DE512C-B88F-4DE5-A136-E4837A8A97FF}"/>
    <cellStyle name="Not 2 23 4 3" xfId="36411" xr:uid="{B12BC81D-4E84-4C17-88B0-200D3A861E2C}"/>
    <cellStyle name="Not 2 23 5" xfId="15890" xr:uid="{BDAE3A01-ECEE-4517-AECB-A5E315B6000E}"/>
    <cellStyle name="Not 2 23 5 2" xfId="40122" xr:uid="{94D913AF-3EE1-4AA5-B34B-B67D0AB0D09C}"/>
    <cellStyle name="Not 2 23 6" xfId="19627" xr:uid="{EB64E75D-40F7-4ED6-935C-89C7CDC5C95C}"/>
    <cellStyle name="Not 2 23 6 2" xfId="43853" xr:uid="{64495BBF-30EB-483E-9174-32C6A6DA6610}"/>
    <cellStyle name="Not 2 23 7" xfId="23190" xr:uid="{60B2F12D-2183-4E4B-8FAD-1CD07994FB81}"/>
    <cellStyle name="Not 2 23 7 2" xfId="47392" xr:uid="{8EA99524-17E9-4638-98A7-32D126070490}"/>
    <cellStyle name="Not 2 24" xfId="3190" xr:uid="{00000000-0005-0000-0000-0000270B0000}"/>
    <cellStyle name="Not 2 24 2" xfId="5075" xr:uid="{7AF46C14-A1D6-4F60-AA3A-876670789A14}"/>
    <cellStyle name="Not 2 24 2 2" xfId="10147" xr:uid="{0AFAFC0E-EEC9-496E-A724-348FD21BAE1E}"/>
    <cellStyle name="Not 2 24 2 2 2" xfId="34741" xr:uid="{52794C5A-E069-4206-949D-32C2DAB49F9F}"/>
    <cellStyle name="Not 2 24 2 3" xfId="14791" xr:uid="{4B297723-7649-4BBD-A11C-669165797B58}"/>
    <cellStyle name="Not 2 24 2 3 2" xfId="39024" xr:uid="{821E463D-B7C5-44F3-87D9-A7E0E63C47B4}"/>
    <cellStyle name="Not 2 24 2 4" xfId="18504" xr:uid="{D3340B14-8CD7-435D-9D99-EA90AF9F956A}"/>
    <cellStyle name="Not 2 24 2 4 2" xfId="42735" xr:uid="{8E7C8640-8EC7-4D3E-905D-5763CC9775EA}"/>
    <cellStyle name="Not 2 24 2 5" xfId="22243" xr:uid="{03C216CA-0FFB-494C-802A-65A9BDEAF56D}"/>
    <cellStyle name="Not 2 24 2 5 2" xfId="46466" xr:uid="{40AE608A-9149-447C-AB14-9450C6A020DB}"/>
    <cellStyle name="Not 2 24 2 6" xfId="28223" xr:uid="{6642BAD5-D7DA-4EA5-AB26-585CEB0B5EAA}"/>
    <cellStyle name="Not 2 24 2 6 2" xfId="52340" xr:uid="{E00A9897-C588-4418-AF36-2BBC0119E876}"/>
    <cellStyle name="Not 2 24 3" xfId="8607" xr:uid="{8CB5929D-10DE-4E59-8EB6-311F7C704B4F}"/>
    <cellStyle name="Not 2 24 3 2" xfId="13580" xr:uid="{F7B97A5A-96C8-4454-B6E8-2474FFA63118}"/>
    <cellStyle name="Not 2 24 3 2 2" xfId="37813" xr:uid="{5F7B1FA0-4497-4BA4-AB78-C1075D93E0D4}"/>
    <cellStyle name="Not 2 24 3 3" xfId="17293" xr:uid="{1E59D9A6-9BC2-4E3B-9A05-CA3960264AFE}"/>
    <cellStyle name="Not 2 24 3 3 2" xfId="41524" xr:uid="{A8847B49-33C7-4211-A486-FF2A93E0D5EA}"/>
    <cellStyle name="Not 2 24 3 4" xfId="21032" xr:uid="{B3EE0E72-7D1C-4BAD-89B8-44E2BE96C87F}"/>
    <cellStyle name="Not 2 24 3 4 2" xfId="45255" xr:uid="{6B4DF7DA-1981-42F1-95DD-F510B61EDDEC}"/>
    <cellStyle name="Not 2 24 3 5" xfId="27010" xr:uid="{D4F09E20-C7D7-4BC4-B77F-41799AF93CC6}"/>
    <cellStyle name="Not 2 24 3 5 2" xfId="51129" xr:uid="{494E2CF3-3FA8-4A0A-98DA-D8B6FAB0B70E}"/>
    <cellStyle name="Not 2 24 3 6" xfId="33422" xr:uid="{753302E7-D9AF-4600-827F-646705112B48}"/>
    <cellStyle name="Not 2 24 4" xfId="12210" xr:uid="{37426D46-4213-4939-B953-673603A1200C}"/>
    <cellStyle name="Not 2 24 4 2" xfId="25626" xr:uid="{72A3F4D4-C624-4E2E-9B0A-0B34DBDE7CD9}"/>
    <cellStyle name="Not 2 24 4 2 2" xfId="49760" xr:uid="{F7A8711F-FF31-4D62-8069-3823186437E8}"/>
    <cellStyle name="Not 2 24 4 3" xfId="36444" xr:uid="{2761284A-2665-4042-9490-84DD75474397}"/>
    <cellStyle name="Not 2 24 5" xfId="15923" xr:uid="{0FFE069B-88CD-4B4F-98C0-22F27DAF71D4}"/>
    <cellStyle name="Not 2 24 5 2" xfId="40155" xr:uid="{5446350C-D1AA-464D-855D-CEE7C4197094}"/>
    <cellStyle name="Not 2 24 6" xfId="19660" xr:uid="{2FF72995-7F25-4B57-B03A-C269D4EAD3D9}"/>
    <cellStyle name="Not 2 24 6 2" xfId="43886" xr:uid="{9DEE8575-B46D-4D0B-AE56-D598D6B97B5A}"/>
    <cellStyle name="Not 2 24 7" xfId="24227" xr:uid="{6AAE99F7-A582-40CB-8C78-16A6C4B7FFCB}"/>
    <cellStyle name="Not 2 24 7 2" xfId="48429" xr:uid="{9177F37C-F222-4F93-8DE1-3512CD097F5B}"/>
    <cellStyle name="Not 2 24 8" xfId="29210" xr:uid="{304ABF4D-40D4-4191-A1A2-CCF8584F3559}"/>
    <cellStyle name="Not 2 25" xfId="3530" xr:uid="{00000000-0005-0000-0000-0000280B0000}"/>
    <cellStyle name="Not 2 25 2" xfId="5076" xr:uid="{421B1719-AABA-40F8-BE1F-C0938D9C0EAA}"/>
    <cellStyle name="Not 2 25 2 2" xfId="25649" xr:uid="{5210279F-0B87-4E90-A067-9932F2A30C8F}"/>
    <cellStyle name="Not 2 25 2 2 2" xfId="49778" xr:uid="{14A63C73-332B-4794-948E-D03F81BD5297}"/>
    <cellStyle name="Not 2 25 3" xfId="8628" xr:uid="{9E7ED5B0-EAB3-4C71-96B6-9015FC423927}"/>
    <cellStyle name="Not 2 25 3 2" xfId="33438" xr:uid="{0AFE3023-F7F7-4B1A-B768-BCBD20EFE98B}"/>
    <cellStyle name="Not 2 25 4" xfId="12228" xr:uid="{50B67516-96DE-46F8-BEFE-070ACDC876AE}"/>
    <cellStyle name="Not 2 25 4 2" xfId="36462" xr:uid="{59B2E28F-D68A-4C34-B0F8-757DCFA3CA92}"/>
    <cellStyle name="Not 2 25 5" xfId="15941" xr:uid="{29DDE49B-5639-4F75-9BCC-976880E889D5}"/>
    <cellStyle name="Not 2 25 5 2" xfId="40173" xr:uid="{E4B1C317-EC66-4ADB-8F1D-292EC8CA59EB}"/>
    <cellStyle name="Not 2 25 6" xfId="19678" xr:uid="{F246F1C8-25AB-4620-AB60-C7576385BA02}"/>
    <cellStyle name="Not 2 25 6 2" xfId="43904" xr:uid="{719D7164-1E26-4174-A721-70C3D45CBA56}"/>
    <cellStyle name="Not 2 25 7" xfId="24243" xr:uid="{12A6CAD1-872B-4913-8B25-C909CEEA3823}"/>
    <cellStyle name="Not 2 25 7 2" xfId="48445" xr:uid="{417B42D9-9BB2-4AE3-BE75-17BFEE8AF494}"/>
    <cellStyle name="Not 2 25 8" xfId="29303" xr:uid="{0AA440A5-4BF8-4C8D-8104-2435AB826A0C}"/>
    <cellStyle name="Not 2 26" xfId="5077" xr:uid="{0886337B-9DB0-4CF8-9B0C-6B399E62F032}"/>
    <cellStyle name="Not 2 26 2" xfId="8668" xr:uid="{8EB9E97E-4B41-4140-92B2-7047ED522793}"/>
    <cellStyle name="Not 2 26 2 2" xfId="27109" xr:uid="{9E4F227D-2152-4A5F-B4BC-08E0C87370F6}"/>
    <cellStyle name="Not 2 26 2 2 2" xfId="51227" xr:uid="{8E7F55C0-686C-4542-867F-0432F84A909B}"/>
    <cellStyle name="Not 2 26 2 3" xfId="33461" xr:uid="{D62175D8-9900-4921-92F0-18FECC586AD3}"/>
    <cellStyle name="Not 2 26 3" xfId="13678" xr:uid="{F5B3659A-D25C-439B-96B8-4B186C28980A}"/>
    <cellStyle name="Not 2 26 3 2" xfId="37911" xr:uid="{7D112D6B-E9DC-4A52-8226-421452A90D42}"/>
    <cellStyle name="Not 2 26 4" xfId="17391" xr:uid="{0C07FBF8-A1F2-4274-AD30-767BE9C8E497}"/>
    <cellStyle name="Not 2 26 4 2" xfId="41622" xr:uid="{EC84FE76-08DC-4006-9891-694FE7CDA306}"/>
    <cellStyle name="Not 2 26 5" xfId="21130" xr:uid="{67F7A486-B104-463E-BFD5-E17F07490882}"/>
    <cellStyle name="Not 2 26 5 2" xfId="45353" xr:uid="{CFF602EF-9535-4B7F-9C93-4F36B4192146}"/>
    <cellStyle name="Not 2 26 6" xfId="24266" xr:uid="{84EEC2E2-63DD-4AA2-B972-FDECAB6CBA74}"/>
    <cellStyle name="Not 2 26 6 2" xfId="48468" xr:uid="{C4C3A8CF-28D4-48DC-9041-AFD869784C18}"/>
    <cellStyle name="Not 2 27" xfId="5078" xr:uid="{2A0F572F-DAE7-46B7-93B5-8E3716778778}"/>
    <cellStyle name="Not 2 27 2" xfId="8686" xr:uid="{955740B6-34F9-4B54-ABAE-1951386F3401}"/>
    <cellStyle name="Not 2 27 2 2" xfId="27126" xr:uid="{4A736A88-A95A-4E71-9BD2-CE8350205834}"/>
    <cellStyle name="Not 2 27 2 2 2" xfId="51244" xr:uid="{CCAEAC40-A6A7-4FAA-A683-A829436616C6}"/>
    <cellStyle name="Not 2 27 2 3" xfId="33475" xr:uid="{BCC96B2E-255F-43EC-BC20-E68FEEB1AEBD}"/>
    <cellStyle name="Not 2 27 3" xfId="13695" xr:uid="{010DB167-18EF-4208-8D60-CBE16C7705C0}"/>
    <cellStyle name="Not 2 27 3 2" xfId="37928" xr:uid="{24F06538-FDF9-4150-9B3B-0E689E1030E0}"/>
    <cellStyle name="Not 2 27 4" xfId="17408" xr:uid="{B14DC24A-33E9-4353-9B96-6E647137E180}"/>
    <cellStyle name="Not 2 27 4 2" xfId="41639" xr:uid="{1F6A8FA9-C64F-4096-BA82-C99EAE06B9FA}"/>
    <cellStyle name="Not 2 27 5" xfId="21147" xr:uid="{18CD8C0A-262E-49DB-8B1D-7E44348DB2F6}"/>
    <cellStyle name="Not 2 27 5 2" xfId="45370" xr:uid="{3E127D76-9FA9-47EE-8257-FA0CDD59BEFE}"/>
    <cellStyle name="Not 2 27 6" xfId="24280" xr:uid="{335EB564-6D4E-486F-807E-02E13234A484}"/>
    <cellStyle name="Not 2 27 6 2" xfId="48482" xr:uid="{8BD41DD0-60C0-48B6-B61B-A0A74F47F7F6}"/>
    <cellStyle name="Not 2 28" xfId="5061" xr:uid="{74A8A228-E8D0-4427-A7B7-C76D549963CA}"/>
    <cellStyle name="Not 2 28 2" xfId="8710" xr:uid="{AB6F682C-537C-478E-9CE1-B4F05F7DC6D9}"/>
    <cellStyle name="Not 2 28 2 2" xfId="27155" xr:uid="{04EFA41D-25FC-4B98-9034-EC480F41242F}"/>
    <cellStyle name="Not 2 28 2 2 2" xfId="51272" xr:uid="{AC3A78DE-0543-426B-AD42-5E8314AE11A3}"/>
    <cellStyle name="Not 2 28 2 3" xfId="33494" xr:uid="{EB3F26F6-D8BD-45D5-8927-DFFDCC079583}"/>
    <cellStyle name="Not 2 28 3" xfId="13723" xr:uid="{17AEF101-6A00-4CDC-BF9D-74E36F2B296E}"/>
    <cellStyle name="Not 2 28 3 2" xfId="37956" xr:uid="{37B74B1F-971A-482E-A55F-68A6CC6C4AA3}"/>
    <cellStyle name="Not 2 28 4" xfId="17436" xr:uid="{C4807547-A137-454C-B8BE-3759B80FF978}"/>
    <cellStyle name="Not 2 28 4 2" xfId="41667" xr:uid="{04E5D8E7-5235-496D-B52E-82F08FD3A409}"/>
    <cellStyle name="Not 2 28 5" xfId="21175" xr:uid="{A4513B02-0728-4141-90FD-34872CF0BADB}"/>
    <cellStyle name="Not 2 28 5 2" xfId="45398" xr:uid="{972038D8-010D-4CCD-83D6-FFA357459CCF}"/>
    <cellStyle name="Not 2 28 6" xfId="24299" xr:uid="{443FADD4-C797-43FD-A904-2AE86BEBE73B}"/>
    <cellStyle name="Not 2 28 6 2" xfId="48501" xr:uid="{361AC5DC-8782-454E-A214-F5DD059FAA97}"/>
    <cellStyle name="Not 2 29" xfId="5405" xr:uid="{E02C4798-6459-4DFC-85FA-F0DE53A64A8B}"/>
    <cellStyle name="Not 2 29 2" xfId="8729" xr:uid="{F259568A-436C-40DC-A2AD-8FD5A4872E6E}"/>
    <cellStyle name="Not 2 29 2 2" xfId="28246" xr:uid="{A20D9303-D40D-4A5B-BE26-DC48C26B38C4}"/>
    <cellStyle name="Not 2 29 2 2 2" xfId="52355" xr:uid="{192E6EB6-047E-4FF1-A9F0-0795E5D494AF}"/>
    <cellStyle name="Not 2 29 2 3" xfId="33512" xr:uid="{3B50A667-3ABA-4309-8226-0564566ED217}"/>
    <cellStyle name="Not 2 29 3" xfId="14806" xr:uid="{9DF3B5C8-07C8-4273-B4AD-0BD5A6C6B66F}"/>
    <cellStyle name="Not 2 29 3 2" xfId="39039" xr:uid="{A8CDBB44-B0B6-4300-BF93-DCD912E3ED4C}"/>
    <cellStyle name="Not 2 29 4" xfId="18519" xr:uid="{7C108E0A-E85C-4055-8E8A-4BC06EF1A488}"/>
    <cellStyle name="Not 2 29 4 2" xfId="42750" xr:uid="{ABD4AEF2-272D-4253-99E6-1CF3940A8809}"/>
    <cellStyle name="Not 2 29 5" xfId="22258" xr:uid="{7BEEEE7A-93CA-446F-B4AD-68C815431230}"/>
    <cellStyle name="Not 2 29 5 2" xfId="46481" xr:uid="{BF987FEE-51C8-40FD-8B90-8EBD47D60CCA}"/>
    <cellStyle name="Not 2 29 6" xfId="24317" xr:uid="{99C198ED-F1D8-46AD-8671-B1E4DB8E6C89}"/>
    <cellStyle name="Not 2 29 6 2" xfId="48519" xr:uid="{7D29F51C-1A76-46E6-B99F-E22F327303F2}"/>
    <cellStyle name="Not 2 29 7" xfId="30412" xr:uid="{9BB704AC-3ADE-43A2-ABFE-B642C84C8225}"/>
    <cellStyle name="Not 2 3" xfId="2468" xr:uid="{00000000-0005-0000-0000-0000290B0000}"/>
    <cellStyle name="Not 2 3 10" xfId="11185" xr:uid="{C2969E0B-7624-4FB1-A042-7433EBDF7A95}"/>
    <cellStyle name="Not 2 3 10 2" xfId="35419" xr:uid="{FED287C2-FF25-46F3-97DB-C71AB2886A0F}"/>
    <cellStyle name="Not 2 3 11" xfId="14898" xr:uid="{5DBF9FA6-485C-4D2C-9251-0E9A68D1BEC8}"/>
    <cellStyle name="Not 2 3 11 2" xfId="39130" xr:uid="{937543F8-F17D-4EF8-82DA-8DF8DD25CB8C}"/>
    <cellStyle name="Not 2 3 12" xfId="18631" xr:uid="{26F95A38-A4DA-476C-97B9-8A563C493D85}"/>
    <cellStyle name="Not 2 3 12 2" xfId="42857" xr:uid="{0F12FDB4-8BCF-4C50-B756-568586BAD4D8}"/>
    <cellStyle name="Not 2 3 13" xfId="22352" xr:uid="{8B2A1666-507B-4827-BC4A-CEC54DB9C172}"/>
    <cellStyle name="Not 2 3 13 2" xfId="46554" xr:uid="{5A6110AD-B629-4F3A-8A20-2C25C0AAA439}"/>
    <cellStyle name="Not 2 3 2" xfId="2469" xr:uid="{00000000-0005-0000-0000-00002A0B0000}"/>
    <cellStyle name="Not 2 3 2 2" xfId="8118" xr:uid="{27204AA5-5D3D-4714-898B-74BE08565AA2}"/>
    <cellStyle name="Not 2 3 2 2 2" xfId="13087" xr:uid="{1C93A349-5259-4384-8A86-B90629A4A469}"/>
    <cellStyle name="Not 2 3 2 2 2 2" xfId="26517" xr:uid="{FE2DB06D-8376-42A5-A7E0-6B20070D97F8}"/>
    <cellStyle name="Not 2 3 2 2 2 2 2" xfId="50636" xr:uid="{C3B9D3E6-E324-4501-9414-5D7816CD31D7}"/>
    <cellStyle name="Not 2 3 2 2 2 3" xfId="37320" xr:uid="{8A19B8ED-74EB-42A2-A11E-F1AF08ED1E08}"/>
    <cellStyle name="Not 2 3 2 2 3" xfId="16800" xr:uid="{35470388-384E-4273-B91F-1B53FA3E29B0}"/>
    <cellStyle name="Not 2 3 2 2 3 2" xfId="41031" xr:uid="{D1B6D6BC-B9A2-40E8-9E7F-CAD84AC6DA82}"/>
    <cellStyle name="Not 2 3 2 2 4" xfId="20539" xr:uid="{37C20891-4F60-41C9-B0EC-62A527AE6DB4}"/>
    <cellStyle name="Not 2 3 2 2 4 2" xfId="44762" xr:uid="{8B83FC79-4B06-4211-8B3A-C96F10C23A3B}"/>
    <cellStyle name="Not 2 3 2 2 5" xfId="23751" xr:uid="{B28A806B-4F29-43A3-864B-387806A17351}"/>
    <cellStyle name="Not 2 3 2 2 5 2" xfId="47953" xr:uid="{BCF62892-FC57-4B37-8FCD-F5A05C6401C7}"/>
    <cellStyle name="Not 2 3 2 2 6" xfId="32946" xr:uid="{F9648F31-DED3-423A-AD65-02EA05D9D5E9}"/>
    <cellStyle name="Not 2 3 2 3" xfId="6966" xr:uid="{36826118-101F-4271-884D-9BC992EDD27A}"/>
    <cellStyle name="Not 2 3 2 3 2" xfId="14279" xr:uid="{A8A1A8F7-B572-4F1C-9E5D-9F71BB38C662}"/>
    <cellStyle name="Not 2 3 2 3 2 2" xfId="38512" xr:uid="{A2769EB6-F111-473D-A7FF-226D71E29389}"/>
    <cellStyle name="Not 2 3 2 3 3" xfId="17992" xr:uid="{58066230-EF14-49C0-B530-34C2399668F8}"/>
    <cellStyle name="Not 2 3 2 3 3 2" xfId="42223" xr:uid="{06D45976-20CE-4CC6-B381-8EAE368C41CA}"/>
    <cellStyle name="Not 2 3 2 3 4" xfId="21731" xr:uid="{FB4E83BB-B752-4106-A70D-3F052E3F8F9F}"/>
    <cellStyle name="Not 2 3 2 3 4 2" xfId="45954" xr:uid="{75FD7636-11AD-466D-8A20-203F85D9AB0C}"/>
    <cellStyle name="Not 2 3 2 3 5" xfId="27711" xr:uid="{0057C3A4-A153-43F2-943E-433B3ADABD1F}"/>
    <cellStyle name="Not 2 3 2 3 5 2" xfId="51828" xr:uid="{E88D561E-A382-4E1A-A17E-8DAAF6A52F62}"/>
    <cellStyle name="Not 2 3 2 3 6" xfId="31898" xr:uid="{B83C4F03-2DD6-417C-9875-0940A04B3239}"/>
    <cellStyle name="Not 2 3 2 4" xfId="9029" xr:uid="{CD4A8055-3DBA-4C73-9143-D3792C734E9B}"/>
    <cellStyle name="Not 2 3 2 4 2" xfId="12429" xr:uid="{B2CE024B-596A-492B-9157-23F6C4225D48}"/>
    <cellStyle name="Not 2 3 2 4 2 2" xfId="36663" xr:uid="{22841DE0-12D2-4873-8D3E-01E6E4EAFEF8}"/>
    <cellStyle name="Not 2 3 2 4 3" xfId="16142" xr:uid="{B63800BC-C9C5-4085-8F9E-9C91F56CC2CF}"/>
    <cellStyle name="Not 2 3 2 4 3 2" xfId="40374" xr:uid="{CE7D9845-2244-401F-9DA0-B4F188688573}"/>
    <cellStyle name="Not 2 3 2 4 4" xfId="19880" xr:uid="{3BCB1821-5CE6-421B-9D71-948638A5F0C0}"/>
    <cellStyle name="Not 2 3 2 4 4 2" xfId="44105" xr:uid="{845C40AF-E7C7-4B2A-87F1-6C2D92FACD3D}"/>
    <cellStyle name="Not 2 3 2 4 5" xfId="25855" xr:uid="{D04480E8-66F6-4F07-8A86-084A959D1552}"/>
    <cellStyle name="Not 2 3 2 4 5 2" xfId="49979" xr:uid="{7CB8B02A-2BD7-419A-92AF-44090B78B1DD}"/>
    <cellStyle name="Not 2 3 2 4 6" xfId="33723" xr:uid="{DBD31E7C-0594-46AA-96C5-7FA13B412428}"/>
    <cellStyle name="Not 2 3 2 5" xfId="11698" xr:uid="{C854C237-9E8C-4C6C-90F8-76105FCCE1CC}"/>
    <cellStyle name="Not 2 3 2 5 2" xfId="25114" xr:uid="{BD71382C-45AE-4E83-B635-75BCAB197949}"/>
    <cellStyle name="Not 2 3 2 5 2 2" xfId="49248" xr:uid="{D2683F89-78E5-4AF5-BCD7-A3B0E0CE6F8C}"/>
    <cellStyle name="Not 2 3 2 5 3" xfId="35932" xr:uid="{0708B834-E196-434E-9113-753C8CDB48C9}"/>
    <cellStyle name="Not 2 3 2 6" xfId="15411" xr:uid="{0CB520A4-DC0C-4D27-8F52-892CF735D00F}"/>
    <cellStyle name="Not 2 3 2 6 2" xfId="39643" xr:uid="{6B255ED1-81CF-4BED-A23C-0AB02207D0F3}"/>
    <cellStyle name="Not 2 3 2 7" xfId="19148" xr:uid="{5ADBB8F4-531A-4A53-9FDE-D5DC6C866A37}"/>
    <cellStyle name="Not 2 3 2 7 2" xfId="43374" xr:uid="{F296A429-CAE4-4B58-B202-CE74DAB8B3A5}"/>
    <cellStyle name="Not 2 3 2 8" xfId="22701" xr:uid="{995CA771-EEA7-4B77-BEB7-49AEB2903E30}"/>
    <cellStyle name="Not 2 3 2 8 2" xfId="46903" xr:uid="{19A55C5C-A716-4FC8-94F6-1419CBE72722}"/>
    <cellStyle name="Not 2 3 3" xfId="2470" xr:uid="{00000000-0005-0000-0000-00002B0B0000}"/>
    <cellStyle name="Not 2 3 3 2" xfId="2471" xr:uid="{00000000-0005-0000-0000-00002C0B0000}"/>
    <cellStyle name="Not 2 3 3 2 2" xfId="8249" xr:uid="{DA28B58A-F2C2-42A7-B318-D6AB157B21C0}"/>
    <cellStyle name="Not 2 3 3 2 2 2" xfId="27838" xr:uid="{19582844-C1C5-49E4-A47F-8FC374272A77}"/>
    <cellStyle name="Not 2 3 3 2 2 2 2" xfId="51955" xr:uid="{2D6F1BA2-1DE4-433F-9712-41FFB213FEAA}"/>
    <cellStyle name="Not 2 3 3 2 2 3" xfId="33073" xr:uid="{0410E71F-F533-4F46-8DB4-6C2C8EA2F28C}"/>
    <cellStyle name="Not 2 3 3 2 3" xfId="14406" xr:uid="{BFB6B547-54DE-4B09-98EE-376925586F9B}"/>
    <cellStyle name="Not 2 3 3 2 3 2" xfId="38639" xr:uid="{57EB25AE-F9F5-42D0-AE08-D315CEFF1243}"/>
    <cellStyle name="Not 2 3 3 2 4" xfId="18119" xr:uid="{3CB2EDC9-7502-4CE8-BA22-FD465E854F8C}"/>
    <cellStyle name="Not 2 3 3 2 4 2" xfId="42350" xr:uid="{A1A088F0-5A09-482F-A6D7-D7607B234930}"/>
    <cellStyle name="Not 2 3 3 2 5" xfId="21858" xr:uid="{00DE2F0C-362F-4C89-A7BB-DDA8E508DEE6}"/>
    <cellStyle name="Not 2 3 3 2 5 2" xfId="46081" xr:uid="{538189D3-6B55-4F47-98BB-EBB09FB14F24}"/>
    <cellStyle name="Not 2 3 3 2 6" xfId="23878" xr:uid="{35ECDB02-0D51-4AF9-B859-A282656EF756}"/>
    <cellStyle name="Not 2 3 3 2 6 2" xfId="48080" xr:uid="{7B07360E-2D66-4C81-A34D-D67EFA289458}"/>
    <cellStyle name="Not 2 3 3 3" xfId="7101" xr:uid="{67ECC98B-8D76-4BAD-AF2A-D3B686B6E479}"/>
    <cellStyle name="Not 2 3 3 3 2" xfId="13214" xr:uid="{997952AC-8378-441B-B33E-9F0BFE0FF24E}"/>
    <cellStyle name="Not 2 3 3 3 2 2" xfId="37447" xr:uid="{F981843D-E5A0-4FBC-A0D3-C91B61F601B1}"/>
    <cellStyle name="Not 2 3 3 3 3" xfId="16927" xr:uid="{E3F38080-F89F-41DA-A49A-54C07AB701AE}"/>
    <cellStyle name="Not 2 3 3 3 3 2" xfId="41158" xr:uid="{D3979854-5F71-42BD-B0A8-A6CC92FF71AC}"/>
    <cellStyle name="Not 2 3 3 3 4" xfId="20666" xr:uid="{A58ED184-2C37-4DE0-AB28-F3A2677335DF}"/>
    <cellStyle name="Not 2 3 3 3 4 2" xfId="44889" xr:uid="{161792BE-D4B3-41F0-85B6-65FBEB2E8432}"/>
    <cellStyle name="Not 2 3 3 3 5" xfId="26644" xr:uid="{A320AC4C-19D8-444F-8A32-0BB908E62F99}"/>
    <cellStyle name="Not 2 3 3 3 5 2" xfId="50763" xr:uid="{03D03C8F-9C9B-4595-BD9D-E5F7C9D74A8B}"/>
    <cellStyle name="Not 2 3 3 3 6" xfId="32025" xr:uid="{2DEB5C56-B69D-4202-890A-B6F6F41DDD2A}"/>
    <cellStyle name="Not 2 3 3 4" xfId="11825" xr:uid="{04FC40CC-CDFB-4DCB-A344-D483BBD7EE99}"/>
    <cellStyle name="Not 2 3 3 4 2" xfId="25241" xr:uid="{98F505F0-2902-49A1-9DF7-7292939B14AB}"/>
    <cellStyle name="Not 2 3 3 4 2 2" xfId="49375" xr:uid="{B5B90B19-7E38-4A28-9A8C-A9EC8846C329}"/>
    <cellStyle name="Not 2 3 3 4 3" xfId="36059" xr:uid="{C9C54FE8-8789-4F51-AA85-A63CF9172401}"/>
    <cellStyle name="Not 2 3 3 5" xfId="15538" xr:uid="{BCC7C298-6402-443E-8B27-E8348BE7E788}"/>
    <cellStyle name="Not 2 3 3 5 2" xfId="39770" xr:uid="{F677B061-12A9-4EBE-8E68-EAD7A2A9429A}"/>
    <cellStyle name="Not 2 3 3 6" xfId="19275" xr:uid="{9CC7D924-D3A6-4BA2-B760-910C519C3E12}"/>
    <cellStyle name="Not 2 3 3 6 2" xfId="43501" xr:uid="{FB70B884-450F-4104-A91C-9F06455C43AA}"/>
    <cellStyle name="Not 2 3 3 7" xfId="22828" xr:uid="{AE8D0687-FE26-4094-B362-F6FBF51CA1A3}"/>
    <cellStyle name="Not 2 3 3 7 2" xfId="47030" xr:uid="{E0E05542-C7DC-42A3-BD2F-5E8C71AAB127}"/>
    <cellStyle name="Not 2 3 4" xfId="2472" xr:uid="{00000000-0005-0000-0000-00002D0B0000}"/>
    <cellStyle name="Not 2 3 4 2" xfId="5080" xr:uid="{456E9412-10A3-4A52-9865-07A90558000A}"/>
    <cellStyle name="Not 2 3 4 2 2" xfId="8379" xr:uid="{055A9CFC-9E51-4ABA-B071-C4990C89CAA8}"/>
    <cellStyle name="Not 2 3 4 2 2 2" xfId="27965" xr:uid="{34A7C5B5-6370-403A-B65E-6E53D9FB0CDF}"/>
    <cellStyle name="Not 2 3 4 2 2 2 2" xfId="52082" xr:uid="{F81DE499-4053-4D17-B2B4-E4A08108141D}"/>
    <cellStyle name="Not 2 3 4 2 2 3" xfId="33200" xr:uid="{11E759D8-B030-4C6A-94BC-8B928085F328}"/>
    <cellStyle name="Not 2 3 4 2 3" xfId="14533" xr:uid="{7C91FC4D-36E2-4B16-B96F-2537C5D5F1F5}"/>
    <cellStyle name="Not 2 3 4 2 3 2" xfId="38766" xr:uid="{A6E777E3-3249-46BD-AD71-F727259B5EA4}"/>
    <cellStyle name="Not 2 3 4 2 4" xfId="18246" xr:uid="{38D5768B-903F-441A-946C-8C49BE3BE3D7}"/>
    <cellStyle name="Not 2 3 4 2 4 2" xfId="42477" xr:uid="{BE7B9F64-D384-480B-A2CA-023FD5A25377}"/>
    <cellStyle name="Not 2 3 4 2 5" xfId="21985" xr:uid="{550DF71B-018E-4C1A-BBE4-1A9F3DEEC6C6}"/>
    <cellStyle name="Not 2 3 4 2 5 2" xfId="46208" xr:uid="{1209B976-AFA4-4058-BCFF-30E6C9B1C9C4}"/>
    <cellStyle name="Not 2 3 4 2 6" xfId="24005" xr:uid="{D9BA68FC-3CE6-4EB2-ADFE-92A16CC54788}"/>
    <cellStyle name="Not 2 3 4 2 6 2" xfId="48207" xr:uid="{75267A11-3EB9-46CA-9351-31CBA4309880}"/>
    <cellStyle name="Not 2 3 4 3" xfId="7229" xr:uid="{7639354B-873D-49ED-8D2D-5FFF5CBA8117}"/>
    <cellStyle name="Not 2 3 4 3 2" xfId="13341" xr:uid="{D5615DFB-879C-47B4-BA8D-28AA109EE135}"/>
    <cellStyle name="Not 2 3 4 3 2 2" xfId="37574" xr:uid="{3FF3AA43-9B63-4ADA-AC86-93D66B814F0E}"/>
    <cellStyle name="Not 2 3 4 3 3" xfId="17054" xr:uid="{8D138B32-BA67-4C4E-A676-2C1AFEC0F515}"/>
    <cellStyle name="Not 2 3 4 3 3 2" xfId="41285" xr:uid="{0C297EFD-488F-412A-ADB6-780012444BF9}"/>
    <cellStyle name="Not 2 3 4 3 4" xfId="20793" xr:uid="{3EFB1058-CB2F-4C81-9E66-6ACDD4797B74}"/>
    <cellStyle name="Not 2 3 4 3 4 2" xfId="45016" xr:uid="{BA742294-FA28-40B0-A238-17DCAE3B6BEB}"/>
    <cellStyle name="Not 2 3 4 3 5" xfId="26771" xr:uid="{C981639C-4BAB-41EF-B0B1-5EAE4928DA74}"/>
    <cellStyle name="Not 2 3 4 3 5 2" xfId="50890" xr:uid="{B8BDF8A7-FAF1-436C-B7E0-45223A43D8D8}"/>
    <cellStyle name="Not 2 3 4 3 6" xfId="32152" xr:uid="{21DFD002-09E4-4D38-8FD4-1CE69A8409EC}"/>
    <cellStyle name="Not 2 3 4 4" xfId="10950" xr:uid="{EBACCCFF-5645-43EE-ABB2-D4834FDAC46A}"/>
    <cellStyle name="Not 2 3 4 4 2" xfId="25368" xr:uid="{5C0EDB2E-2EA8-46AD-B391-0AF3C92A752E}"/>
    <cellStyle name="Not 2 3 4 4 2 2" xfId="49502" xr:uid="{9AB321BB-EC2A-4757-8DB9-8DCF87BF2CC3}"/>
    <cellStyle name="Not 2 3 4 4 3" xfId="35222" xr:uid="{B6A517DB-EBEB-4584-9CB7-2A58FF03D761}"/>
    <cellStyle name="Not 2 3 4 5" xfId="11952" xr:uid="{A3403D8F-1972-4451-B39B-A11D479323C0}"/>
    <cellStyle name="Not 2 3 4 5 2" xfId="36186" xr:uid="{F0FA2527-0C8C-4991-AD81-B1802E31FA5C}"/>
    <cellStyle name="Not 2 3 4 6" xfId="15665" xr:uid="{B9B4DEA7-7028-4C28-B0B1-F18920C50B09}"/>
    <cellStyle name="Not 2 3 4 6 2" xfId="39897" xr:uid="{F079ADB7-EE86-44DD-8F61-ABD50292C77E}"/>
    <cellStyle name="Not 2 3 4 7" xfId="19402" xr:uid="{AE56D2B9-BFBE-4442-9D84-1E1C6A524C65}"/>
    <cellStyle name="Not 2 3 4 7 2" xfId="43628" xr:uid="{CB37C7EE-041C-4416-AA40-A3CBC2013909}"/>
    <cellStyle name="Not 2 3 4 8" xfId="22955" xr:uid="{5DD963B3-B9C9-4254-900B-8844C1597DB1}"/>
    <cellStyle name="Not 2 3 4 8 2" xfId="47157" xr:uid="{EB77FD4B-50B8-491C-A230-BC5EC92F6D24}"/>
    <cellStyle name="Not 2 3 5" xfId="3566" xr:uid="{00000000-0005-0000-0000-00002E0B0000}"/>
    <cellStyle name="Not 2 3 5 2" xfId="5081" xr:uid="{56AA37B8-8B9D-40B5-B04A-425FB8AB33E8}"/>
    <cellStyle name="Not 2 3 5 2 2" xfId="8511" xr:uid="{4C76726F-A37C-437D-A9A2-C8A7739BEDE5}"/>
    <cellStyle name="Not 2 3 5 2 2 2" xfId="28092" xr:uid="{D555E83A-61BF-44C4-8512-5E18D8A307CF}"/>
    <cellStyle name="Not 2 3 5 2 2 2 2" xfId="52209" xr:uid="{EFE41B32-7ED0-4155-977B-3B60445DB002}"/>
    <cellStyle name="Not 2 3 5 2 2 3" xfId="33327" xr:uid="{9B94D3D7-6166-45AA-B8F2-33B07986DC1B}"/>
    <cellStyle name="Not 2 3 5 2 3" xfId="14660" xr:uid="{B41BF03E-D720-4300-B164-F0154E928C6C}"/>
    <cellStyle name="Not 2 3 5 2 3 2" xfId="38893" xr:uid="{1457A0F5-EFB3-46D4-B636-61FAAC8971FF}"/>
    <cellStyle name="Not 2 3 5 2 4" xfId="18373" xr:uid="{BE033EE7-35F4-434B-AE33-49EBCE3C3527}"/>
    <cellStyle name="Not 2 3 5 2 4 2" xfId="42604" xr:uid="{ABA705F3-6F41-46B2-8FCE-CA3556ED15DB}"/>
    <cellStyle name="Not 2 3 5 2 5" xfId="22112" xr:uid="{75F02ADF-E956-4A61-8407-A4E4B0FF5F11}"/>
    <cellStyle name="Not 2 3 5 2 5 2" xfId="46335" xr:uid="{DAC88CBD-A903-4796-BEBF-959623712787}"/>
    <cellStyle name="Not 2 3 5 2 6" xfId="24132" xr:uid="{A2C33F68-6CF5-4DF6-8D53-85DDDCE6E402}"/>
    <cellStyle name="Not 2 3 5 2 6 2" xfId="48334" xr:uid="{BF7A230D-2681-4DF8-8DBB-A578B2D6EC73}"/>
    <cellStyle name="Not 2 3 5 3" xfId="7363" xr:uid="{848BF64C-5E89-458B-8D74-4FDF28934C88}"/>
    <cellStyle name="Not 2 3 5 3 2" xfId="13468" xr:uid="{62CB9046-88BA-4EE2-A31A-79C0D7F7274C}"/>
    <cellStyle name="Not 2 3 5 3 2 2" xfId="37701" xr:uid="{172A5872-3D9B-4622-8FA2-D56FCEAD7093}"/>
    <cellStyle name="Not 2 3 5 3 3" xfId="17181" xr:uid="{11FBEEEC-0814-491B-81F3-3825BD39AD1D}"/>
    <cellStyle name="Not 2 3 5 3 3 2" xfId="41412" xr:uid="{B8220CF3-54C3-4BA1-9918-881BD974E4DB}"/>
    <cellStyle name="Not 2 3 5 3 4" xfId="20920" xr:uid="{606993CF-0971-4A0A-B18C-92594CFB2D0E}"/>
    <cellStyle name="Not 2 3 5 3 4 2" xfId="45143" xr:uid="{D552AB12-6951-40B1-BE0A-E5BD49F155AD}"/>
    <cellStyle name="Not 2 3 5 3 5" xfId="26898" xr:uid="{937EB989-3D92-47B3-A2F3-4CF2140B5557}"/>
    <cellStyle name="Not 2 3 5 3 5 2" xfId="51017" xr:uid="{19FE4EFF-0193-4D05-985C-673E111EF400}"/>
    <cellStyle name="Not 2 3 5 3 6" xfId="32279" xr:uid="{1CE24182-06B9-48B7-B9AA-0963D569A137}"/>
    <cellStyle name="Not 2 3 5 4" xfId="12079" xr:uid="{3D80B96C-B8C6-475C-B51D-C028FBADB9B7}"/>
    <cellStyle name="Not 2 3 5 4 2" xfId="25495" xr:uid="{3F25C91F-8E64-444D-AA74-094A241AD25A}"/>
    <cellStyle name="Not 2 3 5 4 2 2" xfId="49629" xr:uid="{06C016E6-8A1D-4A10-BB74-210C5B7FD5CD}"/>
    <cellStyle name="Not 2 3 5 4 3" xfId="36313" xr:uid="{AA624F55-0256-4F2C-8E02-5579A512EE02}"/>
    <cellStyle name="Not 2 3 5 5" xfId="15792" xr:uid="{1E83CF7A-5FBA-41E2-89B2-676EED7D6AAE}"/>
    <cellStyle name="Not 2 3 5 5 2" xfId="40024" xr:uid="{87AF1575-1C1B-45A7-BF84-B20508EC73FA}"/>
    <cellStyle name="Not 2 3 5 6" xfId="19529" xr:uid="{40E78BA3-7BC7-4D03-B644-147CC807EEF2}"/>
    <cellStyle name="Not 2 3 5 6 2" xfId="43755" xr:uid="{5074CBBE-2F59-46BF-874B-87B1787A7FCF}"/>
    <cellStyle name="Not 2 3 5 7" xfId="23082" xr:uid="{3DCDD564-5F7D-4884-8743-A578CDC3AB1F}"/>
    <cellStyle name="Not 2 3 5 7 2" xfId="47284" xr:uid="{7048D7CD-973D-46F4-BB16-63B6303D3FE6}"/>
    <cellStyle name="Not 2 3 5 8" xfId="29336" xr:uid="{B2F070B6-5E50-4015-AB78-ECD979116E6E}"/>
    <cellStyle name="Not 2 3 6" xfId="5082" xr:uid="{C219846F-9A3E-4F02-9444-48C679C2D590}"/>
    <cellStyle name="Not 2 3 6 2" xfId="7726" xr:uid="{8864DFA1-75DD-41E9-909A-E88C4E632F1A}"/>
    <cellStyle name="Not 2 3 6 2 2" xfId="13936" xr:uid="{AE703E84-18DD-4289-A7E4-A10B22291983}"/>
    <cellStyle name="Not 2 3 6 2 2 2" xfId="38169" xr:uid="{C7BC413B-9FC7-4D0B-ADC5-15F703B209DE}"/>
    <cellStyle name="Not 2 3 6 2 3" xfId="17649" xr:uid="{1118C691-FF24-471F-9B26-A33592312DD5}"/>
    <cellStyle name="Not 2 3 6 2 3 2" xfId="41880" xr:uid="{1DDFC4D9-558F-4B9D-B185-C240C58ADB7C}"/>
    <cellStyle name="Not 2 3 6 2 4" xfId="21388" xr:uid="{26C71A5D-B8A0-468F-A326-C6E7E876E6B3}"/>
    <cellStyle name="Not 2 3 6 2 4 2" xfId="45611" xr:uid="{8A09416A-CA7C-4A65-B064-28A8F0FAE230}"/>
    <cellStyle name="Not 2 3 6 2 5" xfId="27368" xr:uid="{18CCC030-6D4B-4A57-83A0-0BD814E741D2}"/>
    <cellStyle name="Not 2 3 6 2 5 2" xfId="51485" xr:uid="{530B53E0-E73A-4933-8B14-57AD07B99ED3}"/>
    <cellStyle name="Not 2 3 6 2 6" xfId="32603" xr:uid="{D348699B-FE71-4AE7-809E-14FBC17D3181}"/>
    <cellStyle name="Not 2 3 6 3" xfId="9244" xr:uid="{665A198D-3250-4F90-BFA2-B350B48EC596}"/>
    <cellStyle name="Not 2 3 6 3 2" xfId="12764" xr:uid="{5F149A17-1B54-4BCF-A39A-F3ED4A593911}"/>
    <cellStyle name="Not 2 3 6 3 2 2" xfId="36997" xr:uid="{35D3C941-14FB-4DCD-93B3-E6FF6CB7028F}"/>
    <cellStyle name="Not 2 3 6 3 3" xfId="16477" xr:uid="{C9EF8D7E-5130-4C12-9E09-791CCEE87A01}"/>
    <cellStyle name="Not 2 3 6 3 3 2" xfId="40708" xr:uid="{34EFF8D7-268B-430C-B75E-ACCC188F1CAB}"/>
    <cellStyle name="Not 2 3 6 3 4" xfId="20216" xr:uid="{BE4B6653-1F0E-493B-AA6A-E34DFD7EACC3}"/>
    <cellStyle name="Not 2 3 6 3 4 2" xfId="44439" xr:uid="{6097202C-ACB0-48D0-BA33-6FF63A3F8533}"/>
    <cellStyle name="Not 2 3 6 3 5" xfId="26193" xr:uid="{CB264384-DDB9-45F7-8C2A-C12E9541238D}"/>
    <cellStyle name="Not 2 3 6 3 5 2" xfId="50313" xr:uid="{79A91206-E7FF-43B7-B2C8-7B4347DD3943}"/>
    <cellStyle name="Not 2 3 6 3 6" xfId="33883" xr:uid="{0D55BCFF-530A-4DBE-AB78-5C470FBA8A95}"/>
    <cellStyle name="Not 2 3 6 4" xfId="11351" xr:uid="{61E248E6-8EAB-4858-8146-280CBA50A5CA}"/>
    <cellStyle name="Not 2 3 6 4 2" xfId="24769" xr:uid="{3151BEF4-E988-418F-B332-0BFEFA163A94}"/>
    <cellStyle name="Not 2 3 6 4 2 2" xfId="48903" xr:uid="{B34401EB-5A2A-49E0-A56D-A9FCBD0E4F29}"/>
    <cellStyle name="Not 2 3 6 4 3" xfId="35585" xr:uid="{6ACDFB2E-29C9-429F-BA79-F120D2C43819}"/>
    <cellStyle name="Not 2 3 6 5" xfId="15064" xr:uid="{535FAAC9-DAA5-4CAC-91C1-D4ABD33220F2}"/>
    <cellStyle name="Not 2 3 6 5 2" xfId="39296" xr:uid="{DFAD77DC-9D13-492C-8977-15E3B6CEA203}"/>
    <cellStyle name="Not 2 3 6 6" xfId="18799" xr:uid="{0402F76C-2895-45FB-9E8C-6F454A706F5D}"/>
    <cellStyle name="Not 2 3 6 6 2" xfId="43025" xr:uid="{9FC2A13E-6A10-4060-B1CE-1D7420ABB401}"/>
    <cellStyle name="Not 2 3 6 7" xfId="23407" xr:uid="{26C6EC04-294E-4829-B60D-638B341C72F5}"/>
    <cellStyle name="Not 2 3 6 7 2" xfId="47609" xr:uid="{A4682463-E82F-47FA-BED2-02DF9A4F43DB}"/>
    <cellStyle name="Not 2 3 7" xfId="5079" xr:uid="{DD70E75E-6EF0-433C-AE21-7C90FDC87FC6}"/>
    <cellStyle name="Not 2 3 7 2" xfId="7528" xr:uid="{3A8EC9FA-DEAF-44A5-BD5F-2371C5ACEF18}"/>
    <cellStyle name="Not 2 3 7 2 2" xfId="25683" xr:uid="{266B2E11-D482-43B4-A568-79E4C4032ADF}"/>
    <cellStyle name="Not 2 3 7 2 2 2" xfId="49811" xr:uid="{5A1AB555-C477-4DF0-9298-878338C200CE}"/>
    <cellStyle name="Not 2 3 7 2 3" xfId="32439" xr:uid="{DE77FE10-63C1-4714-9CF3-0BC7ACF23552}"/>
    <cellStyle name="Not 2 3 7 3" xfId="12261" xr:uid="{1AF6FFA9-92CE-4FF2-AC81-4BA9477A0725}"/>
    <cellStyle name="Not 2 3 7 3 2" xfId="36495" xr:uid="{FF6F5AF0-7F1C-4070-A1A1-A209A967B5EE}"/>
    <cellStyle name="Not 2 3 7 4" xfId="15974" xr:uid="{C694349E-E05E-4EC4-9858-F5BB4E55EE29}"/>
    <cellStyle name="Not 2 3 7 4 2" xfId="40206" xr:uid="{D21ADAA5-A64A-4C2D-BD85-FFC031413186}"/>
    <cellStyle name="Not 2 3 7 5" xfId="19712" xr:uid="{86609178-EEB3-46E2-8F35-22370768D529}"/>
    <cellStyle name="Not 2 3 7 5 2" xfId="43937" xr:uid="{A40EF8FB-521F-4724-A2BD-E8D02DD56D26}"/>
    <cellStyle name="Not 2 3 7 6" xfId="23242" xr:uid="{05ADB62F-39FA-45E5-8C06-F6EBCF122709}"/>
    <cellStyle name="Not 2 3 7 6 2" xfId="47444" xr:uid="{143CE62E-9E85-4B56-BB23-D1455044724B}"/>
    <cellStyle name="Not 2 3 8" xfId="6448" xr:uid="{497F889A-7810-4929-A764-DBF6274F0908}"/>
    <cellStyle name="Not 2 3 8 2" xfId="9884" xr:uid="{887D83E6-028F-43A8-A462-C83E85AE3578}"/>
    <cellStyle name="Not 2 3 8 2 2" xfId="34484" xr:uid="{EEF0258E-7A13-4FBB-9EBC-97DE606C1F0B}"/>
    <cellStyle name="Not 2 3 8 3" xfId="13775" xr:uid="{B2F59624-0888-46B8-8240-C23CA72F751D}"/>
    <cellStyle name="Not 2 3 8 3 2" xfId="38008" xr:uid="{2E128492-B716-44D9-9525-A1394AA1ACC1}"/>
    <cellStyle name="Not 2 3 8 4" xfId="17488" xr:uid="{56E99992-C371-430E-A363-32CB16D8BF83}"/>
    <cellStyle name="Not 2 3 8 4 2" xfId="41719" xr:uid="{5A4119D0-279C-4F32-AD65-4EE6BF35308C}"/>
    <cellStyle name="Not 2 3 8 5" xfId="21227" xr:uid="{5E9DB603-B640-4881-8BEE-70F554FD3EB6}"/>
    <cellStyle name="Not 2 3 8 5 2" xfId="45450" xr:uid="{5611F765-1DD4-4507-8BA9-354473A96667}"/>
    <cellStyle name="Not 2 3 8 6" xfId="27207" xr:uid="{1C6C8CCE-762B-4B90-8279-0E9CBF04DE61}"/>
    <cellStyle name="Not 2 3 8 6 2" xfId="51324" xr:uid="{BF774295-3B48-40ED-AA42-4612D8E74442}"/>
    <cellStyle name="Not 2 3 8 7" xfId="31453" xr:uid="{293F2C53-D592-47B6-ACA1-A58948EB144F}"/>
    <cellStyle name="Not 2 3 9" xfId="6547" xr:uid="{3EC61060-8AAD-4505-87CD-0669D43821D1}"/>
    <cellStyle name="Not 2 3 9 2" xfId="24566" xr:uid="{37E47148-352B-4E05-90B7-0080BEF4B23C}"/>
    <cellStyle name="Not 2 3 9 2 2" xfId="48740" xr:uid="{BAE1902A-BEB2-47A3-BB8A-438323986CAB}"/>
    <cellStyle name="Not 2 3 9 3" xfId="31551" xr:uid="{F758C33F-590D-4F71-AD4A-B9AA8D04B772}"/>
    <cellStyle name="Not 2 30" xfId="6415" xr:uid="{82585BFA-5EFC-4DC0-A44F-8CECC9DD4B87}"/>
    <cellStyle name="Not 2 30 2" xfId="8748" xr:uid="{E79AE384-FF0A-4CAC-B368-872C89319C8E}"/>
    <cellStyle name="Not 2 30 2 2" xfId="33530" xr:uid="{2B2F4367-9B22-4C52-924D-6F716F89DA9B}"/>
    <cellStyle name="Not 2 30 3" xfId="18536" xr:uid="{1E8C539F-DEF1-4191-AE18-FBE7F23C7F70}"/>
    <cellStyle name="Not 2 30 3 2" xfId="42766" xr:uid="{4E1667D9-B81E-4D21-8F22-6EBD691F2888}"/>
    <cellStyle name="Not 2 30 4" xfId="22274" xr:uid="{E99CAF52-1377-4EBB-BEC8-FD504F1A66AD}"/>
    <cellStyle name="Not 2 30 4 2" xfId="46497" xr:uid="{CFDB6008-AA5B-4D2A-B676-99AF69DFEF4B}"/>
    <cellStyle name="Not 2 30 5" xfId="24335" xr:uid="{1E55F023-2D7D-434A-AE85-623123E3E463}"/>
    <cellStyle name="Not 2 30 5 2" xfId="48537" xr:uid="{A2242C8A-746D-4F38-9D7A-8946AB7EB98E}"/>
    <cellStyle name="Not 2 30 6" xfId="31420" xr:uid="{528C2218-D47C-407C-BF93-75A316F5893B}"/>
    <cellStyle name="Not 2 31" xfId="8769" xr:uid="{AE89B6A7-00BF-4017-B32D-14622635B355}"/>
    <cellStyle name="Not 2 31 2" xfId="24353" xr:uid="{44009B90-DA51-45E2-A722-29D89BDC2EB9}"/>
    <cellStyle name="Not 2 31 2 2" xfId="48555" xr:uid="{08046954-D285-46D2-9300-2792EFB1967F}"/>
    <cellStyle name="Not 2 31 3" xfId="33548" xr:uid="{38F821C4-1C71-404A-B2E8-805DB5169098}"/>
    <cellStyle name="Not 2 32" xfId="8793" xr:uid="{01420FFB-302E-48AE-8FD3-24BF67999875}"/>
    <cellStyle name="Not 2 32 2" xfId="24374" xr:uid="{9EEE622F-B256-4B2C-A46F-1EFFA17244D4}"/>
    <cellStyle name="Not 2 32 2 2" xfId="48576" xr:uid="{B50A6CE1-070B-465A-92F6-DF9BF300BC60}"/>
    <cellStyle name="Not 2 32 3" xfId="33569" xr:uid="{11E1B136-B1B7-4975-A820-7A2767D3E884}"/>
    <cellStyle name="Not 2 33" xfId="6527" xr:uid="{316A53FC-7AF9-4B1B-A87B-B0656A08721F}"/>
    <cellStyle name="Not 2 33 2" xfId="24418" xr:uid="{4CE1004D-A283-4920-8BCB-3687B1287CB8}"/>
    <cellStyle name="Not 2 33 2 2" xfId="48605" xr:uid="{1D043ADD-4A61-4AB8-B4CA-4AB5D0320654}"/>
    <cellStyle name="Not 2 33 3" xfId="31531" xr:uid="{168017CE-9E36-419E-9A26-A9D627BEB9EB}"/>
    <cellStyle name="Not 2 34" xfId="11085" xr:uid="{A479F672-FF5A-4F4C-A84A-A748092F91CA}"/>
    <cellStyle name="Not 2 34 2" xfId="24444" xr:uid="{C56A168C-95D9-413A-8692-CF28AF794077}"/>
    <cellStyle name="Not 2 34 2 2" xfId="48627" xr:uid="{886C136D-5DDB-4F1C-92A4-043686FDEDD1}"/>
    <cellStyle name="Not 2 34 3" xfId="35326" xr:uid="{269FA2C7-78F9-4E1A-868F-99735D7F958C}"/>
    <cellStyle name="Not 2 35" xfId="11133" xr:uid="{930084E1-1EEA-4A92-BADD-4B50365133CB}"/>
    <cellStyle name="Not 2 35 2" xfId="24466" xr:uid="{1ECEE610-0CFC-4435-9040-E2E386845FBE}"/>
    <cellStyle name="Not 2 35 2 2" xfId="48643" xr:uid="{32C9BBF4-3307-44AA-84BE-5BEF97980715}"/>
    <cellStyle name="Not 2 35 3" xfId="35367" xr:uid="{A8575950-5835-4C54-BD3E-9DACB9A8376B}"/>
    <cellStyle name="Not 2 36" xfId="14846" xr:uid="{2D22A1A0-813D-4F67-AA9F-A092018EB99F}"/>
    <cellStyle name="Not 2 36 2" xfId="24484" xr:uid="{ABA5AFA8-D1E6-4EE6-8408-3E6390F981C9}"/>
    <cellStyle name="Not 2 36 2 2" xfId="48659" xr:uid="{7E7E44A3-CA1A-4E7B-BB1F-88901E7EBF14}"/>
    <cellStyle name="Not 2 36 3" xfId="39078" xr:uid="{D0A4A88A-EBEB-455C-9BC4-EA1E82423A7F}"/>
    <cellStyle name="Not 2 37" xfId="18579" xr:uid="{160ADE7B-0D1B-48D5-8459-EDF6C606B333}"/>
    <cellStyle name="Not 2 37 2" xfId="24514" xr:uid="{0D05DF12-BDB8-48CF-9CE6-547C8697B43E}"/>
    <cellStyle name="Not 2 37 2 2" xfId="48688" xr:uid="{72D4CA68-3AF0-413D-B4E1-D45BC7897BBD}"/>
    <cellStyle name="Not 2 37 3" xfId="42805" xr:uid="{927FDF66-681E-4DD5-A693-ADC376D49D75}"/>
    <cellStyle name="Not 2 38" xfId="22300" xr:uid="{C4834282-C451-4D99-B56B-67BCB4B2779A}"/>
    <cellStyle name="Not 2 38 2" xfId="46518" xr:uid="{14C47D6C-48DB-41BD-A452-24B2FCF50C7B}"/>
    <cellStyle name="Not 2 39" xfId="22332" xr:uid="{401D1EA6-1CC8-4D61-9509-7FC758547285}"/>
    <cellStyle name="Not 2 39 2" xfId="46534" xr:uid="{3920B632-B52C-411D-891A-0634853A3934}"/>
    <cellStyle name="Not 2 4" xfId="2473" xr:uid="{00000000-0005-0000-0000-00002F0B0000}"/>
    <cellStyle name="Not 2 4 10" xfId="11202" xr:uid="{FF447163-A063-45FD-A534-ED5441F054A8}"/>
    <cellStyle name="Not 2 4 10 2" xfId="24583" xr:uid="{7A6670EA-CC07-48F0-B27E-A124DA766E2F}"/>
    <cellStyle name="Not 2 4 10 2 2" xfId="48757" xr:uid="{7C51EA4A-FDFA-4A99-9D2A-1CB165ACEA1D}"/>
    <cellStyle name="Not 2 4 10 3" xfId="35436" xr:uid="{A98E47B6-8226-4057-B404-593230188AEC}"/>
    <cellStyle name="Not 2 4 11" xfId="14915" xr:uid="{B549ECD9-59AA-4AA7-AA7E-FA8D85AF58D4}"/>
    <cellStyle name="Not 2 4 11 2" xfId="39147" xr:uid="{F08DB214-3C6B-4BE0-BF83-AF6C0145FF65}"/>
    <cellStyle name="Not 2 4 12" xfId="18648" xr:uid="{B3410E8A-84CE-4919-9BB5-6910A939A0CD}"/>
    <cellStyle name="Not 2 4 12 2" xfId="42874" xr:uid="{0925A86F-2818-445D-8C6C-F5C6A737D2CC}"/>
    <cellStyle name="Not 2 4 13" xfId="22372" xr:uid="{A48DB856-07F0-46C0-B22F-12D0D6201140}"/>
    <cellStyle name="Not 2 4 13 2" xfId="46574" xr:uid="{E8D417D0-6407-49AC-81BF-CF7C5D7195EF}"/>
    <cellStyle name="Not 2 4 2" xfId="2474" xr:uid="{00000000-0005-0000-0000-0000300B0000}"/>
    <cellStyle name="Not 2 4 2 2" xfId="8135" xr:uid="{7015EF10-C1E0-4485-AEC4-0B5776D59861}"/>
    <cellStyle name="Not 2 4 2 2 2" xfId="14296" xr:uid="{9042091B-CEA8-462D-A79E-B92A85427A3F}"/>
    <cellStyle name="Not 2 4 2 2 2 2" xfId="27728" xr:uid="{A0979272-939D-4757-99BA-754652DEF46B}"/>
    <cellStyle name="Not 2 4 2 2 2 2 2" xfId="51845" xr:uid="{4F3E2376-1531-44F0-B71F-C58F43C74F56}"/>
    <cellStyle name="Not 2 4 2 2 2 3" xfId="38529" xr:uid="{F9250D96-07C4-4C93-B966-A6D60AEEDF35}"/>
    <cellStyle name="Not 2 4 2 2 3" xfId="18009" xr:uid="{32AFA19E-3869-428B-AA6B-0C222E76736E}"/>
    <cellStyle name="Not 2 4 2 2 3 2" xfId="42240" xr:uid="{C8AC4922-AA3D-474F-866B-7B5BB4E48F44}"/>
    <cellStyle name="Not 2 4 2 2 4" xfId="21748" xr:uid="{F778EFE4-9822-4433-86C8-2536DA4B7802}"/>
    <cellStyle name="Not 2 4 2 2 4 2" xfId="45971" xr:uid="{1C38CD10-9597-45F4-8448-9D2DF8726B88}"/>
    <cellStyle name="Not 2 4 2 2 5" xfId="23768" xr:uid="{E4C11169-DECE-41F6-BD78-00B686A6DFD9}"/>
    <cellStyle name="Not 2 4 2 2 5 2" xfId="47970" xr:uid="{EFA92F6E-F741-4A39-92AE-0DB7AE0408B7}"/>
    <cellStyle name="Not 2 4 2 2 6" xfId="32963" xr:uid="{0E23CF83-36B5-4CD9-87A5-6060C65036A1}"/>
    <cellStyle name="Not 2 4 2 3" xfId="6987" xr:uid="{F69B139B-6495-47CC-B09A-A6E40B5BD247}"/>
    <cellStyle name="Not 2 4 2 3 2" xfId="13104" xr:uid="{541F6DF8-CCE4-4CC0-99BC-1F5532766CDE}"/>
    <cellStyle name="Not 2 4 2 3 2 2" xfId="37337" xr:uid="{78C01947-AFC6-4A9B-AE4B-473DF51A1217}"/>
    <cellStyle name="Not 2 4 2 3 3" xfId="16817" xr:uid="{DC981295-E7E3-49A1-BFC6-FB583735730A}"/>
    <cellStyle name="Not 2 4 2 3 3 2" xfId="41048" xr:uid="{682624F6-7DB9-4850-9F4B-94B155A80EA8}"/>
    <cellStyle name="Not 2 4 2 3 4" xfId="20556" xr:uid="{5C8937D8-5BD9-47CE-A0F4-9F6BA9155D44}"/>
    <cellStyle name="Not 2 4 2 3 4 2" xfId="44779" xr:uid="{73FD5C63-A840-428D-AF4B-FA598412B26D}"/>
    <cellStyle name="Not 2 4 2 3 5" xfId="26534" xr:uid="{D92C46E9-6CDA-4B69-BDB7-71E623B1BAF3}"/>
    <cellStyle name="Not 2 4 2 3 5 2" xfId="50653" xr:uid="{EC745BB3-33AF-44A5-BF59-1842A4929E4F}"/>
    <cellStyle name="Not 2 4 2 3 6" xfId="31915" xr:uid="{235464F4-CAC4-43A3-A4B9-BCDC731A13DB}"/>
    <cellStyle name="Not 2 4 2 4" xfId="11715" xr:uid="{B0E53235-0AE6-4DCE-B6E2-01356D041CAF}"/>
    <cellStyle name="Not 2 4 2 4 2" xfId="25131" xr:uid="{96041874-54A4-4533-A0FC-702308BB1CA6}"/>
    <cellStyle name="Not 2 4 2 4 2 2" xfId="49265" xr:uid="{D53B8992-DFFB-4522-8480-628699C5387D}"/>
    <cellStyle name="Not 2 4 2 4 3" xfId="35949" xr:uid="{FCFE8122-D86C-4DE3-91D8-DE5838E7BE38}"/>
    <cellStyle name="Not 2 4 2 5" xfId="15428" xr:uid="{B22D4034-73D3-4DF6-982D-89764CD391DD}"/>
    <cellStyle name="Not 2 4 2 5 2" xfId="39660" xr:uid="{C6CDED15-6AA0-4DFC-9BD6-7D844BFD9044}"/>
    <cellStyle name="Not 2 4 2 6" xfId="19165" xr:uid="{A2809C77-B3CA-4148-A8C4-A10E96DD49DE}"/>
    <cellStyle name="Not 2 4 2 6 2" xfId="43391" xr:uid="{8E9DF922-FC58-46E3-9903-7C867B93CF37}"/>
    <cellStyle name="Not 2 4 2 7" xfId="22718" xr:uid="{7356DF74-6E22-4A24-8B94-B004CADD81D7}"/>
    <cellStyle name="Not 2 4 2 7 2" xfId="46920" xr:uid="{D7F80343-E1D6-4B38-BFE3-13D6137BB83B}"/>
    <cellStyle name="Not 2 4 3" xfId="2475" xr:uid="{00000000-0005-0000-0000-0000310B0000}"/>
    <cellStyle name="Not 2 4 3 2" xfId="2476" xr:uid="{00000000-0005-0000-0000-0000320B0000}"/>
    <cellStyle name="Not 2 4 3 2 2" xfId="8266" xr:uid="{38150DF3-B5F9-42B1-A9D4-1F3C7F401F81}"/>
    <cellStyle name="Not 2 4 3 2 2 2" xfId="27855" xr:uid="{A963E46F-3B2D-499B-9445-EFFE54FDAA86}"/>
    <cellStyle name="Not 2 4 3 2 2 2 2" xfId="51972" xr:uid="{95F5553B-F47C-4276-AB09-B06CF7474A63}"/>
    <cellStyle name="Not 2 4 3 2 2 3" xfId="33090" xr:uid="{45854337-E4A3-417B-8676-F068CC4F7F61}"/>
    <cellStyle name="Not 2 4 3 2 3" xfId="14423" xr:uid="{444CDD24-F782-4A00-8C6B-B1F7D004CD4A}"/>
    <cellStyle name="Not 2 4 3 2 3 2" xfId="38656" xr:uid="{2976F891-E3AB-4056-B079-7188B50415A9}"/>
    <cellStyle name="Not 2 4 3 2 4" xfId="18136" xr:uid="{6B78887A-E24E-4E17-B189-542FC47B3D5E}"/>
    <cellStyle name="Not 2 4 3 2 4 2" xfId="42367" xr:uid="{E003BE9B-9DC0-40C8-9AEA-5E251CAA2427}"/>
    <cellStyle name="Not 2 4 3 2 5" xfId="21875" xr:uid="{F23D346C-06D1-4138-8E5A-B5FC02221886}"/>
    <cellStyle name="Not 2 4 3 2 5 2" xfId="46098" xr:uid="{F27A76CD-AB87-4328-A7A6-004C9957E31C}"/>
    <cellStyle name="Not 2 4 3 2 6" xfId="23895" xr:uid="{DA69D165-D5F6-4C86-8883-2395B6EED8B6}"/>
    <cellStyle name="Not 2 4 3 2 6 2" xfId="48097" xr:uid="{56E62D57-6A87-4EB1-B382-34C6F6285BA7}"/>
    <cellStyle name="Not 2 4 3 3" xfId="7118" xr:uid="{A91456DD-B8E9-4615-BD86-1E123BB1723D}"/>
    <cellStyle name="Not 2 4 3 3 2" xfId="13231" xr:uid="{EED9DB64-AA51-4948-8662-3B1684B16072}"/>
    <cellStyle name="Not 2 4 3 3 2 2" xfId="37464" xr:uid="{77E27D55-F1F2-49B2-9DF2-82C8FB057A82}"/>
    <cellStyle name="Not 2 4 3 3 3" xfId="16944" xr:uid="{A8285EE9-FCCE-494A-BB03-70329BDC12C1}"/>
    <cellStyle name="Not 2 4 3 3 3 2" xfId="41175" xr:uid="{57E395E2-8B89-4687-9A78-20A06B69BEA9}"/>
    <cellStyle name="Not 2 4 3 3 4" xfId="20683" xr:uid="{658E7AC2-819C-46B7-B0AF-D76EA5D9B5C3}"/>
    <cellStyle name="Not 2 4 3 3 4 2" xfId="44906" xr:uid="{A2201B42-7AA2-4D4D-80E3-81F56B007762}"/>
    <cellStyle name="Not 2 4 3 3 5" xfId="26661" xr:uid="{8202C5E1-AA05-4159-80D4-9C24295037BF}"/>
    <cellStyle name="Not 2 4 3 3 5 2" xfId="50780" xr:uid="{E02BD087-1D7F-4BCA-9B08-CC68BBD37E2C}"/>
    <cellStyle name="Not 2 4 3 3 6" xfId="32042" xr:uid="{08CB65BB-80B0-4A77-ABD5-8ABE7799A4BA}"/>
    <cellStyle name="Not 2 4 3 4" xfId="11842" xr:uid="{86239EFF-834A-42F6-A009-4D1197532D29}"/>
    <cellStyle name="Not 2 4 3 4 2" xfId="25258" xr:uid="{0F7C6C05-8FCB-4620-AAC9-2E3FB0028471}"/>
    <cellStyle name="Not 2 4 3 4 2 2" xfId="49392" xr:uid="{54652F05-E928-4D4E-AA96-5FBDDB1BD6CB}"/>
    <cellStyle name="Not 2 4 3 4 3" xfId="36076" xr:uid="{8711CF47-393F-448C-AAF3-1F35B6802459}"/>
    <cellStyle name="Not 2 4 3 5" xfId="15555" xr:uid="{67573579-F024-41C0-A0A0-3F164651C9BE}"/>
    <cellStyle name="Not 2 4 3 5 2" xfId="39787" xr:uid="{6BE291D5-94D5-4E02-B018-D8524BC2DEB9}"/>
    <cellStyle name="Not 2 4 3 6" xfId="19292" xr:uid="{B2F1E9E9-86EA-4B22-86CD-33B6C109C19D}"/>
    <cellStyle name="Not 2 4 3 6 2" xfId="43518" xr:uid="{B3ED6337-7794-443A-86E3-86D4EA203169}"/>
    <cellStyle name="Not 2 4 3 7" xfId="22845" xr:uid="{BC5C0126-AE2D-49AB-903A-138DCF53FCEE}"/>
    <cellStyle name="Not 2 4 3 7 2" xfId="47047" xr:uid="{845BF2E0-A718-49AC-BAB6-23014A32EF37}"/>
    <cellStyle name="Not 2 4 4" xfId="2477" xr:uid="{00000000-0005-0000-0000-0000330B0000}"/>
    <cellStyle name="Not 2 4 4 2" xfId="5084" xr:uid="{2A12E07B-9188-4494-9F68-9EBDB962BBC4}"/>
    <cellStyle name="Not 2 4 4 2 2" xfId="8396" xr:uid="{59654B3A-0BC4-4931-B313-ECD7233D667A}"/>
    <cellStyle name="Not 2 4 4 2 2 2" xfId="27982" xr:uid="{ADF910D3-43DD-4346-AB26-2117E06B23FA}"/>
    <cellStyle name="Not 2 4 4 2 2 2 2" xfId="52099" xr:uid="{EDB6D00F-80AA-4344-84FB-E577C1C0443B}"/>
    <cellStyle name="Not 2 4 4 2 2 3" xfId="33217" xr:uid="{9F68A3FD-E266-4F52-8CED-DF55977B626F}"/>
    <cellStyle name="Not 2 4 4 2 3" xfId="14550" xr:uid="{B5E26DAA-452E-47FD-B0C8-59B72FAEFAB1}"/>
    <cellStyle name="Not 2 4 4 2 3 2" xfId="38783" xr:uid="{052CF2B2-9B1F-4E78-BBC0-E3A09B3AA5F1}"/>
    <cellStyle name="Not 2 4 4 2 4" xfId="18263" xr:uid="{999641E1-CD9A-400A-B6E8-DED84538F89A}"/>
    <cellStyle name="Not 2 4 4 2 4 2" xfId="42494" xr:uid="{A9E06FEF-F4E0-43B1-9D58-D48D1937D143}"/>
    <cellStyle name="Not 2 4 4 2 5" xfId="22002" xr:uid="{2340E18F-A9F6-441E-8EB4-86A8DC74DAEE}"/>
    <cellStyle name="Not 2 4 4 2 5 2" xfId="46225" xr:uid="{ED5AA2E9-7D1B-4C18-A78A-DD3B4542F085}"/>
    <cellStyle name="Not 2 4 4 2 6" xfId="24022" xr:uid="{A29CCDB3-8065-4D0E-9D34-F893D4548E7C}"/>
    <cellStyle name="Not 2 4 4 2 6 2" xfId="48224" xr:uid="{8A559D46-EF38-4D38-87B8-6EE01B7C413E}"/>
    <cellStyle name="Not 2 4 4 3" xfId="7246" xr:uid="{B3785778-4F10-45D4-ACFA-31919F6EE4A4}"/>
    <cellStyle name="Not 2 4 4 3 2" xfId="13358" xr:uid="{8EB3F81C-78BA-4596-918C-D0FAC0BECECB}"/>
    <cellStyle name="Not 2 4 4 3 2 2" xfId="37591" xr:uid="{73E58367-5B3E-4A6C-BB4A-16F9752AFD76}"/>
    <cellStyle name="Not 2 4 4 3 3" xfId="17071" xr:uid="{177D1829-73D6-4239-9448-D40DB3C6E33F}"/>
    <cellStyle name="Not 2 4 4 3 3 2" xfId="41302" xr:uid="{516099B6-6D11-47D3-8989-9F98EACC3369}"/>
    <cellStyle name="Not 2 4 4 3 4" xfId="20810" xr:uid="{EEC0DABE-E830-40FD-A0D6-5721B95D3741}"/>
    <cellStyle name="Not 2 4 4 3 4 2" xfId="45033" xr:uid="{0ABF7A75-191D-4800-8254-F60558A7588E}"/>
    <cellStyle name="Not 2 4 4 3 5" xfId="26788" xr:uid="{42B7827A-A382-4DA8-8815-97BE9A645B2E}"/>
    <cellStyle name="Not 2 4 4 3 5 2" xfId="50907" xr:uid="{4C93BFD4-631B-476A-A3E9-1F54CEEA6E9A}"/>
    <cellStyle name="Not 2 4 4 3 6" xfId="32169" xr:uid="{64B06113-142A-41AB-A6DB-550A39CA41B7}"/>
    <cellStyle name="Not 2 4 4 4" xfId="11969" xr:uid="{16A9C86C-F260-4AF9-80DA-0BC23474891C}"/>
    <cellStyle name="Not 2 4 4 4 2" xfId="25385" xr:uid="{EED3FB89-C239-4DD0-9AF9-892B0F246878}"/>
    <cellStyle name="Not 2 4 4 4 2 2" xfId="49519" xr:uid="{8F682F68-7991-4190-8CD7-7163D0BA86AF}"/>
    <cellStyle name="Not 2 4 4 4 3" xfId="36203" xr:uid="{9805D012-9299-4E99-AF34-649246910D74}"/>
    <cellStyle name="Not 2 4 4 5" xfId="15682" xr:uid="{50F689F2-000F-4C4E-B01B-DDC065B0AF6E}"/>
    <cellStyle name="Not 2 4 4 5 2" xfId="39914" xr:uid="{270362A6-5A1E-432B-A51F-4D4111E61EB6}"/>
    <cellStyle name="Not 2 4 4 6" xfId="19419" xr:uid="{96B09C93-4DC3-4CAB-A1B6-8BF1F89FFF91}"/>
    <cellStyle name="Not 2 4 4 6 2" xfId="43645" xr:uid="{91113DF5-322D-4971-A3BE-E7AEF85A31C4}"/>
    <cellStyle name="Not 2 4 4 7" xfId="22972" xr:uid="{9CAA2C10-B3D3-41A8-8943-4E0578ED346A}"/>
    <cellStyle name="Not 2 4 4 7 2" xfId="47174" xr:uid="{F0B7CAC2-3B73-4428-AD3D-C44B6EF31801}"/>
    <cellStyle name="Not 2 4 5" xfId="5085" xr:uid="{D3F67958-6641-4D97-AE1A-E723A123892B}"/>
    <cellStyle name="Not 2 4 5 2" xfId="8528" xr:uid="{989CF1CC-27EF-49FE-A2F1-8333C8675619}"/>
    <cellStyle name="Not 2 4 5 2 2" xfId="14677" xr:uid="{FC77B0CA-3653-4541-A40F-663080EC9788}"/>
    <cellStyle name="Not 2 4 5 2 2 2" xfId="28109" xr:uid="{35BC1517-BFB3-4EB1-9267-76D5F0A94E42}"/>
    <cellStyle name="Not 2 4 5 2 2 2 2" xfId="52226" xr:uid="{6DD185F3-4788-42C4-AC94-F516D1510BA4}"/>
    <cellStyle name="Not 2 4 5 2 2 3" xfId="38910" xr:uid="{4FEEC9E9-7F6D-45F7-92E6-BAB96B299BF0}"/>
    <cellStyle name="Not 2 4 5 2 3" xfId="18390" xr:uid="{94180927-5E94-4FA8-94F7-740CC59CDCC5}"/>
    <cellStyle name="Not 2 4 5 2 3 2" xfId="42621" xr:uid="{8989F7BE-BB07-41F4-A629-DB16D9BD79A1}"/>
    <cellStyle name="Not 2 4 5 2 4" xfId="22129" xr:uid="{6ADD26F2-D8A6-4BDA-B399-149FA4F578F4}"/>
    <cellStyle name="Not 2 4 5 2 4 2" xfId="46352" xr:uid="{5F7B89C7-4870-4159-B3A0-B490AA085396}"/>
    <cellStyle name="Not 2 4 5 2 5" xfId="24149" xr:uid="{71A66703-CD38-4958-94A9-3733472383F7}"/>
    <cellStyle name="Not 2 4 5 2 5 2" xfId="48351" xr:uid="{B6EC09A1-7911-4B53-8F79-456A36F935D3}"/>
    <cellStyle name="Not 2 4 5 2 6" xfId="33344" xr:uid="{EB41BD8E-78A6-4B08-B285-D44ED3ED9CCD}"/>
    <cellStyle name="Not 2 4 5 3" xfId="7380" xr:uid="{4CFA20F8-9F5B-4EB8-BF0E-CD1602447EAF}"/>
    <cellStyle name="Not 2 4 5 3 2" xfId="13485" xr:uid="{F9806557-077A-4BE4-ABBF-068B738A7F8E}"/>
    <cellStyle name="Not 2 4 5 3 2 2" xfId="37718" xr:uid="{9B583B75-1624-49C8-8BE1-419CE53E112C}"/>
    <cellStyle name="Not 2 4 5 3 3" xfId="17198" xr:uid="{DF0A35FC-2993-4C90-8420-88F0CBEE04F3}"/>
    <cellStyle name="Not 2 4 5 3 3 2" xfId="41429" xr:uid="{2C34F3CB-0122-493D-A190-8E3AA0B19317}"/>
    <cellStyle name="Not 2 4 5 3 4" xfId="20937" xr:uid="{F8A85425-DFFA-4243-8CD0-8FA97369132A}"/>
    <cellStyle name="Not 2 4 5 3 4 2" xfId="45160" xr:uid="{9C17B5AA-48E9-43A8-BDB6-D3F91447753A}"/>
    <cellStyle name="Not 2 4 5 3 5" xfId="26915" xr:uid="{65021310-95A4-43B0-89D9-257C74DEC99E}"/>
    <cellStyle name="Not 2 4 5 3 5 2" xfId="51034" xr:uid="{D387AFEE-2C02-4CB1-98A2-66F2DA109996}"/>
    <cellStyle name="Not 2 4 5 3 6" xfId="32296" xr:uid="{8F8B65D7-41E6-4689-9583-6B085081CE09}"/>
    <cellStyle name="Not 2 4 5 4" xfId="12096" xr:uid="{0C6223FD-F4AA-4443-B535-F1291DDA6D06}"/>
    <cellStyle name="Not 2 4 5 4 2" xfId="25512" xr:uid="{957A7BB9-B809-48A6-9DF9-3DA71EF38F67}"/>
    <cellStyle name="Not 2 4 5 4 2 2" xfId="49646" xr:uid="{2B17AF75-A5EC-48BB-BA57-A10AB5CEDA4D}"/>
    <cellStyle name="Not 2 4 5 4 3" xfId="36330" xr:uid="{BB2382C5-9DCC-45FE-8254-D893D7320A31}"/>
    <cellStyle name="Not 2 4 5 5" xfId="15809" xr:uid="{0B481074-FE9A-48FA-90E6-24F94ADE36A7}"/>
    <cellStyle name="Not 2 4 5 5 2" xfId="40041" xr:uid="{E30FEA85-5415-4508-89E2-E61151FA9DDB}"/>
    <cellStyle name="Not 2 4 5 6" xfId="19546" xr:uid="{E8A980E7-4B7F-4024-A320-215905845092}"/>
    <cellStyle name="Not 2 4 5 6 2" xfId="43772" xr:uid="{F47DA03A-DB74-4198-93D5-8C27632037AD}"/>
    <cellStyle name="Not 2 4 5 7" xfId="23099" xr:uid="{EB847B7B-3378-4826-8558-182C182FB7F0}"/>
    <cellStyle name="Not 2 4 5 7 2" xfId="47301" xr:uid="{E6308F31-9ADF-4E87-B05D-39B6ED0F967A}"/>
    <cellStyle name="Not 2 4 6" xfId="5083" xr:uid="{70355773-A2E1-4069-B0B0-23204DE19B71}"/>
    <cellStyle name="Not 2 4 6 2" xfId="7749" xr:uid="{F0A46979-39AC-47AE-B8D4-0D1EBFC130D7}"/>
    <cellStyle name="Not 2 4 6 2 2" xfId="13955" xr:uid="{CDC5F683-5033-4E60-8861-682BC5F44952}"/>
    <cellStyle name="Not 2 4 6 2 2 2" xfId="38188" xr:uid="{F7490DB6-1336-41B0-8942-8F3877A0ADAF}"/>
    <cellStyle name="Not 2 4 6 2 3" xfId="17668" xr:uid="{F3D35C07-58F2-4563-9236-128D789C8CA4}"/>
    <cellStyle name="Not 2 4 6 2 3 2" xfId="41899" xr:uid="{1567D063-3207-4102-82CC-E6A3516D8431}"/>
    <cellStyle name="Not 2 4 6 2 4" xfId="21407" xr:uid="{AB020586-01C2-4FAA-B7C2-59F0CFBA17DD}"/>
    <cellStyle name="Not 2 4 6 2 4 2" xfId="45630" xr:uid="{ABB4FCBF-05D9-41EA-B85C-152FEF54662D}"/>
    <cellStyle name="Not 2 4 6 2 5" xfId="27387" xr:uid="{3B015AEF-D33B-459F-8EFB-56397ED104F9}"/>
    <cellStyle name="Not 2 4 6 2 5 2" xfId="51504" xr:uid="{CF5327F8-AA5B-4984-87D3-AC0FB24DDC85}"/>
    <cellStyle name="Not 2 4 6 2 6" xfId="32622" xr:uid="{51A9D32F-37BD-4A5A-B6FE-44B07C41DB71}"/>
    <cellStyle name="Not 2 4 6 3" xfId="9261" xr:uid="{2EC7419C-CDC7-483B-9533-6DD7C27E3C31}"/>
    <cellStyle name="Not 2 4 6 3 2" xfId="12780" xr:uid="{9CF2DA1B-3E7A-44F1-A008-E57A4D868C02}"/>
    <cellStyle name="Not 2 4 6 3 2 2" xfId="37013" xr:uid="{5FF341B1-0021-4335-AB16-1680044A1B19}"/>
    <cellStyle name="Not 2 4 6 3 3" xfId="16493" xr:uid="{3C72F4F1-A59A-4CC0-8A5E-CB4673DCE98B}"/>
    <cellStyle name="Not 2 4 6 3 3 2" xfId="40724" xr:uid="{93F65FE2-10A4-4285-8343-91A13A66FB4B}"/>
    <cellStyle name="Not 2 4 6 3 4" xfId="20232" xr:uid="{57B2486E-BC62-4901-9AD3-C0842FDC0027}"/>
    <cellStyle name="Not 2 4 6 3 4 2" xfId="44455" xr:uid="{C1F9621D-DDD9-42ED-A066-378E1E1DF6AE}"/>
    <cellStyle name="Not 2 4 6 3 5" xfId="26209" xr:uid="{9E33928E-1FE5-4465-8AD8-EBEC7848FACD}"/>
    <cellStyle name="Not 2 4 6 3 5 2" xfId="50329" xr:uid="{7D24AE41-C965-4994-AD9D-24E84FE1E2B2}"/>
    <cellStyle name="Not 2 4 6 3 6" xfId="33897" xr:uid="{20DFB520-6911-4F5F-8E5B-067AC059D8C6}"/>
    <cellStyle name="Not 2 4 6 4" xfId="11370" xr:uid="{B0680999-E248-4BE9-B49D-BF908DC0385B}"/>
    <cellStyle name="Not 2 4 6 4 2" xfId="24789" xr:uid="{65BCA676-A6BD-4BA3-A28C-0F2098099586}"/>
    <cellStyle name="Not 2 4 6 4 2 2" xfId="48923" xr:uid="{F10F6ABC-3715-438F-BD88-692E28554A5F}"/>
    <cellStyle name="Not 2 4 6 4 3" xfId="35604" xr:uid="{B20248EE-6E08-4FD6-A6E4-139FCD8139A2}"/>
    <cellStyle name="Not 2 4 6 5" xfId="15083" xr:uid="{BD9D3CE3-7858-44B1-B298-450BA5CDC6F1}"/>
    <cellStyle name="Not 2 4 6 5 2" xfId="39315" xr:uid="{DE3F18EB-D0C0-4062-8FAA-55F0D3FCAD79}"/>
    <cellStyle name="Not 2 4 6 6" xfId="18819" xr:uid="{CA69102F-FD52-4074-8ADD-9CD859484292}"/>
    <cellStyle name="Not 2 4 6 6 2" xfId="43045" xr:uid="{A3922B3A-203F-4CCE-BE7D-109B3E692643}"/>
    <cellStyle name="Not 2 4 6 7" xfId="23426" xr:uid="{343897AC-C0D2-497F-9914-491787A668E5}"/>
    <cellStyle name="Not 2 4 6 7 2" xfId="47628" xr:uid="{AEADA260-D652-47F8-AD89-3D4E9EBB6950}"/>
    <cellStyle name="Not 2 4 7" xfId="7545" xr:uid="{C2C86223-7636-4B7A-B5FA-17ED88F93687}"/>
    <cellStyle name="Not 2 4 7 2" xfId="12615" xr:uid="{C9CA7827-F199-40FB-B13D-CD002063CB4B}"/>
    <cellStyle name="Not 2 4 7 2 2" xfId="26043" xr:uid="{51BF09CE-054B-42C3-B5BD-AF2B6656A3CF}"/>
    <cellStyle name="Not 2 4 7 2 2 2" xfId="50164" xr:uid="{610C7B66-EF17-4E42-8F15-B9A15E275BAF}"/>
    <cellStyle name="Not 2 4 7 2 3" xfId="36848" xr:uid="{1E70F70B-26F7-4BEC-B231-DBDE306DC5C1}"/>
    <cellStyle name="Not 2 4 7 3" xfId="16328" xr:uid="{38E912BD-9CC8-48A4-B093-D6D48CAFEFFB}"/>
    <cellStyle name="Not 2 4 7 3 2" xfId="40559" xr:uid="{5896C030-9642-4905-BBE7-089A371D6186}"/>
    <cellStyle name="Not 2 4 7 4" xfId="20067" xr:uid="{76D9EE18-01FA-4761-9F00-CD0674EEA1B3}"/>
    <cellStyle name="Not 2 4 7 4 2" xfId="44290" xr:uid="{5D29780A-92EA-4D21-8398-EAA07BCE8B40}"/>
    <cellStyle name="Not 2 4 7 5" xfId="23259" xr:uid="{2FD5CEDF-C047-47C3-9483-2C2CA0E3A1AA}"/>
    <cellStyle name="Not 2 4 7 5 2" xfId="47461" xr:uid="{E8B98A39-A44D-4421-82CB-A75AA58F3261}"/>
    <cellStyle name="Not 2 4 7 6" xfId="32456" xr:uid="{FEF332F4-8801-47AF-B202-2820365E9ACD}"/>
    <cellStyle name="Not 2 4 8" xfId="6566" xr:uid="{72A00CD0-0318-4025-A457-2E130A4E6DDE}"/>
    <cellStyle name="Not 2 4 8 2" xfId="13792" xr:uid="{4A272685-C9A4-40C9-8BCB-05CB381B6FE0}"/>
    <cellStyle name="Not 2 4 8 2 2" xfId="38025" xr:uid="{DC895E57-3040-4546-A0EB-2BC99BD07170}"/>
    <cellStyle name="Not 2 4 8 3" xfId="17505" xr:uid="{185DB93F-6022-40EE-BDB2-08741A15E723}"/>
    <cellStyle name="Not 2 4 8 3 2" xfId="41736" xr:uid="{55EA046D-67D2-4780-B443-6FC03F786BBA}"/>
    <cellStyle name="Not 2 4 8 4" xfId="21244" xr:uid="{E0A69B08-100E-41C7-9E1A-1606FD9A242F}"/>
    <cellStyle name="Not 2 4 8 4 2" xfId="45467" xr:uid="{B0A0B424-CA92-4505-B000-8B08D4EE4F50}"/>
    <cellStyle name="Not 2 4 8 5" xfId="27224" xr:uid="{76DC9408-573C-475D-A3C3-A302A7BD0B54}"/>
    <cellStyle name="Not 2 4 8 5 2" xfId="51341" xr:uid="{49864D55-B796-4BC2-9FC3-53D20B688C8F}"/>
    <cellStyle name="Not 2 4 8 6" xfId="31570" xr:uid="{69521EAC-C06B-468C-8EA9-FDB22EA42B34}"/>
    <cellStyle name="Not 2 4 9" xfId="9043" xr:uid="{36468CE1-E6DE-4965-9C3B-67D2DFF364E5}"/>
    <cellStyle name="Not 2 4 9 2" xfId="12445" xr:uid="{5501D380-A168-4A7A-A93A-4B0250CC4C64}"/>
    <cellStyle name="Not 2 4 9 2 2" xfId="36679" xr:uid="{8E021661-99DB-4DE1-A649-6F19823BE866}"/>
    <cellStyle name="Not 2 4 9 3" xfId="16158" xr:uid="{06E38AF2-F447-450D-B418-9EC83E1C194A}"/>
    <cellStyle name="Not 2 4 9 3 2" xfId="40390" xr:uid="{DDAB19C5-4CAD-46F6-8D4D-5178CAC9FEAC}"/>
    <cellStyle name="Not 2 4 9 4" xfId="19896" xr:uid="{231913BE-23D9-40FE-8C52-2FC1B0133CA2}"/>
    <cellStyle name="Not 2 4 9 4 2" xfId="44121" xr:uid="{21D3672F-F670-4F2F-9295-9D36E5F284C4}"/>
    <cellStyle name="Not 2 4 9 5" xfId="25871" xr:uid="{FC77DF38-B331-42AD-86BF-C65AC28AD238}"/>
    <cellStyle name="Not 2 4 9 5 2" xfId="49995" xr:uid="{21744924-7981-43C2-9E09-2D00AE4C3501}"/>
    <cellStyle name="Not 2 4 9 6" xfId="33736" xr:uid="{DC5693B1-E6A6-4D41-A819-D4184422DD72}"/>
    <cellStyle name="Not 2 5" xfId="2478" xr:uid="{00000000-0005-0000-0000-0000340B0000}"/>
    <cellStyle name="Not 2 5 10" xfId="11230" xr:uid="{744038AE-23A3-48AD-919F-7B06F6445AE1}"/>
    <cellStyle name="Not 2 5 10 2" xfId="24611" xr:uid="{ABBA7210-F77B-44B4-877A-2890B0A9C0D6}"/>
    <cellStyle name="Not 2 5 10 2 2" xfId="48785" xr:uid="{3B177ACA-77CE-4DB7-A411-9FA157790053}"/>
    <cellStyle name="Not 2 5 10 3" xfId="35464" xr:uid="{A4F894A8-C0FE-47FD-8CA7-B9F7B6D10A08}"/>
    <cellStyle name="Not 2 5 11" xfId="14943" xr:uid="{F85E2ED6-C533-43B7-ABED-55E2ACF6B117}"/>
    <cellStyle name="Not 2 5 11 2" xfId="39175" xr:uid="{8B6A5068-0C7F-4ACD-8C50-851DBD90E12E}"/>
    <cellStyle name="Not 2 5 12" xfId="18676" xr:uid="{549CCD34-0D9F-4CCF-A841-795F106AC86A}"/>
    <cellStyle name="Not 2 5 12 2" xfId="42902" xr:uid="{57976FD6-3EDF-4887-932D-75B1BFFF72DA}"/>
    <cellStyle name="Not 2 5 13" xfId="22398" xr:uid="{7E6F38E1-F3FE-4BB0-9C98-93591BADB3EF}"/>
    <cellStyle name="Not 2 5 13 2" xfId="46600" xr:uid="{64D53691-8514-48EC-A463-1DB2B86765DE}"/>
    <cellStyle name="Not 2 5 2" xfId="2479" xr:uid="{00000000-0005-0000-0000-0000350B0000}"/>
    <cellStyle name="Not 2 5 2 2" xfId="8163" xr:uid="{92943197-0A5C-413A-B630-9135D594B349}"/>
    <cellStyle name="Not 2 5 2 2 2" xfId="14324" xr:uid="{1A4DAC88-BD29-41D4-AE18-91C780C9E621}"/>
    <cellStyle name="Not 2 5 2 2 2 2" xfId="27756" xr:uid="{078A5BA1-F5DE-45E4-B1D7-5167FDCB82D5}"/>
    <cellStyle name="Not 2 5 2 2 2 2 2" xfId="51873" xr:uid="{C925E12C-7AD4-46AE-B482-DCE3E4E04FD6}"/>
    <cellStyle name="Not 2 5 2 2 2 3" xfId="38557" xr:uid="{43B0BF3B-1671-4E4C-BE66-BDF043CF10AB}"/>
    <cellStyle name="Not 2 5 2 2 3" xfId="18037" xr:uid="{0714F6CD-05F9-468E-9B83-DA56A5DD0472}"/>
    <cellStyle name="Not 2 5 2 2 3 2" xfId="42268" xr:uid="{4C162B1F-9442-44F3-8E69-FAC246769678}"/>
    <cellStyle name="Not 2 5 2 2 4" xfId="21776" xr:uid="{BF5A9440-A36E-4D3C-9566-EFA3992E3E28}"/>
    <cellStyle name="Not 2 5 2 2 4 2" xfId="45999" xr:uid="{E89517AA-2AAC-4AB1-8916-C979327F8DBA}"/>
    <cellStyle name="Not 2 5 2 2 5" xfId="23796" xr:uid="{7B094F8D-ECAD-4C2E-AD7B-F33A99D7A3A8}"/>
    <cellStyle name="Not 2 5 2 2 5 2" xfId="47998" xr:uid="{9BC10CF8-56C2-47DD-B28F-3C62F3341F2C}"/>
    <cellStyle name="Not 2 5 2 2 6" xfId="32991" xr:uid="{0DE6EFBD-D2E3-413F-B3C9-95F38AA5165F}"/>
    <cellStyle name="Not 2 5 2 3" xfId="7016" xr:uid="{1FB650B1-FE3A-4466-ADD6-5A1B6CE4F160}"/>
    <cellStyle name="Not 2 5 2 3 2" xfId="13132" xr:uid="{A7891829-8E26-4825-B69F-BF80FB899B92}"/>
    <cellStyle name="Not 2 5 2 3 2 2" xfId="37365" xr:uid="{C65517DA-CA0E-4AC5-97E5-DA9F0A724995}"/>
    <cellStyle name="Not 2 5 2 3 3" xfId="16845" xr:uid="{8EE3210B-D142-45A7-B584-83F31F4743A1}"/>
    <cellStyle name="Not 2 5 2 3 3 2" xfId="41076" xr:uid="{67369FA2-C454-4213-B841-2A37B8E3B702}"/>
    <cellStyle name="Not 2 5 2 3 4" xfId="20584" xr:uid="{C1F5DB17-2EAA-4500-B289-C28D78BEDA25}"/>
    <cellStyle name="Not 2 5 2 3 4 2" xfId="44807" xr:uid="{E7EDEE9B-84B8-495B-92D1-D49360F1F140}"/>
    <cellStyle name="Not 2 5 2 3 5" xfId="26562" xr:uid="{5F208FC3-B9A8-405A-9FFC-F9CBC6E66A66}"/>
    <cellStyle name="Not 2 5 2 3 5 2" xfId="50681" xr:uid="{7415CE2B-9B55-4883-B8BE-01FA5F3D3006}"/>
    <cellStyle name="Not 2 5 2 3 6" xfId="31943" xr:uid="{E7CB04B0-0261-4DEB-B939-82F861AFAB4A}"/>
    <cellStyle name="Not 2 5 2 4" xfId="11743" xr:uid="{F381C6AD-459A-4614-849C-9A40CF184771}"/>
    <cellStyle name="Not 2 5 2 4 2" xfId="25159" xr:uid="{F34F3C31-011E-41FE-BD2E-1B05B14B035B}"/>
    <cellStyle name="Not 2 5 2 4 2 2" xfId="49293" xr:uid="{D397489F-EBFE-4C7F-9990-F53788845EF8}"/>
    <cellStyle name="Not 2 5 2 4 3" xfId="35977" xr:uid="{1595E199-F07B-4CDF-85F6-5D6B1ACF00F1}"/>
    <cellStyle name="Not 2 5 2 5" xfId="15456" xr:uid="{C3A99DD5-A46A-4D31-B70D-056D1DAF8DD5}"/>
    <cellStyle name="Not 2 5 2 5 2" xfId="39688" xr:uid="{35C7B5C0-83E8-4236-8B51-3024F881560A}"/>
    <cellStyle name="Not 2 5 2 6" xfId="19193" xr:uid="{253E721D-E832-4948-8D37-073D0897376D}"/>
    <cellStyle name="Not 2 5 2 6 2" xfId="43419" xr:uid="{C245B138-D230-4338-9208-2409CB762FE6}"/>
    <cellStyle name="Not 2 5 2 7" xfId="22746" xr:uid="{E8DD48BC-08D4-4202-B01B-D771C96D5448}"/>
    <cellStyle name="Not 2 5 2 7 2" xfId="46948" xr:uid="{80AE38BC-7937-4E79-9608-27E1282DDC9C}"/>
    <cellStyle name="Not 2 5 3" xfId="2480" xr:uid="{00000000-0005-0000-0000-0000360B0000}"/>
    <cellStyle name="Not 2 5 3 2" xfId="2481" xr:uid="{00000000-0005-0000-0000-0000370B0000}"/>
    <cellStyle name="Not 2 5 3 2 2" xfId="8294" xr:uid="{41ACC29E-85CE-4F20-BDE9-5816F33C34E1}"/>
    <cellStyle name="Not 2 5 3 2 2 2" xfId="27883" xr:uid="{ACFE9209-92AD-4E00-9328-BF631B0EED21}"/>
    <cellStyle name="Not 2 5 3 2 2 2 2" xfId="52000" xr:uid="{F8AECBA9-91D8-46AE-944B-97C3C20EB7AB}"/>
    <cellStyle name="Not 2 5 3 2 2 3" xfId="33118" xr:uid="{4B3E3EBD-35BC-42C2-9BD3-F6158B348D94}"/>
    <cellStyle name="Not 2 5 3 2 3" xfId="14451" xr:uid="{07451400-508D-4F4F-9537-C060179BD24C}"/>
    <cellStyle name="Not 2 5 3 2 3 2" xfId="38684" xr:uid="{BD4D3160-29A3-4CDE-97FC-5A574B2745CC}"/>
    <cellStyle name="Not 2 5 3 2 4" xfId="18164" xr:uid="{682F528D-9104-4239-A06C-D0245DB34A7E}"/>
    <cellStyle name="Not 2 5 3 2 4 2" xfId="42395" xr:uid="{46223C20-9DCD-49F6-9E20-79C11387C7DF}"/>
    <cellStyle name="Not 2 5 3 2 5" xfId="21903" xr:uid="{B2F121C2-C1C9-4AA3-9BBF-AF6B972ABBEE}"/>
    <cellStyle name="Not 2 5 3 2 5 2" xfId="46126" xr:uid="{3ABD28F4-6598-431F-85B3-38F1226C8BA2}"/>
    <cellStyle name="Not 2 5 3 2 6" xfId="23923" xr:uid="{C50E47C5-989C-4EA1-B690-CDBBBD16333A}"/>
    <cellStyle name="Not 2 5 3 2 6 2" xfId="48125" xr:uid="{6CBACA4D-7D84-466C-ADEB-5B77A2E4B55F}"/>
    <cellStyle name="Not 2 5 3 3" xfId="7146" xr:uid="{15A4EE26-4166-48ED-8E1C-9C8285CF8E63}"/>
    <cellStyle name="Not 2 5 3 3 2" xfId="13259" xr:uid="{653BEFED-4C55-45DC-99AB-45FE1D539953}"/>
    <cellStyle name="Not 2 5 3 3 2 2" xfId="37492" xr:uid="{A624BCD2-5596-4D94-8B92-24FF9338BF6D}"/>
    <cellStyle name="Not 2 5 3 3 3" xfId="16972" xr:uid="{640941B8-CBCD-4504-A3D8-34F8F04BA712}"/>
    <cellStyle name="Not 2 5 3 3 3 2" xfId="41203" xr:uid="{093B4D70-87CC-4B13-BE37-56A25F519DEA}"/>
    <cellStyle name="Not 2 5 3 3 4" xfId="20711" xr:uid="{D94E2F31-1584-4262-8112-61811FB5AC96}"/>
    <cellStyle name="Not 2 5 3 3 4 2" xfId="44934" xr:uid="{9E01BEC0-602D-4C87-BF0E-E12A0A399DF1}"/>
    <cellStyle name="Not 2 5 3 3 5" xfId="26689" xr:uid="{14A294C7-5248-44F4-99A6-BA14E42EE1DC}"/>
    <cellStyle name="Not 2 5 3 3 5 2" xfId="50808" xr:uid="{35AA011E-DA01-4B24-82B9-34E764955CF6}"/>
    <cellStyle name="Not 2 5 3 3 6" xfId="32070" xr:uid="{906F28D7-D49C-46EA-AD4B-B9426F4AC1A8}"/>
    <cellStyle name="Not 2 5 3 4" xfId="11870" xr:uid="{F612D3D1-0C45-4866-A360-F8F0FB4DEE30}"/>
    <cellStyle name="Not 2 5 3 4 2" xfId="25286" xr:uid="{C1D4D62D-CF7C-4023-8104-D2CF894452E0}"/>
    <cellStyle name="Not 2 5 3 4 2 2" xfId="49420" xr:uid="{2B8AE464-9E69-4437-AB33-53BB0EE75D15}"/>
    <cellStyle name="Not 2 5 3 4 3" xfId="36104" xr:uid="{F0C8D3C1-7C1C-4EA2-9CE6-180C1B62BC2F}"/>
    <cellStyle name="Not 2 5 3 5" xfId="15583" xr:uid="{F83B2F09-6ACC-4525-9A21-86FDD643D954}"/>
    <cellStyle name="Not 2 5 3 5 2" xfId="39815" xr:uid="{A03AEF88-5D54-478C-BE37-71DB71116461}"/>
    <cellStyle name="Not 2 5 3 6" xfId="19320" xr:uid="{738AEA97-012E-4484-B6F3-8B0D89496ED5}"/>
    <cellStyle name="Not 2 5 3 6 2" xfId="43546" xr:uid="{6E709247-D9CE-4791-BB52-97D07C746E41}"/>
    <cellStyle name="Not 2 5 3 7" xfId="22873" xr:uid="{E4005EB4-96E7-4BF6-8D61-7A9FE6B026C5}"/>
    <cellStyle name="Not 2 5 3 7 2" xfId="47075" xr:uid="{156BDB34-32B8-439B-9646-99CA282BB8F3}"/>
    <cellStyle name="Not 2 5 4" xfId="2482" xr:uid="{00000000-0005-0000-0000-0000380B0000}"/>
    <cellStyle name="Not 2 5 4 2" xfId="5087" xr:uid="{DDE09BF6-74F9-4EFB-BF45-252A5B0F85D3}"/>
    <cellStyle name="Not 2 5 4 2 2" xfId="8424" xr:uid="{65F812E4-C98A-4CD4-A98A-45689CAF7C95}"/>
    <cellStyle name="Not 2 5 4 2 2 2" xfId="28010" xr:uid="{8280F6D6-AC95-4134-8CF2-8C1FB3F07917}"/>
    <cellStyle name="Not 2 5 4 2 2 2 2" xfId="52127" xr:uid="{7575A915-9C57-43CA-BDFB-211B7E7DB8EA}"/>
    <cellStyle name="Not 2 5 4 2 2 3" xfId="33245" xr:uid="{39A1D68E-3753-4B89-80CE-9970CE99BD2A}"/>
    <cellStyle name="Not 2 5 4 2 3" xfId="14578" xr:uid="{88E0D4B2-8FB4-4B4A-96F4-A02260BD9B71}"/>
    <cellStyle name="Not 2 5 4 2 3 2" xfId="38811" xr:uid="{3A975479-25AF-47C3-9B26-66D1ED7CB393}"/>
    <cellStyle name="Not 2 5 4 2 4" xfId="18291" xr:uid="{63A801C9-E824-4413-A41F-FD7FBE4A915B}"/>
    <cellStyle name="Not 2 5 4 2 4 2" xfId="42522" xr:uid="{57A1BC7B-7B6D-47FD-80BC-55DE592C09E3}"/>
    <cellStyle name="Not 2 5 4 2 5" xfId="22030" xr:uid="{3A44202E-B14E-4EA9-A57A-BA38F2425AC7}"/>
    <cellStyle name="Not 2 5 4 2 5 2" xfId="46253" xr:uid="{B925C742-F804-41D8-95DA-06CBBF9EAC15}"/>
    <cellStyle name="Not 2 5 4 2 6" xfId="24050" xr:uid="{5FE1AB61-4240-4094-9835-5CB2B2AE49EE}"/>
    <cellStyle name="Not 2 5 4 2 6 2" xfId="48252" xr:uid="{4556026E-2ADE-4099-81A1-84BC07EBC07B}"/>
    <cellStyle name="Not 2 5 4 3" xfId="7274" xr:uid="{63F5AA51-34F2-45D9-859D-7F6568129CA9}"/>
    <cellStyle name="Not 2 5 4 3 2" xfId="13386" xr:uid="{CC06C4A9-13BE-48FF-995D-A7CB62A45B56}"/>
    <cellStyle name="Not 2 5 4 3 2 2" xfId="37619" xr:uid="{1FE85ED8-1B00-4153-95FA-A708731D4218}"/>
    <cellStyle name="Not 2 5 4 3 3" xfId="17099" xr:uid="{612B0EAB-DFAF-4AE5-9C41-9D74D04EFFE9}"/>
    <cellStyle name="Not 2 5 4 3 3 2" xfId="41330" xr:uid="{CB9433F5-6445-4605-9A72-4244A487F08C}"/>
    <cellStyle name="Not 2 5 4 3 4" xfId="20838" xr:uid="{B19FAA6C-4008-48AD-9AC1-2E249F63CA09}"/>
    <cellStyle name="Not 2 5 4 3 4 2" xfId="45061" xr:uid="{AC27AE3C-EB2E-4DBD-BD86-021B60B3E234}"/>
    <cellStyle name="Not 2 5 4 3 5" xfId="26816" xr:uid="{B740E6B2-8A9B-4F57-84F9-6FB1CEE926B9}"/>
    <cellStyle name="Not 2 5 4 3 5 2" xfId="50935" xr:uid="{6FE5E850-BDDC-4C99-96E3-DAF12A43A3F4}"/>
    <cellStyle name="Not 2 5 4 3 6" xfId="32197" xr:uid="{015A514B-6F8A-49C6-9BCF-B44246011054}"/>
    <cellStyle name="Not 2 5 4 4" xfId="11997" xr:uid="{E5CC5E84-1849-48B2-942E-346CF74A7007}"/>
    <cellStyle name="Not 2 5 4 4 2" xfId="25413" xr:uid="{E9866A48-6F8F-4263-943E-083318810BE0}"/>
    <cellStyle name="Not 2 5 4 4 2 2" xfId="49547" xr:uid="{16BCAE48-AECD-48DC-8566-70B394A82AA7}"/>
    <cellStyle name="Not 2 5 4 4 3" xfId="36231" xr:uid="{2F00DB05-C12C-4A8C-A2FE-B88CDD90801C}"/>
    <cellStyle name="Not 2 5 4 5" xfId="15710" xr:uid="{7AEB07C0-CFD1-487A-ADDD-D0529A77F06E}"/>
    <cellStyle name="Not 2 5 4 5 2" xfId="39942" xr:uid="{FB999045-4657-4020-AB4D-51DE4673A916}"/>
    <cellStyle name="Not 2 5 4 6" xfId="19447" xr:uid="{E4F35E55-985A-4121-880C-DCAEC17DE94E}"/>
    <cellStyle name="Not 2 5 4 6 2" xfId="43673" xr:uid="{94354270-2E98-4D12-8402-88684B31E700}"/>
    <cellStyle name="Not 2 5 4 7" xfId="23000" xr:uid="{BF9E91D4-0C93-4E4C-8528-885FA27E6AE8}"/>
    <cellStyle name="Not 2 5 4 7 2" xfId="47202" xr:uid="{594556FB-1808-447F-8401-BB49A561C264}"/>
    <cellStyle name="Not 2 5 5" xfId="5088" xr:uid="{7E82845C-83C6-4119-94D2-707EB15E75E3}"/>
    <cellStyle name="Not 2 5 5 2" xfId="8556" xr:uid="{7F981418-252C-4672-9222-5EDE777C949E}"/>
    <cellStyle name="Not 2 5 5 2 2" xfId="14705" xr:uid="{16E0C669-3B3C-43D0-9EC7-9CFF70A36FF2}"/>
    <cellStyle name="Not 2 5 5 2 2 2" xfId="28137" xr:uid="{0802119F-A552-4C52-9C81-9F583717ED57}"/>
    <cellStyle name="Not 2 5 5 2 2 2 2" xfId="52254" xr:uid="{699C1AA8-C4FF-407C-B3BA-1E76D3116D26}"/>
    <cellStyle name="Not 2 5 5 2 2 3" xfId="38938" xr:uid="{11805709-D3E7-4AD6-88DB-A8E418B1A90D}"/>
    <cellStyle name="Not 2 5 5 2 3" xfId="18418" xr:uid="{35C8B735-5BC9-4206-BFFB-45174DA53980}"/>
    <cellStyle name="Not 2 5 5 2 3 2" xfId="42649" xr:uid="{C874CE33-AF99-4689-BE2F-9E31EAB8748E}"/>
    <cellStyle name="Not 2 5 5 2 4" xfId="22157" xr:uid="{106BCE34-1EFF-44F9-AEED-CD774A338CF8}"/>
    <cellStyle name="Not 2 5 5 2 4 2" xfId="46380" xr:uid="{9A713FFF-45AC-49AA-90EF-559AF2A8D361}"/>
    <cellStyle name="Not 2 5 5 2 5" xfId="24177" xr:uid="{DE8E30E5-8743-4123-A692-7C7153FF91C3}"/>
    <cellStyle name="Not 2 5 5 2 5 2" xfId="48379" xr:uid="{6A082186-B638-4B9D-AA6E-65474D35604E}"/>
    <cellStyle name="Not 2 5 5 2 6" xfId="33372" xr:uid="{610CE523-5951-4798-8F04-A1ADDF8CBC1B}"/>
    <cellStyle name="Not 2 5 5 3" xfId="7408" xr:uid="{CA5DDB85-3A2E-432C-9B73-A8FF892358C0}"/>
    <cellStyle name="Not 2 5 5 3 2" xfId="13513" xr:uid="{6BC559B6-D2C9-4FC4-8CF4-949C6AB4F7ED}"/>
    <cellStyle name="Not 2 5 5 3 2 2" xfId="37746" xr:uid="{91F80D89-823E-4518-B7B4-BC155780D2D9}"/>
    <cellStyle name="Not 2 5 5 3 3" xfId="17226" xr:uid="{816784AE-5A66-442D-A8E8-DB7CF6F8A740}"/>
    <cellStyle name="Not 2 5 5 3 3 2" xfId="41457" xr:uid="{0744B9C5-3085-4FD7-9206-8EB356741146}"/>
    <cellStyle name="Not 2 5 5 3 4" xfId="20965" xr:uid="{8A4BC252-61F5-4128-8351-381F1F219368}"/>
    <cellStyle name="Not 2 5 5 3 4 2" xfId="45188" xr:uid="{B3419627-77E3-446F-8A04-33358ED31C26}"/>
    <cellStyle name="Not 2 5 5 3 5" xfId="26943" xr:uid="{08F1EC91-3C04-41BE-B2E1-CA2DBF016E62}"/>
    <cellStyle name="Not 2 5 5 3 5 2" xfId="51062" xr:uid="{52E2D287-931A-4503-B6B0-34734421D013}"/>
    <cellStyle name="Not 2 5 5 3 6" xfId="32324" xr:uid="{503422FD-E87A-48EA-87B0-CCAE0445728D}"/>
    <cellStyle name="Not 2 5 5 4" xfId="12124" xr:uid="{078E1FBF-036C-49BD-AEBC-786E1EFDC1F8}"/>
    <cellStyle name="Not 2 5 5 4 2" xfId="25540" xr:uid="{CACE5FE1-4F41-4663-BA6D-2FE5FD1A00EF}"/>
    <cellStyle name="Not 2 5 5 4 2 2" xfId="49674" xr:uid="{E04944B9-214D-4DEC-9C21-68D17B320BD7}"/>
    <cellStyle name="Not 2 5 5 4 3" xfId="36358" xr:uid="{C3B68896-6814-4DCA-816E-36831B8E8C8D}"/>
    <cellStyle name="Not 2 5 5 5" xfId="15837" xr:uid="{401ED3D3-1309-4069-85F1-49208F7FDCEC}"/>
    <cellStyle name="Not 2 5 5 5 2" xfId="40069" xr:uid="{05788EF9-C571-40D7-8A58-2645981253C0}"/>
    <cellStyle name="Not 2 5 5 6" xfId="19574" xr:uid="{D5EEA570-3005-4EFF-8224-0C68C37C8C21}"/>
    <cellStyle name="Not 2 5 5 6 2" xfId="43800" xr:uid="{FB736E36-247E-4966-B585-5F1F7B91649E}"/>
    <cellStyle name="Not 2 5 5 7" xfId="23127" xr:uid="{4855D4C8-1F3D-4D8E-9A71-D09C7B455CFD}"/>
    <cellStyle name="Not 2 5 5 7 2" xfId="47329" xr:uid="{77739B17-8393-41E5-8F1C-D534BCE3B439}"/>
    <cellStyle name="Not 2 5 6" xfId="5086" xr:uid="{62377892-EBDE-49E5-82FE-97FD5EBF92DC}"/>
    <cellStyle name="Not 2 5 6 2" xfId="7782" xr:uid="{5AAD3A9D-7C64-4B5F-98AF-BF7E662BA114}"/>
    <cellStyle name="Not 2 5 6 2 2" xfId="13981" xr:uid="{A25AE02C-D32C-4B2D-806F-C747A7AA8F86}"/>
    <cellStyle name="Not 2 5 6 2 2 2" xfId="38214" xr:uid="{6A286300-FF77-4498-B8A4-276829237FFC}"/>
    <cellStyle name="Not 2 5 6 2 3" xfId="17694" xr:uid="{677015A6-DA69-4307-822E-EC49EE9F8B2A}"/>
    <cellStyle name="Not 2 5 6 2 3 2" xfId="41925" xr:uid="{80AD4C7B-463F-4C71-B3F7-5141ACB07EFC}"/>
    <cellStyle name="Not 2 5 6 2 4" xfId="21433" xr:uid="{E54D6A42-9891-43A1-9853-833C4372330A}"/>
    <cellStyle name="Not 2 5 6 2 4 2" xfId="45656" xr:uid="{CB9084B4-54F1-4DF3-8798-3436DF63F363}"/>
    <cellStyle name="Not 2 5 6 2 5" xfId="27413" xr:uid="{A900FF2E-C961-493B-8976-8C9CF5EE7B29}"/>
    <cellStyle name="Not 2 5 6 2 5 2" xfId="51530" xr:uid="{EAB01A4B-3A9E-4CBC-9D2C-DDE7B83F769C}"/>
    <cellStyle name="Not 2 5 6 2 6" xfId="32648" xr:uid="{CCF48450-8096-4344-937E-FFC7F0FDCA76}"/>
    <cellStyle name="Not 2 5 6 3" xfId="9280" xr:uid="{4BED5AFF-76E5-439A-828C-DD9B92996C40}"/>
    <cellStyle name="Not 2 5 6 3 2" xfId="12799" xr:uid="{205A4619-9E94-46C5-A431-078CFE165892}"/>
    <cellStyle name="Not 2 5 6 3 2 2" xfId="37032" xr:uid="{D76979FD-E0BB-4553-A203-99A62AF76708}"/>
    <cellStyle name="Not 2 5 6 3 3" xfId="16512" xr:uid="{62688AEF-C0EE-4CB9-83FB-62F7C3D76F8D}"/>
    <cellStyle name="Not 2 5 6 3 3 2" xfId="40743" xr:uid="{73F2137A-7B46-41FB-810A-D26A2B690C33}"/>
    <cellStyle name="Not 2 5 6 3 4" xfId="20251" xr:uid="{6AA057C2-4B36-40C0-B6D9-1A7771F13CF3}"/>
    <cellStyle name="Not 2 5 6 3 4 2" xfId="44474" xr:uid="{000277A7-3920-4046-8C99-798B32D37EC1}"/>
    <cellStyle name="Not 2 5 6 3 5" xfId="26228" xr:uid="{19956515-64E4-43B9-A1CC-DFE06F46A71B}"/>
    <cellStyle name="Not 2 5 6 3 5 2" xfId="50348" xr:uid="{71CC7112-B2B9-4302-AAF1-7384CBA0E1EF}"/>
    <cellStyle name="Not 2 5 6 3 6" xfId="33914" xr:uid="{B7308386-7144-4FBD-BEEF-973F16D0E042}"/>
    <cellStyle name="Not 2 5 6 4" xfId="11396" xr:uid="{8BCA12EC-30FC-4DE3-BAE8-D46DF67D9688}"/>
    <cellStyle name="Not 2 5 6 4 2" xfId="24815" xr:uid="{DD53E745-C6A0-4074-B933-7303AB873829}"/>
    <cellStyle name="Not 2 5 6 4 2 2" xfId="48949" xr:uid="{23A1A154-AA5F-4418-8B22-31DFD36453BD}"/>
    <cellStyle name="Not 2 5 6 4 3" xfId="35630" xr:uid="{8A035E0A-F73F-4D06-8305-8E816B08C2DF}"/>
    <cellStyle name="Not 2 5 6 5" xfId="15109" xr:uid="{A51969D1-ADF4-43CD-8373-248DD72B357D}"/>
    <cellStyle name="Not 2 5 6 5 2" xfId="39341" xr:uid="{4C4C99C4-CEA0-47A8-B07B-CC87C9936C70}"/>
    <cellStyle name="Not 2 5 6 6" xfId="18845" xr:uid="{76F30525-6458-4111-98F7-F9739B8F931A}"/>
    <cellStyle name="Not 2 5 6 6 2" xfId="43071" xr:uid="{6D6BEEA9-F8E4-4828-A6EA-4A004D344B1C}"/>
    <cellStyle name="Not 2 5 6 7" xfId="23452" xr:uid="{329271FA-5576-46B3-A2F6-4128E7700310}"/>
    <cellStyle name="Not 2 5 6 7 2" xfId="47654" xr:uid="{0BDA87A4-B251-4296-B639-0E85BFE9ADB2}"/>
    <cellStyle name="Not 2 5 7" xfId="7573" xr:uid="{BFE21D0E-B0E5-48BC-A8B7-C657211EDFB7}"/>
    <cellStyle name="Not 2 5 7 2" xfId="12643" xr:uid="{1F0AC6BA-543F-4B7A-9582-9A57EF00BD65}"/>
    <cellStyle name="Not 2 5 7 2 2" xfId="26071" xr:uid="{AC5894A0-552E-4D7D-81AE-52B15343BC19}"/>
    <cellStyle name="Not 2 5 7 2 2 2" xfId="50192" xr:uid="{BD4D4E9A-9AEC-4580-BD28-2C7F82618C7B}"/>
    <cellStyle name="Not 2 5 7 2 3" xfId="36876" xr:uid="{9DFE6F83-601E-4095-8AD7-56DB8BA1E1DA}"/>
    <cellStyle name="Not 2 5 7 3" xfId="16356" xr:uid="{18B6CDEA-E25B-46A6-881F-0A784706BB2F}"/>
    <cellStyle name="Not 2 5 7 3 2" xfId="40587" xr:uid="{DEB9D737-11F2-4F17-946E-EAD89C127D00}"/>
    <cellStyle name="Not 2 5 7 4" xfId="20095" xr:uid="{328913D7-7407-491A-9B92-13F231BDF8C7}"/>
    <cellStyle name="Not 2 5 7 4 2" xfId="44318" xr:uid="{5882095C-D094-40E1-BBFD-3A682EB0B2D8}"/>
    <cellStyle name="Not 2 5 7 5" xfId="23287" xr:uid="{1553C918-480E-4EDA-AD83-D9A60DDC1524}"/>
    <cellStyle name="Not 2 5 7 5 2" xfId="47489" xr:uid="{04C2C66A-B731-4B8B-AB16-1D05EBDB0E04}"/>
    <cellStyle name="Not 2 5 7 6" xfId="32484" xr:uid="{A0D0C24D-4D35-4C41-82FC-7A5A60353349}"/>
    <cellStyle name="Not 2 5 8" xfId="6592" xr:uid="{E4B8FA98-651D-47A5-B499-C2C03DE68C57}"/>
    <cellStyle name="Not 2 5 8 2" xfId="13820" xr:uid="{4321EB98-73E3-462E-A7EB-45908B5FA2D0}"/>
    <cellStyle name="Not 2 5 8 2 2" xfId="38053" xr:uid="{9EA7610E-CC9C-416F-9C2F-DE38C34AC333}"/>
    <cellStyle name="Not 2 5 8 3" xfId="17533" xr:uid="{405275AA-7153-435B-88AE-162D28A3BBE3}"/>
    <cellStyle name="Not 2 5 8 3 2" xfId="41764" xr:uid="{9B99B170-F54F-4B9C-B552-136F858AEC02}"/>
    <cellStyle name="Not 2 5 8 4" xfId="21272" xr:uid="{E31E85C4-5E3A-49BE-897F-6F0B1A4E0282}"/>
    <cellStyle name="Not 2 5 8 4 2" xfId="45495" xr:uid="{9595B6EA-DA95-411A-8FAA-CBF5EFE53524}"/>
    <cellStyle name="Not 2 5 8 5" xfId="27252" xr:uid="{3F29538E-5F58-46C4-A1D0-7B7F36CBD87E}"/>
    <cellStyle name="Not 2 5 8 5 2" xfId="51369" xr:uid="{AD6BE68B-5EDA-4972-87D8-FE86E2F24E21}"/>
    <cellStyle name="Not 2 5 8 6" xfId="31596" xr:uid="{28E1BEA6-4E63-4C14-8674-77E6E707AB84}"/>
    <cellStyle name="Not 2 5 9" xfId="8985" xr:uid="{846AFCC1-D510-4E6C-ADCA-E3EF6DD1EEF4}"/>
    <cellStyle name="Not 2 5 9 2" xfId="12377" xr:uid="{D7F4EAC6-62C6-4342-96B6-CE3A17B41AC4}"/>
    <cellStyle name="Not 2 5 9 2 2" xfId="36611" xr:uid="{0445891B-8E3C-4DDB-87F6-933544C130C9}"/>
    <cellStyle name="Not 2 5 9 3" xfId="16090" xr:uid="{EC23E9E2-EEB4-4FA2-A3A3-50C07EC1DFF6}"/>
    <cellStyle name="Not 2 5 9 3 2" xfId="40322" xr:uid="{3DF288BA-754F-4597-8C52-B9904787B4C0}"/>
    <cellStyle name="Not 2 5 9 4" xfId="19828" xr:uid="{34805E3F-BEE7-4015-846C-EFDDA52AD9C3}"/>
    <cellStyle name="Not 2 5 9 4 2" xfId="44053" xr:uid="{D60607DB-87D8-4299-A4F8-9D60259EDC90}"/>
    <cellStyle name="Not 2 5 9 5" xfId="25803" xr:uid="{06EEFC3C-5D88-49AE-B4C6-D7E7EA3D9FE3}"/>
    <cellStyle name="Not 2 5 9 5 2" xfId="49927" xr:uid="{70F0AA1C-05D0-4ADE-9AF1-6538428B8941}"/>
    <cellStyle name="Not 2 5 9 6" xfId="33679" xr:uid="{0F892565-DC41-4D04-AE05-F7DADED3CD35}"/>
    <cellStyle name="Not 2 6" xfId="2483" xr:uid="{00000000-0005-0000-0000-0000390B0000}"/>
    <cellStyle name="Not 2 6 10" xfId="5090" xr:uid="{3E6D54C1-5113-4DB0-82EB-CFDC99993469}"/>
    <cellStyle name="Not 2 6 11" xfId="5089" xr:uid="{A5FE7F2E-49F8-44B7-AC50-FE16C67CA632}"/>
    <cellStyle name="Not 2 6 12" xfId="6600" xr:uid="{C089DB91-2A2F-421D-AE0B-D5E23422C3BA}"/>
    <cellStyle name="Not 2 6 12 2" xfId="31604" xr:uid="{8CDB6B4D-F401-414F-AC32-871D46E8DEE2}"/>
    <cellStyle name="Not 2 6 13" xfId="11248" xr:uid="{2C445DB1-81EB-4D33-B6C8-464C16085E41}"/>
    <cellStyle name="Not 2 6 13 2" xfId="35482" xr:uid="{4C3555EC-746C-470A-B897-0265165CCAB0}"/>
    <cellStyle name="Not 2 6 14" xfId="14961" xr:uid="{152E5525-063F-4BE3-8E81-148B14CE9758}"/>
    <cellStyle name="Not 2 6 14 2" xfId="39193" xr:uid="{C431CDC7-586B-4CC8-BA35-6951F48BEC87}"/>
    <cellStyle name="Not 2 6 15" xfId="18694" xr:uid="{B1142C95-6E30-4A88-A96B-E17B60B5A613}"/>
    <cellStyle name="Not 2 6 15 2" xfId="42920" xr:uid="{20CC72AC-1C21-4546-BBFF-EC5087A871BE}"/>
    <cellStyle name="Not 2 6 16" xfId="22406" xr:uid="{15005567-A4F8-4C1F-B3C8-62220EC504A8}"/>
    <cellStyle name="Not 2 6 16 2" xfId="46608" xr:uid="{0A5139A1-E67D-4666-9635-2536ABA61D64}"/>
    <cellStyle name="Not 2 6 2" xfId="2484" xr:uid="{00000000-0005-0000-0000-00003A0B0000}"/>
    <cellStyle name="Not 2 6 2 2" xfId="2485" xr:uid="{00000000-0005-0000-0000-00003B0B0000}"/>
    <cellStyle name="Not 2 6 2 2 2" xfId="10010" xr:uid="{4A14F89B-B2A7-4EE0-BDA3-CCACD95DD388}"/>
    <cellStyle name="Not 2 6 2 2 2 2" xfId="34604" xr:uid="{2275C0CF-9F04-4595-A49A-E786F97E0040}"/>
    <cellStyle name="Not 2 6 2 2 3" xfId="13989" xr:uid="{381A0B6B-9207-48DE-8043-3C0A5D1B1FCA}"/>
    <cellStyle name="Not 2 6 2 2 3 2" xfId="38222" xr:uid="{AC76C228-38D4-4D32-B4BA-F00F71AE54A9}"/>
    <cellStyle name="Not 2 6 2 2 4" xfId="17702" xr:uid="{89966B45-4E7F-409C-82FC-FF3B3E7D71CC}"/>
    <cellStyle name="Not 2 6 2 2 4 2" xfId="41933" xr:uid="{0DF33355-73B7-42B6-A639-B1EE12196F8A}"/>
    <cellStyle name="Not 2 6 2 2 5" xfId="21441" xr:uid="{B5607B70-F54C-4377-A500-AF8475620E86}"/>
    <cellStyle name="Not 2 6 2 2 5 2" xfId="45664" xr:uid="{42A6930A-6E1B-444D-BBC5-EE078C84C0FB}"/>
    <cellStyle name="Not 2 6 2 2 6" xfId="27421" xr:uid="{8FF17918-8DC5-4944-958F-B36CF51C4DC4}"/>
    <cellStyle name="Not 2 6 2 2 6 2" xfId="51538" xr:uid="{B36F6280-5333-4C37-9B9E-9937EC5FB8E6}"/>
    <cellStyle name="Not 2 6 2 3" xfId="7793" xr:uid="{3D168B8B-5508-4894-8F8A-089E6789A7E8}"/>
    <cellStyle name="Not 2 6 2 3 2" xfId="12807" xr:uid="{A54BB280-81B0-4ED6-ADF9-B1A6C576CC61}"/>
    <cellStyle name="Not 2 6 2 3 2 2" xfId="37040" xr:uid="{40D59272-24DB-4ABD-9406-D22A7B1DB8E3}"/>
    <cellStyle name="Not 2 6 2 3 3" xfId="16520" xr:uid="{1E0DE68B-4197-4091-A402-606A5E7F0ED2}"/>
    <cellStyle name="Not 2 6 2 3 3 2" xfId="40751" xr:uid="{D85E5157-7785-4A21-B672-8CE0BFE896D2}"/>
    <cellStyle name="Not 2 6 2 3 4" xfId="20259" xr:uid="{7F3BF812-3E96-491A-9C97-8401412328A0}"/>
    <cellStyle name="Not 2 6 2 3 4 2" xfId="44482" xr:uid="{B920882E-AA13-4DD5-A07D-88F5DB1B99C7}"/>
    <cellStyle name="Not 2 6 2 3 5" xfId="26236" xr:uid="{241A641B-F2C0-41B5-9CF2-5CFAD98C9B4D}"/>
    <cellStyle name="Not 2 6 2 3 5 2" xfId="50356" xr:uid="{B924489A-D6B5-48AB-86E3-710C9E35BBFE}"/>
    <cellStyle name="Not 2 6 2 3 6" xfId="32656" xr:uid="{0E0D294E-C373-4F07-A006-7323FBE1E289}"/>
    <cellStyle name="Not 2 6 2 4" xfId="11404" xr:uid="{B4EF0F25-6152-4CC4-860C-676D48BA7F32}"/>
    <cellStyle name="Not 2 6 2 4 2" xfId="24823" xr:uid="{5B39EA2D-501A-49EB-85A3-27C521A33A50}"/>
    <cellStyle name="Not 2 6 2 4 2 2" xfId="48957" xr:uid="{5531FAD0-F4C6-436C-B41C-CC7FED86B2B4}"/>
    <cellStyle name="Not 2 6 2 4 3" xfId="35638" xr:uid="{96BAE133-0699-4563-A2CD-2CF9D79EB38B}"/>
    <cellStyle name="Not 2 6 2 5" xfId="15117" xr:uid="{F920C6E0-04F7-44DE-B6A6-10F7C9F5A5EA}"/>
    <cellStyle name="Not 2 6 2 5 2" xfId="39349" xr:uid="{B366EE5B-88F9-49CD-BE3C-5C9E49ADED54}"/>
    <cellStyle name="Not 2 6 2 6" xfId="18853" xr:uid="{43936DB9-E022-47AC-AC2A-62D9FB91DD32}"/>
    <cellStyle name="Not 2 6 2 6 2" xfId="43079" xr:uid="{90F15E7E-25CC-4DA7-8D57-66F6C50DE0D5}"/>
    <cellStyle name="Not 2 6 2 7" xfId="23460" xr:uid="{04AB3B7A-4E2D-42F2-BF6B-7D6A39A65978}"/>
    <cellStyle name="Not 2 6 2 7 2" xfId="47662" xr:uid="{88F16C95-6EF5-437B-8B1E-57A157DE39F7}"/>
    <cellStyle name="Not 2 6 3" xfId="2486" xr:uid="{00000000-0005-0000-0000-00003C0B0000}"/>
    <cellStyle name="Not 2 6 3 2" xfId="2487" xr:uid="{00000000-0005-0000-0000-00003D0B0000}"/>
    <cellStyle name="Not 2 6 3 2 2" xfId="26089" xr:uid="{F5C82993-EA9F-4861-9726-BF689D48655F}"/>
    <cellStyle name="Not 2 6 3 2 2 2" xfId="50210" xr:uid="{82E1B448-7332-445C-BF6C-73757F53A884}"/>
    <cellStyle name="Not 2 6 3 3" xfId="7591" xr:uid="{1904AFF9-644B-47EE-9A55-9F8D7E52E7CF}"/>
    <cellStyle name="Not 2 6 3 3 2" xfId="32502" xr:uid="{840F1F2E-6B65-4B58-BE1B-718BAEF15D9F}"/>
    <cellStyle name="Not 2 6 3 4" xfId="12661" xr:uid="{D40F9738-3CA7-4F2F-9F2B-F7A208F20C2C}"/>
    <cellStyle name="Not 2 6 3 4 2" xfId="36894" xr:uid="{7BF1EE5C-70C4-4830-9B51-59D4D5A64975}"/>
    <cellStyle name="Not 2 6 3 5" xfId="16374" xr:uid="{DE27678A-E23D-4BA8-8E24-8F4B9F91F7D3}"/>
    <cellStyle name="Not 2 6 3 5 2" xfId="40605" xr:uid="{3F4D98A9-EFDA-4289-8C14-76B00D5601DF}"/>
    <cellStyle name="Not 2 6 3 6" xfId="20113" xr:uid="{91C4DE0E-6CBA-42DD-A890-8E79B3CB84D4}"/>
    <cellStyle name="Not 2 6 3 6 2" xfId="44336" xr:uid="{4EA49B88-8051-4987-8837-5EA4441DEA3F}"/>
    <cellStyle name="Not 2 6 3 7" xfId="23305" xr:uid="{D5D8FA36-1410-45EF-8A02-6D1DB196790E}"/>
    <cellStyle name="Not 2 6 3 7 2" xfId="47507" xr:uid="{6AA955B1-CC23-460B-B108-F108074E36CD}"/>
    <cellStyle name="Not 2 6 4" xfId="2488" xr:uid="{00000000-0005-0000-0000-00003E0B0000}"/>
    <cellStyle name="Not 2 6 4 2" xfId="2489" xr:uid="{00000000-0005-0000-0000-00003F0B0000}"/>
    <cellStyle name="Not 2 6 4 3" xfId="9917" xr:uid="{640EC8D8-EAB0-4DC7-9DAD-8ED43E9D9958}"/>
    <cellStyle name="Not 2 6 4 3 2" xfId="34517" xr:uid="{0BCFDD3C-1E88-41A3-BA7E-47F955950B7A}"/>
    <cellStyle name="Not 2 6 4 4" xfId="13838" xr:uid="{6F36CB32-6AB1-4A1F-B233-B96883066CF9}"/>
    <cellStyle name="Not 2 6 4 4 2" xfId="38071" xr:uid="{C9D8B62F-4685-471A-93F1-43326A46717E}"/>
    <cellStyle name="Not 2 6 4 5" xfId="17551" xr:uid="{597754DA-8FBF-48EF-A87B-528C84ECE496}"/>
    <cellStyle name="Not 2 6 4 5 2" xfId="41782" xr:uid="{403CCA83-A1AE-4DE7-808B-609E26FBB592}"/>
    <cellStyle name="Not 2 6 4 6" xfId="21290" xr:uid="{5BB17511-F2C4-4350-9C10-2664A5EFE9AA}"/>
    <cellStyle name="Not 2 6 4 6 2" xfId="45513" xr:uid="{ABEB3DC0-8D48-40A2-A060-E90A376D58F9}"/>
    <cellStyle name="Not 2 6 4 7" xfId="27270" xr:uid="{8A21AAAA-4CEE-4493-AE73-A155D7310154}"/>
    <cellStyle name="Not 2 6 4 7 2" xfId="51387" xr:uid="{596E28F3-6EDD-4334-AF42-2874F626C343}"/>
    <cellStyle name="Not 2 6 5" xfId="2490" xr:uid="{00000000-0005-0000-0000-0000400B0000}"/>
    <cellStyle name="Not 2 6 5 2" xfId="2491" xr:uid="{00000000-0005-0000-0000-0000410B0000}"/>
    <cellStyle name="Not 2 6 5 3" xfId="9061" xr:uid="{A829936D-437A-4EBC-95F3-DDFCBDDEA507}"/>
    <cellStyle name="Not 2 6 5 3 2" xfId="33754" xr:uid="{7EED5493-899F-4B0E-8A31-A3F055D964B0}"/>
    <cellStyle name="Not 2 6 5 4" xfId="12473" xr:uid="{46CC8AEC-5716-4124-BF03-B59E99A04556}"/>
    <cellStyle name="Not 2 6 5 4 2" xfId="36707" xr:uid="{7FAA7924-04FC-4A25-95D1-F2E601E6734B}"/>
    <cellStyle name="Not 2 6 5 5" xfId="16186" xr:uid="{26401A2C-26C7-42B3-A9A5-0D08169405F0}"/>
    <cellStyle name="Not 2 6 5 5 2" xfId="40418" xr:uid="{4E76D15D-9E58-42BB-B4F1-88521A47DF45}"/>
    <cellStyle name="Not 2 6 5 6" xfId="19924" xr:uid="{0E201A5C-243B-4ED6-BC12-898BCC75D8A8}"/>
    <cellStyle name="Not 2 6 5 6 2" xfId="44149" xr:uid="{FC6B6C0E-B3C1-4EAB-9E83-1909F3CE4507}"/>
    <cellStyle name="Not 2 6 5 7" xfId="25899" xr:uid="{7365C4DA-84F3-4C35-9542-19C45379DFD6}"/>
    <cellStyle name="Not 2 6 5 7 2" xfId="50023" xr:uid="{DEFB74E4-E19C-4845-8578-F33DE294E91F}"/>
    <cellStyle name="Not 2 6 6" xfId="2492" xr:uid="{00000000-0005-0000-0000-0000420B0000}"/>
    <cellStyle name="Not 2 6 6 2" xfId="2493" xr:uid="{00000000-0005-0000-0000-0000430B0000}"/>
    <cellStyle name="Not 2 6 6 3" xfId="24629" xr:uid="{4044F24E-25EA-437E-833B-8CBFA57DAAEA}"/>
    <cellStyle name="Not 2 6 6 3 2" xfId="48803" xr:uid="{EA6A3902-2C00-4E82-B025-5F8100128AE7}"/>
    <cellStyle name="Not 2 6 7" xfId="2494" xr:uid="{00000000-0005-0000-0000-0000440B0000}"/>
    <cellStyle name="Not 2 6 7 2" xfId="2495" xr:uid="{00000000-0005-0000-0000-0000450B0000}"/>
    <cellStyle name="Not 2 6 8" xfId="2496" xr:uid="{00000000-0005-0000-0000-0000460B0000}"/>
    <cellStyle name="Not 2 6 8 2" xfId="2497" xr:uid="{00000000-0005-0000-0000-0000470B0000}"/>
    <cellStyle name="Not 2 6 9" xfId="2498" xr:uid="{00000000-0005-0000-0000-0000480B0000}"/>
    <cellStyle name="Not 2 6 9 2" xfId="5091" xr:uid="{FD162622-F593-413F-8296-4BFD0357034D}"/>
    <cellStyle name="Not 2 7" xfId="2499" xr:uid="{00000000-0005-0000-0000-0000490B0000}"/>
    <cellStyle name="Not 2 7 2" xfId="2500" xr:uid="{00000000-0005-0000-0000-00004A0B0000}"/>
    <cellStyle name="Not 2 7 2 2" xfId="2501" xr:uid="{00000000-0005-0000-0000-00004B0B0000}"/>
    <cellStyle name="Not 2 7 2 2 2" xfId="10021" xr:uid="{04E8EE82-94F6-46BF-B106-1E01C112AA8E}"/>
    <cellStyle name="Not 2 7 2 2 2 2" xfId="34615" xr:uid="{F758DC19-D6E6-4C6C-8EA7-7B8C469A248F}"/>
    <cellStyle name="Not 2 7 2 2 3" xfId="14013" xr:uid="{E3011F9B-FA6B-4E54-8820-D8DF4EAD0089}"/>
    <cellStyle name="Not 2 7 2 2 3 2" xfId="38246" xr:uid="{3D47DAC9-F385-463A-A979-C6E553588004}"/>
    <cellStyle name="Not 2 7 2 2 4" xfId="17726" xr:uid="{0A113186-F625-4588-9FD7-F2D05421FA5D}"/>
    <cellStyle name="Not 2 7 2 2 4 2" xfId="41957" xr:uid="{0B148125-7B11-4689-882F-D0BAA945CF8E}"/>
    <cellStyle name="Not 2 7 2 2 5" xfId="21465" xr:uid="{F101FCD8-B318-4F74-A630-6480A46EF110}"/>
    <cellStyle name="Not 2 7 2 2 5 2" xfId="45688" xr:uid="{F3DCC087-9DD8-4AE6-AF3C-0C7AB407ABDF}"/>
    <cellStyle name="Not 2 7 2 2 6" xfId="27445" xr:uid="{874C6A77-2967-4FF6-A7AB-26CBB4D689AB}"/>
    <cellStyle name="Not 2 7 2 2 6 2" xfId="51562" xr:uid="{1909520A-A52A-4BF7-94CD-89A4894D4CDA}"/>
    <cellStyle name="Not 2 7 2 3" xfId="7819" xr:uid="{2DAB578F-07FE-4181-96C8-B8C18E99CA8F}"/>
    <cellStyle name="Not 2 7 2 3 2" xfId="12831" xr:uid="{3BBC24B9-D1BB-45EF-876D-C94BD3404B1B}"/>
    <cellStyle name="Not 2 7 2 3 2 2" xfId="37064" xr:uid="{B1BCE914-869A-469F-9DB4-16C43896CDEF}"/>
    <cellStyle name="Not 2 7 2 3 3" xfId="16544" xr:uid="{1AF3CBDF-F539-421E-8DDB-DE9A055CFDB0}"/>
    <cellStyle name="Not 2 7 2 3 3 2" xfId="40775" xr:uid="{E0B56C92-403D-4D31-A86F-A253F052A979}"/>
    <cellStyle name="Not 2 7 2 3 4" xfId="20283" xr:uid="{2B635E0D-D128-49C8-B378-E9BC70DDFD6A}"/>
    <cellStyle name="Not 2 7 2 3 4 2" xfId="44506" xr:uid="{08AFBBC8-46DB-42A8-9C11-389429B887CB}"/>
    <cellStyle name="Not 2 7 2 3 5" xfId="26260" xr:uid="{BAF9E371-B7ED-4697-B3BA-B2F258462142}"/>
    <cellStyle name="Not 2 7 2 3 5 2" xfId="50380" xr:uid="{0FEF4AFB-C7F7-42CA-A388-8DE854D26277}"/>
    <cellStyle name="Not 2 7 2 3 6" xfId="32680" xr:uid="{9BE9C208-C585-4447-8A07-682E15336F6B}"/>
    <cellStyle name="Not 2 7 2 4" xfId="11428" xr:uid="{C738F3B8-289D-4049-905A-076571B5DC32}"/>
    <cellStyle name="Not 2 7 2 4 2" xfId="24847" xr:uid="{1B69CD75-3DAB-4954-AED3-704E45017798}"/>
    <cellStyle name="Not 2 7 2 4 2 2" xfId="48981" xr:uid="{C4AA86B0-7616-45BC-BE45-ECD8C651DC2E}"/>
    <cellStyle name="Not 2 7 2 4 3" xfId="35662" xr:uid="{71078A22-4107-4862-A8D8-09DA9CEE05ED}"/>
    <cellStyle name="Not 2 7 2 5" xfId="15141" xr:uid="{F735AD8C-0A0F-4453-94FC-B3D3F07DF18A}"/>
    <cellStyle name="Not 2 7 2 5 2" xfId="39373" xr:uid="{DC542150-5BE2-48AF-BD3E-A7EB50DFE583}"/>
    <cellStyle name="Not 2 7 2 6" xfId="18877" xr:uid="{A192B476-E87F-43F0-9D4A-8FCA23899921}"/>
    <cellStyle name="Not 2 7 2 6 2" xfId="43103" xr:uid="{D22CC1BF-91AD-4683-BBDD-6AB47388927A}"/>
    <cellStyle name="Not 2 7 2 7" xfId="23484" xr:uid="{E8D83910-23A1-49A4-A62E-BBA7D4B0C575}"/>
    <cellStyle name="Not 2 7 2 7 2" xfId="47686" xr:uid="{B521415E-6DCF-4ED6-A3C7-FE359C10D8DD}"/>
    <cellStyle name="Not 2 7 3" xfId="5093" xr:uid="{C1B5A8B9-FC9E-48AA-8FD5-FAECD66B332D}"/>
    <cellStyle name="Not 2 7 3 2" xfId="7609" xr:uid="{18A9922E-BC35-4F61-A865-A17FAECF5444}"/>
    <cellStyle name="Not 2 7 3 2 2" xfId="26107" xr:uid="{16FD92FF-D110-4D3A-AE8F-55F01F50FBF3}"/>
    <cellStyle name="Not 2 7 3 2 2 2" xfId="50228" xr:uid="{05C5660E-B312-400F-9D31-785FA9FDF4F8}"/>
    <cellStyle name="Not 2 7 3 2 3" xfId="32520" xr:uid="{7B8DB8FA-6DB0-41BB-986E-CF58A3981933}"/>
    <cellStyle name="Not 2 7 3 3" xfId="12679" xr:uid="{BD792CA3-4B85-4928-BC4C-DBBE40EB99FE}"/>
    <cellStyle name="Not 2 7 3 3 2" xfId="36912" xr:uid="{D90433FD-A089-4B5A-B5A7-1D32A2862E7E}"/>
    <cellStyle name="Not 2 7 3 4" xfId="16392" xr:uid="{B97A4C50-43F9-4F54-84E9-0963F5AAB324}"/>
    <cellStyle name="Not 2 7 3 4 2" xfId="40623" xr:uid="{BBEAC4BE-D77F-4B8A-9571-22784AB8B96D}"/>
    <cellStyle name="Not 2 7 3 5" xfId="20131" xr:uid="{ECAE9F7C-BAF3-4819-B752-8AB6B402AF23}"/>
    <cellStyle name="Not 2 7 3 5 2" xfId="44354" xr:uid="{A5E15AA5-0236-4CE5-B748-F116988B25E9}"/>
    <cellStyle name="Not 2 7 3 6" xfId="23323" xr:uid="{8C08A897-F7B7-442E-AF7C-747E17255AC2}"/>
    <cellStyle name="Not 2 7 3 6 2" xfId="47525" xr:uid="{CF194685-6F7F-4BF2-ACCB-62F686137059}"/>
    <cellStyle name="Not 2 7 4" xfId="5092" xr:uid="{CE8B99FC-4882-4351-834E-A27F73744D56}"/>
    <cellStyle name="Not 2 7 4 2" xfId="9921" xr:uid="{FA57A990-7186-47E6-BE34-35518994BEB3}"/>
    <cellStyle name="Not 2 7 4 2 2" xfId="34521" xr:uid="{078ECFCC-D48F-41FA-A91E-011AC6B865E0}"/>
    <cellStyle name="Not 2 7 4 3" xfId="13856" xr:uid="{740765AD-AB6A-4635-9565-6B7FCCD0A297}"/>
    <cellStyle name="Not 2 7 4 3 2" xfId="38089" xr:uid="{A9722B20-D3C8-4343-A9B0-BECF7B05A174}"/>
    <cellStyle name="Not 2 7 4 4" xfId="17569" xr:uid="{7C5E78F1-BA49-4486-8A18-EDC36579BD30}"/>
    <cellStyle name="Not 2 7 4 4 2" xfId="41800" xr:uid="{F276FE9D-33C3-4160-BBF3-949E38125BFB}"/>
    <cellStyle name="Not 2 7 4 5" xfId="21308" xr:uid="{0548A333-8131-4C0F-93D9-71D1648052A2}"/>
    <cellStyle name="Not 2 7 4 5 2" xfId="45531" xr:uid="{667FF1E9-31EC-4770-958C-96A9BDD9AAA0}"/>
    <cellStyle name="Not 2 7 4 6" xfId="27288" xr:uid="{FD0EBAB3-6EBF-43CE-98A2-ED422E0876D3}"/>
    <cellStyle name="Not 2 7 4 6 2" xfId="51405" xr:uid="{21ECD6F5-D94A-4921-ABA0-EA9B39E86DAA}"/>
    <cellStyle name="Not 2 7 5" xfId="6624" xr:uid="{C6B0CA16-08A2-4348-BB98-A2B8C3AA1EEB}"/>
    <cellStyle name="Not 2 7 5 2" xfId="12492" xr:uid="{F768E952-D92B-4D39-BEF0-D139F5E08ADC}"/>
    <cellStyle name="Not 2 7 5 2 2" xfId="36726" xr:uid="{65C3D2C0-0DDE-4360-A160-02060E4D8905}"/>
    <cellStyle name="Not 2 7 5 3" xfId="16205" xr:uid="{945CC52A-65E4-4F5E-9C10-C4F09C95E026}"/>
    <cellStyle name="Not 2 7 5 3 2" xfId="40437" xr:uid="{D2CCA2AB-EEDE-44BD-8B9E-DBA6D60B2E77}"/>
    <cellStyle name="Not 2 7 5 4" xfId="19943" xr:uid="{44289272-553B-4678-9A8C-DB34D83CFD64}"/>
    <cellStyle name="Not 2 7 5 4 2" xfId="44168" xr:uid="{81F15A71-08AA-4189-B539-ADE5404FDBA6}"/>
    <cellStyle name="Not 2 7 5 5" xfId="25918" xr:uid="{B7C93913-8B6E-4143-85BE-68CF24BE70D4}"/>
    <cellStyle name="Not 2 7 5 5 2" xfId="50042" xr:uid="{D42442A6-AF70-4466-8EC3-4BE377B85C4E}"/>
    <cellStyle name="Not 2 7 5 6" xfId="31628" xr:uid="{C029A5CE-FEE9-4CF2-B69F-519CAAECF784}"/>
    <cellStyle name="Not 2 7 6" xfId="11266" xr:uid="{85A12B3B-D30C-4AD9-8306-458C2CCEF466}"/>
    <cellStyle name="Not 2 7 6 2" xfId="24647" xr:uid="{737786CB-978C-4CB0-A747-AE2BD1455705}"/>
    <cellStyle name="Not 2 7 6 2 2" xfId="48821" xr:uid="{8771020E-245C-4354-9196-E50B49DA9DB6}"/>
    <cellStyle name="Not 2 7 6 3" xfId="35500" xr:uid="{3E954A13-8881-4228-AB1D-18B751ABFEE6}"/>
    <cellStyle name="Not 2 7 7" xfId="14979" xr:uid="{587A2578-9A57-438A-AB8B-E6DD469047BE}"/>
    <cellStyle name="Not 2 7 7 2" xfId="39211" xr:uid="{2CCA5915-1EE4-4E64-BFA3-0244C6CF79C1}"/>
    <cellStyle name="Not 2 7 8" xfId="18712" xr:uid="{52EE64FE-E0BD-4786-8A5A-56E39E2A888D}"/>
    <cellStyle name="Not 2 7 8 2" xfId="42938" xr:uid="{18E04B79-4C05-4A84-9AF1-DB1A23372CA6}"/>
    <cellStyle name="Not 2 7 9" xfId="22430" xr:uid="{B8A3E942-5844-4439-8D59-0DD73A869BC2}"/>
    <cellStyle name="Not 2 7 9 2" xfId="46632" xr:uid="{7A7B3C0A-1809-4757-9797-145E1CC8ECC7}"/>
    <cellStyle name="Not 2 8" xfId="2502" xr:uid="{00000000-0005-0000-0000-00004C0B0000}"/>
    <cellStyle name="Not 2 8 2" xfId="2503" xr:uid="{00000000-0005-0000-0000-00004D0B0000}"/>
    <cellStyle name="Not 2 8 2 2" xfId="2504" xr:uid="{00000000-0005-0000-0000-00004E0B0000}"/>
    <cellStyle name="Not 2 8 2 2 2" xfId="10035" xr:uid="{FF228372-DA43-4BA3-9C23-528B5E18FCF3}"/>
    <cellStyle name="Not 2 8 2 2 2 2" xfId="34629" xr:uid="{CDE7C7BD-C734-45B1-A3E4-27B7701930AF}"/>
    <cellStyle name="Not 2 8 2 2 3" xfId="14027" xr:uid="{6826127C-2F90-452F-AB0C-42F4F62E56C9}"/>
    <cellStyle name="Not 2 8 2 2 3 2" xfId="38260" xr:uid="{5673F5BC-6652-4DF8-AEDF-C2BAAA29DCD4}"/>
    <cellStyle name="Not 2 8 2 2 4" xfId="17740" xr:uid="{D4428CF2-75DA-4355-A065-8C97FB0B720F}"/>
    <cellStyle name="Not 2 8 2 2 4 2" xfId="41971" xr:uid="{A35F391A-1A71-4137-9DAE-D1E6EE4F8329}"/>
    <cellStyle name="Not 2 8 2 2 5" xfId="21479" xr:uid="{F61E5F9C-190E-4F3F-B99D-52A12D3EF280}"/>
    <cellStyle name="Not 2 8 2 2 5 2" xfId="45702" xr:uid="{AD40E0E0-14B2-49E8-B027-7583360ABE91}"/>
    <cellStyle name="Not 2 8 2 2 6" xfId="27459" xr:uid="{964EEAD1-8B87-4661-BB3F-3AACB56EA992}"/>
    <cellStyle name="Not 2 8 2 2 6 2" xfId="51576" xr:uid="{0BCEFF5A-5025-4668-92CC-E7FCF920BAC8}"/>
    <cellStyle name="Not 2 8 2 3" xfId="7836" xr:uid="{CB955CAC-6A8E-4795-8B6D-A4C012D0DD4E}"/>
    <cellStyle name="Not 2 8 2 3 2" xfId="12845" xr:uid="{EAE6E240-744B-4486-94B9-499DF16D5052}"/>
    <cellStyle name="Not 2 8 2 3 2 2" xfId="37078" xr:uid="{6D39E742-D0FC-4C3D-BF8A-FDCC773E0AF6}"/>
    <cellStyle name="Not 2 8 2 3 3" xfId="16558" xr:uid="{FF4B49E4-EAB0-4CC4-AF65-C4EEA386B469}"/>
    <cellStyle name="Not 2 8 2 3 3 2" xfId="40789" xr:uid="{550FCEAD-7B20-4937-BD7D-4BB069030497}"/>
    <cellStyle name="Not 2 8 2 3 4" xfId="20297" xr:uid="{39D75B1D-9F2D-434F-BCEA-885324C5037F}"/>
    <cellStyle name="Not 2 8 2 3 4 2" xfId="44520" xr:uid="{2A3AEACB-5E49-48C1-B847-48181F177917}"/>
    <cellStyle name="Not 2 8 2 3 5" xfId="26274" xr:uid="{7BB48C38-AB1E-4B9E-B107-A23EC91DECB6}"/>
    <cellStyle name="Not 2 8 2 3 5 2" xfId="50394" xr:uid="{EBB346BD-1D1C-429E-B722-06F2C22135BD}"/>
    <cellStyle name="Not 2 8 2 3 6" xfId="32694" xr:uid="{AB2A8C9E-2EA9-4CBC-A45E-922E1C38A081}"/>
    <cellStyle name="Not 2 8 2 4" xfId="11442" xr:uid="{C306D0F4-F555-4CDC-B105-B866E93CBA4E}"/>
    <cellStyle name="Not 2 8 2 4 2" xfId="24861" xr:uid="{BC6BC4D5-B36C-4F0B-AC24-06EDED7031C9}"/>
    <cellStyle name="Not 2 8 2 4 2 2" xfId="48995" xr:uid="{6CA2EF08-EABA-4F14-A76C-0E0FACB94625}"/>
    <cellStyle name="Not 2 8 2 4 3" xfId="35676" xr:uid="{05316964-A0CA-4CE5-A7EA-B554FDF5EABC}"/>
    <cellStyle name="Not 2 8 2 5" xfId="15155" xr:uid="{38CEC49A-68CF-4626-9D62-84674ABB0086}"/>
    <cellStyle name="Not 2 8 2 5 2" xfId="39387" xr:uid="{8719987D-40AF-40BA-9D18-7CFF04E9E0E0}"/>
    <cellStyle name="Not 2 8 2 6" xfId="18891" xr:uid="{DBF67B0E-F676-427B-B469-9B98C929F11F}"/>
    <cellStyle name="Not 2 8 2 6 2" xfId="43117" xr:uid="{EEA286A7-DC33-4384-B67B-30343B43EEEE}"/>
    <cellStyle name="Not 2 8 2 7" xfId="23498" xr:uid="{1009C5E5-6CDB-4C0A-8946-13C9C8F77AF0}"/>
    <cellStyle name="Not 2 8 2 7 2" xfId="47700" xr:uid="{6FAFAF4A-9594-4B25-8314-20DDEEBFC439}"/>
    <cellStyle name="Not 2 8 3" xfId="5095" xr:uid="{97ADA72B-4718-41B1-8D2F-29F070967B1F}"/>
    <cellStyle name="Not 2 8 3 2" xfId="7650" xr:uid="{8A4B91AD-0D9E-4031-B275-37AB414AF642}"/>
    <cellStyle name="Not 2 8 3 2 2" xfId="26147" xr:uid="{9927EB5F-5745-47C5-B776-2D8F37D9E66C}"/>
    <cellStyle name="Not 2 8 3 2 2 2" xfId="50268" xr:uid="{0A6C9D59-FDB9-4DDB-BDDB-52001D2994F0}"/>
    <cellStyle name="Not 2 8 3 2 3" xfId="32561" xr:uid="{70093366-8815-4EDA-941C-CC5EAFD5FC73}"/>
    <cellStyle name="Not 2 8 3 3" xfId="12719" xr:uid="{2CDFD889-1CA7-4D99-8C4E-AFAE2BADC9A6}"/>
    <cellStyle name="Not 2 8 3 3 2" xfId="36952" xr:uid="{0FCE7831-95A0-40E9-AB73-1ECF4F311043}"/>
    <cellStyle name="Not 2 8 3 4" xfId="16432" xr:uid="{6C1903B5-24C4-47DD-9398-E52BC1B69C20}"/>
    <cellStyle name="Not 2 8 3 4 2" xfId="40663" xr:uid="{59B4F18F-0F16-40C6-8014-1A00712D1AF6}"/>
    <cellStyle name="Not 2 8 3 5" xfId="20171" xr:uid="{41072BD6-D86E-42C3-8086-1F85719FB431}"/>
    <cellStyle name="Not 2 8 3 5 2" xfId="44394" xr:uid="{37E9937E-4E89-4CAA-9A76-520A456C54A6}"/>
    <cellStyle name="Not 2 8 3 6" xfId="23364" xr:uid="{C0A22C6F-C62B-41FD-A0C8-110DCB93D022}"/>
    <cellStyle name="Not 2 8 3 6 2" xfId="47566" xr:uid="{FF410E83-E92A-4B9E-8270-C348FF87EBE6}"/>
    <cellStyle name="Not 2 8 4" xfId="5094" xr:uid="{CAD7ADD3-125F-426F-952C-9F3E0D17DACB}"/>
    <cellStyle name="Not 2 8 4 2" xfId="9933" xr:uid="{D01C2FB8-534D-4C37-AEB9-CE4E2BAE8D4C}"/>
    <cellStyle name="Not 2 8 4 2 2" xfId="34533" xr:uid="{09858ECE-DF03-4493-B3BD-916D6EB44E70}"/>
    <cellStyle name="Not 2 8 4 3" xfId="13897" xr:uid="{64CD6A37-9EC0-4FEE-9288-246752D348BD}"/>
    <cellStyle name="Not 2 8 4 3 2" xfId="38130" xr:uid="{828D1088-215C-4DD1-8B9E-56690A19457D}"/>
    <cellStyle name="Not 2 8 4 4" xfId="17610" xr:uid="{1084B6D4-9687-43BB-A1CB-018428E9A150}"/>
    <cellStyle name="Not 2 8 4 4 2" xfId="41841" xr:uid="{106526E6-9929-4129-9BD0-51B44FA2FED4}"/>
    <cellStyle name="Not 2 8 4 5" xfId="21349" xr:uid="{AAC130B2-1510-48B1-BC1A-FDD859E66F53}"/>
    <cellStyle name="Not 2 8 4 5 2" xfId="45572" xr:uid="{6F9F2511-3F75-4D82-8FC5-1F90F39DC014}"/>
    <cellStyle name="Not 2 8 4 6" xfId="27329" xr:uid="{181ABB85-0783-4E38-A602-1A21B7FDC87E}"/>
    <cellStyle name="Not 2 8 4 6 2" xfId="51446" xr:uid="{17D057A3-B5D1-4E77-A4C8-4DFD6C98EDC3}"/>
    <cellStyle name="Not 2 8 5" xfId="6638" xr:uid="{DDB72750-66C2-463F-A817-211BB3B12B8A}"/>
    <cellStyle name="Not 2 8 5 2" xfId="12529" xr:uid="{43A96D7A-196B-43E1-B1FE-EABF623D8106}"/>
    <cellStyle name="Not 2 8 5 2 2" xfId="36762" xr:uid="{29B79465-2F6D-47B6-A406-BF9689FD79C9}"/>
    <cellStyle name="Not 2 8 5 3" xfId="16242" xr:uid="{FA9BDAF7-1002-4BF3-A9A8-B78E11D63B75}"/>
    <cellStyle name="Not 2 8 5 3 2" xfId="40473" xr:uid="{B5573DCC-B52F-4859-9A84-5D9710EA29B5}"/>
    <cellStyle name="Not 2 8 5 4" xfId="19981" xr:uid="{B5C5622F-7CF1-4F5C-8818-B792F08B0A63}"/>
    <cellStyle name="Not 2 8 5 4 2" xfId="44204" xr:uid="{7515B689-CDAD-4C00-AC72-CE322AF5F90D}"/>
    <cellStyle name="Not 2 8 5 5" xfId="25957" xr:uid="{B42F147C-2781-4B67-8512-E61E2E936CEE}"/>
    <cellStyle name="Not 2 8 5 5 2" xfId="50078" xr:uid="{D3518D77-F20E-4452-A98E-B2E74E8934A1}"/>
    <cellStyle name="Not 2 8 5 6" xfId="31642" xr:uid="{0A4597C9-195F-40DA-BCC5-7AE5CF272356}"/>
    <cellStyle name="Not 2 8 6" xfId="11307" xr:uid="{18B80FC0-5BC3-45BB-9ADA-FDAC124267B7}"/>
    <cellStyle name="Not 2 8 6 2" xfId="24688" xr:uid="{9B82BE1C-AFD4-4F3E-B8C7-D55C29C0DFFA}"/>
    <cellStyle name="Not 2 8 6 2 2" xfId="48862" xr:uid="{A8EDD024-95DD-4F66-81E7-3987999B6D78}"/>
    <cellStyle name="Not 2 8 6 3" xfId="35541" xr:uid="{981453DC-1F27-43C2-8399-15DAAC29F5D6}"/>
    <cellStyle name="Not 2 8 7" xfId="15020" xr:uid="{2E131BCE-77D3-4D03-B537-D92EB5724DF6}"/>
    <cellStyle name="Not 2 8 7 2" xfId="39252" xr:uid="{AB71A8EB-FB49-46EE-9E91-6D1D210A748B}"/>
    <cellStyle name="Not 2 8 8" xfId="18753" xr:uid="{607F93CE-42E0-4F94-8EF3-01FCF32A860F}"/>
    <cellStyle name="Not 2 8 8 2" xfId="42979" xr:uid="{759CB0B2-FD5A-43D4-9A4A-13F958A6E993}"/>
    <cellStyle name="Not 2 8 9" xfId="22444" xr:uid="{B8D31A00-1127-4FD7-B266-D869D842F29A}"/>
    <cellStyle name="Not 2 8 9 2" xfId="46646" xr:uid="{456B4996-1E81-46EB-99BC-9CC5F1C1D692}"/>
    <cellStyle name="Not 2 9" xfId="2505" xr:uid="{00000000-0005-0000-0000-00004F0B0000}"/>
    <cellStyle name="Not 2 9 2" xfId="7856" xr:uid="{F8F58E88-BFB6-44EA-BCBC-CC1DC6EC3A0D}"/>
    <cellStyle name="Not 2 9 2 2" xfId="12862" xr:uid="{D4C961B5-1583-4621-8010-0A918B16B9CE}"/>
    <cellStyle name="Not 2 9 2 2 2" xfId="26291" xr:uid="{D20DEAA0-902F-4612-ABDE-0C076D904C48}"/>
    <cellStyle name="Not 2 9 2 2 2 2" xfId="50411" xr:uid="{640FBDC7-243E-4F50-87E8-A6791F79707E}"/>
    <cellStyle name="Not 2 9 2 2 3" xfId="37095" xr:uid="{3687A94C-D926-43CB-A031-DBE1DB19A627}"/>
    <cellStyle name="Not 2 9 2 3" xfId="16575" xr:uid="{054C8540-8711-40A9-AB4E-DAB4B336B220}"/>
    <cellStyle name="Not 2 9 2 3 2" xfId="40806" xr:uid="{E3402344-4E89-4C75-93AC-3A391151E948}"/>
    <cellStyle name="Not 2 9 2 4" xfId="20314" xr:uid="{902EE6D2-4F20-4589-BA6B-A54253C1FE58}"/>
    <cellStyle name="Not 2 9 2 4 2" xfId="44537" xr:uid="{28CDD4D6-4BF2-438C-BA2E-8B299DBE8341}"/>
    <cellStyle name="Not 2 9 2 5" xfId="23514" xr:uid="{FA76740C-EEAD-4075-8639-1890CB0C2B37}"/>
    <cellStyle name="Not 2 9 2 5 2" xfId="47716" xr:uid="{8A8E2965-5C94-454F-9CD4-8E8AF1F8BA37}"/>
    <cellStyle name="Not 2 9 2 6" xfId="32710" xr:uid="{9E58854E-DCE6-47E2-853A-C8354B5063E7}"/>
    <cellStyle name="Not 2 9 3" xfId="6690" xr:uid="{F6F7DE5B-5AC6-433B-93CA-6DC49B8C41B6}"/>
    <cellStyle name="Not 2 9 3 2" xfId="14043" xr:uid="{D1FAD8F0-9444-4F51-BA6E-B35F5175A719}"/>
    <cellStyle name="Not 2 9 3 2 2" xfId="38276" xr:uid="{89E64DE6-AC31-48CD-AB5A-862C74170D86}"/>
    <cellStyle name="Not 2 9 3 3" xfId="17756" xr:uid="{5F1B0019-8356-418C-979D-866CCE8375E6}"/>
    <cellStyle name="Not 2 9 3 3 2" xfId="41987" xr:uid="{2B028032-E6F5-4D43-902D-1F9B6661D949}"/>
    <cellStyle name="Not 2 9 3 4" xfId="21495" xr:uid="{2F587382-A48C-4380-BFCF-817ADACC59E0}"/>
    <cellStyle name="Not 2 9 3 4 2" xfId="45718" xr:uid="{58C5CF76-42C7-466E-A180-BBE68F590504}"/>
    <cellStyle name="Not 2 9 3 5" xfId="27475" xr:uid="{4A0415BD-05CD-46B6-914F-60B43CA27B0A}"/>
    <cellStyle name="Not 2 9 3 5 2" xfId="51592" xr:uid="{9E86C2DF-DC6A-4FBD-A8D5-770D87CC26ED}"/>
    <cellStyle name="Not 2 9 3 6" xfId="31659" xr:uid="{1BB1D40B-4794-4102-9068-67CA84B73304}"/>
    <cellStyle name="Not 2 9 4" xfId="9154" xr:uid="{D607507C-05A6-4F82-ABA0-6D154806980B}"/>
    <cellStyle name="Not 2 9 4 2" xfId="12544" xr:uid="{E162A612-94C9-4E2E-8C93-426A553381DF}"/>
    <cellStyle name="Not 2 9 4 2 2" xfId="36777" xr:uid="{2AD82EA3-E0F1-4E75-B49C-9889DDEE2623}"/>
    <cellStyle name="Not 2 9 4 3" xfId="16257" xr:uid="{1D2EC646-D75A-4F73-B889-C0862A576664}"/>
    <cellStyle name="Not 2 9 4 3 2" xfId="40488" xr:uid="{2720FCD7-79A1-47D2-9E44-FE0D579D298F}"/>
    <cellStyle name="Not 2 9 4 4" xfId="19996" xr:uid="{02ADD93A-8A7A-4931-9405-DBF3F45E875E}"/>
    <cellStyle name="Not 2 9 4 4 2" xfId="44219" xr:uid="{77B5F4D7-BD25-4EDD-A6A8-3EEDFBD74343}"/>
    <cellStyle name="Not 2 9 4 5" xfId="25972" xr:uid="{C2FD62A5-7482-41F2-AE7F-0F9958CC8FA9}"/>
    <cellStyle name="Not 2 9 4 5 2" xfId="50093" xr:uid="{BA444D95-42FD-4B8C-A81F-0149AA479E04}"/>
    <cellStyle name="Not 2 9 4 6" xfId="33819" xr:uid="{7EDAD872-C729-4992-B18C-EFD363E329D0}"/>
    <cellStyle name="Not 2 9 5" xfId="11459" xr:uid="{DCF3B2FC-123C-46DC-8183-4D3190AB4DEE}"/>
    <cellStyle name="Not 2 9 5 2" xfId="24877" xr:uid="{A4055C95-D2B0-4EDB-A3EC-8098CBC87E81}"/>
    <cellStyle name="Not 2 9 5 2 2" xfId="49011" xr:uid="{25EC526B-C806-4C5B-AC83-00BAC8A97970}"/>
    <cellStyle name="Not 2 9 5 3" xfId="35693" xr:uid="{5F16C574-47AA-4B20-8CD8-411BFDA16E1B}"/>
    <cellStyle name="Not 2 9 6" xfId="15172" xr:uid="{CD5B1E7B-4678-40DF-9F48-75050B4190EA}"/>
    <cellStyle name="Not 2 9 6 2" xfId="39404" xr:uid="{C2DFACE7-592E-4A0C-96BD-E1F00854AC0C}"/>
    <cellStyle name="Not 2 9 7" xfId="18908" xr:uid="{D363FA6B-E6DA-48DC-8D6F-46865540057E}"/>
    <cellStyle name="Not 2 9 7 2" xfId="43134" xr:uid="{333D0C4D-DCBC-424A-9B4F-4451D2956EC9}"/>
    <cellStyle name="Not 2 9 8" xfId="22461" xr:uid="{8D229DA9-ECA1-4EC0-B63F-BCE8F72FE9A1}"/>
    <cellStyle name="Not 2 9 8 2" xfId="46663" xr:uid="{1C8AF90E-CE33-4AE9-AC19-967EC2AC4691}"/>
    <cellStyle name="Not 3" xfId="2506" xr:uid="{00000000-0005-0000-0000-0000500B0000}"/>
    <cellStyle name="Not 3 10" xfId="14854" xr:uid="{E599CC6F-98EF-4359-B0EB-79BE9FC268B5}"/>
    <cellStyle name="Not 3 10 2" xfId="39086" xr:uid="{EE28A751-ACCC-4E80-A06A-D3C8C33DD2B3}"/>
    <cellStyle name="Not 3 11" xfId="18587" xr:uid="{539049FC-EBA9-481C-911C-1EA2338ACB7A}"/>
    <cellStyle name="Not 3 11 2" xfId="42813" xr:uid="{2B967167-FA7A-46DB-872A-48471368467F}"/>
    <cellStyle name="Not 3 12" xfId="22533" xr:uid="{9FCF2D55-4FD9-4A1B-86F7-283C4C30106E}"/>
    <cellStyle name="Not 3 12 2" xfId="46735" xr:uid="{B255341C-05B0-4EB7-92CC-C40F18B8C7F0}"/>
    <cellStyle name="Not 3 2" xfId="2507" xr:uid="{00000000-0005-0000-0000-0000510B0000}"/>
    <cellStyle name="Not 3 2 2" xfId="5096" xr:uid="{1EA98310-E7B4-4F49-8BA1-C0EE904B4E8B}"/>
    <cellStyle name="Not 3 2 2 2" xfId="8074" xr:uid="{CBFD3547-785F-497D-AAF6-EB996595B2CF}"/>
    <cellStyle name="Not 3 2 2 2 2" xfId="26473" xr:uid="{D8DD686F-FD3F-4E56-8D17-08916C7DAF9E}"/>
    <cellStyle name="Not 3 2 2 2 2 2" xfId="50592" xr:uid="{0489AB3A-B547-4691-A837-04024754E232}"/>
    <cellStyle name="Not 3 2 2 2 3" xfId="32902" xr:uid="{B1F99B38-0E98-4AE4-BE07-7E5268BF2715}"/>
    <cellStyle name="Not 3 2 2 3" xfId="13043" xr:uid="{994DB7C7-8441-4F2C-BD14-25B085EF077B}"/>
    <cellStyle name="Not 3 2 2 3 2" xfId="37276" xr:uid="{F2CE3C78-236F-4756-9FF2-488A1CBDB7C4}"/>
    <cellStyle name="Not 3 2 2 4" xfId="16756" xr:uid="{DB096F59-C8A3-4AA9-856C-10B15EA33E95}"/>
    <cellStyle name="Not 3 2 2 4 2" xfId="40987" xr:uid="{990413C0-34C4-4C06-A692-C89B4262E28F}"/>
    <cellStyle name="Not 3 2 2 5" xfId="20495" xr:uid="{779F150D-7A39-4E4E-8519-CDA3F8880EC4}"/>
    <cellStyle name="Not 3 2 2 5 2" xfId="44718" xr:uid="{0FA49D65-E757-4CDA-B10E-7409F3278A22}"/>
    <cellStyle name="Not 3 2 2 6" xfId="23707" xr:uid="{CBC0789E-0B0D-4779-AE2E-E63D40523E56}"/>
    <cellStyle name="Not 3 2 2 6 2" xfId="47909" xr:uid="{0929FF6B-F4E3-42D6-843A-0020A063283C}"/>
    <cellStyle name="Not 3 2 3" xfId="6921" xr:uid="{7C4B2552-D025-4C38-B6E1-5ADE108F8334}"/>
    <cellStyle name="Not 3 2 3 2" xfId="14235" xr:uid="{235B0C30-D94C-4794-B7F3-F172A833A383}"/>
    <cellStyle name="Not 3 2 3 2 2" xfId="38468" xr:uid="{ACAEBA7A-BBB0-485A-8AD9-E41D6A56FD01}"/>
    <cellStyle name="Not 3 2 3 3" xfId="17948" xr:uid="{6426536F-6E39-4C8B-8472-7A818E0B0A1C}"/>
    <cellStyle name="Not 3 2 3 3 2" xfId="42179" xr:uid="{6B5CB924-A102-4F44-B5DC-BB7292FD559D}"/>
    <cellStyle name="Not 3 2 3 4" xfId="21687" xr:uid="{A78A77D3-4BF2-4CD1-9973-2389B5CB4AEC}"/>
    <cellStyle name="Not 3 2 3 4 2" xfId="45910" xr:uid="{4FB0D4D8-0ACA-49FB-96E8-DBE1542746C6}"/>
    <cellStyle name="Not 3 2 3 5" xfId="27667" xr:uid="{9F956D87-45A1-4429-A56B-3D4839C1FB07}"/>
    <cellStyle name="Not 3 2 3 5 2" xfId="51784" xr:uid="{AD697821-F420-4215-929B-72896302F244}"/>
    <cellStyle name="Not 3 2 3 6" xfId="31854" xr:uid="{629FBC2D-650D-4A06-A191-F5A53218F44B}"/>
    <cellStyle name="Not 3 2 4" xfId="8992" xr:uid="{88022DF1-2818-4638-A50D-34DB92EDCC93}"/>
    <cellStyle name="Not 3 2 4 2" xfId="12385" xr:uid="{6CCC157A-6CA4-42B3-85DA-00A24ACB64F8}"/>
    <cellStyle name="Not 3 2 4 2 2" xfId="36619" xr:uid="{DE17E23E-DC8B-4D31-9943-780C5A9AD617}"/>
    <cellStyle name="Not 3 2 4 3" xfId="16098" xr:uid="{62FC6EF5-A502-41A8-BC14-6ACDCF9FB4C0}"/>
    <cellStyle name="Not 3 2 4 3 2" xfId="40330" xr:uid="{B9E63C70-3FA1-40A0-B62F-ED06CB86935B}"/>
    <cellStyle name="Not 3 2 4 4" xfId="19836" xr:uid="{467F7381-2344-4C02-AD58-65E0B965A1BB}"/>
    <cellStyle name="Not 3 2 4 4 2" xfId="44061" xr:uid="{886274B8-D661-42DB-977F-7B6635E417C4}"/>
    <cellStyle name="Not 3 2 4 5" xfId="25811" xr:uid="{E873F5EC-64D9-4A01-B8B2-FAC2A3AF95C0}"/>
    <cellStyle name="Not 3 2 4 5 2" xfId="49935" xr:uid="{35980FBA-3089-4E44-AF27-008BF02F66DA}"/>
    <cellStyle name="Not 3 2 4 6" xfId="33686" xr:uid="{C2758DBB-6102-489E-8EE0-22BCE6B76030}"/>
    <cellStyle name="Not 3 2 5" xfId="10951" xr:uid="{482D77A0-CCC8-4606-9BBA-295EEC316655}"/>
    <cellStyle name="Not 3 2 5 2" xfId="25070" xr:uid="{13A49AA8-4E7A-4422-A95B-728E186647FE}"/>
    <cellStyle name="Not 3 2 5 2 2" xfId="49204" xr:uid="{106E78F6-2AA1-4709-9E8A-532C850237DA}"/>
    <cellStyle name="Not 3 2 5 3" xfId="35223" xr:uid="{FB59D95C-B6C6-4432-B055-9C920F87BA97}"/>
    <cellStyle name="Not 3 2 6" xfId="11654" xr:uid="{AF2BEECB-9A3D-460C-97F6-4393E9B20FFB}"/>
    <cellStyle name="Not 3 2 6 2" xfId="35888" xr:uid="{032BBC3A-4B51-4A89-A46B-998DCF104444}"/>
    <cellStyle name="Not 3 2 7" xfId="15367" xr:uid="{4896D93E-AE15-4B77-8A63-37D63DE7E661}"/>
    <cellStyle name="Not 3 2 7 2" xfId="39599" xr:uid="{64CB28AB-9E53-4C7B-856C-14CBC0D3C0E3}"/>
    <cellStyle name="Not 3 2 8" xfId="19104" xr:uid="{677BA000-447D-4D76-8B2A-ACE6A676515D}"/>
    <cellStyle name="Not 3 2 8 2" xfId="43330" xr:uid="{57D259C6-C8DE-4DFF-91B3-66BD4D01B7FC}"/>
    <cellStyle name="Not 3 2 9" xfId="22657" xr:uid="{71418B93-640D-4FCF-B60C-0F5003CE1386}"/>
    <cellStyle name="Not 3 2 9 2" xfId="46859" xr:uid="{2132FB33-9A25-4B3D-AD06-796203E86D77}"/>
    <cellStyle name="Not 3 3" xfId="2508" xr:uid="{00000000-0005-0000-0000-0000520B0000}"/>
    <cellStyle name="Not 3 3 2" xfId="5097" xr:uid="{FAD788D5-7389-4222-BB65-CBFAC4709207}"/>
    <cellStyle name="Not 3 3 2 2" xfId="8205" xr:uid="{8648E52F-BD40-4A3B-B1CE-6C11A4ED61A8}"/>
    <cellStyle name="Not 3 3 2 2 2" xfId="27794" xr:uid="{050D884F-DA56-4D24-8D90-E8ED391C582A}"/>
    <cellStyle name="Not 3 3 2 2 2 2" xfId="51911" xr:uid="{294F5222-42C9-4150-82E8-A8EB3FCFE250}"/>
    <cellStyle name="Not 3 3 2 2 3" xfId="33029" xr:uid="{BB822FB2-ACA5-43EE-BCAD-F2E3E602DFB3}"/>
    <cellStyle name="Not 3 3 2 3" xfId="14362" xr:uid="{F52B4E43-314E-4854-8E36-82F62F9BBD25}"/>
    <cellStyle name="Not 3 3 2 3 2" xfId="38595" xr:uid="{7175818D-509E-4EC1-B9B6-5029995A892F}"/>
    <cellStyle name="Not 3 3 2 4" xfId="18075" xr:uid="{6E1C932C-6419-4757-A825-2184F2F2A060}"/>
    <cellStyle name="Not 3 3 2 4 2" xfId="42306" xr:uid="{3A9763FA-8548-4FA2-BBBC-471DB51050A1}"/>
    <cellStyle name="Not 3 3 2 5" xfId="21814" xr:uid="{494E4465-3A13-4F27-9384-9E80E350ABBC}"/>
    <cellStyle name="Not 3 3 2 5 2" xfId="46037" xr:uid="{52A75ECD-BE42-41C1-BCBF-CA7EAA7A8F76}"/>
    <cellStyle name="Not 3 3 2 6" xfId="23834" xr:uid="{F8976BDD-02C1-4D74-933B-F732D0D3ECAC}"/>
    <cellStyle name="Not 3 3 2 6 2" xfId="48036" xr:uid="{6A0A33B9-0653-45B7-9357-4C4F26AB6824}"/>
    <cellStyle name="Not 3 3 3" xfId="7057" xr:uid="{EC96F723-663B-4334-8087-A286063504EE}"/>
    <cellStyle name="Not 3 3 3 2" xfId="13170" xr:uid="{B649B062-AB6B-4175-8467-54EA00364424}"/>
    <cellStyle name="Not 3 3 3 2 2" xfId="37403" xr:uid="{DF235684-EB0E-4FFC-A74A-85408C35FFD6}"/>
    <cellStyle name="Not 3 3 3 3" xfId="16883" xr:uid="{5C2BAA6D-4D9D-4443-9190-7D9811AF1AD8}"/>
    <cellStyle name="Not 3 3 3 3 2" xfId="41114" xr:uid="{57189973-7CEF-46CB-BDC0-4248370B4DC6}"/>
    <cellStyle name="Not 3 3 3 4" xfId="20622" xr:uid="{FF9D98F0-DC84-4BFF-AD49-8FD2B1FB7133}"/>
    <cellStyle name="Not 3 3 3 4 2" xfId="44845" xr:uid="{73C8B60D-156F-40DB-8D25-5F035262BE17}"/>
    <cellStyle name="Not 3 3 3 5" xfId="26600" xr:uid="{B15FB7AA-1451-4B19-AE69-D9BE1F5A1BED}"/>
    <cellStyle name="Not 3 3 3 5 2" xfId="50719" xr:uid="{E0013755-8694-4FB3-A152-0479D072C30C}"/>
    <cellStyle name="Not 3 3 3 6" xfId="31981" xr:uid="{2EFAF021-FF27-4BE9-AD7F-23DBDB80568A}"/>
    <cellStyle name="Not 3 3 4" xfId="11781" xr:uid="{DE2E3C1A-F47A-4DCC-B84F-80AFC3AEBF82}"/>
    <cellStyle name="Not 3 3 4 2" xfId="25197" xr:uid="{7AF11CA2-F11A-4FDE-B41D-661927449B77}"/>
    <cellStyle name="Not 3 3 4 2 2" xfId="49331" xr:uid="{8AE287BD-9D7E-46AF-9443-83E9FED229D5}"/>
    <cellStyle name="Not 3 3 4 3" xfId="36015" xr:uid="{54C6D7ED-4BE2-45C0-B862-6C3FA614B7E5}"/>
    <cellStyle name="Not 3 3 5" xfId="15494" xr:uid="{81014949-F396-4B3C-84E3-BC26DBCBB64A}"/>
    <cellStyle name="Not 3 3 5 2" xfId="39726" xr:uid="{90F7C27F-52D4-43A6-B902-F6969CC49D35}"/>
    <cellStyle name="Not 3 3 6" xfId="19231" xr:uid="{7CD3C3D7-4258-4784-B091-521E4F6F1F79}"/>
    <cellStyle name="Not 3 3 6 2" xfId="43457" xr:uid="{B59BEEA1-1C6D-4FC7-A9B9-410A63DF116F}"/>
    <cellStyle name="Not 3 3 7" xfId="22784" xr:uid="{E249CD24-0B3D-4037-A3EF-9D9ED77F427B}"/>
    <cellStyle name="Not 3 3 7 2" xfId="46986" xr:uid="{941FA11F-7978-4B49-9664-6E8926573137}"/>
    <cellStyle name="Not 3 4" xfId="3533" xr:uid="{00000000-0005-0000-0000-0000530B0000}"/>
    <cellStyle name="Not 3 4 2" xfId="5098" xr:uid="{6B091C93-A588-46B7-82FA-681C9944D190}"/>
    <cellStyle name="Not 3 4 2 2" xfId="8335" xr:uid="{6516D543-87DE-4358-812D-8CC22483E624}"/>
    <cellStyle name="Not 3 4 2 2 2" xfId="27921" xr:uid="{E738026D-CF81-42C2-A030-1BBC31AFFB6C}"/>
    <cellStyle name="Not 3 4 2 2 2 2" xfId="52038" xr:uid="{E1860D6C-2739-49AA-A6CE-3138993DD8D6}"/>
    <cellStyle name="Not 3 4 2 2 3" xfId="33156" xr:uid="{D683F766-2547-40A6-AAD5-883208F3BF51}"/>
    <cellStyle name="Not 3 4 2 3" xfId="14489" xr:uid="{39E8C605-ECBE-44C8-9C86-27EEA6F102FB}"/>
    <cellStyle name="Not 3 4 2 3 2" xfId="38722" xr:uid="{671CF5B6-15EA-455C-A071-6FDFDF45FF56}"/>
    <cellStyle name="Not 3 4 2 4" xfId="18202" xr:uid="{663BFB01-DF2A-443E-94D7-E1878F44BDDB}"/>
    <cellStyle name="Not 3 4 2 4 2" xfId="42433" xr:uid="{AAB7B06D-D2A7-4032-8699-B6DBB64C70EF}"/>
    <cellStyle name="Not 3 4 2 5" xfId="21941" xr:uid="{92501136-0CA6-495B-8C1E-A8B950D9B5AD}"/>
    <cellStyle name="Not 3 4 2 5 2" xfId="46164" xr:uid="{48926CDA-98BB-46E8-BA42-34586EE2C7EF}"/>
    <cellStyle name="Not 3 4 2 6" xfId="23961" xr:uid="{82CF4F2E-2C9D-4DE1-B3C1-0973A555544E}"/>
    <cellStyle name="Not 3 4 2 6 2" xfId="48163" xr:uid="{1A59F9DD-4BB5-4047-BA6B-38F4872CBE36}"/>
    <cellStyle name="Not 3 4 3" xfId="7185" xr:uid="{D59445B7-779B-414E-B712-68A575CC3AEF}"/>
    <cellStyle name="Not 3 4 3 2" xfId="13297" xr:uid="{4F2BFE08-FD0C-49B6-9740-B632D31339DC}"/>
    <cellStyle name="Not 3 4 3 2 2" xfId="37530" xr:uid="{2C7E6841-5A6F-4598-AC3E-73346757E47E}"/>
    <cellStyle name="Not 3 4 3 3" xfId="17010" xr:uid="{FE8B6587-B9A7-462D-A5F2-CDA8E2C5510D}"/>
    <cellStyle name="Not 3 4 3 3 2" xfId="41241" xr:uid="{58CCB58E-8F04-4D0D-B2F1-35E654E27972}"/>
    <cellStyle name="Not 3 4 3 4" xfId="20749" xr:uid="{C68261DB-E29F-4707-B203-B188271F3D08}"/>
    <cellStyle name="Not 3 4 3 4 2" xfId="44972" xr:uid="{59789465-9061-407A-A3E0-E3FDC4ABB8F9}"/>
    <cellStyle name="Not 3 4 3 5" xfId="26727" xr:uid="{E60B36B7-E4C3-4339-AB3C-FEB2967186BB}"/>
    <cellStyle name="Not 3 4 3 5 2" xfId="50846" xr:uid="{B17ED821-D3FD-4EB9-A883-B304B4F94DD6}"/>
    <cellStyle name="Not 3 4 3 6" xfId="32108" xr:uid="{4AA3C390-50B2-411B-9F3E-F3397212A664}"/>
    <cellStyle name="Not 3 4 4" xfId="11908" xr:uid="{4045111D-5B29-4E4D-AE11-2107D55235B8}"/>
    <cellStyle name="Not 3 4 4 2" xfId="25324" xr:uid="{3FD2E10F-F4AD-43EE-9AE0-C9677CC61717}"/>
    <cellStyle name="Not 3 4 4 2 2" xfId="49458" xr:uid="{3F22C49F-43EA-4DE3-8287-03D85BB5190B}"/>
    <cellStyle name="Not 3 4 4 3" xfId="36142" xr:uid="{F37557B8-0D88-4DFB-BB6F-00F661CB69F3}"/>
    <cellStyle name="Not 3 4 5" xfId="15621" xr:uid="{CA1BEA79-5B16-4F2A-8FB2-D176997A556C}"/>
    <cellStyle name="Not 3 4 5 2" xfId="39853" xr:uid="{41A5D3C8-CE00-4A1A-8723-26914F349EE9}"/>
    <cellStyle name="Not 3 4 6" xfId="19358" xr:uid="{BDC84084-8A66-4D7D-89F2-5FCDB173ED50}"/>
    <cellStyle name="Not 3 4 6 2" xfId="43584" xr:uid="{2E99B6CC-9C64-4A95-BD98-89EF7DC98B2D}"/>
    <cellStyle name="Not 3 4 7" xfId="22911" xr:uid="{3315D93E-2FF9-465F-9800-0980E05D501C}"/>
    <cellStyle name="Not 3 4 7 2" xfId="47113" xr:uid="{49600AD4-3965-4617-AF6A-C04FB641A47A}"/>
    <cellStyle name="Not 3 4 8" xfId="29305" xr:uid="{C6681765-8215-4644-ACAE-347E3A36CF32}"/>
    <cellStyle name="Not 3 5" xfId="6417" xr:uid="{79DECDB0-E995-444B-AE89-72EA74FCF48E}"/>
    <cellStyle name="Not 3 5 2" xfId="8467" xr:uid="{21EC4691-88DC-434C-8B62-6ADC6FD0F9C4}"/>
    <cellStyle name="Not 3 5 2 2" xfId="14616" xr:uid="{9E813766-BB66-46A5-8240-AE62F4603AD3}"/>
    <cellStyle name="Not 3 5 2 2 2" xfId="28048" xr:uid="{18773A5C-EBF4-4DEF-8A44-956AD279FB1F}"/>
    <cellStyle name="Not 3 5 2 2 2 2" xfId="52165" xr:uid="{8F88B42C-0CE1-4800-9C38-DEB4DE8A1ADD}"/>
    <cellStyle name="Not 3 5 2 2 3" xfId="38849" xr:uid="{F5C57FA9-A1D9-4D80-8A1A-8AB9C8920BAA}"/>
    <cellStyle name="Not 3 5 2 3" xfId="18329" xr:uid="{A09D6D0D-718C-4A7C-9656-68A6CBF4C023}"/>
    <cellStyle name="Not 3 5 2 3 2" xfId="42560" xr:uid="{6A4B636A-07B0-4D31-9E7C-69C4D1765A22}"/>
    <cellStyle name="Not 3 5 2 4" xfId="22068" xr:uid="{888BD589-9AB9-40A8-9230-ACF8D841B851}"/>
    <cellStyle name="Not 3 5 2 4 2" xfId="46291" xr:uid="{A098E8DD-3762-4F00-9EE8-315BFD098C1E}"/>
    <cellStyle name="Not 3 5 2 5" xfId="24088" xr:uid="{628B7B19-1D7C-4BEF-A5EC-0F38445EDAF9}"/>
    <cellStyle name="Not 3 5 2 5 2" xfId="48290" xr:uid="{9B01F6A4-5EDA-41EA-9FD5-5DBE51A48BB1}"/>
    <cellStyle name="Not 3 5 2 6" xfId="33283" xr:uid="{88B574BE-C46A-44A9-9B7D-7E80D5932FEE}"/>
    <cellStyle name="Not 3 5 3" xfId="7319" xr:uid="{F891308F-B1BB-4BFB-A166-23A1E41A9555}"/>
    <cellStyle name="Not 3 5 3 2" xfId="13424" xr:uid="{AF46C261-C79D-4AC9-A2BA-A9306FFFD722}"/>
    <cellStyle name="Not 3 5 3 2 2" xfId="37657" xr:uid="{1C863ACE-261F-4107-AD92-F404866E584E}"/>
    <cellStyle name="Not 3 5 3 3" xfId="17137" xr:uid="{B157D6EF-1D2F-4E60-83D6-034090B9A659}"/>
    <cellStyle name="Not 3 5 3 3 2" xfId="41368" xr:uid="{B55BF856-3F64-4A65-8A37-22FB59E868EB}"/>
    <cellStyle name="Not 3 5 3 4" xfId="20876" xr:uid="{C861F007-0D34-4495-B4C5-946BB8037D15}"/>
    <cellStyle name="Not 3 5 3 4 2" xfId="45099" xr:uid="{0C501218-CAB3-41B9-B2DA-DD145A4006AA}"/>
    <cellStyle name="Not 3 5 3 5" xfId="26854" xr:uid="{52DCC76B-B1A6-452D-8E66-34746B33D7ED}"/>
    <cellStyle name="Not 3 5 3 5 2" xfId="50973" xr:uid="{2EBBEC21-8DDB-452D-B8FE-5A44DB8F6D85}"/>
    <cellStyle name="Not 3 5 3 6" xfId="32235" xr:uid="{61CBD38C-3104-4351-8444-995DBFD9388E}"/>
    <cellStyle name="Not 3 5 4" xfId="12035" xr:uid="{928E8764-9931-43E8-BABD-26B69CF63D09}"/>
    <cellStyle name="Not 3 5 4 2" xfId="25451" xr:uid="{F0729F14-D8C7-4E3C-AAD5-01B5D0C3FA09}"/>
    <cellStyle name="Not 3 5 4 2 2" xfId="49585" xr:uid="{2F376B81-64AB-42CE-B34B-1A5FC1196DBB}"/>
    <cellStyle name="Not 3 5 4 3" xfId="36269" xr:uid="{E7C0D710-0F5E-4367-8B08-9A1FD0F5B765}"/>
    <cellStyle name="Not 3 5 5" xfId="15748" xr:uid="{2C5D813D-D3B3-47C8-9BEE-1CAB25D06266}"/>
    <cellStyle name="Not 3 5 5 2" xfId="39980" xr:uid="{3FDA1F79-BCCC-4113-B8C7-F62C602AF9DE}"/>
    <cellStyle name="Not 3 5 6" xfId="19485" xr:uid="{5CA92B51-7890-4077-8BC6-E548A3D650F4}"/>
    <cellStyle name="Not 3 5 6 2" xfId="43711" xr:uid="{F30EAA64-8AB1-4318-A4A3-E499D95D69A2}"/>
    <cellStyle name="Not 3 5 7" xfId="23038" xr:uid="{FF17A411-17A7-4306-A900-ED534B293F0A}"/>
    <cellStyle name="Not 3 5 7 2" xfId="47240" xr:uid="{CDA0E232-458E-4EE8-9FDF-F0EDBD664958}"/>
    <cellStyle name="Not 3 5 8" xfId="31422" xr:uid="{03574CEA-962E-4AA2-BC81-AB9BF31DBFBB}"/>
    <cellStyle name="Not 3 6" xfId="7940" xr:uid="{56484D5F-E641-4664-8982-BD4AEAE1992C}"/>
    <cellStyle name="Not 3 6 2" xfId="10051" xr:uid="{0F69F51D-57B7-476E-8AC7-C6B2FFDC17A0}"/>
    <cellStyle name="Not 3 6 2 2" xfId="14111" xr:uid="{214B09F1-B400-4B68-BBDE-7B67294BE7F4}"/>
    <cellStyle name="Not 3 6 2 2 2" xfId="38344" xr:uid="{8A41E378-39EE-4708-9443-167D7C8CC639}"/>
    <cellStyle name="Not 3 6 2 3" xfId="17824" xr:uid="{C0F7304B-3839-4660-BB9A-B1ABD5D2A8AD}"/>
    <cellStyle name="Not 3 6 2 3 2" xfId="42055" xr:uid="{700CB837-3CCB-41B1-BDC0-6D4C6E61CCFE}"/>
    <cellStyle name="Not 3 6 2 4" xfId="21563" xr:uid="{7A25C766-822E-440A-8CA3-A6398A91C0D0}"/>
    <cellStyle name="Not 3 6 2 4 2" xfId="45786" xr:uid="{BDAFF515-CBFC-417E-A9E6-94AA3F8A512B}"/>
    <cellStyle name="Not 3 6 2 5" xfId="27543" xr:uid="{21E6EAFB-14C9-49F4-BF1C-47FF916D5141}"/>
    <cellStyle name="Not 3 6 2 5 2" xfId="51660" xr:uid="{A6793A16-58E4-49F7-9979-35187414172A}"/>
    <cellStyle name="Not 3 6 2 6" xfId="34645" xr:uid="{033C3D3A-D948-4AFD-BFFC-B0974101C3B7}"/>
    <cellStyle name="Not 3 6 3" xfId="9370" xr:uid="{39E12696-A02A-4C8F-84CA-A29032BC3285}"/>
    <cellStyle name="Not 3 6 3 2" xfId="12931" xr:uid="{B5264784-872F-47AE-8BCD-775489CDA3B3}"/>
    <cellStyle name="Not 3 6 3 2 2" xfId="37164" xr:uid="{6F05DBFE-8A91-4EE9-8CF6-BEF491EED876}"/>
    <cellStyle name="Not 3 6 3 3" xfId="16644" xr:uid="{371CBBEB-0E1E-4159-B5DF-BAC033BBAD49}"/>
    <cellStyle name="Not 3 6 3 3 2" xfId="40875" xr:uid="{F7AB7D5A-2DD8-465D-A675-0B4D76BEFA29}"/>
    <cellStyle name="Not 3 6 3 4" xfId="20383" xr:uid="{D7C9F67D-9F2F-4A74-B478-9366BA826761}"/>
    <cellStyle name="Not 3 6 3 4 2" xfId="44606" xr:uid="{25FE895A-0A1F-40E9-A20F-CB3A42C4A3A1}"/>
    <cellStyle name="Not 3 6 3 5" xfId="26361" xr:uid="{F10DF895-D9DE-4DB6-B19B-E41673D26F5F}"/>
    <cellStyle name="Not 3 6 3 5 2" xfId="50480" xr:uid="{254ECB08-4A91-4CCF-9272-CF2FA2154253}"/>
    <cellStyle name="Not 3 6 3 6" xfId="33996" xr:uid="{EBB4BE59-3E8C-4E78-8D98-BA97F96AD71F}"/>
    <cellStyle name="Not 3 6 4" xfId="11530" xr:uid="{02F9332F-0374-4EED-930E-C1D521B52A2A}"/>
    <cellStyle name="Not 3 6 4 2" xfId="24946" xr:uid="{0609B277-C2DB-40E9-996F-D77E8A7211C5}"/>
    <cellStyle name="Not 3 6 4 2 2" xfId="49080" xr:uid="{EC5DA12F-462B-48B1-9D5A-C0224A0EC9FC}"/>
    <cellStyle name="Not 3 6 4 3" xfId="35764" xr:uid="{DDB2D9FC-4D80-4337-BD22-BA2AA72D80C1}"/>
    <cellStyle name="Not 3 6 5" xfId="15243" xr:uid="{25DE1935-29ED-4A39-A41F-6A33E66CD114}"/>
    <cellStyle name="Not 3 6 5 2" xfId="39475" xr:uid="{F3360913-D808-4B3D-96D6-A39A9CF1E503}"/>
    <cellStyle name="Not 3 6 6" xfId="18980" xr:uid="{10A9CF7A-FB04-417A-868D-E66B6456C0F1}"/>
    <cellStyle name="Not 3 6 6 2" xfId="43206" xr:uid="{35BC13A0-C99D-447F-AFB1-B8DACDB98330}"/>
    <cellStyle name="Not 3 6 7" xfId="23583" xr:uid="{5C03FDB8-41D0-4A53-8C50-CE084CE2885D}"/>
    <cellStyle name="Not 3 6 7 2" xfId="47785" xr:uid="{D055440B-ECDC-4FCA-A2C0-430575DFE6C7}"/>
    <cellStyle name="Not 3 6 8" xfId="32778" xr:uid="{6FB4071B-9739-45BC-A526-DD6409E74964}"/>
    <cellStyle name="Not 3 7" xfId="7484" xr:uid="{CFA4B668-DBE5-405D-9DFF-1F351D9D22C4}"/>
    <cellStyle name="Not 3 7 2" xfId="12230" xr:uid="{5C2B2D49-9902-4AD4-9DF3-8EA8D06B5B64}"/>
    <cellStyle name="Not 3 7 2 2" xfId="25651" xr:uid="{9A405F0F-CF58-4872-8519-0DD6483B4733}"/>
    <cellStyle name="Not 3 7 2 2 2" xfId="49780" xr:uid="{CD04B87C-A0AF-4952-BC11-0F120E81DC70}"/>
    <cellStyle name="Not 3 7 2 3" xfId="36464" xr:uid="{E08B53A4-1AA4-485C-8A76-60A7A0C9F555}"/>
    <cellStyle name="Not 3 7 3" xfId="15943" xr:uid="{A6D3E9E9-BEFC-4AA3-8305-6E0B95C26976}"/>
    <cellStyle name="Not 3 7 3 2" xfId="40175" xr:uid="{34D26C68-5FBF-490E-9A0F-606ABF502448}"/>
    <cellStyle name="Not 3 7 4" xfId="19680" xr:uid="{2894F04B-8EE8-4420-8EC3-6AE61383D438}"/>
    <cellStyle name="Not 3 7 4 2" xfId="43906" xr:uid="{4555200E-082C-4AA0-85CE-66938439F710}"/>
    <cellStyle name="Not 3 7 5" xfId="23198" xr:uid="{0B7CF444-CEA3-4A04-9932-6A6563AB89D7}"/>
    <cellStyle name="Not 3 7 5 2" xfId="47400" xr:uid="{D2DD3B8D-E825-4B31-8A1F-82C53FD9C540}"/>
    <cellStyle name="Not 3 7 6" xfId="32395" xr:uid="{B120894F-23AC-44AB-BA18-7E52BF1916FE}"/>
    <cellStyle name="Not 3 8" xfId="6793" xr:uid="{B5E4BF84-5CA8-449E-99C6-22E68025F449}"/>
    <cellStyle name="Not 3 8 2" xfId="13731" xr:uid="{2E777043-94E5-435D-B405-DC573DCC4C04}"/>
    <cellStyle name="Not 3 8 2 2" xfId="37964" xr:uid="{0AB998B3-B585-4808-8044-B7C8B331BF53}"/>
    <cellStyle name="Not 3 8 3" xfId="17444" xr:uid="{18694931-0579-4F73-8AF4-1C46670D3C59}"/>
    <cellStyle name="Not 3 8 3 2" xfId="41675" xr:uid="{C401AA29-70CD-4E76-AD69-061590152321}"/>
    <cellStyle name="Not 3 8 4" xfId="21183" xr:uid="{1D33DAC2-EFA2-4C9F-83D4-875185BDFC4E}"/>
    <cellStyle name="Not 3 8 4 2" xfId="45406" xr:uid="{E108CE91-2068-4EF5-B799-26BD1E99D645}"/>
    <cellStyle name="Not 3 8 5" xfId="27163" xr:uid="{41A7084A-D1D6-484B-989D-29C916EDA43F}"/>
    <cellStyle name="Not 3 8 5 2" xfId="51280" xr:uid="{388E42CE-D138-4FBD-8C45-E7170F5FEE18}"/>
    <cellStyle name="Not 3 8 6" xfId="31730" xr:uid="{C72BA553-B38B-4B09-834A-0C3F01F532BD}"/>
    <cellStyle name="Not 3 9" xfId="11141" xr:uid="{21C465DA-85B7-4728-944D-BDB665B043B6}"/>
    <cellStyle name="Not 3 9 2" xfId="24522" xr:uid="{8A25422E-6DA6-4D34-A5D6-3773223F3D98}"/>
    <cellStyle name="Not 3 9 2 2" xfId="48696" xr:uid="{28EF2A46-03AB-4EEB-A0D6-D4F743C5095C}"/>
    <cellStyle name="Not 3 9 3" xfId="35375" xr:uid="{E27C989D-4155-47CA-8BAB-2AD1A78C63C0}"/>
    <cellStyle name="Not 4" xfId="3588" xr:uid="{00000000-0005-0000-0000-0000540B0000}"/>
    <cellStyle name="Not 4 10" xfId="11188" xr:uid="{C3EE566E-C12D-4921-8478-6AA1FB78B423}"/>
    <cellStyle name="Not 4 10 2" xfId="35422" xr:uid="{30E245DB-5AD9-4964-93C7-94493D774F2F}"/>
    <cellStyle name="Not 4 11" xfId="14901" xr:uid="{6965C40B-F7DD-4697-A77D-E554DE055585}"/>
    <cellStyle name="Not 4 11 2" xfId="39133" xr:uid="{25F84DCB-7DB6-4113-B824-5675EA89BDE4}"/>
    <cellStyle name="Not 4 12" xfId="18634" xr:uid="{F371E42F-AAD1-4EE2-834E-E1D1FDC37147}"/>
    <cellStyle name="Not 4 12 2" xfId="42860" xr:uid="{7C1C1969-30DA-40E5-9567-C45212C8E0F4}"/>
    <cellStyle name="Not 4 13" xfId="22610" xr:uid="{5CC5C1EE-C2C2-4DE1-93BA-138D8524A885}"/>
    <cellStyle name="Not 4 13 2" xfId="46812" xr:uid="{410793F4-A4BE-4030-9414-5A63CDBB6804}"/>
    <cellStyle name="Not 4 14" xfId="29357" xr:uid="{BF2B047C-7490-482E-B83A-01BB84EAF604}"/>
    <cellStyle name="Not 4 2" xfId="6469" xr:uid="{50C64D8B-CADB-46D0-A86A-BCC2B310E8DF}"/>
    <cellStyle name="Not 4 2 2" xfId="8121" xr:uid="{892DB35B-3150-4D80-8777-BF8C3F8567EA}"/>
    <cellStyle name="Not 4 2 2 2" xfId="14282" xr:uid="{97D9606D-026E-41ED-B7A1-BB09F88B0D21}"/>
    <cellStyle name="Not 4 2 2 2 2" xfId="27714" xr:uid="{6C85D52C-09E4-46F9-950C-FFAA93601E9E}"/>
    <cellStyle name="Not 4 2 2 2 2 2" xfId="51831" xr:uid="{934E51A2-FE2D-43A7-A29B-9E0C70A5DAC7}"/>
    <cellStyle name="Not 4 2 2 2 3" xfId="38515" xr:uid="{D188D9BB-707F-4F68-AE64-2D326A43F5E9}"/>
    <cellStyle name="Not 4 2 2 3" xfId="17995" xr:uid="{FFF08B2D-5597-4106-AB9C-4D3CCABA3203}"/>
    <cellStyle name="Not 4 2 2 3 2" xfId="42226" xr:uid="{9A88A350-A88D-41AA-B942-51894BE9EAB3}"/>
    <cellStyle name="Not 4 2 2 4" xfId="21734" xr:uid="{8B99ED7A-1D71-4855-A1FE-304087E8A03E}"/>
    <cellStyle name="Not 4 2 2 4 2" xfId="45957" xr:uid="{6AD32F50-C65F-4083-8C22-4B5782E20DB2}"/>
    <cellStyle name="Not 4 2 2 5" xfId="23754" xr:uid="{46875351-68EC-4963-8E62-A6168C6B75F2}"/>
    <cellStyle name="Not 4 2 2 5 2" xfId="47956" xr:uid="{59639675-0327-4B4A-8704-A0411D533D48}"/>
    <cellStyle name="Not 4 2 2 6" xfId="32949" xr:uid="{436ED9CD-59E2-4617-9084-38F567B02ECA}"/>
    <cellStyle name="Not 4 2 3" xfId="6969" xr:uid="{33B7BAEC-6912-4968-AE98-EA8C9421369A}"/>
    <cellStyle name="Not 4 2 3 2" xfId="13090" xr:uid="{E869AC9C-5A87-4518-B346-8C0534FBD7F8}"/>
    <cellStyle name="Not 4 2 3 2 2" xfId="37323" xr:uid="{E41961E8-FCAF-43A6-B1A3-2A79A5DF8499}"/>
    <cellStyle name="Not 4 2 3 3" xfId="16803" xr:uid="{89EB71B4-0D9D-4AD5-9C92-EF66B7271FA9}"/>
    <cellStyle name="Not 4 2 3 3 2" xfId="41034" xr:uid="{0D9A8530-4363-465D-9A12-8DF691484F5E}"/>
    <cellStyle name="Not 4 2 3 4" xfId="20542" xr:uid="{DAFA66B3-F2DD-4FAE-B5CE-FBD58A7E9FA5}"/>
    <cellStyle name="Not 4 2 3 4 2" xfId="44765" xr:uid="{CBED916B-E2EC-44ED-B59E-17BFECA9FAA6}"/>
    <cellStyle name="Not 4 2 3 5" xfId="26520" xr:uid="{65E509F1-E7E0-4549-BDF5-58D7A31143BC}"/>
    <cellStyle name="Not 4 2 3 5 2" xfId="50639" xr:uid="{73B911DC-E34B-4DB3-BAA3-2C6670E70921}"/>
    <cellStyle name="Not 4 2 3 6" xfId="31901" xr:uid="{32E041D9-040B-4D51-AD48-98502FEB434C}"/>
    <cellStyle name="Not 4 2 4" xfId="11701" xr:uid="{0DC7BFC2-0F39-4A0C-8322-0D4CED657186}"/>
    <cellStyle name="Not 4 2 4 2" xfId="25117" xr:uid="{0403F6C8-9812-473E-87F8-E57EAC8C49FB}"/>
    <cellStyle name="Not 4 2 4 2 2" xfId="49251" xr:uid="{5FCDC938-E314-4D8E-88B5-069723EA1EF5}"/>
    <cellStyle name="Not 4 2 4 3" xfId="35935" xr:uid="{C5AF0BDF-4D34-4EC3-8566-0B63848E17A0}"/>
    <cellStyle name="Not 4 2 5" xfId="15414" xr:uid="{B60AE7F4-141C-441E-B9D2-7164EEE6DD41}"/>
    <cellStyle name="Not 4 2 5 2" xfId="39646" xr:uid="{F2C8EC44-4E98-46F7-9BCF-E194B37764F8}"/>
    <cellStyle name="Not 4 2 6" xfId="19151" xr:uid="{FE52C953-9DE8-44E2-AE4D-523D6024643E}"/>
    <cellStyle name="Not 4 2 6 2" xfId="43377" xr:uid="{BB2177C1-C0C0-425F-A8F6-7C4C3D08BE4C}"/>
    <cellStyle name="Not 4 2 7" xfId="22704" xr:uid="{B464D605-8F14-4248-A1A8-FEE6159E28B0}"/>
    <cellStyle name="Not 4 2 7 2" xfId="46906" xr:uid="{3D96B505-4695-48AA-984A-DD560EC540A1}"/>
    <cellStyle name="Not 4 2 8" xfId="31474" xr:uid="{AF30BF10-42B5-4D26-8F9B-B617356E1801}"/>
    <cellStyle name="Not 4 3" xfId="7104" xr:uid="{992047AD-DEF4-4873-B1C2-E89FDC5CD460}"/>
    <cellStyle name="Not 4 3 2" xfId="8252" xr:uid="{822FE4C4-1D82-49DC-A38C-B0D596D88F0C}"/>
    <cellStyle name="Not 4 3 2 2" xfId="14409" xr:uid="{D87F9E69-E287-4923-87D4-F395CACD9975}"/>
    <cellStyle name="Not 4 3 2 2 2" xfId="27841" xr:uid="{4F007513-C0F0-4673-B250-51D23A6CFC74}"/>
    <cellStyle name="Not 4 3 2 2 2 2" xfId="51958" xr:uid="{F0E554A4-D949-41AC-89AB-94E93C9F1C5F}"/>
    <cellStyle name="Not 4 3 2 2 3" xfId="38642" xr:uid="{ADDCD33C-0C37-4DA0-8793-B00236D38072}"/>
    <cellStyle name="Not 4 3 2 3" xfId="18122" xr:uid="{1935CA21-0B7D-4F07-88BC-7373159BE250}"/>
    <cellStyle name="Not 4 3 2 3 2" xfId="42353" xr:uid="{89AB9F5F-8CE6-429E-B310-A256076CFEA1}"/>
    <cellStyle name="Not 4 3 2 4" xfId="21861" xr:uid="{C3CFD77D-5C59-42C1-9BF0-6F78FB5FAEED}"/>
    <cellStyle name="Not 4 3 2 4 2" xfId="46084" xr:uid="{1A32D103-6771-40FB-A9EB-FD3050FA6F3D}"/>
    <cellStyle name="Not 4 3 2 5" xfId="23881" xr:uid="{3D9E1E7B-A5AC-49CC-81BD-98DBD99AD411}"/>
    <cellStyle name="Not 4 3 2 5 2" xfId="48083" xr:uid="{2965A8D7-C707-4058-923D-87ED5A197129}"/>
    <cellStyle name="Not 4 3 2 6" xfId="33076" xr:uid="{829C00F4-0050-4EF9-B2F3-A1B7DA7CEDFC}"/>
    <cellStyle name="Not 4 3 3" xfId="9470" xr:uid="{D2E00865-9C77-4FB8-A639-E14670925C66}"/>
    <cellStyle name="Not 4 3 3 2" xfId="13217" xr:uid="{9FC791E7-C222-4272-B0D3-9DADF595A952}"/>
    <cellStyle name="Not 4 3 3 2 2" xfId="37450" xr:uid="{8B64B125-C1AA-447C-805F-3F9617CB7EBC}"/>
    <cellStyle name="Not 4 3 3 3" xfId="16930" xr:uid="{C9F1D2A5-1E4A-4DCD-BF2E-E431C7367CD9}"/>
    <cellStyle name="Not 4 3 3 3 2" xfId="41161" xr:uid="{506EDA41-58E7-4B5F-871C-B9187228760E}"/>
    <cellStyle name="Not 4 3 3 4" xfId="20669" xr:uid="{B687A22C-6C7F-47C7-BA5A-ECADC97022DE}"/>
    <cellStyle name="Not 4 3 3 4 2" xfId="44892" xr:uid="{BE8C4173-A3C4-4F90-AF47-2C81AAF9EF16}"/>
    <cellStyle name="Not 4 3 3 5" xfId="26647" xr:uid="{576277A3-35CB-4FE4-B257-9CF5FA5C1F23}"/>
    <cellStyle name="Not 4 3 3 5 2" xfId="50766" xr:uid="{366AC7F5-D5D1-4875-813A-0AD747422FCC}"/>
    <cellStyle name="Not 4 3 3 6" xfId="34095" xr:uid="{80EC6A20-2A95-45D3-A2E1-1018F388011B}"/>
    <cellStyle name="Not 4 3 4" xfId="11828" xr:uid="{C6C8440B-0B77-42A0-A3C2-C42A08634606}"/>
    <cellStyle name="Not 4 3 4 2" xfId="25244" xr:uid="{E66B6851-AA4F-4AF6-8690-0691DEBA9640}"/>
    <cellStyle name="Not 4 3 4 2 2" xfId="49378" xr:uid="{76ABA8A7-F2DC-4F26-994E-DBF9AC911D15}"/>
    <cellStyle name="Not 4 3 4 3" xfId="36062" xr:uid="{E2B55217-49BD-40E7-BF28-5C555536FF0B}"/>
    <cellStyle name="Not 4 3 5" xfId="15541" xr:uid="{7FE02ECC-BF4C-4641-873B-921136BA2CD9}"/>
    <cellStyle name="Not 4 3 5 2" xfId="39773" xr:uid="{9FBB11CF-7CF8-4945-B352-EAF7E0E28BD9}"/>
    <cellStyle name="Not 4 3 6" xfId="19278" xr:uid="{A5532BD6-700B-460E-BBD0-FA62E8403BCC}"/>
    <cellStyle name="Not 4 3 6 2" xfId="43504" xr:uid="{5769F4E6-32F1-485E-9134-A4775F82E7E9}"/>
    <cellStyle name="Not 4 3 7" xfId="22831" xr:uid="{DF9F3253-D2A6-4E93-BC11-D0DF20442D2F}"/>
    <cellStyle name="Not 4 3 7 2" xfId="47033" xr:uid="{11648BA9-C897-4579-A13A-A5F07D2C7F2B}"/>
    <cellStyle name="Not 4 3 8" xfId="32028" xr:uid="{AC8F9B17-9A85-4F8C-B135-386B857551CC}"/>
    <cellStyle name="Not 4 4" xfId="7232" xr:uid="{BFDB54F6-1993-4FC1-81BC-6DF1EFBA7648}"/>
    <cellStyle name="Not 4 4 2" xfId="8382" xr:uid="{38B8D8F7-6031-417D-910E-3737F24AC053}"/>
    <cellStyle name="Not 4 4 2 2" xfId="14536" xr:uid="{30E73A32-403F-4B29-9161-4B1DD3683A51}"/>
    <cellStyle name="Not 4 4 2 2 2" xfId="27968" xr:uid="{2C079B7A-B174-4AFE-AE03-8BFCFC1770C0}"/>
    <cellStyle name="Not 4 4 2 2 2 2" xfId="52085" xr:uid="{94B60855-81C7-4159-8537-27FCA2760C0A}"/>
    <cellStyle name="Not 4 4 2 2 3" xfId="38769" xr:uid="{57F4D843-3E66-4777-9181-65C48E7F478F}"/>
    <cellStyle name="Not 4 4 2 3" xfId="18249" xr:uid="{ABA2FC9E-96FB-4344-9560-824A95A04C88}"/>
    <cellStyle name="Not 4 4 2 3 2" xfId="42480" xr:uid="{A64BCFFC-EEE0-4744-B19F-17EC63C4078A}"/>
    <cellStyle name="Not 4 4 2 4" xfId="21988" xr:uid="{08E97480-CED8-45B4-9E29-AC02B6CD4AD6}"/>
    <cellStyle name="Not 4 4 2 4 2" xfId="46211" xr:uid="{0D1E8615-8422-435F-AAD9-F1E279132BDD}"/>
    <cellStyle name="Not 4 4 2 5" xfId="24008" xr:uid="{4469783A-67CB-4631-83C8-53C3F3077BDB}"/>
    <cellStyle name="Not 4 4 2 5 2" xfId="48210" xr:uid="{1344AD92-7FDC-4187-AD41-1AEA52020599}"/>
    <cellStyle name="Not 4 4 2 6" xfId="33203" xr:uid="{EFEA6731-3723-4743-80FE-D3B275D3BC42}"/>
    <cellStyle name="Not 4 4 3" xfId="9549" xr:uid="{95DD938C-528F-405F-BA07-FA51282978C7}"/>
    <cellStyle name="Not 4 4 3 2" xfId="13344" xr:uid="{2C236A31-980C-482A-9091-9599B1B71C26}"/>
    <cellStyle name="Not 4 4 3 2 2" xfId="37577" xr:uid="{C050D273-0B3B-43A2-9DA3-3E624E391A0F}"/>
    <cellStyle name="Not 4 4 3 3" xfId="17057" xr:uid="{97B02AB7-8D06-4A33-A0A1-EF98665A4B7E}"/>
    <cellStyle name="Not 4 4 3 3 2" xfId="41288" xr:uid="{BB974C52-AEC4-493B-90A2-177A44032CE4}"/>
    <cellStyle name="Not 4 4 3 4" xfId="20796" xr:uid="{29730339-5978-4588-9DD9-31938053115E}"/>
    <cellStyle name="Not 4 4 3 4 2" xfId="45019" xr:uid="{AC69CCFB-E722-4674-95B2-52F7A22BE54D}"/>
    <cellStyle name="Not 4 4 3 5" xfId="26774" xr:uid="{1CCE53A5-D898-47DB-B857-05595AAA9592}"/>
    <cellStyle name="Not 4 4 3 5 2" xfId="50893" xr:uid="{46EE35B6-4A7D-49E8-8927-E48AECD83BA0}"/>
    <cellStyle name="Not 4 4 3 6" xfId="34174" xr:uid="{49D0D1F9-0B40-4446-A3EA-E2BA12707AA1}"/>
    <cellStyle name="Not 4 4 4" xfId="11955" xr:uid="{A956FE04-482C-4A48-AF5C-292823F9ECDE}"/>
    <cellStyle name="Not 4 4 4 2" xfId="25371" xr:uid="{E9A55F9A-9F0D-4935-AB15-28A5DADADB15}"/>
    <cellStyle name="Not 4 4 4 2 2" xfId="49505" xr:uid="{20DE70DA-60D0-44D1-A705-6435B947D225}"/>
    <cellStyle name="Not 4 4 4 3" xfId="36189" xr:uid="{990EC058-CF57-4027-BB40-DB0A87BBC241}"/>
    <cellStyle name="Not 4 4 5" xfId="15668" xr:uid="{39803EF3-00CA-46F8-B8B9-A86C3A287014}"/>
    <cellStyle name="Not 4 4 5 2" xfId="39900" xr:uid="{6B215A60-3B59-429F-8E64-68DBBF8D4A07}"/>
    <cellStyle name="Not 4 4 6" xfId="19405" xr:uid="{9183040A-2A2B-4875-AAEC-8E4D37C92D2C}"/>
    <cellStyle name="Not 4 4 6 2" xfId="43631" xr:uid="{4043790E-26D3-4B8E-AC6F-D80360BE4D9A}"/>
    <cellStyle name="Not 4 4 7" xfId="22958" xr:uid="{66EB201E-27AA-4277-9DD6-4C536F7D9B37}"/>
    <cellStyle name="Not 4 4 7 2" xfId="47160" xr:uid="{13B2C5AE-9556-46DA-8B29-8521B142D226}"/>
    <cellStyle name="Not 4 4 8" xfId="32155" xr:uid="{FAA136E1-E4C4-490D-BD8D-9D74AC7919A4}"/>
    <cellStyle name="Not 4 5" xfId="7366" xr:uid="{7961C3A6-70D7-4AE6-99CD-55855A271F9A}"/>
    <cellStyle name="Not 4 5 2" xfId="8514" xr:uid="{8B787F82-5244-47A4-8FE0-E0E24D7730FC}"/>
    <cellStyle name="Not 4 5 2 2" xfId="14663" xr:uid="{026578A4-5A2F-42B8-9E95-FC9A4E1FE520}"/>
    <cellStyle name="Not 4 5 2 2 2" xfId="28095" xr:uid="{BDF967B7-2026-4D66-8E03-4AB8EEDDAAAA}"/>
    <cellStyle name="Not 4 5 2 2 2 2" xfId="52212" xr:uid="{945FBBA3-3B5B-49FB-9BA5-D9C2D9E30C71}"/>
    <cellStyle name="Not 4 5 2 2 3" xfId="38896" xr:uid="{5861CB61-D0AD-473C-9684-E8A1FB8C26F0}"/>
    <cellStyle name="Not 4 5 2 3" xfId="18376" xr:uid="{F485A41E-909F-4365-B724-AF53A03AF6CE}"/>
    <cellStyle name="Not 4 5 2 3 2" xfId="42607" xr:uid="{D3D953F1-927D-4ED7-8055-8C532F0BBAAA}"/>
    <cellStyle name="Not 4 5 2 4" xfId="22115" xr:uid="{9616A748-5D3B-4B06-830B-F811EE24F41C}"/>
    <cellStyle name="Not 4 5 2 4 2" xfId="46338" xr:uid="{9C3BFFCC-9968-44E0-84B3-535BA5900D6D}"/>
    <cellStyle name="Not 4 5 2 5" xfId="24135" xr:uid="{4BEF6535-A9A0-4CA3-8C2B-CDCD86F6B342}"/>
    <cellStyle name="Not 4 5 2 5 2" xfId="48337" xr:uid="{37C97F79-002E-41E3-AA17-0DCAE5BFC89F}"/>
    <cellStyle name="Not 4 5 2 6" xfId="33330" xr:uid="{C8E0769A-83DE-4FEB-8B20-0BD2DE73598B}"/>
    <cellStyle name="Not 4 5 3" xfId="9629" xr:uid="{4C3F263D-B598-4545-8407-8E76CE6BBC2C}"/>
    <cellStyle name="Not 4 5 3 2" xfId="13471" xr:uid="{62C0FDE7-84EE-4092-A716-F363570EEB27}"/>
    <cellStyle name="Not 4 5 3 2 2" xfId="37704" xr:uid="{057209A8-1DAA-4B51-9B32-6A0A820A3CBD}"/>
    <cellStyle name="Not 4 5 3 3" xfId="17184" xr:uid="{450B116A-4CA6-4A20-8317-EF97C3BF2C50}"/>
    <cellStyle name="Not 4 5 3 3 2" xfId="41415" xr:uid="{C87AC33C-F3B4-4232-B479-67158BDF7221}"/>
    <cellStyle name="Not 4 5 3 4" xfId="20923" xr:uid="{17683B60-127B-4F63-8365-81171BA12421}"/>
    <cellStyle name="Not 4 5 3 4 2" xfId="45146" xr:uid="{686BE3D1-DC44-4F79-9738-147BB9508721}"/>
    <cellStyle name="Not 4 5 3 5" xfId="26901" xr:uid="{5B20A6ED-A5EC-4D84-9488-884944D774A8}"/>
    <cellStyle name="Not 4 5 3 5 2" xfId="51020" xr:uid="{2747472C-F749-4D56-B4C7-9E6812AE3D66}"/>
    <cellStyle name="Not 4 5 3 6" xfId="34254" xr:uid="{28261992-912D-46F1-992D-A9B01AAAFBE6}"/>
    <cellStyle name="Not 4 5 4" xfId="12082" xr:uid="{4D3EC1D0-E3CB-49AF-938B-781EB190B395}"/>
    <cellStyle name="Not 4 5 4 2" xfId="25498" xr:uid="{741C52F4-8596-4E50-A313-34E24937F2DF}"/>
    <cellStyle name="Not 4 5 4 2 2" xfId="49632" xr:uid="{B01BCFAA-62AD-43BF-B27E-6CD877E3B4DC}"/>
    <cellStyle name="Not 4 5 4 3" xfId="36316" xr:uid="{96FA359D-2E9F-4873-8069-1CA05F724C60}"/>
    <cellStyle name="Not 4 5 5" xfId="15795" xr:uid="{B4BFFAE2-2FCC-4740-BBCD-3B2CE37E0259}"/>
    <cellStyle name="Not 4 5 5 2" xfId="40027" xr:uid="{AEE427C1-EE5E-4233-BD5E-B8DB4C932AB0}"/>
    <cellStyle name="Not 4 5 6" xfId="19532" xr:uid="{F946EF47-1F41-4C64-89A3-E0CC41E6A896}"/>
    <cellStyle name="Not 4 5 6 2" xfId="43758" xr:uid="{7295A7A8-7E79-47E8-A81F-6CB5F09AE96E}"/>
    <cellStyle name="Not 4 5 7" xfId="23085" xr:uid="{633622CD-9D22-4729-AEEC-4AA1B4C884DB}"/>
    <cellStyle name="Not 4 5 7 2" xfId="47287" xr:uid="{760FBA48-D0BB-41C6-A365-B2279FBE76F7}"/>
    <cellStyle name="Not 4 5 8" xfId="32282" xr:uid="{D9E6F278-2A58-42B1-8374-D53D75B07D20}"/>
    <cellStyle name="Not 4 6" xfId="8024" xr:uid="{01A53B49-9272-42E6-BFCC-F5D5A4D10439}"/>
    <cellStyle name="Not 4 6 2" xfId="10067" xr:uid="{BD12E415-AC06-4012-93EE-1FDF2E56C317}"/>
    <cellStyle name="Not 4 6 2 2" xfId="14188" xr:uid="{7FB25687-15CA-4EF0-A5C0-E3D01C87CFBE}"/>
    <cellStyle name="Not 4 6 2 2 2" xfId="38421" xr:uid="{8C63486D-AEF4-41A7-ABED-4C30530F9A17}"/>
    <cellStyle name="Not 4 6 2 3" xfId="17901" xr:uid="{2711CC37-7551-4848-B3BE-D10A2BC6E18F}"/>
    <cellStyle name="Not 4 6 2 3 2" xfId="42132" xr:uid="{980F72BC-6BBE-4D7B-BAFD-9A1BA6E5F833}"/>
    <cellStyle name="Not 4 6 2 4" xfId="21640" xr:uid="{1BFC946A-F0DF-47CB-885A-E2A686068472}"/>
    <cellStyle name="Not 4 6 2 4 2" xfId="45863" xr:uid="{4901689D-0AA5-46D5-B601-7DBA820BB6F8}"/>
    <cellStyle name="Not 4 6 2 5" xfId="27620" xr:uid="{B26B98CE-3B2D-4C90-80C7-E2ABE8174B20}"/>
    <cellStyle name="Not 4 6 2 5 2" xfId="51737" xr:uid="{C3268959-6C79-429F-96D8-FFC4B73F64A3}"/>
    <cellStyle name="Not 4 6 2 6" xfId="34661" xr:uid="{BE7F6C03-3F69-4C8C-9898-206F54457AD7}"/>
    <cellStyle name="Not 4 6 3" xfId="9385" xr:uid="{8818DF9D-6CF5-4E88-9535-EF736BE4BC31}"/>
    <cellStyle name="Not 4 6 3 2" xfId="12996" xr:uid="{ED55B8D9-F542-484D-ACCE-B0A919FF1303}"/>
    <cellStyle name="Not 4 6 3 2 2" xfId="37229" xr:uid="{8D6A681F-D504-4EDA-9964-442A090A1A7C}"/>
    <cellStyle name="Not 4 6 3 3" xfId="16709" xr:uid="{A03B5BB9-1146-4086-9C92-C50548FDF5A6}"/>
    <cellStyle name="Not 4 6 3 3 2" xfId="40940" xr:uid="{0A05D6EA-55B1-4CFF-A41E-A0A05C38516A}"/>
    <cellStyle name="Not 4 6 3 4" xfId="20448" xr:uid="{7CE5E80A-4C67-44D6-9B5A-0F1392F4DD44}"/>
    <cellStyle name="Not 4 6 3 4 2" xfId="44671" xr:uid="{2E59D665-66F8-460B-91B6-A5F5BB352ED4}"/>
    <cellStyle name="Not 4 6 3 5" xfId="26426" xr:uid="{E5D136CE-8486-4C32-8342-BFFDA941B9A9}"/>
    <cellStyle name="Not 4 6 3 5 2" xfId="50545" xr:uid="{DE535055-2428-4791-8E53-362DDB17842D}"/>
    <cellStyle name="Not 4 6 3 6" xfId="34011" xr:uid="{2EB3CDF9-8E9F-4820-8C95-ABCCD6AC57A1}"/>
    <cellStyle name="Not 4 6 4" xfId="11607" xr:uid="{B9FF75D0-CDCC-43BF-9AFF-89D474DF4D6D}"/>
    <cellStyle name="Not 4 6 4 2" xfId="25023" xr:uid="{259F6F46-13DC-43D6-BE07-06D1F240B1EF}"/>
    <cellStyle name="Not 4 6 4 2 2" xfId="49157" xr:uid="{8714C07C-4806-4425-8497-90CB3370B302}"/>
    <cellStyle name="Not 4 6 4 3" xfId="35841" xr:uid="{D3EDC7AE-7BAB-4858-8DBA-4B01F6DF4978}"/>
    <cellStyle name="Not 4 6 5" xfId="15320" xr:uid="{3CB2535C-62A9-41AE-A3B2-C1E047B732D7}"/>
    <cellStyle name="Not 4 6 5 2" xfId="39552" xr:uid="{2EAA6A1C-C9AE-43A7-B31E-DAEEA1ED893F}"/>
    <cellStyle name="Not 4 6 6" xfId="19057" xr:uid="{8E2F5E91-3104-471A-AA1F-5C66003C8F1D}"/>
    <cellStyle name="Not 4 6 6 2" xfId="43283" xr:uid="{7C8EEC24-F178-4BC5-9C84-646AAE7EBB3D}"/>
    <cellStyle name="Not 4 6 7" xfId="23660" xr:uid="{FD1256EA-2C3D-492E-8BD3-17D51B0C7C3F}"/>
    <cellStyle name="Not 4 6 7 2" xfId="47862" xr:uid="{27E6000C-F77E-4FD4-AF69-9D5D72E8B652}"/>
    <cellStyle name="Not 4 6 8" xfId="32855" xr:uid="{AE6C2427-8770-4F64-91AA-F3DD7CABA981}"/>
    <cellStyle name="Not 4 7" xfId="7531" xr:uid="{CA4F3823-6F06-40D8-A8D9-C2CCD3D3917A}"/>
    <cellStyle name="Not 4 7 2" xfId="12282" xr:uid="{D4A3CBA8-E6A9-4803-8E01-B99DFBE25886}"/>
    <cellStyle name="Not 4 7 2 2" xfId="25704" xr:uid="{EC5ADBE2-C4A5-462A-9DF0-5D23822EA7E8}"/>
    <cellStyle name="Not 4 7 2 2 2" xfId="49832" xr:uid="{692ED363-078C-4E05-9568-A034F24DF8C7}"/>
    <cellStyle name="Not 4 7 2 3" xfId="36516" xr:uid="{AEA8D180-B2C6-4E18-9CFD-F6C64586D935}"/>
    <cellStyle name="Not 4 7 3" xfId="15995" xr:uid="{54978064-3DE8-4C16-A4D0-32ABDFF64869}"/>
    <cellStyle name="Not 4 7 3 2" xfId="40227" xr:uid="{217151D8-E81D-4B00-932A-D2715A4C4C05}"/>
    <cellStyle name="Not 4 7 4" xfId="19733" xr:uid="{606C3FA6-4ABF-4871-826F-49A81A4056FD}"/>
    <cellStyle name="Not 4 7 4 2" xfId="43958" xr:uid="{C6AC5505-0B1A-4DFF-A394-00F414663846}"/>
    <cellStyle name="Not 4 7 5" xfId="23245" xr:uid="{E209081C-DAB0-45B8-8FA7-E2FEFFB13F8A}"/>
    <cellStyle name="Not 4 7 5 2" xfId="47447" xr:uid="{05D5B9BA-56E7-407F-B96E-D7A9099D6FD8}"/>
    <cellStyle name="Not 4 7 6" xfId="32442" xr:uid="{B78F039C-C00E-4D3A-BEEC-3D6EFAF228F7}"/>
    <cellStyle name="Not 4 8" xfId="6874" xr:uid="{6514AFA4-8AA0-4549-836D-99979EBE433D}"/>
    <cellStyle name="Not 4 8 2" xfId="13778" xr:uid="{604B623D-0016-4121-8145-FB57FEED09F9}"/>
    <cellStyle name="Not 4 8 2 2" xfId="38011" xr:uid="{9F0DA97A-6E4D-470C-A35B-6DDFCDF87216}"/>
    <cellStyle name="Not 4 8 3" xfId="17491" xr:uid="{06772DFC-9AA7-4C77-A2AA-5C68E61D11C7}"/>
    <cellStyle name="Not 4 8 3 2" xfId="41722" xr:uid="{8B4451FE-EE2E-4D8A-98F1-581ACD3BC248}"/>
    <cellStyle name="Not 4 8 4" xfId="21230" xr:uid="{46CA8223-06B9-43B6-969A-F08E81EEEAB3}"/>
    <cellStyle name="Not 4 8 4 2" xfId="45453" xr:uid="{3A8F49A2-DC46-4402-88D8-DDEC3C187ECF}"/>
    <cellStyle name="Not 4 8 5" xfId="27210" xr:uid="{3802AD54-FCF5-4A84-890C-29495A507B0C}"/>
    <cellStyle name="Not 4 8 5 2" xfId="51327" xr:uid="{6DD01E04-314A-4F86-914C-643902F07BD6}"/>
    <cellStyle name="Not 4 8 6" xfId="31807" xr:uid="{7BE063EF-6CBD-4DCB-ADB7-93FF522F56A3}"/>
    <cellStyle name="Not 4 9" xfId="10952" xr:uid="{C91BF46C-0547-4C47-8F90-95D9F1CC4445}"/>
    <cellStyle name="Not 4 9 2" xfId="24569" xr:uid="{4B900ABC-80E6-4287-AEA3-5B08897C97B0}"/>
    <cellStyle name="Not 4 9 2 2" xfId="48743" xr:uid="{40D754CF-CCF7-4352-AF3F-978EEA90B4AC}"/>
    <cellStyle name="Not 4 9 3" xfId="35224" xr:uid="{6F7EBF17-824A-4EC3-9721-435477CA56DB}"/>
    <cellStyle name="Not 5" xfId="6489" xr:uid="{5A45E0E9-0AA8-43B3-9FAF-EC16A8AFDA50}"/>
    <cellStyle name="Not 5 10" xfId="14929" xr:uid="{AC6FE706-612C-4BB4-AEA1-B897ACAD4A62}"/>
    <cellStyle name="Not 5 10 2" xfId="39161" xr:uid="{9DD7E420-4039-4304-A9C1-DC7ECB81B87D}"/>
    <cellStyle name="Not 5 11" xfId="18662" xr:uid="{507BCD24-56A0-412F-9077-5B34FD278790}"/>
    <cellStyle name="Not 5 11 2" xfId="42888" xr:uid="{3A5A384C-2190-41F4-A327-7888BA187BC7}"/>
    <cellStyle name="Not 5 12" xfId="22732" xr:uid="{2937B8AD-0D4B-4D37-9D05-F74E0D64F111}"/>
    <cellStyle name="Not 5 12 2" xfId="46934" xr:uid="{3C42CD28-D456-44E3-9765-D67AD469240D}"/>
    <cellStyle name="Not 5 13" xfId="31494" xr:uid="{397EBA6B-80E4-4B7D-972B-4D95D4ACE6C3}"/>
    <cellStyle name="Not 5 2" xfId="7132" xr:uid="{85662792-7851-408B-86BD-D167C8FC2419}"/>
    <cellStyle name="Not 5 2 2" xfId="8280" xr:uid="{526F5553-D72A-49C5-85EE-917BD5DE7FBB}"/>
    <cellStyle name="Not 5 2 2 2" xfId="14437" xr:uid="{436479ED-FEE2-49B8-B979-E17081BDC0C9}"/>
    <cellStyle name="Not 5 2 2 2 2" xfId="27869" xr:uid="{F0C49DC9-880E-419D-B9E5-AA5255427E5D}"/>
    <cellStyle name="Not 5 2 2 2 2 2" xfId="51986" xr:uid="{96950EF5-525E-45C4-AA6C-C3A70FC07FDD}"/>
    <cellStyle name="Not 5 2 2 2 3" xfId="38670" xr:uid="{FB95E30A-0EDB-465D-954C-68B84697ED86}"/>
    <cellStyle name="Not 5 2 2 3" xfId="18150" xr:uid="{6410C988-C885-428B-849A-EDC7FA79CC5F}"/>
    <cellStyle name="Not 5 2 2 3 2" xfId="42381" xr:uid="{5635538E-3656-4071-B684-4835B523EE29}"/>
    <cellStyle name="Not 5 2 2 4" xfId="21889" xr:uid="{18C67242-CF4A-470A-B4F3-E50C233E58E1}"/>
    <cellStyle name="Not 5 2 2 4 2" xfId="46112" xr:uid="{D2DDC58C-65B9-48E1-BCF8-E79F9782F935}"/>
    <cellStyle name="Not 5 2 2 5" xfId="23909" xr:uid="{87C8B5D1-1DAB-4E0A-BFF8-121F8FA03521}"/>
    <cellStyle name="Not 5 2 2 5 2" xfId="48111" xr:uid="{49DFD542-4926-4412-A1F6-840400B95C04}"/>
    <cellStyle name="Not 5 2 2 6" xfId="33104" xr:uid="{A934065D-0478-43EF-8125-E411AD89C80E}"/>
    <cellStyle name="Not 5 2 3" xfId="9490" xr:uid="{59374340-FF45-4AEF-97F8-57B191E544F9}"/>
    <cellStyle name="Not 5 2 3 2" xfId="13245" xr:uid="{E8A523D2-7DF2-438E-8BBE-68E1230DB10D}"/>
    <cellStyle name="Not 5 2 3 2 2" xfId="37478" xr:uid="{A42AC60E-1700-4175-97B9-BF1A6A5EDF44}"/>
    <cellStyle name="Not 5 2 3 3" xfId="16958" xr:uid="{FECF24E3-581B-4F43-A786-222E2A589E35}"/>
    <cellStyle name="Not 5 2 3 3 2" xfId="41189" xr:uid="{C79EF20D-DBFF-4AD8-8B4D-3E56E26F99C7}"/>
    <cellStyle name="Not 5 2 3 4" xfId="20697" xr:uid="{ADE82F56-D1A4-45F2-89FA-C68045D0EBD0}"/>
    <cellStyle name="Not 5 2 3 4 2" xfId="44920" xr:uid="{D9233138-2D69-4775-8BDF-AD551547D30D}"/>
    <cellStyle name="Not 5 2 3 5" xfId="26675" xr:uid="{05564AC4-D76A-4DAD-9604-E2115EE8E0E0}"/>
    <cellStyle name="Not 5 2 3 5 2" xfId="50794" xr:uid="{753963E9-B245-4CF5-BC37-2E1CB135CAA9}"/>
    <cellStyle name="Not 5 2 3 6" xfId="34115" xr:uid="{A8863D11-1515-42A4-9F9D-BF18540406AE}"/>
    <cellStyle name="Not 5 2 4" xfId="11856" xr:uid="{524A594D-E686-40B8-ABF9-85F5935F1A64}"/>
    <cellStyle name="Not 5 2 4 2" xfId="25272" xr:uid="{2DC3D0EC-DE06-4B3D-A782-40B2AA2A33F0}"/>
    <cellStyle name="Not 5 2 4 2 2" xfId="49406" xr:uid="{461553E7-D586-4F65-8F35-11FE2A79FE5A}"/>
    <cellStyle name="Not 5 2 4 3" xfId="36090" xr:uid="{998AC521-4293-4AA3-B0B0-1CC5CC48336B}"/>
    <cellStyle name="Not 5 2 5" xfId="15569" xr:uid="{E634A788-C49E-4D75-A94D-926EFF856583}"/>
    <cellStyle name="Not 5 2 5 2" xfId="39801" xr:uid="{D11FF6D6-CB00-4FC9-BA52-A44AA285C152}"/>
    <cellStyle name="Not 5 2 6" xfId="19306" xr:uid="{078325FB-DDFB-44FA-8766-5F4969F53945}"/>
    <cellStyle name="Not 5 2 6 2" xfId="43532" xr:uid="{588DB52B-2799-4981-A42E-6167296C6A33}"/>
    <cellStyle name="Not 5 2 7" xfId="22859" xr:uid="{EC708FA3-7B2A-4BB9-8B82-00AE2D264090}"/>
    <cellStyle name="Not 5 2 7 2" xfId="47061" xr:uid="{05087BB9-A6B0-4076-9F06-AB2F36C0A683}"/>
    <cellStyle name="Not 5 2 8" xfId="32056" xr:uid="{14B2DDB5-0066-4C05-A4E0-BD3A246535B8}"/>
    <cellStyle name="Not 5 3" xfId="7260" xr:uid="{C275EE44-3657-4568-B563-270E91107EA1}"/>
    <cellStyle name="Not 5 3 2" xfId="8410" xr:uid="{4C342CF3-DE9F-4D6F-8A02-2F8463BE5DD9}"/>
    <cellStyle name="Not 5 3 2 2" xfId="14564" xr:uid="{D31B65E3-6D74-4524-A895-3E3812962041}"/>
    <cellStyle name="Not 5 3 2 2 2" xfId="27996" xr:uid="{01526DBE-7067-40A6-8238-72C7ECB84264}"/>
    <cellStyle name="Not 5 3 2 2 2 2" xfId="52113" xr:uid="{D7858F6C-669F-4D9D-B9EB-3786478EE05D}"/>
    <cellStyle name="Not 5 3 2 2 3" xfId="38797" xr:uid="{A140BF65-F043-4E16-AEA1-5089451159D6}"/>
    <cellStyle name="Not 5 3 2 3" xfId="18277" xr:uid="{B7795721-0F9F-48F5-A039-B7E9C4568A04}"/>
    <cellStyle name="Not 5 3 2 3 2" xfId="42508" xr:uid="{BB59A3D4-0750-4546-9B37-FA79AF2049B9}"/>
    <cellStyle name="Not 5 3 2 4" xfId="22016" xr:uid="{74FC7953-FA07-49B4-9353-C2023C0CB507}"/>
    <cellStyle name="Not 5 3 2 4 2" xfId="46239" xr:uid="{0A9ADA05-D2F8-454A-A12E-5E7E4E3171FF}"/>
    <cellStyle name="Not 5 3 2 5" xfId="24036" xr:uid="{F4D5EB3A-C09C-49EE-8F49-B781D4A3A07A}"/>
    <cellStyle name="Not 5 3 2 5 2" xfId="48238" xr:uid="{060D19AF-E567-4D07-ADAB-249BBC5E077D}"/>
    <cellStyle name="Not 5 3 2 6" xfId="33231" xr:uid="{ADE258B1-466B-414B-B169-449C565F503D}"/>
    <cellStyle name="Not 5 3 3" xfId="9575" xr:uid="{7538ABAF-D784-48AA-B334-A58701C0D8B7}"/>
    <cellStyle name="Not 5 3 3 2" xfId="13372" xr:uid="{D0DFA272-8A08-4606-9E5B-09D595B804EC}"/>
    <cellStyle name="Not 5 3 3 2 2" xfId="37605" xr:uid="{813BF5DD-7EE0-4D75-BF37-7D0D9D3D6C8F}"/>
    <cellStyle name="Not 5 3 3 3" xfId="17085" xr:uid="{11E80A50-2F21-46FF-90C6-B85F6B7B59C1}"/>
    <cellStyle name="Not 5 3 3 3 2" xfId="41316" xr:uid="{31CCF2A8-0209-46D5-A540-AF7414BDA79F}"/>
    <cellStyle name="Not 5 3 3 4" xfId="20824" xr:uid="{CD3EE53C-70F3-4027-9B89-98C0EE57CE96}"/>
    <cellStyle name="Not 5 3 3 4 2" xfId="45047" xr:uid="{13496A49-E100-492F-9181-CB8CA1705ECE}"/>
    <cellStyle name="Not 5 3 3 5" xfId="26802" xr:uid="{23C4A2A0-06EA-41D4-AAC2-1978D5FE77AA}"/>
    <cellStyle name="Not 5 3 3 5 2" xfId="50921" xr:uid="{A9AD8B57-CEFC-4A82-9A81-81CEA9EED699}"/>
    <cellStyle name="Not 5 3 3 6" xfId="34200" xr:uid="{ED38488A-DAC2-4FAA-AAB8-5FBDF7962073}"/>
    <cellStyle name="Not 5 3 4" xfId="11983" xr:uid="{3416005D-9978-4023-9DA7-16323932EA2E}"/>
    <cellStyle name="Not 5 3 4 2" xfId="25399" xr:uid="{410C0E0B-76E3-435C-B6E6-D25B67B31021}"/>
    <cellStyle name="Not 5 3 4 2 2" xfId="49533" xr:uid="{799C5163-DC73-4A2D-A69C-E8AC3F524E56}"/>
    <cellStyle name="Not 5 3 4 3" xfId="36217" xr:uid="{B608C164-F214-4E31-A3C5-086EC6F6D195}"/>
    <cellStyle name="Not 5 3 5" xfId="15696" xr:uid="{E89BBA8C-D842-477A-B618-5E095C2537F8}"/>
    <cellStyle name="Not 5 3 5 2" xfId="39928" xr:uid="{0F978218-27ED-478B-9B79-09B6AC5ED3BB}"/>
    <cellStyle name="Not 5 3 6" xfId="19433" xr:uid="{9AD51801-C4D5-42A5-8A1A-9D8CFBB369E6}"/>
    <cellStyle name="Not 5 3 6 2" xfId="43659" xr:uid="{ED76159E-ED3A-47A8-95A4-F66E1B173EDF}"/>
    <cellStyle name="Not 5 3 7" xfId="22986" xr:uid="{978F5EAC-EDD1-4554-9651-B752BBB9A874}"/>
    <cellStyle name="Not 5 3 7 2" xfId="47188" xr:uid="{FEE35F30-423C-4FCE-9169-4A78DBD4803F}"/>
    <cellStyle name="Not 5 3 8" xfId="32183" xr:uid="{56072E24-0262-48FA-B634-41D5A03F5E6D}"/>
    <cellStyle name="Not 5 4" xfId="7394" xr:uid="{D5CE3D3E-AAC0-4CDD-98B3-613A5BE7D95A}"/>
    <cellStyle name="Not 5 4 2" xfId="8542" xr:uid="{10BA7761-96EF-4FE1-B771-5F156CB16163}"/>
    <cellStyle name="Not 5 4 2 2" xfId="14691" xr:uid="{357C5EC4-78ED-4DC2-ACCA-8E4003C4220F}"/>
    <cellStyle name="Not 5 4 2 2 2" xfId="28123" xr:uid="{DC29C7E0-4680-453E-B723-65573D94AC94}"/>
    <cellStyle name="Not 5 4 2 2 2 2" xfId="52240" xr:uid="{279E9808-7586-4315-8AC0-73DFE69DE361}"/>
    <cellStyle name="Not 5 4 2 2 3" xfId="38924" xr:uid="{A0404C91-88F5-455A-978F-CC4422D43EC0}"/>
    <cellStyle name="Not 5 4 2 3" xfId="18404" xr:uid="{DA8539F9-5D4B-459E-9AF2-B36EF04E75BE}"/>
    <cellStyle name="Not 5 4 2 3 2" xfId="42635" xr:uid="{566A1987-0A6F-4A3E-AFB5-F9FF7BA3F0E4}"/>
    <cellStyle name="Not 5 4 2 4" xfId="22143" xr:uid="{2B4DC1F1-BA31-4117-8D47-B00647C9AB3A}"/>
    <cellStyle name="Not 5 4 2 4 2" xfId="46366" xr:uid="{FC2B7621-2BFE-4A70-9D33-24609EA8F44B}"/>
    <cellStyle name="Not 5 4 2 5" xfId="24163" xr:uid="{B58FC302-7433-4B4E-9B80-F2B207730E34}"/>
    <cellStyle name="Not 5 4 2 5 2" xfId="48365" xr:uid="{E3F5C2D5-ECA9-4437-B580-09EB27182DC7}"/>
    <cellStyle name="Not 5 4 2 6" xfId="33358" xr:uid="{0E159C31-20B9-4A9A-B99E-452B6E3FC136}"/>
    <cellStyle name="Not 5 4 3" xfId="9654" xr:uid="{37E8AD9B-B91C-40C2-B60D-14060A966981}"/>
    <cellStyle name="Not 5 4 3 2" xfId="13499" xr:uid="{B19A4B9A-BC91-40F9-ACB9-A2B43DDE1D0A}"/>
    <cellStyle name="Not 5 4 3 2 2" xfId="37732" xr:uid="{91906642-0166-4946-B6BE-DCE5B3686CF6}"/>
    <cellStyle name="Not 5 4 3 3" xfId="17212" xr:uid="{75488AC4-3482-4E9F-9CFA-634F8E247EFF}"/>
    <cellStyle name="Not 5 4 3 3 2" xfId="41443" xr:uid="{1F82F107-C882-4BEC-A94F-484C29E4856E}"/>
    <cellStyle name="Not 5 4 3 4" xfId="20951" xr:uid="{A5472FED-D2E2-4DC7-BFA9-73F76334B3AF}"/>
    <cellStyle name="Not 5 4 3 4 2" xfId="45174" xr:uid="{FB602A47-63CA-4C0F-8F0F-EF04D710EE71}"/>
    <cellStyle name="Not 5 4 3 5" xfId="26929" xr:uid="{F3EAF2C3-77E1-4D73-92ED-CEBAFFB4CBA2}"/>
    <cellStyle name="Not 5 4 3 5 2" xfId="51048" xr:uid="{C80C7BEB-5151-4D7C-BEE5-AF291EB0B55C}"/>
    <cellStyle name="Not 5 4 3 6" xfId="34279" xr:uid="{35E95E3F-BD8E-41E1-8442-EA002E7A3E5D}"/>
    <cellStyle name="Not 5 4 4" xfId="12110" xr:uid="{08025069-00BA-4E73-A473-862CDD6EF9D7}"/>
    <cellStyle name="Not 5 4 4 2" xfId="25526" xr:uid="{D6079498-ED41-4682-B545-DB309CF91E49}"/>
    <cellStyle name="Not 5 4 4 2 2" xfId="49660" xr:uid="{6D27E2F0-4F9A-42D1-B318-3F459EDC1153}"/>
    <cellStyle name="Not 5 4 4 3" xfId="36344" xr:uid="{6E5A3B43-9514-4836-8CCC-E495E18D9AA0}"/>
    <cellStyle name="Not 5 4 5" xfId="15823" xr:uid="{04611CE6-34FB-4ECC-948D-278FE28A7AE9}"/>
    <cellStyle name="Not 5 4 5 2" xfId="40055" xr:uid="{344ABD33-981E-421A-8FCB-BFF0B5FEBD09}"/>
    <cellStyle name="Not 5 4 6" xfId="19560" xr:uid="{A8C7BCDB-EF1D-4FAE-9847-4C3EB28D6325}"/>
    <cellStyle name="Not 5 4 6 2" xfId="43786" xr:uid="{BAC0B5D8-CEA9-4569-93F9-9709679C6686}"/>
    <cellStyle name="Not 5 4 7" xfId="23113" xr:uid="{E397E2F2-0645-4168-B88E-AC7C8DD18368}"/>
    <cellStyle name="Not 5 4 7 2" xfId="47315" xr:uid="{B3FAFD56-418B-4DC8-AC52-4653E8CE5AC7}"/>
    <cellStyle name="Not 5 4 8" xfId="32310" xr:uid="{12A30CE2-1A99-413E-8DF4-6B990BFA1BD7}"/>
    <cellStyle name="Not 5 5" xfId="8149" xr:uid="{59F71520-584E-47B4-AD4A-F09CB78D2C83}"/>
    <cellStyle name="Not 5 5 2" xfId="10096" xr:uid="{C9B1AC00-BB40-4EDE-B52D-ADC7EF963A86}"/>
    <cellStyle name="Not 5 5 2 2" xfId="14310" xr:uid="{117B0795-D746-4D34-9DF7-F05800AAFCD6}"/>
    <cellStyle name="Not 5 5 2 2 2" xfId="38543" xr:uid="{660877ED-143E-4C5B-B5FB-897D009B04F4}"/>
    <cellStyle name="Not 5 5 2 3" xfId="18023" xr:uid="{8086A8FA-30B7-41E8-B344-E58C0AE7CA32}"/>
    <cellStyle name="Not 5 5 2 3 2" xfId="42254" xr:uid="{C30BD265-4953-4CE3-AB50-6FC6E29F90EB}"/>
    <cellStyle name="Not 5 5 2 4" xfId="21762" xr:uid="{942642BA-D1C2-4FF5-8F21-A4E193EBEB30}"/>
    <cellStyle name="Not 5 5 2 4 2" xfId="45985" xr:uid="{FE6679A1-F361-4EFF-8CEB-1B876562C0C5}"/>
    <cellStyle name="Not 5 5 2 5" xfId="27742" xr:uid="{A5CFC8EA-6843-446C-8958-4C6331F21F54}"/>
    <cellStyle name="Not 5 5 2 5 2" xfId="51859" xr:uid="{4903D66F-A824-43E3-92C0-35B86ACB4520}"/>
    <cellStyle name="Not 5 5 2 6" xfId="34690" xr:uid="{03525638-0EAD-438C-9E24-664D8D37D12A}"/>
    <cellStyle name="Not 5 5 3" xfId="9414" xr:uid="{013F0FC8-BA00-4F9F-93D6-A4772117C033}"/>
    <cellStyle name="Not 5 5 3 2" xfId="13118" xr:uid="{7F58DD96-F347-4782-8295-BD24F7C19DCB}"/>
    <cellStyle name="Not 5 5 3 2 2" xfId="37351" xr:uid="{8E3FE55C-97B5-46EF-8E03-A8F282DC98AD}"/>
    <cellStyle name="Not 5 5 3 3" xfId="16831" xr:uid="{95491EF7-8D36-44BD-B661-3ACAA4D34E7B}"/>
    <cellStyle name="Not 5 5 3 3 2" xfId="41062" xr:uid="{80E7A999-A66B-4FAB-9609-E4AEB6633CA0}"/>
    <cellStyle name="Not 5 5 3 4" xfId="20570" xr:uid="{BB5C396F-7FFF-4F5F-B92C-D635E84B4ECB}"/>
    <cellStyle name="Not 5 5 3 4 2" xfId="44793" xr:uid="{82F8D451-5507-4D27-910D-AE2998C729ED}"/>
    <cellStyle name="Not 5 5 3 5" xfId="26548" xr:uid="{2ADA21A9-7468-46D1-8AFF-D7A5DE5BA308}"/>
    <cellStyle name="Not 5 5 3 5 2" xfId="50667" xr:uid="{90B63973-643A-4E6C-BB5B-31A887988C4F}"/>
    <cellStyle name="Not 5 5 3 6" xfId="34039" xr:uid="{E0FA4A74-7505-47B9-A0B4-0EC246DA3CEB}"/>
    <cellStyle name="Not 5 5 4" xfId="11729" xr:uid="{B49B15FC-35AA-4FF9-ADB9-EDAB0BF53CA5}"/>
    <cellStyle name="Not 5 5 4 2" xfId="25145" xr:uid="{3F2D832C-4AB5-473E-9540-D92ED23B624D}"/>
    <cellStyle name="Not 5 5 4 2 2" xfId="49279" xr:uid="{A5B9D2BD-6C0D-4F32-B3B5-95CE64EDBC00}"/>
    <cellStyle name="Not 5 5 4 3" xfId="35963" xr:uid="{2EC22B39-C471-4D3A-9B40-80DC3EAC65EE}"/>
    <cellStyle name="Not 5 5 5" xfId="15442" xr:uid="{29BDB92D-B902-405B-B144-491B6C8FFE76}"/>
    <cellStyle name="Not 5 5 5 2" xfId="39674" xr:uid="{F9CB0F51-FADD-419A-8A81-91E0B6292C3A}"/>
    <cellStyle name="Not 5 5 6" xfId="19179" xr:uid="{82B0A6BB-6955-4975-A1F9-D3FAB58835B0}"/>
    <cellStyle name="Not 5 5 6 2" xfId="43405" xr:uid="{712007FB-315E-4381-ACB6-7B733B692973}"/>
    <cellStyle name="Not 5 5 7" xfId="23782" xr:uid="{40F5AB74-B8AF-4B55-9310-0EEA927C76A1}"/>
    <cellStyle name="Not 5 5 7 2" xfId="47984" xr:uid="{3E75E649-BF6A-4333-BDE7-EA74481B4455}"/>
    <cellStyle name="Not 5 5 8" xfId="32977" xr:uid="{27CDAC16-D57A-4AF1-A7D8-583F26976D2A}"/>
    <cellStyle name="Not 5 6" xfId="7559" xr:uid="{01CAE047-9A63-4CDA-AC56-4823FC317A6D}"/>
    <cellStyle name="Not 5 6 2" xfId="12629" xr:uid="{CF3E4EE7-C32F-41BA-8298-3A5007307DF9}"/>
    <cellStyle name="Not 5 6 2 2" xfId="26057" xr:uid="{3661EF4A-F299-4834-8FDE-CC35DFD7BD28}"/>
    <cellStyle name="Not 5 6 2 2 2" xfId="50178" xr:uid="{3CAF9B68-57D6-4561-B1AF-900A4AE1565F}"/>
    <cellStyle name="Not 5 6 2 3" xfId="36862" xr:uid="{E380A944-556E-4ED6-8850-66613704960E}"/>
    <cellStyle name="Not 5 6 3" xfId="16342" xr:uid="{C8BD792F-0C93-46DB-A2CB-17457E05FD1B}"/>
    <cellStyle name="Not 5 6 3 2" xfId="40573" xr:uid="{13E11FC3-D0F8-45A6-B7DF-60ECCFB1795D}"/>
    <cellStyle name="Not 5 6 4" xfId="20081" xr:uid="{F8E58211-8753-4007-8A60-B85029E39D4F}"/>
    <cellStyle name="Not 5 6 4 2" xfId="44304" xr:uid="{3A932AE9-AD25-4F60-8326-A4F4175DEC56}"/>
    <cellStyle name="Not 5 6 5" xfId="23273" xr:uid="{25BE7282-C32A-45B5-ABD4-41EA1948D904}"/>
    <cellStyle name="Not 5 6 5 2" xfId="47475" xr:uid="{026DB325-DC36-46AC-9DB6-44FB1166881B}"/>
    <cellStyle name="Not 5 6 6" xfId="32470" xr:uid="{6C205DC3-32E5-4050-8BDA-8E8272102E48}"/>
    <cellStyle name="Not 5 7" xfId="7002" xr:uid="{3B55DB1B-E355-438D-9EB3-C2F3182A4D0F}"/>
    <cellStyle name="Not 5 7 2" xfId="13806" xr:uid="{122B055B-9A19-473C-BA13-4AC731F3F450}"/>
    <cellStyle name="Not 5 7 2 2" xfId="38039" xr:uid="{E83E3648-F851-4AEF-9259-DA8341B821EB}"/>
    <cellStyle name="Not 5 7 3" xfId="17519" xr:uid="{CECE214E-C857-4559-ABCB-12E634193147}"/>
    <cellStyle name="Not 5 7 3 2" xfId="41750" xr:uid="{9662CD12-E6AA-42F6-8518-C86CA25DEDC4}"/>
    <cellStyle name="Not 5 7 4" xfId="21258" xr:uid="{9589F28F-9F22-4398-9B06-D640CEB5EBF3}"/>
    <cellStyle name="Not 5 7 4 2" xfId="45481" xr:uid="{0ACB50DE-02A0-4D69-B2EE-5A50D710E4FC}"/>
    <cellStyle name="Not 5 7 5" xfId="27238" xr:uid="{D27CBBE1-81FD-4F05-BCCB-E86DD23AAE78}"/>
    <cellStyle name="Not 5 7 5 2" xfId="51355" xr:uid="{C363D111-7F24-4284-93DE-D9AD4DE18DAD}"/>
    <cellStyle name="Not 5 7 6" xfId="31929" xr:uid="{53303A84-13CE-4FDE-BCBE-2F07016B7AA5}"/>
    <cellStyle name="Not 5 8" xfId="9057" xr:uid="{97084547-B207-4382-91F1-E34D65A7117B}"/>
    <cellStyle name="Not 5 8 2" xfId="12459" xr:uid="{A48BF620-CE35-41D7-AF05-591EE2617ED7}"/>
    <cellStyle name="Not 5 8 2 2" xfId="36693" xr:uid="{CDEA109E-64AC-43A3-A363-6BBE402D0783}"/>
    <cellStyle name="Not 5 8 3" xfId="16172" xr:uid="{D860503E-9805-478F-A091-C6D0F568783A}"/>
    <cellStyle name="Not 5 8 3 2" xfId="40404" xr:uid="{BC037703-9DDE-4EC0-99E1-5A2FCCCFF902}"/>
    <cellStyle name="Not 5 8 4" xfId="19910" xr:uid="{A0732696-BE42-403A-AB60-9BEE35B511CA}"/>
    <cellStyle name="Not 5 8 4 2" xfId="44135" xr:uid="{87A63617-A076-4BDA-AA64-CFD72660654A}"/>
    <cellStyle name="Not 5 8 5" xfId="25885" xr:uid="{994AF064-B475-4878-9356-5BFA42ACE2F3}"/>
    <cellStyle name="Not 5 8 5 2" xfId="50009" xr:uid="{8A5AAEB0-0D2A-46F0-8B12-069D4CB338BF}"/>
    <cellStyle name="Not 5 8 6" xfId="33750" xr:uid="{379F9BB0-5715-4841-A53E-BE54520B5572}"/>
    <cellStyle name="Not 5 9" xfId="11216" xr:uid="{A88FB2EA-3726-4C30-A6BA-B8B7D8ADF214}"/>
    <cellStyle name="Not 5 9 2" xfId="24597" xr:uid="{082FDB54-EA29-4D4E-B790-339D779D6B83}"/>
    <cellStyle name="Not 5 9 2 2" xfId="48771" xr:uid="{830B62EA-4C7F-4B78-BA86-C6CDEFE01ECF}"/>
    <cellStyle name="Not 5 9 3" xfId="35450" xr:uid="{1CD64C88-BC94-4488-A519-6CD7AD197A0B}"/>
    <cellStyle name="Not 6" xfId="7576" xr:uid="{7F79E599-4AC4-41EC-BE50-85AB8816FF01}"/>
    <cellStyle name="Not 6 2" xfId="9171" xr:uid="{4DA45C80-3C7A-4B9F-8031-FB38E69F3100}"/>
    <cellStyle name="Not 6 2 2" xfId="12646" xr:uid="{5E169098-4038-41F2-A3FA-9097EF8B324A}"/>
    <cellStyle name="Not 6 2 2 2" xfId="36879" xr:uid="{2A98552C-8D43-4DB6-94A2-509C86A3D721}"/>
    <cellStyle name="Not 6 2 3" xfId="16359" xr:uid="{30AC3FC6-0074-4E68-AAD4-D75A9AEDED94}"/>
    <cellStyle name="Not 6 2 3 2" xfId="40590" xr:uid="{CFAF6A90-423D-4081-9EA6-FF2C3AE3A275}"/>
    <cellStyle name="Not 6 2 4" xfId="20098" xr:uid="{56E64F00-454D-4AEE-BD2F-84C876815778}"/>
    <cellStyle name="Not 6 2 4 2" xfId="44321" xr:uid="{89A09138-9358-4706-8DF2-83F7FA8A0BBB}"/>
    <cellStyle name="Not 6 2 5" xfId="26074" xr:uid="{9FDEA766-3D75-4E14-97F3-3A4DDB5C78AF}"/>
    <cellStyle name="Not 6 2 5 2" xfId="50195" xr:uid="{6128D592-8F5E-4978-8944-FD947595087E}"/>
    <cellStyle name="Not 6 2 6" xfId="33835" xr:uid="{CCB8A3CD-1F47-4AD1-97E0-FA4932D55ABE}"/>
    <cellStyle name="Not 6 3" xfId="9904" xr:uid="{0CF39113-10DD-45D2-9F27-BABAA8502FA4}"/>
    <cellStyle name="Not 6 3 2" xfId="13823" xr:uid="{B8C591BF-66F9-4714-AC43-23E82D004C7D}"/>
    <cellStyle name="Not 6 3 2 2" xfId="38056" xr:uid="{24A974AE-1D39-4E0A-B74D-B2F2BF783650}"/>
    <cellStyle name="Not 6 3 3" xfId="17536" xr:uid="{85CAA1AF-F1BA-4A5C-A888-92A55EB5AAAC}"/>
    <cellStyle name="Not 6 3 3 2" xfId="41767" xr:uid="{E0161E73-149B-483B-8064-65EF4E8D1B2B}"/>
    <cellStyle name="Not 6 3 4" xfId="21275" xr:uid="{D81C850D-9E69-495A-ACA0-208E83811BAB}"/>
    <cellStyle name="Not 6 3 4 2" xfId="45498" xr:uid="{0C0DF2BC-19DE-45D0-BF85-DC50E2311A77}"/>
    <cellStyle name="Not 6 3 5" xfId="27255" xr:uid="{0745CF8E-58ED-45CC-B145-94A744C294ED}"/>
    <cellStyle name="Not 6 3 5 2" xfId="51372" xr:uid="{1C598633-E2BA-4978-AD87-9355D6287DD3}"/>
    <cellStyle name="Not 6 3 6" xfId="34504" xr:uid="{BD4BF9EB-4B6F-4B6F-A48B-0231B5EFFA4D}"/>
    <cellStyle name="Not 6 4" xfId="9066" xr:uid="{F2B8326F-6F6E-4935-A4EF-4070F79FC897}"/>
    <cellStyle name="Not 6 4 2" xfId="12478" xr:uid="{68C31272-434C-4661-83EB-771E0061D3B9}"/>
    <cellStyle name="Not 6 4 2 2" xfId="36712" xr:uid="{D3A60A6D-4352-4FF7-9C52-2CF3E624B6AC}"/>
    <cellStyle name="Not 6 4 3" xfId="16191" xr:uid="{96E1C1DE-167C-4513-93FF-BA1F704690CD}"/>
    <cellStyle name="Not 6 4 3 2" xfId="40423" xr:uid="{39DC3774-18DF-4060-9275-A457100E6BF2}"/>
    <cellStyle name="Not 6 4 4" xfId="19929" xr:uid="{1A25D170-F72F-4C47-A93D-4B32B1AFA261}"/>
    <cellStyle name="Not 6 4 4 2" xfId="44154" xr:uid="{CFED2B0B-AF6D-4B89-BA34-0FAD6CFFF33F}"/>
    <cellStyle name="Not 6 4 5" xfId="25904" xr:uid="{CFF789D6-9613-4F2A-B6D6-FA7243558E5C}"/>
    <cellStyle name="Not 6 4 5 2" xfId="50028" xr:uid="{DE1EF2CD-2B40-4247-B646-F1FF5510C8E2}"/>
    <cellStyle name="Not 6 4 6" xfId="33759" xr:uid="{D144A95B-7FCB-491A-B12B-0766391BF5BE}"/>
    <cellStyle name="Not 6 5" xfId="11233" xr:uid="{3284BAA0-C12F-48BB-82E9-91CEE05659E0}"/>
    <cellStyle name="Not 6 5 2" xfId="24614" xr:uid="{24CCCD84-35A5-4D60-ACDA-8CF664D93AE7}"/>
    <cellStyle name="Not 6 5 2 2" xfId="48788" xr:uid="{D372076A-F904-482A-AF49-2F4768583CF9}"/>
    <cellStyle name="Not 6 5 3" xfId="35467" xr:uid="{7AD0C24F-8488-48A4-BA83-9D579B8F269A}"/>
    <cellStyle name="Not 6 6" xfId="14946" xr:uid="{51AC32FE-52ED-42E8-88F3-F43276496BD5}"/>
    <cellStyle name="Not 6 6 2" xfId="39178" xr:uid="{13CE2B56-09F4-4022-B9A8-197D404DEDDC}"/>
    <cellStyle name="Not 6 7" xfId="18679" xr:uid="{EE99642F-7EC5-48D5-BB36-1A3969ACB2E5}"/>
    <cellStyle name="Not 6 7 2" xfId="42905" xr:uid="{B6576349-236C-4CE9-BC0B-B8CA8E39A572}"/>
    <cellStyle name="Not 6 8" xfId="23290" xr:uid="{A26A9041-2DF2-428D-8519-79BD72133FB2}"/>
    <cellStyle name="Not 6 8 2" xfId="47492" xr:uid="{019F0A20-BED7-4315-8EC5-D9588B5540C4}"/>
    <cellStyle name="Not 6 9" xfId="32487" xr:uid="{0B5E7F66-0EE1-410D-ABBF-8649D1748F2D}"/>
    <cellStyle name="Not 7" xfId="7595" xr:uid="{0ADC1516-BA39-4340-82CB-D445C2CBE04D}"/>
    <cellStyle name="Not 7 2" xfId="9172" xr:uid="{D4AE0824-23B3-4BB8-A5AF-1EFA570AE485}"/>
    <cellStyle name="Not 7 2 2" xfId="12665" xr:uid="{09881E33-319B-46E5-9C01-95E6E41799BD}"/>
    <cellStyle name="Not 7 2 2 2" xfId="36898" xr:uid="{8F358339-3CDA-4BED-8720-CB6DCC21A863}"/>
    <cellStyle name="Not 7 2 3" xfId="16378" xr:uid="{6F1CED45-05DB-4970-9141-FEA1B2447991}"/>
    <cellStyle name="Not 7 2 3 2" xfId="40609" xr:uid="{236217B1-9103-4DB5-B3BE-E988F9FC4583}"/>
    <cellStyle name="Not 7 2 4" xfId="20117" xr:uid="{32425869-B5CB-4032-9BFF-9F2C8E2126F1}"/>
    <cellStyle name="Not 7 2 4 2" xfId="44340" xr:uid="{7EB19609-6B04-4223-85F6-745B79463E92}"/>
    <cellStyle name="Not 7 2 5" xfId="26093" xr:uid="{89A0A74E-325B-4353-902B-8C3C9A599C60}"/>
    <cellStyle name="Not 7 2 5 2" xfId="50214" xr:uid="{721BEE99-0072-45EA-97BA-6FB60018BD33}"/>
    <cellStyle name="Not 7 2 6" xfId="33836" xr:uid="{CB72CA26-39F3-4E02-920E-9AD79B3E346D}"/>
    <cellStyle name="Not 7 3" xfId="9920" xr:uid="{CE42B87B-95C4-46C6-8F26-D3D95AD56002}"/>
    <cellStyle name="Not 7 3 2" xfId="13842" xr:uid="{C8F5E6BA-EF7C-4790-B622-B51EDC5F04BF}"/>
    <cellStyle name="Not 7 3 2 2" xfId="38075" xr:uid="{9CCA484E-CF39-454B-BF9F-220955E9E897}"/>
    <cellStyle name="Not 7 3 3" xfId="17555" xr:uid="{8E253E87-A090-4D55-AA7E-01A9BFEC816D}"/>
    <cellStyle name="Not 7 3 3 2" xfId="41786" xr:uid="{5B103379-33E8-4BDD-AB19-C5491317D0F9}"/>
    <cellStyle name="Not 7 3 4" xfId="21294" xr:uid="{C2E531BD-9D52-4BE6-923D-E6BF99AC8B4D}"/>
    <cellStyle name="Not 7 3 4 2" xfId="45517" xr:uid="{C523FECB-C51B-4D36-9363-9959C901E9CB}"/>
    <cellStyle name="Not 7 3 5" xfId="27274" xr:uid="{A3F17923-FD94-4266-A8BC-F566E2ECE340}"/>
    <cellStyle name="Not 7 3 5 2" xfId="51391" xr:uid="{9A2BC517-F6F2-4BA4-8A10-9BE2899FD42F}"/>
    <cellStyle name="Not 7 3 6" xfId="34520" xr:uid="{30A7D6E0-3D78-41A1-AF74-815E5184A100}"/>
    <cellStyle name="Not 7 4" xfId="9126" xr:uid="{4C78CAA3-DA70-4A4E-8D27-A60BD0986D51}"/>
    <cellStyle name="Not 7 4 2" xfId="12515" xr:uid="{CC5ABA9C-BFAF-4A2C-9297-5C1AAE981D5E}"/>
    <cellStyle name="Not 7 4 2 2" xfId="36748" xr:uid="{46697C54-6FA9-4D93-83E5-871273658A70}"/>
    <cellStyle name="Not 7 4 3" xfId="16228" xr:uid="{F01929E4-06A5-4D48-92E7-006CF7EE2CEB}"/>
    <cellStyle name="Not 7 4 3 2" xfId="40459" xr:uid="{8C6F979E-43C2-47EC-A925-772E049E1BA3}"/>
    <cellStyle name="Not 7 4 4" xfId="19967" xr:uid="{64F8EDDE-4F52-4352-9064-BF532CF71285}"/>
    <cellStyle name="Not 7 4 4 2" xfId="44190" xr:uid="{AE5388A2-E0DB-452E-8C4C-C7B9FB8B3B94}"/>
    <cellStyle name="Not 7 4 5" xfId="25943" xr:uid="{E43F62E3-9614-4097-9D2D-AB85912A0A2F}"/>
    <cellStyle name="Not 7 4 5 2" xfId="50064" xr:uid="{2B4F5B40-4F5E-4611-A031-8AE9AC52875A}"/>
    <cellStyle name="Not 7 4 6" xfId="33791" xr:uid="{3BB730E5-099C-4F78-9754-57631640A08F}"/>
    <cellStyle name="Not 7 5" xfId="11252" xr:uid="{D26CFF63-3352-4E7B-8AAF-E266641C0192}"/>
    <cellStyle name="Not 7 5 2" xfId="24633" xr:uid="{A57EFD17-9353-4428-A08D-4DD47A6A6DC0}"/>
    <cellStyle name="Not 7 5 2 2" xfId="48807" xr:uid="{DB253B18-F3F1-4740-93DB-5188B5E583FA}"/>
    <cellStyle name="Not 7 5 3" xfId="35486" xr:uid="{27A180EC-E05A-433D-8EAA-D847EA19620B}"/>
    <cellStyle name="Not 7 6" xfId="14965" xr:uid="{FC3F40E8-0333-419A-B2BB-896A6CDDCFD5}"/>
    <cellStyle name="Not 7 6 2" xfId="39197" xr:uid="{3D2C710D-4A69-42A9-9B5D-CAF630EF6D8C}"/>
    <cellStyle name="Not 7 7" xfId="18698" xr:uid="{1E559D8D-5B50-4F5C-973D-9AAA29C3577C}"/>
    <cellStyle name="Not 7 7 2" xfId="42924" xr:uid="{804CE272-9DBC-4B2F-B49D-DF9CE78EB892}"/>
    <cellStyle name="Not 7 8" xfId="23309" xr:uid="{B56568DA-D580-4366-B894-7B03B6D6A586}"/>
    <cellStyle name="Not 7 8 2" xfId="47511" xr:uid="{8159D86C-2E6F-434E-ACE4-D011F375AC21}"/>
    <cellStyle name="Not 7 9" xfId="32506" xr:uid="{54179926-222D-4C6E-B466-AD0956130923}"/>
    <cellStyle name="Not 8" xfId="7615" xr:uid="{8F0BFB76-55CC-44FF-9A24-45ADD988DE3D}"/>
    <cellStyle name="Not 8 2" xfId="9927" xr:uid="{450D9251-105C-436F-961B-D3953A23F572}"/>
    <cellStyle name="Not 8 2 2" xfId="13862" xr:uid="{A62AE6A8-3A15-45CE-87CF-427B91B34277}"/>
    <cellStyle name="Not 8 2 2 2" xfId="38095" xr:uid="{919E139C-FF30-4346-9720-E5609BC06DD8}"/>
    <cellStyle name="Not 8 2 3" xfId="17575" xr:uid="{588B1371-DD81-434D-8254-00C98957A6A2}"/>
    <cellStyle name="Not 8 2 3 2" xfId="41806" xr:uid="{56B80FFC-B0DC-454F-BE8C-C60ADE78B4EB}"/>
    <cellStyle name="Not 8 2 4" xfId="21314" xr:uid="{69083D1A-EF02-4CA8-A30A-FC79552C6208}"/>
    <cellStyle name="Not 8 2 4 2" xfId="45537" xr:uid="{DFF0A660-6D1F-4967-A9FE-D999DBF6504D}"/>
    <cellStyle name="Not 8 2 5" xfId="27294" xr:uid="{4A9C5FB1-BD4F-4168-B8E1-08B3747B4335}"/>
    <cellStyle name="Not 8 2 5 2" xfId="51411" xr:uid="{C2DD94B2-13A0-4E9F-A953-9838FD3C6348}"/>
    <cellStyle name="Not 8 2 6" xfId="34527" xr:uid="{5EA100F3-FB2A-4778-9CBE-EDC3E68884E2}"/>
    <cellStyle name="Not 8 3" xfId="9158" xr:uid="{0788E152-68A8-44AF-BCFB-36D38512FBA3}"/>
    <cellStyle name="Not 8 3 2" xfId="12549" xr:uid="{237B1AD9-3034-4344-A6C6-2D2BD5E5DDBB}"/>
    <cellStyle name="Not 8 3 2 2" xfId="36782" xr:uid="{F33F9192-221C-4D71-BBDE-89712A692E90}"/>
    <cellStyle name="Not 8 3 3" xfId="16262" xr:uid="{DA1B0F3A-9948-408D-B7CA-8993AC7ECED2}"/>
    <cellStyle name="Not 8 3 3 2" xfId="40493" xr:uid="{5F5EAE3E-E081-45C1-AC84-61D4573E7F85}"/>
    <cellStyle name="Not 8 3 4" xfId="20001" xr:uid="{955734AB-B39B-4C62-A67E-73CB8CF45592}"/>
    <cellStyle name="Not 8 3 4 2" xfId="44224" xr:uid="{E0EF65E8-8FD7-4671-BA30-9F4A6ACF10A4}"/>
    <cellStyle name="Not 8 3 5" xfId="25977" xr:uid="{1C066381-6713-430D-9D03-831C1F0B497B}"/>
    <cellStyle name="Not 8 3 5 2" xfId="50098" xr:uid="{9AF8F9D8-FC01-4863-BD2E-F29A9473FE9D}"/>
    <cellStyle name="Not 8 3 6" xfId="33823" xr:uid="{EA65C6F1-1BED-4958-A064-C37E7F1A6166}"/>
    <cellStyle name="Not 8 4" xfId="11272" xr:uid="{400A28C0-CBD8-4938-9E64-138AADAA7783}"/>
    <cellStyle name="Not 8 4 2" xfId="24653" xr:uid="{9A83856B-CB96-4628-8412-6E5CDE001A0E}"/>
    <cellStyle name="Not 8 4 2 2" xfId="48827" xr:uid="{26CA69A7-9C40-4AD7-AC4C-5DFBDFF34625}"/>
    <cellStyle name="Not 8 4 3" xfId="35506" xr:uid="{A1857A89-FE95-429B-A002-9C6D04B99759}"/>
    <cellStyle name="Not 8 5" xfId="14985" xr:uid="{7EFADC44-0C71-432B-9437-A2BAA7573A16}"/>
    <cellStyle name="Not 8 5 2" xfId="39217" xr:uid="{D613705A-650C-4F6F-AA30-148B64D5417B}"/>
    <cellStyle name="Not 8 6" xfId="18718" xr:uid="{DE7EE848-4EA7-4236-B5DD-1687B0679CD7}"/>
    <cellStyle name="Not 8 6 2" xfId="42944" xr:uid="{6E4312B2-0FEA-4BCF-B912-9F73842EFF36}"/>
    <cellStyle name="Not 8 7" xfId="23329" xr:uid="{75C804B6-5790-4B7C-8E54-CB52E6BD737B}"/>
    <cellStyle name="Not 8 7 2" xfId="47531" xr:uid="{79174C02-747E-4995-83AD-897028BA519A}"/>
    <cellStyle name="Not 8 8" xfId="32526" xr:uid="{5D1A5008-B1DB-4912-B3D4-76C93A6E2E1B}"/>
    <cellStyle name="Not 9" xfId="7632" xr:uid="{99664446-C371-40C2-93E8-D234122A9E03}"/>
    <cellStyle name="Not 9 2" xfId="9931" xr:uid="{3FE69187-2EA1-448D-96BF-A9DCD66CABF7}"/>
    <cellStyle name="Not 9 2 2" xfId="13879" xr:uid="{2D2AF11B-4603-411C-B9C0-7121A01BAB9C}"/>
    <cellStyle name="Not 9 2 2 2" xfId="38112" xr:uid="{FD0716B8-FF14-4620-B333-83D2586FC148}"/>
    <cellStyle name="Not 9 2 3" xfId="17592" xr:uid="{EDBEF18A-1E90-4E7B-A327-E1A32242A41F}"/>
    <cellStyle name="Not 9 2 3 2" xfId="41823" xr:uid="{3287C7DA-A15B-4B82-B78F-A21064F4624E}"/>
    <cellStyle name="Not 9 2 4" xfId="21331" xr:uid="{656FA9B8-C77F-4B02-82D2-60AACA7A1DEB}"/>
    <cellStyle name="Not 9 2 4 2" xfId="45554" xr:uid="{1D1D03E9-E1BE-44CE-96EA-EB0EBC2329BC}"/>
    <cellStyle name="Not 9 2 5" xfId="27311" xr:uid="{718EC5B7-FB24-40EC-9C06-419124846367}"/>
    <cellStyle name="Not 9 2 5 2" xfId="51428" xr:uid="{F5007F43-815B-4E2E-8DB7-459C1F74332A}"/>
    <cellStyle name="Not 9 2 6" xfId="34531" xr:uid="{8A99583F-2B90-4EB5-8032-180B8A07D872}"/>
    <cellStyle name="Not 9 3" xfId="9176" xr:uid="{30752A4C-828F-4327-873A-59BA01ADC45E}"/>
    <cellStyle name="Not 9 3 2" xfId="12702" xr:uid="{CC5D28E7-9F3F-4E25-9174-4E33CABC7620}"/>
    <cellStyle name="Not 9 3 2 2" xfId="36935" xr:uid="{D7705966-9D91-4510-B8FC-56D213787F7F}"/>
    <cellStyle name="Not 9 3 3" xfId="16415" xr:uid="{8245E4C3-4A1F-462E-BB6E-9B4EC12A249F}"/>
    <cellStyle name="Not 9 3 3 2" xfId="40646" xr:uid="{B34F16D5-6732-4914-AB60-5B0CCA8B1416}"/>
    <cellStyle name="Not 9 3 4" xfId="20154" xr:uid="{0CCB73D1-676F-4900-B110-8FF50A760037}"/>
    <cellStyle name="Not 9 3 4 2" xfId="44377" xr:uid="{31B14925-E225-41B0-B6CD-7E4A205903D1}"/>
    <cellStyle name="Not 9 3 5" xfId="26130" xr:uid="{8CF11B47-8EE4-4614-8C12-B956E063953F}"/>
    <cellStyle name="Not 9 3 5 2" xfId="50251" xr:uid="{3F9BB718-17BB-4397-8BBA-035279C36889}"/>
    <cellStyle name="Not 9 3 6" xfId="33840" xr:uid="{EF0DBA40-F119-48EA-B776-010078C66ED0}"/>
    <cellStyle name="Not 9 4" xfId="11289" xr:uid="{61197FC0-1249-4840-85F0-65C7C88415A8}"/>
    <cellStyle name="Not 9 4 2" xfId="24670" xr:uid="{6C6C8635-27C5-4590-B31B-CAE458A6E3F0}"/>
    <cellStyle name="Not 9 4 2 2" xfId="48844" xr:uid="{3892FD99-6B5D-4EE8-BAD6-D9DD582E0103}"/>
    <cellStyle name="Not 9 4 3" xfId="35523" xr:uid="{E2BEA175-2EC8-4859-85BB-65BA48588C24}"/>
    <cellStyle name="Not 9 5" xfId="15002" xr:uid="{5B8328E7-196F-42C9-A091-7E95F9EDC444}"/>
    <cellStyle name="Not 9 5 2" xfId="39234" xr:uid="{8E6BCCEE-702F-43C5-9E28-4FE2F706E347}"/>
    <cellStyle name="Not 9 6" xfId="18735" xr:uid="{13DADF6E-BF2D-4E91-AF82-821FF864090F}"/>
    <cellStyle name="Not 9 6 2" xfId="42961" xr:uid="{1EE56905-B655-4CB0-B819-2A192677298B}"/>
    <cellStyle name="Not 9 7" xfId="23346" xr:uid="{9E87C7FC-1746-4BF8-A906-367A45D069C9}"/>
    <cellStyle name="Not 9 7 2" xfId="47548" xr:uid="{9F77B73A-ACBE-46E9-BD9F-DF75A7B7BF1B}"/>
    <cellStyle name="Not 9 8" xfId="32543" xr:uid="{8755D5C7-D2D8-443C-88E7-653EDB2245C7}"/>
    <cellStyle name="Note" xfId="2509" xr:uid="{00000000-0005-0000-0000-0000550B0000}"/>
    <cellStyle name="Note 2" xfId="2510" xr:uid="{00000000-0005-0000-0000-0000560B0000}"/>
    <cellStyle name="Note 2 2" xfId="3371" xr:uid="{00000000-0005-0000-0000-0000570B0000}"/>
    <cellStyle name="Note 2 2 2" xfId="10953" xr:uid="{EF82E1DD-92BF-48E2-AF27-F4D00521E480}"/>
    <cellStyle name="Note 2 3" xfId="5099" xr:uid="{0C100A12-2335-4726-A23E-BC3A6025D81C}"/>
    <cellStyle name="Note 3" xfId="2511" xr:uid="{00000000-0005-0000-0000-0000580B0000}"/>
    <cellStyle name="Note 3 2" xfId="3372" xr:uid="{00000000-0005-0000-0000-0000590B0000}"/>
    <cellStyle name="Nötr 2" xfId="2512" xr:uid="{00000000-0005-0000-0000-00005B0B0000}"/>
    <cellStyle name="Nötr 2 10" xfId="2513" xr:uid="{00000000-0005-0000-0000-00005C0B0000}"/>
    <cellStyle name="Nötr 2 11" xfId="2514" xr:uid="{00000000-0005-0000-0000-00005D0B0000}"/>
    <cellStyle name="Nötr 2 12" xfId="2515" xr:uid="{00000000-0005-0000-0000-00005E0B0000}"/>
    <cellStyle name="Nötr 2 13" xfId="2516" xr:uid="{00000000-0005-0000-0000-00005F0B0000}"/>
    <cellStyle name="Nötr 2 14" xfId="2517" xr:uid="{00000000-0005-0000-0000-0000600B0000}"/>
    <cellStyle name="Nötr 2 15" xfId="2518" xr:uid="{00000000-0005-0000-0000-0000610B0000}"/>
    <cellStyle name="Nötr 2 15 2" xfId="10954" xr:uid="{4C576717-C1E2-44E7-854F-B0E5E2F610A0}"/>
    <cellStyle name="Nötr 2 16" xfId="2519" xr:uid="{00000000-0005-0000-0000-0000620B0000}"/>
    <cellStyle name="Nötr 2 17" xfId="2520" xr:uid="{00000000-0005-0000-0000-0000630B0000}"/>
    <cellStyle name="Nötr 2 18" xfId="2521" xr:uid="{00000000-0005-0000-0000-0000640B0000}"/>
    <cellStyle name="Nötr 2 19" xfId="2522" xr:uid="{00000000-0005-0000-0000-0000650B0000}"/>
    <cellStyle name="Nötr 2 2" xfId="2523" xr:uid="{00000000-0005-0000-0000-0000660B0000}"/>
    <cellStyle name="Nötr 2 2 10" xfId="2524" xr:uid="{00000000-0005-0000-0000-0000670B0000}"/>
    <cellStyle name="Nötr 2 2 11" xfId="2525" xr:uid="{00000000-0005-0000-0000-0000680B0000}"/>
    <cellStyle name="Nötr 2 2 12" xfId="5101" xr:uid="{71F01C9D-D651-481E-8F1F-EFB4A7B30448}"/>
    <cellStyle name="Nötr 2 2 13" xfId="6668" xr:uid="{2734C5D0-6D5E-44C1-ABDD-ACED3D8F1F8F}"/>
    <cellStyle name="Nötr 2 2 2" xfId="2526" xr:uid="{00000000-0005-0000-0000-0000690B0000}"/>
    <cellStyle name="Nötr 2 2 3" xfId="2527" xr:uid="{00000000-0005-0000-0000-00006A0B0000}"/>
    <cellStyle name="Nötr 2 2 4" xfId="2528" xr:uid="{00000000-0005-0000-0000-00006B0B0000}"/>
    <cellStyle name="Nötr 2 2 5" xfId="2529" xr:uid="{00000000-0005-0000-0000-00006C0B0000}"/>
    <cellStyle name="Nötr 2 2 6" xfId="2530" xr:uid="{00000000-0005-0000-0000-00006D0B0000}"/>
    <cellStyle name="Nötr 2 2 7" xfId="2531" xr:uid="{00000000-0005-0000-0000-00006E0B0000}"/>
    <cellStyle name="Nötr 2 2 8" xfId="2532" xr:uid="{00000000-0005-0000-0000-00006F0B0000}"/>
    <cellStyle name="Nötr 2 2 9" xfId="2533" xr:uid="{00000000-0005-0000-0000-0000700B0000}"/>
    <cellStyle name="Nötr 2 20" xfId="3191" xr:uid="{00000000-0005-0000-0000-0000710B0000}"/>
    <cellStyle name="Nötr 2 20 2" xfId="5102" xr:uid="{6C9BA964-177A-4886-898C-4F0847AD7876}"/>
    <cellStyle name="Nötr 2 3" xfId="2534" xr:uid="{00000000-0005-0000-0000-0000720B0000}"/>
    <cellStyle name="Nötr 2 4" xfId="2535" xr:uid="{00000000-0005-0000-0000-0000730B0000}"/>
    <cellStyle name="Nötr 2 5" xfId="2536" xr:uid="{00000000-0005-0000-0000-0000740B0000}"/>
    <cellStyle name="Nötr 2 6" xfId="2537" xr:uid="{00000000-0005-0000-0000-0000750B0000}"/>
    <cellStyle name="Nötr 2 7" xfId="2538" xr:uid="{00000000-0005-0000-0000-0000760B0000}"/>
    <cellStyle name="Nötr 2 8" xfId="2539" xr:uid="{00000000-0005-0000-0000-0000770B0000}"/>
    <cellStyle name="Nötr 2 9" xfId="2540" xr:uid="{00000000-0005-0000-0000-0000780B0000}"/>
    <cellStyle name="Nötr 3" xfId="2541" xr:uid="{00000000-0005-0000-0000-0000790B0000}"/>
    <cellStyle name="Nötr 3 2" xfId="2542" xr:uid="{00000000-0005-0000-0000-00007A0B0000}"/>
    <cellStyle name="Nötr 3 3" xfId="2543" xr:uid="{00000000-0005-0000-0000-00007B0B0000}"/>
    <cellStyle name="Nötr 3 4" xfId="5103" xr:uid="{59C06C0B-4048-4C9E-BAA4-DDA3B5F2E4F9}"/>
    <cellStyle name="Nötr 4" xfId="2544" xr:uid="{00000000-0005-0000-0000-00007C0B0000}"/>
    <cellStyle name="Nötr 4 2" xfId="5104" xr:uid="{2A40DFDB-D73C-4391-B9E9-A28780ABA3AD}"/>
    <cellStyle name="Nötr 5" xfId="2545" xr:uid="{00000000-0005-0000-0000-00007D0B0000}"/>
    <cellStyle name="Nötr 6" xfId="5105" xr:uid="{2EA3B699-2D1D-45D0-9A7A-BF76EE8073B5}"/>
    <cellStyle name="Nötr 7" xfId="5106" xr:uid="{3C9D5539-075F-4A5D-ACDA-B5433A9AE55B}"/>
    <cellStyle name="Nötr 8" xfId="5100" xr:uid="{793470D8-AE02-45C5-8234-22C3A8AFF896}"/>
    <cellStyle name="Nötr 9" xfId="5384" xr:uid="{551BF251-5D60-4BF1-84FD-8E934F4D729B}"/>
    <cellStyle name="Output 2" xfId="2546" xr:uid="{00000000-0005-0000-0000-00007F0B0000}"/>
    <cellStyle name="Output 2 2" xfId="3373" xr:uid="{00000000-0005-0000-0000-0000800B0000}"/>
    <cellStyle name="Output 2 3" xfId="5107" xr:uid="{E26E3DE6-4FFB-497D-988B-A0AA81769C7E}"/>
    <cellStyle name="Output 3" xfId="2547" xr:uid="{00000000-0005-0000-0000-0000810B0000}"/>
    <cellStyle name="ParaBirimi 2" xfId="2548" xr:uid="{00000000-0005-0000-0000-0000820B0000}"/>
    <cellStyle name="ParaBirimi 3" xfId="10955" xr:uid="{D50D2D14-2B2B-43C3-9305-DFB403C03715}"/>
    <cellStyle name="ParaBirimi 4" xfId="10956" xr:uid="{E16D6943-1E53-41B8-8348-993A639D06E8}"/>
    <cellStyle name="ParaBirimi 5" xfId="10957" xr:uid="{AFD2662C-BD85-4EE1-9B3B-D7E768A5B6F9}"/>
    <cellStyle name="Percent 2" xfId="3236" xr:uid="{00000000-0005-0000-0000-0000830B0000}"/>
    <cellStyle name="Percent 3" xfId="3499" xr:uid="{00000000-0005-0000-0000-0000840B0000}"/>
    <cellStyle name="Percent 4" xfId="3500" xr:uid="{00000000-0005-0000-0000-0000850B0000}"/>
    <cellStyle name="SAPBEXaggData" xfId="3275" xr:uid="{00000000-0005-0000-0000-0000860B0000}"/>
    <cellStyle name="SAPBEXaggData 2" xfId="3374" xr:uid="{00000000-0005-0000-0000-0000870B0000}"/>
    <cellStyle name="SAPBEXaggDataEmph" xfId="3276" xr:uid="{00000000-0005-0000-0000-0000880B0000}"/>
    <cellStyle name="SAPBEXaggDataEmph 2" xfId="3375" xr:uid="{00000000-0005-0000-0000-0000890B0000}"/>
    <cellStyle name="SAPBEXaggItem" xfId="3277" xr:uid="{00000000-0005-0000-0000-00008A0B0000}"/>
    <cellStyle name="SAPBEXaggItem 2" xfId="3376" xr:uid="{00000000-0005-0000-0000-00008B0B0000}"/>
    <cellStyle name="SAPBEXaggItemX" xfId="3278" xr:uid="{00000000-0005-0000-0000-00008C0B0000}"/>
    <cellStyle name="SAPBEXaggItemX 2" xfId="3377" xr:uid="{00000000-0005-0000-0000-00008D0B0000}"/>
    <cellStyle name="SAPBEXchaText" xfId="3279" xr:uid="{00000000-0005-0000-0000-00008E0B0000}"/>
    <cellStyle name="SAPBEXchaText 2" xfId="3378" xr:uid="{00000000-0005-0000-0000-00008F0B0000}"/>
    <cellStyle name="SAPBEXexcBad7" xfId="3280" xr:uid="{00000000-0005-0000-0000-0000900B0000}"/>
    <cellStyle name="SAPBEXexcBad7 2" xfId="3379" xr:uid="{00000000-0005-0000-0000-0000910B0000}"/>
    <cellStyle name="SAPBEXexcBad8" xfId="3281" xr:uid="{00000000-0005-0000-0000-0000920B0000}"/>
    <cellStyle name="SAPBEXexcBad8 2" xfId="3380" xr:uid="{00000000-0005-0000-0000-0000930B0000}"/>
    <cellStyle name="SAPBEXexcBad9" xfId="3282" xr:uid="{00000000-0005-0000-0000-0000940B0000}"/>
    <cellStyle name="SAPBEXexcBad9 2" xfId="3381" xr:uid="{00000000-0005-0000-0000-0000950B0000}"/>
    <cellStyle name="SAPBEXexcCritical4" xfId="3283" xr:uid="{00000000-0005-0000-0000-0000960B0000}"/>
    <cellStyle name="SAPBEXexcCritical4 2" xfId="3382" xr:uid="{00000000-0005-0000-0000-0000970B0000}"/>
    <cellStyle name="SAPBEXexcCritical5" xfId="3284" xr:uid="{00000000-0005-0000-0000-0000980B0000}"/>
    <cellStyle name="SAPBEXexcCritical5 2" xfId="3383" xr:uid="{00000000-0005-0000-0000-0000990B0000}"/>
    <cellStyle name="SAPBEXexcCritical6" xfId="3285" xr:uid="{00000000-0005-0000-0000-00009A0B0000}"/>
    <cellStyle name="SAPBEXexcCritical6 2" xfId="3384" xr:uid="{00000000-0005-0000-0000-00009B0B0000}"/>
    <cellStyle name="SAPBEXexcGood1" xfId="3286" xr:uid="{00000000-0005-0000-0000-00009C0B0000}"/>
    <cellStyle name="SAPBEXexcGood1 2" xfId="3385" xr:uid="{00000000-0005-0000-0000-00009D0B0000}"/>
    <cellStyle name="SAPBEXexcGood2" xfId="3287" xr:uid="{00000000-0005-0000-0000-00009E0B0000}"/>
    <cellStyle name="SAPBEXexcGood2 2" xfId="3386" xr:uid="{00000000-0005-0000-0000-00009F0B0000}"/>
    <cellStyle name="SAPBEXexcGood3" xfId="3288" xr:uid="{00000000-0005-0000-0000-0000A00B0000}"/>
    <cellStyle name="SAPBEXexcGood3 2" xfId="3387" xr:uid="{00000000-0005-0000-0000-0000A10B0000}"/>
    <cellStyle name="SAPBEXfilterDrill" xfId="3289" xr:uid="{00000000-0005-0000-0000-0000A20B0000}"/>
    <cellStyle name="SAPBEXfilterDrill 2" xfId="3388" xr:uid="{00000000-0005-0000-0000-0000A30B0000}"/>
    <cellStyle name="SAPBEXfilterItem" xfId="3290" xr:uid="{00000000-0005-0000-0000-0000A40B0000}"/>
    <cellStyle name="SAPBEXfilterItem 2" xfId="3389" xr:uid="{00000000-0005-0000-0000-0000A50B0000}"/>
    <cellStyle name="SAPBEXfilterText" xfId="3291" xr:uid="{00000000-0005-0000-0000-0000A60B0000}"/>
    <cellStyle name="SAPBEXfilterText 2" xfId="3390" xr:uid="{00000000-0005-0000-0000-0000A70B0000}"/>
    <cellStyle name="SAPBEXformats" xfId="3292" xr:uid="{00000000-0005-0000-0000-0000A80B0000}"/>
    <cellStyle name="SAPBEXformats 2" xfId="3391" xr:uid="{00000000-0005-0000-0000-0000A90B0000}"/>
    <cellStyle name="SAPBEXheaderItem" xfId="3293" xr:uid="{00000000-0005-0000-0000-0000AA0B0000}"/>
    <cellStyle name="SAPBEXheaderItem 2" xfId="3392" xr:uid="{00000000-0005-0000-0000-0000AB0B0000}"/>
    <cellStyle name="SAPBEXheaderText" xfId="3294" xr:uid="{00000000-0005-0000-0000-0000AC0B0000}"/>
    <cellStyle name="SAPBEXheaderText 2" xfId="3393" xr:uid="{00000000-0005-0000-0000-0000AD0B0000}"/>
    <cellStyle name="SAPBEXHLevel0" xfId="3295" xr:uid="{00000000-0005-0000-0000-0000AE0B0000}"/>
    <cellStyle name="SAPBEXHLevel0 2" xfId="3394" xr:uid="{00000000-0005-0000-0000-0000AF0B0000}"/>
    <cellStyle name="SAPBEXHLevel0X" xfId="3296" xr:uid="{00000000-0005-0000-0000-0000B00B0000}"/>
    <cellStyle name="SAPBEXHLevel0X 2" xfId="3396" xr:uid="{00000000-0005-0000-0000-0000B10B0000}"/>
    <cellStyle name="SAPBEXHLevel0X 3" xfId="3395" xr:uid="{00000000-0005-0000-0000-0000B20B0000}"/>
    <cellStyle name="SAPBEXHLevel1" xfId="3297" xr:uid="{00000000-0005-0000-0000-0000B30B0000}"/>
    <cellStyle name="SAPBEXHLevel1 2" xfId="3397" xr:uid="{00000000-0005-0000-0000-0000B40B0000}"/>
    <cellStyle name="SAPBEXHLevel1X" xfId="3298" xr:uid="{00000000-0005-0000-0000-0000B50B0000}"/>
    <cellStyle name="SAPBEXHLevel1X 2" xfId="3399" xr:uid="{00000000-0005-0000-0000-0000B60B0000}"/>
    <cellStyle name="SAPBEXHLevel1X 3" xfId="3398" xr:uid="{00000000-0005-0000-0000-0000B70B0000}"/>
    <cellStyle name="SAPBEXHLevel2" xfId="3299" xr:uid="{00000000-0005-0000-0000-0000B80B0000}"/>
    <cellStyle name="SAPBEXHLevel2 2" xfId="3400" xr:uid="{00000000-0005-0000-0000-0000B90B0000}"/>
    <cellStyle name="SAPBEXHLevel2X" xfId="3300" xr:uid="{00000000-0005-0000-0000-0000BA0B0000}"/>
    <cellStyle name="SAPBEXHLevel2X 2" xfId="3402" xr:uid="{00000000-0005-0000-0000-0000BB0B0000}"/>
    <cellStyle name="SAPBEXHLevel2X 3" xfId="3401" xr:uid="{00000000-0005-0000-0000-0000BC0B0000}"/>
    <cellStyle name="SAPBEXHLevel3" xfId="3301" xr:uid="{00000000-0005-0000-0000-0000BD0B0000}"/>
    <cellStyle name="SAPBEXHLevel3 2" xfId="3403" xr:uid="{00000000-0005-0000-0000-0000BE0B0000}"/>
    <cellStyle name="SAPBEXHLevel3X" xfId="3302" xr:uid="{00000000-0005-0000-0000-0000BF0B0000}"/>
    <cellStyle name="SAPBEXHLevel3X 2" xfId="3405" xr:uid="{00000000-0005-0000-0000-0000C00B0000}"/>
    <cellStyle name="SAPBEXHLevel3X 3" xfId="3404" xr:uid="{00000000-0005-0000-0000-0000C10B0000}"/>
    <cellStyle name="SAPBEXItemHeader" xfId="3303" xr:uid="{00000000-0005-0000-0000-0000C20B0000}"/>
    <cellStyle name="SAPBEXinputData" xfId="3304" xr:uid="{00000000-0005-0000-0000-0000C30B0000}"/>
    <cellStyle name="SAPBEXinputData 2" xfId="3407" xr:uid="{00000000-0005-0000-0000-0000C40B0000}"/>
    <cellStyle name="SAPBEXinputData 3" xfId="3406" xr:uid="{00000000-0005-0000-0000-0000C50B0000}"/>
    <cellStyle name="SAPBEXresData" xfId="3305" xr:uid="{00000000-0005-0000-0000-0000C60B0000}"/>
    <cellStyle name="SAPBEXresData 2" xfId="3408" xr:uid="{00000000-0005-0000-0000-0000C70B0000}"/>
    <cellStyle name="SAPBEXresDataEmph" xfId="3306" xr:uid="{00000000-0005-0000-0000-0000C80B0000}"/>
    <cellStyle name="SAPBEXresDataEmph 2" xfId="3409" xr:uid="{00000000-0005-0000-0000-0000C90B0000}"/>
    <cellStyle name="SAPBEXresItem" xfId="3307" xr:uid="{00000000-0005-0000-0000-0000CA0B0000}"/>
    <cellStyle name="SAPBEXresItem 2" xfId="3410" xr:uid="{00000000-0005-0000-0000-0000CB0B0000}"/>
    <cellStyle name="SAPBEXresItemX" xfId="3308" xr:uid="{00000000-0005-0000-0000-0000CC0B0000}"/>
    <cellStyle name="SAPBEXresItemX 2" xfId="3411" xr:uid="{00000000-0005-0000-0000-0000CD0B0000}"/>
    <cellStyle name="SAPBEXstdData" xfId="3309" xr:uid="{00000000-0005-0000-0000-0000CE0B0000}"/>
    <cellStyle name="SAPBEXstdData 2" xfId="3412" xr:uid="{00000000-0005-0000-0000-0000CF0B0000}"/>
    <cellStyle name="SAPBEXstdDataEmph" xfId="3310" xr:uid="{00000000-0005-0000-0000-0000D00B0000}"/>
    <cellStyle name="SAPBEXstdDataEmph 2" xfId="3413" xr:uid="{00000000-0005-0000-0000-0000D10B0000}"/>
    <cellStyle name="SAPBEXstdItem" xfId="3311" xr:uid="{00000000-0005-0000-0000-0000D20B0000}"/>
    <cellStyle name="SAPBEXstdItem 2" xfId="3414" xr:uid="{00000000-0005-0000-0000-0000D30B0000}"/>
    <cellStyle name="SAPBEXstdItemX" xfId="3312" xr:uid="{00000000-0005-0000-0000-0000D40B0000}"/>
    <cellStyle name="SAPBEXstdItemX 2" xfId="3415" xr:uid="{00000000-0005-0000-0000-0000D50B0000}"/>
    <cellStyle name="SAPBEXtitle" xfId="3313" xr:uid="{00000000-0005-0000-0000-0000D60B0000}"/>
    <cellStyle name="SAPBEXtitle 2" xfId="3416" xr:uid="{00000000-0005-0000-0000-0000D70B0000}"/>
    <cellStyle name="SAPBEXunassignedItem" xfId="3314" xr:uid="{00000000-0005-0000-0000-0000D80B0000}"/>
    <cellStyle name="SAPBEXundefined" xfId="3315" xr:uid="{00000000-0005-0000-0000-0000D90B0000}"/>
    <cellStyle name="SAPBEXundefined 2" xfId="3417" xr:uid="{00000000-0005-0000-0000-0000DA0B0000}"/>
    <cellStyle name="Satisfaisant" xfId="2549" xr:uid="{00000000-0005-0000-0000-0000DB0B0000}"/>
    <cellStyle name="Sheet Title" xfId="3316" xr:uid="{00000000-0005-0000-0000-0000DC0B0000}"/>
    <cellStyle name="Sortie" xfId="2550" xr:uid="{00000000-0005-0000-0000-0000DD0B0000}"/>
    <cellStyle name="Stil 1" xfId="2551" xr:uid="{00000000-0005-0000-0000-0000DE0B0000}"/>
    <cellStyle name="Stil 1 2" xfId="2552" xr:uid="{00000000-0005-0000-0000-0000DF0B0000}"/>
    <cellStyle name="Stil 1 2 2" xfId="2553" xr:uid="{00000000-0005-0000-0000-0000E00B0000}"/>
    <cellStyle name="Stil 1 2 2 2" xfId="8912" xr:uid="{37633EF9-F930-4F2A-975A-D39EC081AB46}"/>
    <cellStyle name="Stil 1 2 3" xfId="8911" xr:uid="{BBD317EF-30D8-4CC9-A4FB-B70F992E0A7B}"/>
    <cellStyle name="Stil 1 3" xfId="2554" xr:uid="{00000000-0005-0000-0000-0000E10B0000}"/>
    <cellStyle name="Stil 1 4" xfId="2555" xr:uid="{00000000-0005-0000-0000-0000E20B0000}"/>
    <cellStyle name="Stil 1 5" xfId="2556" xr:uid="{00000000-0005-0000-0000-0000E30B0000}"/>
    <cellStyle name="TableStyleLight1" xfId="3567" xr:uid="{00000000-0005-0000-0000-0000E40B0000}"/>
    <cellStyle name="Texte explicatif" xfId="2557" xr:uid="{00000000-0005-0000-0000-0000E50B0000}"/>
    <cellStyle name="Title 2" xfId="2558" xr:uid="{00000000-0005-0000-0000-0000E70B0000}"/>
    <cellStyle name="Title 2 2" xfId="3232" xr:uid="{00000000-0005-0000-0000-0000E80B0000}"/>
    <cellStyle name="Title 2 3" xfId="5108" xr:uid="{C8FB34ED-8C04-4B32-88EA-3E5161508281}"/>
    <cellStyle name="Titre" xfId="2559" xr:uid="{00000000-0005-0000-0000-0000E90B0000}"/>
    <cellStyle name="Titre 1" xfId="2560" xr:uid="{00000000-0005-0000-0000-0000EA0B0000}"/>
    <cellStyle name="Titre 2" xfId="2561" xr:uid="{00000000-0005-0000-0000-0000EB0B0000}"/>
    <cellStyle name="Titre 3" xfId="2562" xr:uid="{00000000-0005-0000-0000-0000EC0B0000}"/>
    <cellStyle name="Titre 4" xfId="2563" xr:uid="{00000000-0005-0000-0000-0000ED0B0000}"/>
    <cellStyle name="Titre_Index" xfId="8913" xr:uid="{2E013CC9-5A2E-453D-872E-F4C4B92AE9C4}"/>
    <cellStyle name="Toplam" xfId="24733" builtinId="25" customBuiltin="1"/>
    <cellStyle name="Toplam 2" xfId="2564" xr:uid="{00000000-0005-0000-0000-0000EF0B0000}"/>
    <cellStyle name="Toplam 2 10" xfId="2565" xr:uid="{00000000-0005-0000-0000-0000F00B0000}"/>
    <cellStyle name="Toplam 2 11" xfId="2566" xr:uid="{00000000-0005-0000-0000-0000F10B0000}"/>
    <cellStyle name="Toplam 2 12" xfId="2567" xr:uid="{00000000-0005-0000-0000-0000F20B0000}"/>
    <cellStyle name="Toplam 2 13" xfId="2568" xr:uid="{00000000-0005-0000-0000-0000F30B0000}"/>
    <cellStyle name="Toplam 2 14" xfId="2569" xr:uid="{00000000-0005-0000-0000-0000F40B0000}"/>
    <cellStyle name="Toplam 2 15" xfId="2570" xr:uid="{00000000-0005-0000-0000-0000F50B0000}"/>
    <cellStyle name="Toplam 2 15 2" xfId="10958" xr:uid="{F83B2907-6573-45AC-846D-296EEEF673EF}"/>
    <cellStyle name="Toplam 2 16" xfId="2571" xr:uid="{00000000-0005-0000-0000-0000F60B0000}"/>
    <cellStyle name="Toplam 2 17" xfId="2572" xr:uid="{00000000-0005-0000-0000-0000F70B0000}"/>
    <cellStyle name="Toplam 2 18" xfId="2573" xr:uid="{00000000-0005-0000-0000-0000F80B0000}"/>
    <cellStyle name="Toplam 2 19" xfId="2574" xr:uid="{00000000-0005-0000-0000-0000F90B0000}"/>
    <cellStyle name="Toplam 2 2" xfId="2575" xr:uid="{00000000-0005-0000-0000-0000FA0B0000}"/>
    <cellStyle name="Toplam 2 2 10" xfId="2576" xr:uid="{00000000-0005-0000-0000-0000FB0B0000}"/>
    <cellStyle name="Toplam 2 2 11" xfId="2577" xr:uid="{00000000-0005-0000-0000-0000FC0B0000}"/>
    <cellStyle name="Toplam 2 2 12" xfId="5110" xr:uid="{C95CFAF4-B991-4F1B-9467-098B0B28619C}"/>
    <cellStyle name="Toplam 2 2 13" xfId="6669" xr:uid="{39FE5A6E-FD80-48AC-8CA3-9B074E7CDD9B}"/>
    <cellStyle name="Toplam 2 2 2" xfId="2578" xr:uid="{00000000-0005-0000-0000-0000FD0B0000}"/>
    <cellStyle name="Toplam 2 2 3" xfId="2579" xr:uid="{00000000-0005-0000-0000-0000FE0B0000}"/>
    <cellStyle name="Toplam 2 2 4" xfId="2580" xr:uid="{00000000-0005-0000-0000-0000FF0B0000}"/>
    <cellStyle name="Toplam 2 2 5" xfId="2581" xr:uid="{00000000-0005-0000-0000-0000000C0000}"/>
    <cellStyle name="Toplam 2 2 6" xfId="2582" xr:uid="{00000000-0005-0000-0000-0000010C0000}"/>
    <cellStyle name="Toplam 2 2 7" xfId="2583" xr:uid="{00000000-0005-0000-0000-0000020C0000}"/>
    <cellStyle name="Toplam 2 2 8" xfId="2584" xr:uid="{00000000-0005-0000-0000-0000030C0000}"/>
    <cellStyle name="Toplam 2 2 9" xfId="2585" xr:uid="{00000000-0005-0000-0000-0000040C0000}"/>
    <cellStyle name="Toplam 2 20" xfId="3192" xr:uid="{00000000-0005-0000-0000-0000050C0000}"/>
    <cellStyle name="Toplam 2 20 2" xfId="5111" xr:uid="{1D9BF44F-2118-44C1-80F6-0757D9CB0265}"/>
    <cellStyle name="Toplam 2 3" xfId="2586" xr:uid="{00000000-0005-0000-0000-0000060C0000}"/>
    <cellStyle name="Toplam 2 4" xfId="2587" xr:uid="{00000000-0005-0000-0000-0000070C0000}"/>
    <cellStyle name="Toplam 2 5" xfId="2588" xr:uid="{00000000-0005-0000-0000-0000080C0000}"/>
    <cellStyle name="Toplam 2 6" xfId="2589" xr:uid="{00000000-0005-0000-0000-0000090C0000}"/>
    <cellStyle name="Toplam 2 7" xfId="2590" xr:uid="{00000000-0005-0000-0000-00000A0C0000}"/>
    <cellStyle name="Toplam 2 8" xfId="2591" xr:uid="{00000000-0005-0000-0000-00000B0C0000}"/>
    <cellStyle name="Toplam 2 9" xfId="2592" xr:uid="{00000000-0005-0000-0000-00000C0C0000}"/>
    <cellStyle name="Toplam 3" xfId="2593" xr:uid="{00000000-0005-0000-0000-00000D0C0000}"/>
    <cellStyle name="Toplam 3 2" xfId="2594" xr:uid="{00000000-0005-0000-0000-00000E0C0000}"/>
    <cellStyle name="Toplam 3 3" xfId="2595" xr:uid="{00000000-0005-0000-0000-00000F0C0000}"/>
    <cellStyle name="Toplam 3 4" xfId="5112" xr:uid="{358D210F-2A90-49C8-91BD-ABD58BA17721}"/>
    <cellStyle name="Toplam 4" xfId="2596" xr:uid="{00000000-0005-0000-0000-0000100C0000}"/>
    <cellStyle name="Toplam 4 2" xfId="5113" xr:uid="{E8BA7AF5-D547-45C2-A70B-382877A87B0E}"/>
    <cellStyle name="Toplam 5" xfId="2597" xr:uid="{00000000-0005-0000-0000-0000110C0000}"/>
    <cellStyle name="Toplam 6" xfId="5114" xr:uid="{A8E65F68-068C-44BC-BC90-23DA268C7C4D}"/>
    <cellStyle name="Toplam 7" xfId="5115" xr:uid="{10AB9A9A-E92F-46D7-9131-85D1DCC90E90}"/>
    <cellStyle name="Toplam 8" xfId="5109" xr:uid="{2B72F8F3-D83A-4D5F-B235-847FB38095AA}"/>
    <cellStyle name="Total 2" xfId="2598" xr:uid="{00000000-0005-0000-0000-0000130C0000}"/>
    <cellStyle name="Total 2 2" xfId="2599" xr:uid="{00000000-0005-0000-0000-0000140C0000}"/>
    <cellStyle name="Total 2 2 2" xfId="3418" xr:uid="{00000000-0005-0000-0000-0000150C0000}"/>
    <cellStyle name="Total 2 3" xfId="2600" xr:uid="{00000000-0005-0000-0000-0000160C0000}"/>
    <cellStyle name="Total 2 3 2" xfId="9204" xr:uid="{61C3D3A7-7A3A-4FF8-A101-696A9347E148}"/>
    <cellStyle name="Total 2 4" xfId="5116" xr:uid="{3E733656-6442-4A35-A6C3-39F3DDFB1DD9}"/>
    <cellStyle name="Total 2 4 2" xfId="8877" xr:uid="{699C253A-3696-461D-8997-7AF39F304069}"/>
    <cellStyle name="Total 3" xfId="2601" xr:uid="{00000000-0005-0000-0000-0000170C0000}"/>
    <cellStyle name="Total 3 2" xfId="9203" xr:uid="{366B419F-E9CD-4A0B-A529-CAB6A67C50D0}"/>
    <cellStyle name="Uyarı Metni" xfId="24735" builtinId="11" customBuiltin="1"/>
    <cellStyle name="Uyarı Metni 2" xfId="2602" xr:uid="{00000000-0005-0000-0000-0000190C0000}"/>
    <cellStyle name="Uyarı Metni 2 2" xfId="2603" xr:uid="{00000000-0005-0000-0000-00001A0C0000}"/>
    <cellStyle name="Uyarı Metni 2 2 2" xfId="2604" xr:uid="{00000000-0005-0000-0000-00001B0C0000}"/>
    <cellStyle name="Uyarı Metni 2 2 3" xfId="2605" xr:uid="{00000000-0005-0000-0000-00001C0C0000}"/>
    <cellStyle name="Uyarı Metni 2 2 4" xfId="2606" xr:uid="{00000000-0005-0000-0000-00001D0C0000}"/>
    <cellStyle name="Uyarı Metni 2 2 5" xfId="2607" xr:uid="{00000000-0005-0000-0000-00001E0C0000}"/>
    <cellStyle name="Uyarı Metni 2 2 6" xfId="2608" xr:uid="{00000000-0005-0000-0000-00001F0C0000}"/>
    <cellStyle name="Uyarı Metni 2 2 7" xfId="2609" xr:uid="{00000000-0005-0000-0000-0000200C0000}"/>
    <cellStyle name="Uyarı Metni 2 2 8" xfId="2610" xr:uid="{00000000-0005-0000-0000-0000210C0000}"/>
    <cellStyle name="Uyarı Metni 2 2 9" xfId="5117" xr:uid="{6FEF4136-D721-4C26-BB43-46D06EF2E389}"/>
    <cellStyle name="Uyarı Metni 2 3" xfId="2611" xr:uid="{00000000-0005-0000-0000-0000220C0000}"/>
    <cellStyle name="Uyarı Metni 3" xfId="2612" xr:uid="{00000000-0005-0000-0000-0000230C0000}"/>
    <cellStyle name="Uyarı Metni 3 2" xfId="5118" xr:uid="{63F199AB-BC2E-429A-B101-F0F03B653ED5}"/>
    <cellStyle name="Uyarı Metni 4" xfId="5119" xr:uid="{47A89FA8-7962-4A4A-8242-F72D569EADA6}"/>
    <cellStyle name="Uyarı Metni 5" xfId="5120" xr:uid="{1C60E4A4-5C49-4A02-B75E-CDDCDF4D70DA}"/>
    <cellStyle name="Uyarı Metni 6" xfId="5121" xr:uid="{1DC63B13-B569-4608-BBDE-8EECEA085BB6}"/>
    <cellStyle name="Vérification" xfId="2613" xr:uid="{00000000-0005-0000-0000-0000240C0000}"/>
    <cellStyle name="Vérification 2" xfId="2614" xr:uid="{00000000-0005-0000-0000-0000250C0000}"/>
    <cellStyle name="Virgül" xfId="2615" builtinId="3"/>
    <cellStyle name="Virgül 10" xfId="2616" xr:uid="{00000000-0005-0000-0000-0000270C0000}"/>
    <cellStyle name="Virgül 10 10" xfId="14928" xr:uid="{13B51506-0043-49D2-8AE4-42AA72EE3E6D}"/>
    <cellStyle name="Virgül 10 10 2" xfId="39160" xr:uid="{BC9855E9-C78E-4583-9563-1340246E3152}"/>
    <cellStyle name="Virgül 10 11" xfId="18661" xr:uid="{E48CB870-7451-4486-88CD-D5A4E80C55FD}"/>
    <cellStyle name="Virgül 10 11 2" xfId="42887" xr:uid="{2ED72C01-0023-4FC3-860A-2DBC9F2A9F25}"/>
    <cellStyle name="Virgül 10 12" xfId="22731" xr:uid="{DD254D44-97D9-41D3-9872-0DE8DE39E0D8}"/>
    <cellStyle name="Virgül 10 12 2" xfId="46933" xr:uid="{331C843F-E1F3-4B93-8F48-E21B40A7F18C}"/>
    <cellStyle name="Virgül 10 2" xfId="2617" xr:uid="{00000000-0005-0000-0000-0000280C0000}"/>
    <cellStyle name="Virgül 10 2 2" xfId="2618" xr:uid="{00000000-0005-0000-0000-0000290C0000}"/>
    <cellStyle name="Virgül 10 2 2 2" xfId="8279" xr:uid="{C4E74525-7636-4F80-85C1-5972C47CCB79}"/>
    <cellStyle name="Virgül 10 2 2 2 2" xfId="27868" xr:uid="{02085B05-5E16-4E7C-A6E8-2B86AD5D1538}"/>
    <cellStyle name="Virgül 10 2 2 2 2 2" xfId="51985" xr:uid="{E8CA33B5-4087-4C67-A4BE-5DEA511C4791}"/>
    <cellStyle name="Virgül 10 2 2 2 3" xfId="33103" xr:uid="{08E741AC-A007-4239-A5B4-E5E7BEC607A9}"/>
    <cellStyle name="Virgül 10 2 2 3" xfId="14436" xr:uid="{40B26569-FC0F-4C07-A90F-4C32302C24B2}"/>
    <cellStyle name="Virgül 10 2 2 3 2" xfId="38669" xr:uid="{8C106C50-2C66-4E60-B25F-C069B9023E35}"/>
    <cellStyle name="Virgül 10 2 2 4" xfId="18149" xr:uid="{6B9A9D06-9EA2-4E82-ADE3-FC7583D322C3}"/>
    <cellStyle name="Virgül 10 2 2 4 2" xfId="42380" xr:uid="{512739C0-0EB8-4726-A3CF-98D81D4FA86A}"/>
    <cellStyle name="Virgül 10 2 2 5" xfId="21888" xr:uid="{113B2CF6-816E-4C98-9DCA-4562D4F7165E}"/>
    <cellStyle name="Virgül 10 2 2 5 2" xfId="46111" xr:uid="{218C774F-BFC3-4E84-ACFC-9902E1D7E1E0}"/>
    <cellStyle name="Virgül 10 2 2 6" xfId="23908" xr:uid="{42C45764-EA76-44E4-97A0-34D80A540D9F}"/>
    <cellStyle name="Virgül 10 2 2 6 2" xfId="48110" xr:uid="{5558A861-BDF1-4801-BAE0-4005B26ED140}"/>
    <cellStyle name="Virgül 10 2 3" xfId="7131" xr:uid="{C48E99A9-5BD3-41AA-BD3B-0A8F24462BCA}"/>
    <cellStyle name="Virgül 10 2 3 2" xfId="13244" xr:uid="{8B3F8066-ED58-4DB7-A38E-B3EC8A83106C}"/>
    <cellStyle name="Virgül 10 2 3 2 2" xfId="37477" xr:uid="{4A0DA7A3-ADF9-4EF0-9424-D86193E41DAB}"/>
    <cellStyle name="Virgül 10 2 3 3" xfId="16957" xr:uid="{3D9135E3-AE12-4319-8854-2CE92F68AAEC}"/>
    <cellStyle name="Virgül 10 2 3 3 2" xfId="41188" xr:uid="{0E6DF8C1-704B-42FD-AE70-03A79B6A9061}"/>
    <cellStyle name="Virgül 10 2 3 4" xfId="20696" xr:uid="{0758B733-5DC8-4652-990F-0724D1EE6C08}"/>
    <cellStyle name="Virgül 10 2 3 4 2" xfId="44919" xr:uid="{09945799-F8D2-4844-B71C-BFD0FAA8D2C3}"/>
    <cellStyle name="Virgül 10 2 3 5" xfId="26674" xr:uid="{832DD244-392D-4D56-B1C4-E48B67FF6488}"/>
    <cellStyle name="Virgül 10 2 3 5 2" xfId="50793" xr:uid="{AEEA5017-2BAD-47AD-A1AE-E5C1C558F5A1}"/>
    <cellStyle name="Virgül 10 2 3 6" xfId="32055" xr:uid="{E1BE0DF9-0441-466C-B23E-8151BAE0A1C1}"/>
    <cellStyle name="Virgül 10 2 4" xfId="11855" xr:uid="{1B3D71FC-9B4E-4985-ABCD-FFB43DF42371}"/>
    <cellStyle name="Virgül 10 2 4 2" xfId="25271" xr:uid="{9FC2E707-8D93-4AE2-9CBE-E9478B1DCDE9}"/>
    <cellStyle name="Virgül 10 2 4 2 2" xfId="49405" xr:uid="{1DA73334-03FF-43EF-8381-81BBBC81263B}"/>
    <cellStyle name="Virgül 10 2 4 3" xfId="36089" xr:uid="{C76BAFB6-92DF-4791-B967-BE4F811E4D4A}"/>
    <cellStyle name="Virgül 10 2 5" xfId="15568" xr:uid="{D6457B61-46D5-4A6D-8EF5-26568D6B178A}"/>
    <cellStyle name="Virgül 10 2 5 2" xfId="39800" xr:uid="{E0F4C785-078F-4F46-B628-91863DB9217C}"/>
    <cellStyle name="Virgül 10 2 6" xfId="19305" xr:uid="{5E79ACAC-1537-4FC6-8820-9D14ECCDD932}"/>
    <cellStyle name="Virgül 10 2 6 2" xfId="43531" xr:uid="{B23E1EA2-C782-4DC8-B004-3B88ED8183FC}"/>
    <cellStyle name="Virgül 10 2 7" xfId="22858" xr:uid="{A6EDA4ED-DE0C-488B-AFC1-6251A097F88F}"/>
    <cellStyle name="Virgül 10 2 7 2" xfId="47060" xr:uid="{A2046091-7FCF-485D-A379-C2DE0143F77E}"/>
    <cellStyle name="Virgül 10 3" xfId="5123" xr:uid="{2BACF1FA-E199-444A-8CD5-0085C0FC245C}"/>
    <cellStyle name="Virgül 10 3 2" xfId="8409" xr:uid="{0FB7925B-9BE0-4B3C-B004-EF31190982DD}"/>
    <cellStyle name="Virgül 10 3 2 2" xfId="14563" xr:uid="{09100545-EEFB-4877-9E5A-1A5AB3F691C9}"/>
    <cellStyle name="Virgül 10 3 2 2 2" xfId="27995" xr:uid="{093C5574-99D9-480B-BBC1-07DC410EC73E}"/>
    <cellStyle name="Virgül 10 3 2 2 2 2" xfId="52112" xr:uid="{70527820-850E-4FC9-8EC2-E832237570F9}"/>
    <cellStyle name="Virgül 10 3 2 2 3" xfId="38796" xr:uid="{5463B395-B130-42FE-8DFC-B7D9CDB68801}"/>
    <cellStyle name="Virgül 10 3 2 3" xfId="18276" xr:uid="{B7282E9F-9E62-47EA-A9EC-A127C6FB86BA}"/>
    <cellStyle name="Virgül 10 3 2 3 2" xfId="42507" xr:uid="{7D41C8F5-CF22-4EEC-9F1A-E737B788BEA2}"/>
    <cellStyle name="Virgül 10 3 2 4" xfId="22015" xr:uid="{D70EC26F-ABD8-4501-9E81-1828976DB5E7}"/>
    <cellStyle name="Virgül 10 3 2 4 2" xfId="46238" xr:uid="{9BAF114C-4352-4F0C-B655-9C035F5679AC}"/>
    <cellStyle name="Virgül 10 3 2 5" xfId="24035" xr:uid="{011C101D-BFC9-45B4-B6B5-88F7FF2ABF0D}"/>
    <cellStyle name="Virgül 10 3 2 5 2" xfId="48237" xr:uid="{AF8A1BD2-7A09-42DB-B0F0-E60421F1886C}"/>
    <cellStyle name="Virgül 10 3 2 6" xfId="33230" xr:uid="{CE05D911-565D-4416-841C-0B6B9A8081EF}"/>
    <cellStyle name="Virgül 10 3 3" xfId="7259" xr:uid="{034575CD-E36F-4716-9077-FAD8A5ECA801}"/>
    <cellStyle name="Virgül 10 3 3 2" xfId="13371" xr:uid="{6ADC9921-3EE5-4E08-9D04-E9D8B46D4D05}"/>
    <cellStyle name="Virgül 10 3 3 2 2" xfId="37604" xr:uid="{90E47DF3-4032-45C4-A46F-012F8FE85A97}"/>
    <cellStyle name="Virgül 10 3 3 3" xfId="17084" xr:uid="{5A674320-A4BB-4200-902A-310D8E79201E}"/>
    <cellStyle name="Virgül 10 3 3 3 2" xfId="41315" xr:uid="{FD91D437-0229-4286-BC60-7ED06EA3311F}"/>
    <cellStyle name="Virgül 10 3 3 4" xfId="20823" xr:uid="{9F740F82-82A7-4B82-99EF-6B55D3394A84}"/>
    <cellStyle name="Virgül 10 3 3 4 2" xfId="45046" xr:uid="{7516F6CA-DA39-4D36-8E7A-03144490449D}"/>
    <cellStyle name="Virgül 10 3 3 5" xfId="26801" xr:uid="{6F7860F9-0ADB-4A01-AE70-E7DD2C174B68}"/>
    <cellStyle name="Virgül 10 3 3 5 2" xfId="50920" xr:uid="{0288911F-F9EA-49C5-82C4-634F128C383A}"/>
    <cellStyle name="Virgül 10 3 3 6" xfId="32182" xr:uid="{BBDA8469-7533-4B22-9971-F4845ED3BEDD}"/>
    <cellStyle name="Virgül 10 3 4" xfId="10959" xr:uid="{C574255A-58EF-4FAF-B65F-109F1A2EE040}"/>
    <cellStyle name="Virgül 10 3 4 2" xfId="25398" xr:uid="{95B3A22F-BF34-4966-9272-E739A588177C}"/>
    <cellStyle name="Virgül 10 3 4 2 2" xfId="49532" xr:uid="{EFB2EBB1-125D-41A1-BD12-0AC1A777D750}"/>
    <cellStyle name="Virgül 10 3 5" xfId="11982" xr:uid="{378EDDA3-46D3-41CB-BF29-A9E20A2BCC71}"/>
    <cellStyle name="Virgül 10 3 5 2" xfId="36216" xr:uid="{5AF173B0-7B73-48A1-B31F-BBE1444FEAB3}"/>
    <cellStyle name="Virgül 10 3 6" xfId="15695" xr:uid="{70091608-49BD-4DF4-B462-0A28EBD7DD4C}"/>
    <cellStyle name="Virgül 10 3 6 2" xfId="39927" xr:uid="{0A2836E3-5221-42B2-905C-C6935D5C115D}"/>
    <cellStyle name="Virgül 10 3 7" xfId="19432" xr:uid="{EF57039C-F124-4E51-849C-16078269557E}"/>
    <cellStyle name="Virgül 10 3 7 2" xfId="43658" xr:uid="{671A8E2C-D4B3-40A9-BD43-6D7B0E0BB9D5}"/>
    <cellStyle name="Virgül 10 3 8" xfId="22985" xr:uid="{780B8BA6-EF82-4096-904C-E7DD732046A9}"/>
    <cellStyle name="Virgül 10 3 8 2" xfId="47187" xr:uid="{D81FC761-7505-4A95-84E6-6AE8D571CB45}"/>
    <cellStyle name="Virgül 10 4" xfId="5122" xr:uid="{D7C5BACE-EDD7-4A26-B99F-4A5C42D83E25}"/>
    <cellStyle name="Virgül 10 4 2" xfId="8541" xr:uid="{A6524B9B-2B0C-42A5-9255-1657458514FF}"/>
    <cellStyle name="Virgül 10 4 2 2" xfId="14690" xr:uid="{9CB1D38A-70DB-4080-B52D-C9AF6352A458}"/>
    <cellStyle name="Virgül 10 4 2 2 2" xfId="28122" xr:uid="{C8FFA589-93B7-4B2B-884E-7F057CD5E951}"/>
    <cellStyle name="Virgül 10 4 2 2 2 2" xfId="52239" xr:uid="{9F00E07E-AF22-4402-B80F-7C2A4F521E4C}"/>
    <cellStyle name="Virgül 10 4 2 2 3" xfId="38923" xr:uid="{953D21AC-E833-418A-A70B-1474CE2F9EB3}"/>
    <cellStyle name="Virgül 10 4 2 3" xfId="18403" xr:uid="{DB0766FE-AA7D-4495-81FB-D2DEFB9A6122}"/>
    <cellStyle name="Virgül 10 4 2 3 2" xfId="42634" xr:uid="{6076DEBD-B80A-4109-B395-96EB3807EFC2}"/>
    <cellStyle name="Virgül 10 4 2 4" xfId="22142" xr:uid="{374F41B8-1964-4B54-BC06-B9C88846BA6B}"/>
    <cellStyle name="Virgül 10 4 2 4 2" xfId="46365" xr:uid="{FFD17196-1573-431D-9B0E-3146AD2931E0}"/>
    <cellStyle name="Virgül 10 4 2 5" xfId="24162" xr:uid="{EFEC16DC-60F5-4A23-80B2-6DF6F9AD6ADB}"/>
    <cellStyle name="Virgül 10 4 2 5 2" xfId="48364" xr:uid="{96876766-911F-4545-BC55-1BF0C4908179}"/>
    <cellStyle name="Virgül 10 4 2 6" xfId="33357" xr:uid="{B5769915-7E3A-4107-8ADC-9A2E40290706}"/>
    <cellStyle name="Virgül 10 4 3" xfId="7393" xr:uid="{7B8B1A8F-C85B-4A77-9578-53B976B1DE2B}"/>
    <cellStyle name="Virgül 10 4 3 2" xfId="13498" xr:uid="{213D6A08-330F-46AB-A77D-666C531CE0DA}"/>
    <cellStyle name="Virgül 10 4 3 2 2" xfId="37731" xr:uid="{802A9F30-3445-4C1B-8EAD-E602CCE23FEE}"/>
    <cellStyle name="Virgül 10 4 3 3" xfId="17211" xr:uid="{E6BBC227-D7D0-49FA-A4C5-8EF9AC19581D}"/>
    <cellStyle name="Virgül 10 4 3 3 2" xfId="41442" xr:uid="{75081FF1-81AB-4218-99AE-3158CD8B08F0}"/>
    <cellStyle name="Virgül 10 4 3 4" xfId="20950" xr:uid="{6ED3AC8E-BEDD-440F-944F-0A6A4BDC013E}"/>
    <cellStyle name="Virgül 10 4 3 4 2" xfId="45173" xr:uid="{BCCB38F3-6514-4CDA-87A6-980A0ED72E95}"/>
    <cellStyle name="Virgül 10 4 3 5" xfId="26928" xr:uid="{B008EE9D-7CEF-4A1F-90E1-FF9695D78320}"/>
    <cellStyle name="Virgül 10 4 3 5 2" xfId="51047" xr:uid="{71D765ED-2332-4521-8DC7-9B8DDB7E1CDC}"/>
    <cellStyle name="Virgül 10 4 3 6" xfId="32309" xr:uid="{0929DF8B-7B82-4D08-BC6A-9DF9902F3D6D}"/>
    <cellStyle name="Virgül 10 4 4" xfId="12109" xr:uid="{B4D2EAEB-3AC7-44A1-81C3-C42F080D96E0}"/>
    <cellStyle name="Virgül 10 4 4 2" xfId="25525" xr:uid="{1A7C03B1-F9E6-4101-8A31-4DFE7C1688A6}"/>
    <cellStyle name="Virgül 10 4 4 2 2" xfId="49659" xr:uid="{7BA02AB9-30FA-48CD-812A-F08751E0FA80}"/>
    <cellStyle name="Virgül 10 4 4 3" xfId="36343" xr:uid="{968CB486-0AC0-47AD-A1DF-105BF984DBA4}"/>
    <cellStyle name="Virgül 10 4 5" xfId="15822" xr:uid="{FC52F197-2507-4405-B676-BE8CDA46A217}"/>
    <cellStyle name="Virgül 10 4 5 2" xfId="40054" xr:uid="{65A17D75-9240-4EBE-9B41-900FF34641E1}"/>
    <cellStyle name="Virgül 10 4 6" xfId="19559" xr:uid="{7C996B07-71FB-4F85-A898-77C4257175FB}"/>
    <cellStyle name="Virgül 10 4 6 2" xfId="43785" xr:uid="{CFAEAB94-E226-4799-B268-145254C08CD7}"/>
    <cellStyle name="Virgül 10 4 7" xfId="23112" xr:uid="{05251DCC-DA53-4A84-A9B2-49031F84FD5D}"/>
    <cellStyle name="Virgül 10 4 7 2" xfId="47314" xr:uid="{5E7ED4C6-EC35-463A-8D1C-37AA62FF8FA5}"/>
    <cellStyle name="Virgül 10 5" xfId="8148" xr:uid="{C8C4FDE2-C8C2-4F66-B8D0-B775882B3811}"/>
    <cellStyle name="Virgül 10 5 2" xfId="10095" xr:uid="{16A4E665-01AF-40AF-B4B0-19BEEB2C59D8}"/>
    <cellStyle name="Virgül 10 5 2 2" xfId="14309" xr:uid="{EF512788-CB20-4084-88DC-68AEDB66846F}"/>
    <cellStyle name="Virgül 10 5 2 2 2" xfId="38542" xr:uid="{9A5BCFB8-77B8-49A4-B764-F337ED18C917}"/>
    <cellStyle name="Virgül 10 5 2 3" xfId="18022" xr:uid="{BE27F7A8-054D-4422-83CC-70A59499ABE8}"/>
    <cellStyle name="Virgül 10 5 2 3 2" xfId="42253" xr:uid="{E235FC76-7B44-422E-A142-D147BEEAE3FF}"/>
    <cellStyle name="Virgül 10 5 2 4" xfId="21761" xr:uid="{B0B3B6D1-86F7-4E78-9461-2D67F3DA262A}"/>
    <cellStyle name="Virgül 10 5 2 4 2" xfId="45984" xr:uid="{34BF1205-C18C-43FD-BBCD-580123940EAB}"/>
    <cellStyle name="Virgül 10 5 2 5" xfId="27741" xr:uid="{D41AEB38-22C7-4B67-B8E2-8B365D6E367C}"/>
    <cellStyle name="Virgül 10 5 2 5 2" xfId="51858" xr:uid="{B0EAFDAC-C964-44C0-9851-A5F76C7C1F85}"/>
    <cellStyle name="Virgül 10 5 2 6" xfId="34689" xr:uid="{FEFF638D-393A-477F-B9B9-DFDD64EA204E}"/>
    <cellStyle name="Virgül 10 5 3" xfId="9413" xr:uid="{EA687091-548F-4F24-887C-6093B4125A73}"/>
    <cellStyle name="Virgül 10 5 3 2" xfId="13117" xr:uid="{F3ABA4CE-C9E9-46C9-990E-B92BD407DB7B}"/>
    <cellStyle name="Virgül 10 5 3 2 2" xfId="37350" xr:uid="{4CD17720-B8AF-4524-B820-7E1F9DE91503}"/>
    <cellStyle name="Virgül 10 5 3 3" xfId="16830" xr:uid="{3C5C7548-96E0-4AE9-92DC-0CB8550276B4}"/>
    <cellStyle name="Virgül 10 5 3 3 2" xfId="41061" xr:uid="{536E1E16-BE0E-48FA-9E81-35FB40DE5AE8}"/>
    <cellStyle name="Virgül 10 5 3 4" xfId="20569" xr:uid="{0C21CC80-4C28-4B9C-B1FB-674A4C2059FD}"/>
    <cellStyle name="Virgül 10 5 3 4 2" xfId="44792" xr:uid="{3F9F429E-1B23-4931-B500-860F3EF1D7E2}"/>
    <cellStyle name="Virgül 10 5 3 5" xfId="26547" xr:uid="{177A93AB-1E48-4C74-9D84-BC37346853B4}"/>
    <cellStyle name="Virgül 10 5 3 5 2" xfId="50666" xr:uid="{91BB0EFE-8F8F-4A18-B6E3-3A47C260ECAE}"/>
    <cellStyle name="Virgül 10 5 3 6" xfId="34038" xr:uid="{8E02F188-295D-4D15-9291-6DE6707AABBE}"/>
    <cellStyle name="Virgül 10 5 4" xfId="11728" xr:uid="{48BC9142-A12D-45AD-8F3F-F98287CE4764}"/>
    <cellStyle name="Virgül 10 5 4 2" xfId="25144" xr:uid="{DF194A03-DA53-4ACD-B45A-6197B0F684FB}"/>
    <cellStyle name="Virgül 10 5 4 2 2" xfId="49278" xr:uid="{7A2F8694-96EB-4D7D-82A9-5A0CE8E4D9B3}"/>
    <cellStyle name="Virgül 10 5 4 3" xfId="35962" xr:uid="{DF9D1563-445D-49B1-A487-CA2B0E08AE0A}"/>
    <cellStyle name="Virgül 10 5 5" xfId="15441" xr:uid="{8DC50389-1E2D-4391-95BB-69A1DFBE6970}"/>
    <cellStyle name="Virgül 10 5 5 2" xfId="39673" xr:uid="{F8F75CB1-2227-44E9-8BFD-07FF51BB0B2B}"/>
    <cellStyle name="Virgül 10 5 6" xfId="19178" xr:uid="{3C920E62-B794-44A7-A772-A5B790DF17F8}"/>
    <cellStyle name="Virgül 10 5 6 2" xfId="43404" xr:uid="{546B7659-5F26-42C0-AF34-4350130996FA}"/>
    <cellStyle name="Virgül 10 5 7" xfId="23781" xr:uid="{C8B60735-5EBB-4FEB-B6CE-C878F8DAE5B9}"/>
    <cellStyle name="Virgül 10 5 7 2" xfId="47983" xr:uid="{3B66C2F6-CAFB-44BD-A6D7-3B3EDD606799}"/>
    <cellStyle name="Virgül 10 5 8" xfId="32976" xr:uid="{CC32C9BF-F629-417A-B1E3-F6C5E7BE9A42}"/>
    <cellStyle name="Virgül 10 6" xfId="7558" xr:uid="{A2B80C34-DAB0-4725-887B-0A2058558EFB}"/>
    <cellStyle name="Virgül 10 6 2" xfId="12628" xr:uid="{8319C6C0-9805-49B6-87F4-4A9916970431}"/>
    <cellStyle name="Virgül 10 6 2 2" xfId="26056" xr:uid="{6C516F60-C9DB-4C8E-BC07-20809709BAE9}"/>
    <cellStyle name="Virgül 10 6 2 2 2" xfId="50177" xr:uid="{FE5D6116-FCD1-464E-9A8F-59C8785594BD}"/>
    <cellStyle name="Virgül 10 6 2 3" xfId="36861" xr:uid="{AB97A521-E7D9-4B36-94BF-0A653BD09323}"/>
    <cellStyle name="Virgül 10 6 3" xfId="16341" xr:uid="{B95FD73C-53B5-407E-BCF0-B34BC0EA563E}"/>
    <cellStyle name="Virgül 10 6 3 2" xfId="40572" xr:uid="{479C89BC-B426-4BD8-A4BB-C994F8AC4BBE}"/>
    <cellStyle name="Virgül 10 6 4" xfId="20080" xr:uid="{3102A679-4435-481F-B3DE-DF9E1D7E970B}"/>
    <cellStyle name="Virgül 10 6 4 2" xfId="44303" xr:uid="{5F2EE109-5ABC-4D84-A0E9-D7643EC152D8}"/>
    <cellStyle name="Virgül 10 6 5" xfId="23272" xr:uid="{48E14795-3F33-4C89-9C1D-7781BCDD9588}"/>
    <cellStyle name="Virgül 10 6 5 2" xfId="47474" xr:uid="{223408CD-C670-4D45-8C21-7BB7D3FDD403}"/>
    <cellStyle name="Virgül 10 6 6" xfId="32469" xr:uid="{3255B8A6-B7FB-4C13-A228-039398A775AD}"/>
    <cellStyle name="Virgül 10 7" xfId="5124" xr:uid="{236AA5E7-4240-4860-8EB8-9B4E7058FAE5}"/>
    <cellStyle name="Virgül 10 7 2" xfId="9900" xr:uid="{F158E719-DC30-4338-A49A-7A3F89933BFF}"/>
    <cellStyle name="Virgül 10 7 2 2" xfId="34500" xr:uid="{93018EF6-3BED-4AD3-B83E-3429CD5028CC}"/>
    <cellStyle name="Virgül 10 7 3" xfId="13805" xr:uid="{06DDF7AD-697B-4F91-9986-3D9C3250ABBA}"/>
    <cellStyle name="Virgül 10 7 3 2" xfId="38038" xr:uid="{B1E4B08B-1247-4DB1-A3B3-124C71F50888}"/>
    <cellStyle name="Virgül 10 7 4" xfId="17518" xr:uid="{C937423A-9850-4AA9-86CA-CA5B2543926C}"/>
    <cellStyle name="Virgül 10 7 4 2" xfId="41749" xr:uid="{60C56BE3-AA5A-4EDA-9B4B-20AF09003D74}"/>
    <cellStyle name="Virgül 10 7 5" xfId="21257" xr:uid="{7108AFB0-18D3-40D5-B7AF-CCA4BED308D9}"/>
    <cellStyle name="Virgül 10 7 5 2" xfId="45480" xr:uid="{5FBE0498-147B-4DE7-9B85-B779A82C62D8}"/>
    <cellStyle name="Virgül 10 7 6" xfId="27237" xr:uid="{099F2ABE-D466-4D5C-8DED-FB81124A55CB}"/>
    <cellStyle name="Virgül 10 7 6 2" xfId="51354" xr:uid="{71EA5EEB-0BDA-4CDF-B1D8-6CFA38951CBE}"/>
    <cellStyle name="Virgül 10 8" xfId="7001" xr:uid="{3AEA8CA6-CF2E-4496-B858-F445E5E9A9BE}"/>
    <cellStyle name="Virgül 10 8 2" xfId="8947" xr:uid="{0A18E056-89AB-4E50-A5A4-8080896C430B}"/>
    <cellStyle name="Virgül 10 8 2 2" xfId="33645" xr:uid="{5CA9A38C-1CAE-4E4B-B372-D01B6C2A663A}"/>
    <cellStyle name="Virgül 10 8 3" xfId="12343" xr:uid="{2F8F8CCB-9BD3-48FE-B61A-E33BB5DEF046}"/>
    <cellStyle name="Virgül 10 8 3 2" xfId="36577" xr:uid="{03E7D8BE-0D6E-472F-988D-44F061B0C7B5}"/>
    <cellStyle name="Virgül 10 8 4" xfId="16056" xr:uid="{2CE79546-A4F1-4319-AA93-D7D44A483BB3}"/>
    <cellStyle name="Virgül 10 8 4 2" xfId="40288" xr:uid="{892D6CDB-788F-4D67-8A13-E5F163384CF3}"/>
    <cellStyle name="Virgül 10 8 5" xfId="19794" xr:uid="{2411296B-D381-4B67-8509-CB68305D466D}"/>
    <cellStyle name="Virgül 10 8 5 2" xfId="44019" xr:uid="{90DBBC07-712C-48CF-B42F-AC430E004A8F}"/>
    <cellStyle name="Virgül 10 8 6" xfId="25769" xr:uid="{7CA9D050-E057-46BE-AABA-72609F620F2C}"/>
    <cellStyle name="Virgül 10 8 6 2" xfId="49893" xr:uid="{7E05B54E-3E68-4AB0-9656-7D2E14776820}"/>
    <cellStyle name="Virgül 10 8 7" xfId="31928" xr:uid="{10D90742-F85B-4D5F-A308-18725AEC74EA}"/>
    <cellStyle name="Virgül 10 9" xfId="11215" xr:uid="{D7EB53FE-9E61-4954-A09D-E328A1C0F641}"/>
    <cellStyle name="Virgül 10 9 2" xfId="24596" xr:uid="{3B37D2C4-7F46-4A0E-B73C-AB206C02FAC0}"/>
    <cellStyle name="Virgül 10 9 2 2" xfId="48770" xr:uid="{D7B6BCCF-B8D1-4F0F-874C-697B67205F88}"/>
    <cellStyle name="Virgül 10 9 3" xfId="35449" xr:uid="{56F159E3-B589-4CF5-BD46-C34002321579}"/>
    <cellStyle name="Virgül 11" xfId="2619" xr:uid="{00000000-0005-0000-0000-00002A0C0000}"/>
    <cellStyle name="Virgül 11 2" xfId="2620" xr:uid="{00000000-0005-0000-0000-00002B0C0000}"/>
    <cellStyle name="Virgül 11 2 2" xfId="9170" xr:uid="{5C2B9382-92AB-4C30-987D-3618A1B9BE4D}"/>
    <cellStyle name="Virgül 11 2 2 2" xfId="33834" xr:uid="{E3E487DF-6B93-46AD-A383-1AD167F40D74}"/>
    <cellStyle name="Virgül 11 2 3" xfId="12645" xr:uid="{E729E705-BAAA-4838-82E7-E17F5F8ED538}"/>
    <cellStyle name="Virgül 11 2 3 2" xfId="36878" xr:uid="{D6CE912E-78FB-4BAE-BAD8-C5004C24D70E}"/>
    <cellStyle name="Virgül 11 2 4" xfId="16358" xr:uid="{114ABFF1-4DF4-49E7-9003-C9C124E58864}"/>
    <cellStyle name="Virgül 11 2 4 2" xfId="40589" xr:uid="{55ED478D-B7B7-411B-98BD-9F162D9C36B2}"/>
    <cellStyle name="Virgül 11 2 5" xfId="20097" xr:uid="{610DEA5B-4E7F-4AF4-A862-1B50A83B0471}"/>
    <cellStyle name="Virgül 11 2 5 2" xfId="44320" xr:uid="{6366F443-2AEF-459A-9C42-23755D14D727}"/>
    <cellStyle name="Virgül 11 2 6" xfId="26073" xr:uid="{2D745BC6-2C4D-4183-A6FB-C5FB0344F85B}"/>
    <cellStyle name="Virgül 11 2 6 2" xfId="50194" xr:uid="{C993836A-3A70-4D7D-8630-19BB0560F13B}"/>
    <cellStyle name="Virgül 11 3" xfId="2621" xr:uid="{00000000-0005-0000-0000-00002C0C0000}"/>
    <cellStyle name="Virgül 11 3 2" xfId="9903" xr:uid="{E844BBA2-9CC2-44DD-98E6-A59C9A857B32}"/>
    <cellStyle name="Virgül 11 3 2 2" xfId="34503" xr:uid="{DC7680D7-F3D1-4358-93BF-8686A52E61EB}"/>
    <cellStyle name="Virgül 11 3 3" xfId="13822" xr:uid="{861848FB-C06C-42B6-8D60-D3721A7A3683}"/>
    <cellStyle name="Virgül 11 3 3 2" xfId="38055" xr:uid="{32A9D357-BC2A-4C35-B5DD-74DC362A95C4}"/>
    <cellStyle name="Virgül 11 3 4" xfId="17535" xr:uid="{DB5AB137-A5C0-4E89-8367-C910E644601C}"/>
    <cellStyle name="Virgül 11 3 4 2" xfId="41766" xr:uid="{CDC00514-6CC9-4D87-89B7-663113C75BA4}"/>
    <cellStyle name="Virgül 11 3 5" xfId="21274" xr:uid="{7BA86964-1E3D-405C-85F1-EC4D26C0AC1F}"/>
    <cellStyle name="Virgül 11 3 5 2" xfId="45497" xr:uid="{EF70AE9F-620B-4D28-AA1F-DC6247E07421}"/>
    <cellStyle name="Virgül 11 3 6" xfId="27254" xr:uid="{4436E40C-F2F9-4473-A38B-D06D020D7C99}"/>
    <cellStyle name="Virgül 11 3 6 2" xfId="51371" xr:uid="{10659DF8-0078-4A7A-BEDD-0359408DCE18}"/>
    <cellStyle name="Virgül 11 4" xfId="5125" xr:uid="{97434998-F8A3-49F9-A319-AA3F401C246E}"/>
    <cellStyle name="Virgül 11 4 2" xfId="9056" xr:uid="{6D251322-B8FF-4076-B236-D83A0A43590B}"/>
    <cellStyle name="Virgül 11 4 2 2" xfId="33749" xr:uid="{D20905E7-21CC-48AA-AED8-135D202C4457}"/>
    <cellStyle name="Virgül 11 4 3" xfId="10960" xr:uid="{4E093878-62B8-4CF2-BC78-E19F8841D609}"/>
    <cellStyle name="Virgül 11 4 4" xfId="12458" xr:uid="{7161FDF9-146F-4505-87C9-564FE9C2143E}"/>
    <cellStyle name="Virgül 11 4 4 2" xfId="36692" xr:uid="{2BFBBE25-7D82-4FF1-95CC-AD327DF6AF9B}"/>
    <cellStyle name="Virgül 11 4 5" xfId="16171" xr:uid="{F5A2A624-7AAE-4D34-8C54-A0C16CF9229C}"/>
    <cellStyle name="Virgül 11 4 5 2" xfId="40403" xr:uid="{55DD9E46-B538-4A3F-B207-E25B9906C300}"/>
    <cellStyle name="Virgül 11 4 6" xfId="19909" xr:uid="{8D44493D-E4F1-4509-A88D-3DEB535DBCD2}"/>
    <cellStyle name="Virgül 11 4 6 2" xfId="44134" xr:uid="{9357CFF9-901F-4037-B81E-5D297CE542C7}"/>
    <cellStyle name="Virgül 11 4 7" xfId="25884" xr:uid="{AC20FD5A-10D6-435D-B15B-B5D44F151CDC}"/>
    <cellStyle name="Virgül 11 4 7 2" xfId="50008" xr:uid="{F439FBD6-CF62-4288-8CFF-2EC0A54B9A3D}"/>
    <cellStyle name="Virgül 11 5" xfId="7575" xr:uid="{68724D08-85F8-41B9-BE4A-A899BADA5D28}"/>
    <cellStyle name="Virgül 11 5 2" xfId="24613" xr:uid="{4BB9BBE8-BF9F-43E8-8125-989F17A66A65}"/>
    <cellStyle name="Virgül 11 5 2 2" xfId="48787" xr:uid="{47C52613-8C90-4C00-8D0C-7035FFDCABD8}"/>
    <cellStyle name="Virgül 11 5 3" xfId="32486" xr:uid="{3DC51103-56EB-4E06-8B6F-BAAE8A94033B}"/>
    <cellStyle name="Virgül 11 6" xfId="11232" xr:uid="{9C7FDDE1-5711-4E78-A732-10E099DEE3CC}"/>
    <cellStyle name="Virgül 11 6 2" xfId="35466" xr:uid="{80B526BE-4B27-4650-B96B-B56FB4C9AA3F}"/>
    <cellStyle name="Virgül 11 7" xfId="14945" xr:uid="{EAE35312-9A22-4316-9B93-D58CAC20F982}"/>
    <cellStyle name="Virgül 11 7 2" xfId="39177" xr:uid="{D4300CBB-1AE0-4003-9C86-5C11BC037705}"/>
    <cellStyle name="Virgül 11 8" xfId="18678" xr:uid="{8EF6E989-9BA1-467C-911F-B032AC80C123}"/>
    <cellStyle name="Virgül 11 8 2" xfId="42904" xr:uid="{0A7D395F-0314-4109-9545-BB51583E0230}"/>
    <cellStyle name="Virgül 11 9" xfId="23289" xr:uid="{93AB2FEE-365E-445B-980E-BA0999814D1F}"/>
    <cellStyle name="Virgül 11 9 2" xfId="47491" xr:uid="{5A030309-55D8-4F9E-B318-CB2003938E1A}"/>
    <cellStyle name="Virgül 12" xfId="2622" xr:uid="{00000000-0005-0000-0000-00002D0C0000}"/>
    <cellStyle name="Virgül 12 2" xfId="7594" xr:uid="{A4EA9CDF-A548-471B-915D-FFA731755B2D}"/>
    <cellStyle name="Virgül 12 2 2" xfId="10961" xr:uid="{40FFA5F0-5B21-4912-85CB-79AB65CF2405}"/>
    <cellStyle name="Virgül 12 2 2 2" xfId="35225" xr:uid="{E5829BEF-D856-4D01-92A5-58AA7CF04E2C}"/>
    <cellStyle name="Virgül 12 2 3" xfId="12664" xr:uid="{B2F74A12-FD7A-4412-8FB7-73FDB0308AEE}"/>
    <cellStyle name="Virgül 12 2 3 2" xfId="36897" xr:uid="{A5D328CB-8274-4724-8F9C-AE88F2ADC21B}"/>
    <cellStyle name="Virgül 12 2 4" xfId="16377" xr:uid="{A33FBCCC-3D52-4EEA-9D66-8EAAABE58B3A}"/>
    <cellStyle name="Virgül 12 2 4 2" xfId="40608" xr:uid="{1A420BD5-FE18-4BD7-892C-90C62A3BC553}"/>
    <cellStyle name="Virgül 12 2 5" xfId="20116" xr:uid="{12EA5B34-7D4A-4255-A4DA-72DE9088B943}"/>
    <cellStyle name="Virgül 12 2 5 2" xfId="44339" xr:uid="{C66662BD-63FA-48E9-ACE0-CB03BA1B8828}"/>
    <cellStyle name="Virgül 12 2 6" xfId="26092" xr:uid="{A20BA0B0-4FCD-4A6A-8456-2B34518E73AD}"/>
    <cellStyle name="Virgül 12 2 6 2" xfId="50213" xr:uid="{B1AA78CA-324A-4FC8-87F9-AF72145D60D3}"/>
    <cellStyle name="Virgül 12 2 7" xfId="32505" xr:uid="{97DA609A-A81A-4275-90BD-BF9238B80479}"/>
    <cellStyle name="Virgül 12 3" xfId="9919" xr:uid="{4D8AD7AC-4545-42BC-A0BB-4AFFC1A9C064}"/>
    <cellStyle name="Virgül 12 3 2" xfId="13841" xr:uid="{CF29F368-09FB-48CF-8589-67EA8BBF26A9}"/>
    <cellStyle name="Virgül 12 3 2 2" xfId="38074" xr:uid="{94481DA2-6CFF-4938-9E60-0080CD178DD7}"/>
    <cellStyle name="Virgül 12 3 3" xfId="17554" xr:uid="{8A2F3BA0-699E-4247-A340-234D8FA2D109}"/>
    <cellStyle name="Virgül 12 3 3 2" xfId="41785" xr:uid="{7905CC0C-299C-4AE9-8368-37BF5FCF8F9F}"/>
    <cellStyle name="Virgül 12 3 4" xfId="21293" xr:uid="{113845D4-481A-4C90-B23A-3C2064031D7C}"/>
    <cellStyle name="Virgül 12 3 4 2" xfId="45516" xr:uid="{B8C81A27-3852-4C60-9FCC-1630F0BAC9C0}"/>
    <cellStyle name="Virgül 12 3 5" xfId="27273" xr:uid="{DFA1F934-A724-47C7-A03B-54B562E9AEFC}"/>
    <cellStyle name="Virgül 12 3 5 2" xfId="51390" xr:uid="{A354F930-BFEA-4247-8B73-07306A4EFC98}"/>
    <cellStyle name="Virgül 12 3 6" xfId="34519" xr:uid="{EC745F33-09F3-4B29-AA2A-074CCB0C7A10}"/>
    <cellStyle name="Virgül 12 4" xfId="9064" xr:uid="{C4D12690-B520-48E9-9602-A1C093C1A26B}"/>
    <cellStyle name="Virgül 12 4 2" xfId="12476" xr:uid="{B669E46C-BF20-49CE-A6B9-4484AC438917}"/>
    <cellStyle name="Virgül 12 4 2 2" xfId="36710" xr:uid="{CBF7FAB5-901A-4CD1-80F9-20A8F36317CF}"/>
    <cellStyle name="Virgül 12 4 3" xfId="16189" xr:uid="{03FD73F0-3DDB-4D65-B9C2-DD2E58D12F23}"/>
    <cellStyle name="Virgül 12 4 3 2" xfId="40421" xr:uid="{3DD6C9EB-9D5A-41B3-A385-EA28BEBF8E50}"/>
    <cellStyle name="Virgül 12 4 4" xfId="19927" xr:uid="{2997C703-9658-4235-A236-95BBAC32BED3}"/>
    <cellStyle name="Virgül 12 4 4 2" xfId="44152" xr:uid="{A2C589E6-D16B-4FA4-BBB6-7DD1C77E1441}"/>
    <cellStyle name="Virgül 12 4 5" xfId="25902" xr:uid="{337D0041-3452-442B-890D-2D98B95B4A88}"/>
    <cellStyle name="Virgül 12 4 5 2" xfId="50026" xr:uid="{18B3CA4D-0DF4-4602-BE76-9D7CE4629E90}"/>
    <cellStyle name="Virgül 12 4 6" xfId="33757" xr:uid="{CF0A1061-A47B-4660-AB8C-E4F1FD6479BA}"/>
    <cellStyle name="Virgül 12 5" xfId="11251" xr:uid="{B60DFFEA-3D11-4108-B92A-3920C0035FF1}"/>
    <cellStyle name="Virgül 12 5 2" xfId="24632" xr:uid="{8E12D03B-0FF9-4F1F-8BE8-27E7139EDCAA}"/>
    <cellStyle name="Virgül 12 5 2 2" xfId="48806" xr:uid="{20E2740D-0196-4B43-A34E-7158453C649D}"/>
    <cellStyle name="Virgül 12 5 3" xfId="35485" xr:uid="{B424B717-849B-4CDD-9970-39503546DF64}"/>
    <cellStyle name="Virgül 12 6" xfId="14964" xr:uid="{8A2B363E-B4E4-4D58-92D7-4085311BE9DB}"/>
    <cellStyle name="Virgül 12 6 2" xfId="39196" xr:uid="{85DA5B3A-8D59-4E14-83D6-7396AEDF3C41}"/>
    <cellStyle name="Virgül 12 7" xfId="18697" xr:uid="{DFEB0A07-1C40-419A-AC32-490C65B2F5B5}"/>
    <cellStyle name="Virgül 12 7 2" xfId="42923" xr:uid="{54F6C621-16FD-4224-AA87-9EF2DBEFB832}"/>
    <cellStyle name="Virgül 12 8" xfId="23308" xr:uid="{A64E1521-39EF-422F-8FFA-7D069AF7AD31}"/>
    <cellStyle name="Virgül 12 8 2" xfId="47510" xr:uid="{BEDF638E-F60E-42D3-950F-64D74B06CADB}"/>
    <cellStyle name="Virgül 13" xfId="2623" xr:uid="{00000000-0005-0000-0000-00002E0C0000}"/>
    <cellStyle name="Virgül 13 2" xfId="7629" xr:uid="{1C998C66-AEE4-498D-81E4-449CD25948BA}"/>
    <cellStyle name="Virgül 13 2 2" xfId="10962" xr:uid="{E4DD73BD-6F4E-475D-952A-231898651AB5}"/>
    <cellStyle name="Virgül 13 2 2 2" xfId="35226" xr:uid="{B5DD4997-3A93-4370-9B72-2CFC86754B58}"/>
    <cellStyle name="Virgül 13 2 3" xfId="12699" xr:uid="{2AFBF434-CC22-47C1-8748-A653AD27A7CB}"/>
    <cellStyle name="Virgül 13 2 3 2" xfId="36932" xr:uid="{2B26D985-9D94-461F-8B1A-ED8996231078}"/>
    <cellStyle name="Virgül 13 2 4" xfId="16412" xr:uid="{F71A2E55-D6A5-41FA-AA6B-CA522ACE2857}"/>
    <cellStyle name="Virgül 13 2 4 2" xfId="40643" xr:uid="{1A8BBAA1-BB24-4B9B-B533-C34D7CFAB01D}"/>
    <cellStyle name="Virgül 13 2 5" xfId="20151" xr:uid="{20E0D171-C3E2-4AF3-A50C-8C05C65BBEF1}"/>
    <cellStyle name="Virgül 13 2 5 2" xfId="44374" xr:uid="{76840988-46E1-45C9-BF77-55EF428B53F3}"/>
    <cellStyle name="Virgül 13 2 6" xfId="26127" xr:uid="{9CFD4B88-C448-4A2E-9C79-03D155D910E9}"/>
    <cellStyle name="Virgül 13 2 6 2" xfId="50248" xr:uid="{65E61F18-8D6C-4BB4-8F53-D59831A6C090}"/>
    <cellStyle name="Virgül 13 2 7" xfId="32540" xr:uid="{1AE2090E-D1FB-49B9-A47C-B970FFECAF1E}"/>
    <cellStyle name="Virgül 13 3" xfId="9929" xr:uid="{2B09261A-58B8-4178-8B4D-3FBE66978843}"/>
    <cellStyle name="Virgül 13 3 2" xfId="13876" xr:uid="{361AAADF-C0FC-4054-9FF7-E279A5C3B055}"/>
    <cellStyle name="Virgül 13 3 2 2" xfId="38109" xr:uid="{AC9444C7-BE8E-49D0-B6F5-AAC6C2BC0464}"/>
    <cellStyle name="Virgül 13 3 3" xfId="17589" xr:uid="{BFF8AB13-F18E-4CEF-A0F4-D415E606CBE3}"/>
    <cellStyle name="Virgül 13 3 3 2" xfId="41820" xr:uid="{ACDD71AE-B6F7-493F-A68B-D1EC7DB80BC6}"/>
    <cellStyle name="Virgül 13 3 4" xfId="21328" xr:uid="{983EB186-2B20-4547-AB15-61BAE83BCBAB}"/>
    <cellStyle name="Virgül 13 3 4 2" xfId="45551" xr:uid="{C747BD91-CE35-41BB-A45A-09808CC45C0E}"/>
    <cellStyle name="Virgül 13 3 5" xfId="27308" xr:uid="{794274B6-E691-4D94-97C7-F0ADA0720004}"/>
    <cellStyle name="Virgül 13 3 5 2" xfId="51425" xr:uid="{42B7A36B-4D11-4DD6-9FA5-024C460CF8AC}"/>
    <cellStyle name="Virgül 13 3 6" xfId="34529" xr:uid="{3218A5DE-C91A-49D9-AE60-155025E5AF77}"/>
    <cellStyle name="Virgül 13 4" xfId="9116" xr:uid="{285CDC33-02E4-4583-9978-7C385F5068C1}"/>
    <cellStyle name="Virgül 13 5" xfId="11286" xr:uid="{92AB228D-CB20-400B-B7FD-C22F2E65922C}"/>
    <cellStyle name="Virgül 13 5 2" xfId="24667" xr:uid="{4EB40817-46C2-4C86-82EC-D23165224AAE}"/>
    <cellStyle name="Virgül 13 5 2 2" xfId="48841" xr:uid="{D9A43EBB-8358-4FB5-BA3D-B4170B34817D}"/>
    <cellStyle name="Virgül 13 5 3" xfId="35520" xr:uid="{0C5BBF6A-B9B4-4D4B-9404-190DB618CA85}"/>
    <cellStyle name="Virgül 13 6" xfId="14999" xr:uid="{930E7CD6-D55F-497E-B22C-67015408CB99}"/>
    <cellStyle name="Virgül 13 6 2" xfId="39231" xr:uid="{086E8447-346C-4424-94D3-347181882598}"/>
    <cellStyle name="Virgül 13 7" xfId="18732" xr:uid="{AC068B62-A0D0-4B91-BAD6-E2434BB485CE}"/>
    <cellStyle name="Virgül 13 7 2" xfId="42958" xr:uid="{1F851B39-746E-45F0-B869-4706E089B116}"/>
    <cellStyle name="Virgül 13 8" xfId="23343" xr:uid="{83513091-AD59-46C3-85ED-1A8A204BDF1B}"/>
    <cellStyle name="Virgül 13 8 2" xfId="47545" xr:uid="{63773578-DBE2-4DF7-88F2-BEEA7F80F369}"/>
    <cellStyle name="Virgül 14" xfId="2624" xr:uid="{00000000-0005-0000-0000-00002F0C0000}"/>
    <cellStyle name="Virgül 14 2" xfId="7677" xr:uid="{44A460C2-923E-4CEE-9D43-453A37F9D0E8}"/>
    <cellStyle name="Virgül 14 3" xfId="9125" xr:uid="{61551C8F-270F-431E-A596-5D67E4F9B386}"/>
    <cellStyle name="Virgül 14 3 2" xfId="12514" xr:uid="{3C91F389-E5D4-4A4D-8DC0-A74CFF4BC897}"/>
    <cellStyle name="Virgül 14 3 2 2" xfId="36747" xr:uid="{F444441C-F991-4D28-A732-830B302E8B7C}"/>
    <cellStyle name="Virgül 14 3 3" xfId="16227" xr:uid="{87AA8231-1E48-4CBA-9C04-6953F64C9FBD}"/>
    <cellStyle name="Virgül 14 3 3 2" xfId="40458" xr:uid="{7DCA6970-44C9-4591-9F76-F87C18A82B3B}"/>
    <cellStyle name="Virgül 14 3 4" xfId="19966" xr:uid="{2C9F7872-09D1-4E17-B007-E7A210149D87}"/>
    <cellStyle name="Virgül 14 3 4 2" xfId="44189" xr:uid="{5263597D-1D41-4BB3-99D8-CAC420368BE0}"/>
    <cellStyle name="Virgül 14 3 5" xfId="25942" xr:uid="{59A5F3E3-6004-433C-84AE-2BA8B54B0EBA}"/>
    <cellStyle name="Virgül 14 3 5 2" xfId="50063" xr:uid="{EC931AAA-D137-4E16-9C46-A720EEB86CE6}"/>
    <cellStyle name="Virgül 14 3 6" xfId="33790" xr:uid="{29B0C96D-57B2-47C0-956C-B1C03D1AEB73}"/>
    <cellStyle name="Virgül 15" xfId="2625" xr:uid="{00000000-0005-0000-0000-0000300C0000}"/>
    <cellStyle name="Virgül 15 2" xfId="5126" xr:uid="{D0D0AFC2-BF0E-4D54-BD4B-B8821547E36D}"/>
    <cellStyle name="Virgül 15 2 2" xfId="10099" xr:uid="{E0A51FE1-40A3-4CC6-9EB1-06FA863C4C50}"/>
    <cellStyle name="Virgül 15 2 2 2" xfId="34693" xr:uid="{24240022-E1C6-4A64-91C2-BA82BED4AC28}"/>
    <cellStyle name="Virgül 15 2 3" xfId="14743" xr:uid="{26B5B732-31C0-42B9-BF37-B467B7460B38}"/>
    <cellStyle name="Virgül 15 2 3 2" xfId="38976" xr:uid="{58EEF752-4855-4331-B3EE-1D6232C1F981}"/>
    <cellStyle name="Virgül 15 2 4" xfId="18456" xr:uid="{CF10573D-76D8-4601-A421-615B39E26670}"/>
    <cellStyle name="Virgül 15 2 4 2" xfId="42687" xr:uid="{281FC9C5-712C-4272-8A49-1D69655AD72D}"/>
    <cellStyle name="Virgül 15 2 5" xfId="22195" xr:uid="{97364D25-D6B1-4E9F-8549-4E09FEB31175}"/>
    <cellStyle name="Virgül 15 2 5 2" xfId="46418" xr:uid="{77AB988F-6BD0-48B8-BF7D-15346916CFD5}"/>
    <cellStyle name="Virgül 15 2 6" xfId="28175" xr:uid="{47ED99A1-AFA9-40EA-97C3-012183A9F446}"/>
    <cellStyle name="Virgül 15 2 6 2" xfId="52292" xr:uid="{ACB13AB3-0AA8-44EE-A984-C97DE1283079}"/>
    <cellStyle name="Virgül 15 2 7" xfId="30243" xr:uid="{B812568B-9674-4D59-AE15-6076D249C579}"/>
    <cellStyle name="Virgül 15 3" xfId="6257" xr:uid="{07631BAB-36A9-4A96-9699-AA67E0D94CD4}"/>
    <cellStyle name="Virgül 15 3 2" xfId="9157" xr:uid="{EADF14C2-8CCF-4596-812F-057E00B971E1}"/>
    <cellStyle name="Virgül 15 3 2 2" xfId="33822" xr:uid="{662C84D3-9C1E-4A6A-AA42-D425756A12FD}"/>
    <cellStyle name="Virgül 15 3 3" xfId="12548" xr:uid="{ABCECC7B-826D-42D9-A15B-3E1539954944}"/>
    <cellStyle name="Virgül 15 3 3 2" xfId="36781" xr:uid="{DE5551C5-60A4-4D3C-916E-F69108F39D3B}"/>
    <cellStyle name="Virgül 15 3 4" xfId="16261" xr:uid="{049F4B4D-6597-44A0-866B-BE58AEAB817B}"/>
    <cellStyle name="Virgül 15 3 4 2" xfId="40492" xr:uid="{CF2EDD2C-C7AC-4FC5-B12E-3B32B021BD82}"/>
    <cellStyle name="Virgül 15 3 5" xfId="20000" xr:uid="{1A427364-4303-4425-A986-247DD5014ED7}"/>
    <cellStyle name="Virgül 15 3 5 2" xfId="44223" xr:uid="{5D705C6F-FA2B-47DD-A1FE-07899F8E789F}"/>
    <cellStyle name="Virgül 15 3 6" xfId="25976" xr:uid="{069D6C72-D169-4E1C-8200-4E1514706D28}"/>
    <cellStyle name="Virgül 15 3 6 2" xfId="50097" xr:uid="{268E5A86-F48C-496F-B6D0-0B5FB7CA10F9}"/>
    <cellStyle name="Virgül 15 3 7" xfId="31263" xr:uid="{79DF5086-E18D-49F0-8983-51F20FD74221}"/>
    <cellStyle name="Virgül 15 4" xfId="8796" xr:uid="{69FFCAEE-15F9-4BBD-ABB9-1C7E812EDC3A}"/>
    <cellStyle name="Virgül 15 4 2" xfId="25578" xr:uid="{E3990A69-20F1-47DC-88E7-5194559FE86D}"/>
    <cellStyle name="Virgül 15 4 2 2" xfId="49712" xr:uid="{34EFC610-0843-4AD4-8A53-07954319206B}"/>
    <cellStyle name="Virgül 15 4 3" xfId="33572" xr:uid="{247A0510-2C17-4AA5-90D1-0B8244952AB8}"/>
    <cellStyle name="Virgül 15 5" xfId="12162" xr:uid="{C84ECB17-114C-4388-A5F4-CBF98D46D033}"/>
    <cellStyle name="Virgül 15 5 2" xfId="36396" xr:uid="{EC62BC55-C9DC-4459-A385-C22772AA8AA1}"/>
    <cellStyle name="Virgül 15 6" xfId="15875" xr:uid="{8D73DF43-0F95-414C-9D7B-B374D6DF6C27}"/>
    <cellStyle name="Virgül 15 6 2" xfId="40107" xr:uid="{C4A96836-A834-45D6-A34B-529C1A844B0C}"/>
    <cellStyle name="Virgül 15 7" xfId="19612" xr:uid="{28E98D3B-D950-4755-B758-871CED58C50E}"/>
    <cellStyle name="Virgül 15 7 2" xfId="43838" xr:uid="{630207CC-A912-4174-BFEA-81D7E27C9561}"/>
    <cellStyle name="Virgül 15 8" xfId="24419" xr:uid="{1541BF53-9365-4033-8687-68C9B4245644}"/>
    <cellStyle name="Virgül 15 8 2" xfId="48606" xr:uid="{AB9897B7-D181-432B-B41C-6255B2FCBA70}"/>
    <cellStyle name="Virgül 15 9" xfId="29045" xr:uid="{ED85CB42-BEE1-4042-8086-DB699DD1C33B}"/>
    <cellStyle name="Virgül 16" xfId="3608" xr:uid="{3F0BAC54-64A9-44D1-8C9A-027FB840F9F7}"/>
    <cellStyle name="Virgül 16 2" xfId="5127" xr:uid="{80F882FE-AD0D-437B-ACB4-D847C7CA9E02}"/>
    <cellStyle name="Virgül 16 2 2" xfId="10130" xr:uid="{EFA4BFCB-1726-4BD4-B50A-ED46F2756762}"/>
    <cellStyle name="Virgül 16 2 2 2" xfId="34724" xr:uid="{95457E38-3DFE-4171-A28D-1F17CE75FF66}"/>
    <cellStyle name="Virgül 16 2 3" xfId="14774" xr:uid="{EB39187C-0FA9-4978-A16F-27CF89B06AB2}"/>
    <cellStyle name="Virgül 16 2 3 2" xfId="39007" xr:uid="{94AF89A0-9408-47CC-91DB-60BA933095E7}"/>
    <cellStyle name="Virgül 16 2 4" xfId="18487" xr:uid="{7F2196A9-FC58-4671-9D9C-7C9E1A68AC6D}"/>
    <cellStyle name="Virgül 16 2 4 2" xfId="42718" xr:uid="{5FCCA985-25AA-4DFB-A902-A1D057E76585}"/>
    <cellStyle name="Virgül 16 2 5" xfId="22226" xr:uid="{DC1571ED-A869-46EF-9CD7-29EF593D2420}"/>
    <cellStyle name="Virgül 16 2 5 2" xfId="46449" xr:uid="{A7DB71C6-A074-42F5-9BD7-724AE8C3AB9A}"/>
    <cellStyle name="Virgül 16 2 6" xfId="28206" xr:uid="{3BE50D1A-3C76-4060-8E0D-76968A41465D}"/>
    <cellStyle name="Virgül 16 2 6 2" xfId="52323" xr:uid="{D8A9663A-430D-4C17-BA06-26B649EF28FD}"/>
    <cellStyle name="Virgül 16 3" xfId="9701" xr:uid="{43CF3EB1-C90C-4F76-92CA-4D1055964BBC}"/>
    <cellStyle name="Virgül 16 3 2" xfId="13565" xr:uid="{17E5EA62-17A6-4324-A2EA-850692E34690}"/>
    <cellStyle name="Virgül 16 3 2 2" xfId="37798" xr:uid="{BA44F922-29D1-453F-B012-45B7EA35ACA3}"/>
    <cellStyle name="Virgül 16 3 3" xfId="17278" xr:uid="{2CD0F666-16FA-4138-9270-48363B290990}"/>
    <cellStyle name="Virgül 16 3 3 2" xfId="41509" xr:uid="{EA8DF6BA-FF2F-43F7-9479-FE6B4C5E94F5}"/>
    <cellStyle name="Virgül 16 3 4" xfId="21017" xr:uid="{D3A85FE8-7BD6-452E-BD1A-CE10915AF383}"/>
    <cellStyle name="Virgül 16 3 4 2" xfId="45240" xr:uid="{E547D0BC-0099-4DF9-9BAA-7D032BCE1047}"/>
    <cellStyle name="Virgül 16 3 5" xfId="26995" xr:uid="{A65CB5D6-FD29-4F4C-AEC1-EDE80B7C917F}"/>
    <cellStyle name="Virgül 16 3 5 2" xfId="51114" xr:uid="{54AD9587-FE67-44FD-8257-6D8250B5B8E3}"/>
    <cellStyle name="Virgül 16 3 6" xfId="34325" xr:uid="{337BC006-7D45-401A-AD43-7372F63B969B}"/>
    <cellStyle name="Virgül 16 4" xfId="8802" xr:uid="{DE1D7AC2-FD92-4814-AA8B-43A933377D8F}"/>
    <cellStyle name="Virgül 16 4 2" xfId="33578" xr:uid="{AED3525F-127E-4122-ABF3-1DDF1D0D7A75}"/>
    <cellStyle name="Virgül 16 5" xfId="12193" xr:uid="{EB5CD2D7-9D6E-425E-884B-FF0F58F89777}"/>
    <cellStyle name="Virgül 16 5 2" xfId="36427" xr:uid="{9188CEC9-E5D6-4D15-80E1-08B74EDCCA41}"/>
    <cellStyle name="Virgül 16 6" xfId="15906" xr:uid="{3FEB7C17-B52A-4347-881E-D109C7DB3138}"/>
    <cellStyle name="Virgül 16 6 2" xfId="40138" xr:uid="{2048DB0D-1127-4F17-A00A-F8E46C2AF3EE}"/>
    <cellStyle name="Virgül 16 7" xfId="19643" xr:uid="{3BD2FF89-ECAA-454F-A34C-E665B8D5FD15}"/>
    <cellStyle name="Virgül 16 7 2" xfId="43869" xr:uid="{05004FFF-5149-49DC-B428-B024ABF817B9}"/>
    <cellStyle name="Virgül 16 8" xfId="25609" xr:uid="{29AB9AB0-4F19-4C18-9C2C-1F438FA5B2FD}"/>
    <cellStyle name="Virgül 16 8 2" xfId="49743" xr:uid="{FC27977D-7EE4-4F20-ACD2-746D172AE123}"/>
    <cellStyle name="Virgül 17" xfId="3625" xr:uid="{91554D03-7A54-4FA6-A5C1-25B0B4199149}"/>
    <cellStyle name="Virgül 17 2" xfId="5128" xr:uid="{BBE9E4AD-829D-40D8-9C27-D5D3B9DC91AD}"/>
    <cellStyle name="Virgül 17 2 2" xfId="10132" xr:uid="{7A1744C5-19FA-4FC5-B787-E37CD5C18C2D}"/>
    <cellStyle name="Virgül 17 2 2 2" xfId="34726" xr:uid="{17D2193D-4426-4E73-AD61-0406BFDE6CF3}"/>
    <cellStyle name="Virgül 17 2 3" xfId="14776" xr:uid="{0192CE40-3BF9-40F2-A76F-408890213B49}"/>
    <cellStyle name="Virgül 17 2 3 2" xfId="39009" xr:uid="{1A899978-818F-4EB2-9538-2FB5BFE91973}"/>
    <cellStyle name="Virgül 17 2 4" xfId="18489" xr:uid="{9CB19566-942C-4C4E-9BB5-98DB89214C74}"/>
    <cellStyle name="Virgül 17 2 4 2" xfId="42720" xr:uid="{CAD2A997-C793-4A09-90C5-3C7EC4C820FB}"/>
    <cellStyle name="Virgül 17 2 5" xfId="22228" xr:uid="{80B5BF8F-A142-4180-ADCE-AD228BBAF6F8}"/>
    <cellStyle name="Virgül 17 2 5 2" xfId="46451" xr:uid="{75E910A8-04C5-4F54-9B2F-1A4FB3C8BABD}"/>
    <cellStyle name="Virgül 17 2 6" xfId="28208" xr:uid="{4814445D-2BE0-4942-80D0-2DA368FB8675}"/>
    <cellStyle name="Virgül 17 2 6 2" xfId="52325" xr:uid="{BA73A39B-E1D4-46F0-AA19-B5B55F3057CA}"/>
    <cellStyle name="Virgül 17 3" xfId="9718" xr:uid="{1534AD2A-7838-4B03-86A5-B80E7A29B662}"/>
    <cellStyle name="Virgül 17 3 2" xfId="13583" xr:uid="{3EF3496E-2713-433D-BCE9-6618A2F65A20}"/>
    <cellStyle name="Virgül 17 3 2 2" xfId="37816" xr:uid="{4B9CBED5-B9AA-4FB4-BC1C-E951889FFC41}"/>
    <cellStyle name="Virgül 17 3 3" xfId="17296" xr:uid="{D251D1EA-F28C-403D-84A0-257A25A958B0}"/>
    <cellStyle name="Virgül 17 3 3 2" xfId="41527" xr:uid="{13A899E1-B2D1-4F20-A1BE-10E21607329D}"/>
    <cellStyle name="Virgül 17 3 4" xfId="21035" xr:uid="{1377E7C9-3E7C-4C03-A7E0-75478512A12C}"/>
    <cellStyle name="Virgül 17 3 4 2" xfId="45258" xr:uid="{40AE57FE-D6CA-40AD-98A6-CAE70423098D}"/>
    <cellStyle name="Virgül 17 3 5" xfId="27013" xr:uid="{6C3E8B58-A9CA-421C-833B-0F43BA4C2C53}"/>
    <cellStyle name="Virgül 17 3 5 2" xfId="51132" xr:uid="{0C04A914-5BBB-4FA8-AFA5-9175109D4490}"/>
    <cellStyle name="Virgül 17 3 6" xfId="34342" xr:uid="{BCCE750B-84DA-40D5-888E-554361AA6682}"/>
    <cellStyle name="Virgül 17 4" xfId="8804" xr:uid="{EB50E6BB-FDA2-40B1-9327-518ED228D9F3}"/>
    <cellStyle name="Virgül 17 4 2" xfId="33580" xr:uid="{206E5E55-311A-49D3-AFE8-574B6B23CEDA}"/>
    <cellStyle name="Virgül 17 5" xfId="12195" xr:uid="{BC33051F-0141-41FE-8011-656F31BF3C86}"/>
    <cellStyle name="Virgül 17 5 2" xfId="36429" xr:uid="{81E3189B-BB99-4509-94DA-AEA7AF88E850}"/>
    <cellStyle name="Virgül 17 6" xfId="15908" xr:uid="{E9AA6EA6-5ED6-40E5-9B9D-AD7DEB9A3D14}"/>
    <cellStyle name="Virgül 17 6 2" xfId="40140" xr:uid="{9ED1A0FA-9B94-4AA7-8066-6FBE1EF482CB}"/>
    <cellStyle name="Virgül 17 7" xfId="19645" xr:uid="{6B871A97-9AED-46CB-B2B4-D74EA321A8B5}"/>
    <cellStyle name="Virgül 17 7 2" xfId="43871" xr:uid="{71E30345-A0F4-4AB1-922C-C102B834ADD3}"/>
    <cellStyle name="Virgül 17 8" xfId="25611" xr:uid="{45A4232A-024F-45DB-AB1D-4C1EFE60B783}"/>
    <cellStyle name="Virgül 17 8 2" xfId="49745" xr:uid="{B22DE197-B4EA-4AB3-B22F-542BC2AB3878}"/>
    <cellStyle name="Virgül 18" xfId="5129" xr:uid="{D5B6287E-2C1A-466B-A9A9-5ABBE7B78B7E}"/>
    <cellStyle name="Virgül 18 2" xfId="9820" xr:uid="{BF17AE88-BDA8-4A7A-A186-DEC9189CA6BB}"/>
    <cellStyle name="Virgül 18 2 2" xfId="34423" xr:uid="{E01B28DD-5D6D-4E9B-920E-68EF668ADC21}"/>
    <cellStyle name="Virgül 18 3" xfId="13667" xr:uid="{F439FC49-0008-472F-927C-F1D456C4E67E}"/>
    <cellStyle name="Virgül 18 3 2" xfId="37900" xr:uid="{179E0C57-6724-4338-BA22-CAD3D272C4A5}"/>
    <cellStyle name="Virgül 18 4" xfId="17380" xr:uid="{E814E992-1997-49C6-9C97-D9E96138F410}"/>
    <cellStyle name="Virgül 18 4 2" xfId="41611" xr:uid="{EA1E2D23-06C2-4661-A51E-9A87D9E70817}"/>
    <cellStyle name="Virgül 18 5" xfId="21119" xr:uid="{387D931B-4D2C-4F4F-B89C-1BE7A3E41CB4}"/>
    <cellStyle name="Virgül 18 5 2" xfId="45342" xr:uid="{F30368C9-D305-4632-8D93-C82573923D1F}"/>
    <cellStyle name="Virgül 18 6" xfId="27097" xr:uid="{8A1C23D2-7262-4651-B913-82F594118247}"/>
    <cellStyle name="Virgül 18 6 2" xfId="51216" xr:uid="{F8F226AD-D05D-46E7-8D50-E00BC072D1D2}"/>
    <cellStyle name="Virgül 19" xfId="6400" xr:uid="{3F49EE10-F039-4762-800C-DBFFB906CF36}"/>
    <cellStyle name="Virgül 19 2" xfId="9833" xr:uid="{95CC6DE2-CE18-47FB-BC92-E0E8D5214DBA}"/>
    <cellStyle name="Virgül 19 2 2" xfId="34434" xr:uid="{52961C4C-9BB2-4F5D-B762-CBA982339B63}"/>
    <cellStyle name="Virgül 19 3" xfId="13680" xr:uid="{3642AAE3-8651-459A-B6D0-4500D8A03AA7}"/>
    <cellStyle name="Virgül 19 3 2" xfId="37913" xr:uid="{97A14BE1-2EEF-4544-9BB8-9DB8B42B8E4F}"/>
    <cellStyle name="Virgül 19 4" xfId="17393" xr:uid="{1D702539-D1B6-41D1-B7AF-17454629FBFC}"/>
    <cellStyle name="Virgül 19 4 2" xfId="41624" xr:uid="{18355CDE-D2E2-498B-BBDC-97D649C13E4C}"/>
    <cellStyle name="Virgül 19 5" xfId="21132" xr:uid="{FC3BC9BA-F905-4B66-80B7-D9C6CDA1242D}"/>
    <cellStyle name="Virgül 19 5 2" xfId="45355" xr:uid="{4A3B9036-8D74-4634-A812-E94441E0B0CC}"/>
    <cellStyle name="Virgül 19 6" xfId="27111" xr:uid="{3E449E0A-306E-4959-AA01-9EFC695E355A}"/>
    <cellStyle name="Virgül 19 6 2" xfId="51229" xr:uid="{1E475521-F17D-485E-9760-884DADBE0EB7}"/>
    <cellStyle name="Virgül 19 7" xfId="31405" xr:uid="{14D3EA0D-0726-40A8-88CA-453E1CC1533E}"/>
    <cellStyle name="Virgül 2" xfId="2626" xr:uid="{00000000-0005-0000-0000-0000310C0000}"/>
    <cellStyle name="Virgül 2 2" xfId="2627" xr:uid="{00000000-0005-0000-0000-0000320C0000}"/>
    <cellStyle name="Virgül 2 2 2" xfId="2628" xr:uid="{00000000-0005-0000-0000-0000330C0000}"/>
    <cellStyle name="Virgül 2 2 2 2" xfId="2629" xr:uid="{00000000-0005-0000-0000-0000340C0000}"/>
    <cellStyle name="Virgül 2 2 2 2 2" xfId="5132" xr:uid="{DDE3952F-A6D2-42A1-BCDE-01F55BF4FDBB}"/>
    <cellStyle name="Virgül 2 2 2 2 2 2" xfId="30246" xr:uid="{10B7D2C1-2A51-4199-801E-F27BAACBB3EB}"/>
    <cellStyle name="Virgül 2 2 2 2 3" xfId="9117" xr:uid="{9D38BBA2-E9E5-4221-9C6D-DFEE2AFD4FBA}"/>
    <cellStyle name="Virgül 2 2 2 2 4" xfId="29047" xr:uid="{8F42F142-1957-48F2-A450-5FD1B80FB374}"/>
    <cellStyle name="Virgül 2 2 2 3" xfId="2630" xr:uid="{00000000-0005-0000-0000-0000350C0000}"/>
    <cellStyle name="Virgül 2 2 2 3 2" xfId="9259" xr:uid="{08FD798B-3D33-416E-8AE0-5FA35892F959}"/>
    <cellStyle name="Virgül 2 2 2 4" xfId="5131" xr:uid="{BB39F3C8-1D39-4030-9855-E0B4C796EEAC}"/>
    <cellStyle name="Virgül 2 2 2 4 2" xfId="8861" xr:uid="{0E66C76A-2F5B-47EF-85F2-CBE7A446EE69}"/>
    <cellStyle name="Virgül 2 2 2 4 3" xfId="30245" xr:uid="{86A94175-056F-42AB-8BD0-9AF8EE14B5DC}"/>
    <cellStyle name="Virgül 2 2 2 5" xfId="18818" xr:uid="{8818BED9-7291-4D73-87B2-81CE159E8D68}"/>
    <cellStyle name="Virgül 2 2 2 5 2" xfId="24788" xr:uid="{FD4E6C9D-E631-47DB-9666-930A3FE62C8F}"/>
    <cellStyle name="Virgül 2 2 2 5 2 2" xfId="48922" xr:uid="{193D00FA-608E-4E84-91D2-090FEA1A083D}"/>
    <cellStyle name="Virgül 2 2 2 5 3" xfId="43044" xr:uid="{74CEC5A7-4144-4EA4-B2E7-49F865ABBA35}"/>
    <cellStyle name="Virgül 2 2 2 6" xfId="22371" xr:uid="{5D99EA6A-1C9A-473D-8191-07B76161ECF6}"/>
    <cellStyle name="Virgül 2 2 2 6 2" xfId="46573" xr:uid="{3121A70D-12FB-4FE0-BC7E-B891C9FA77CD}"/>
    <cellStyle name="Virgül 2 2 2 7" xfId="29046" xr:uid="{29D6DE68-0F70-41AD-A3BA-167C7AF1C951}"/>
    <cellStyle name="Virgül 2 2 3" xfId="2631" xr:uid="{00000000-0005-0000-0000-0000360C0000}"/>
    <cellStyle name="Virgül 2 2 3 10" xfId="2632" xr:uid="{00000000-0005-0000-0000-0000370C0000}"/>
    <cellStyle name="Virgül 2 2 3 10 2" xfId="5133" xr:uid="{2A51F1DE-91C6-4738-B429-D38369AF00E4}"/>
    <cellStyle name="Virgül 2 2 3 10 2 2" xfId="30247" xr:uid="{A75470EF-A54E-4CD0-AE67-52E1D6165A47}"/>
    <cellStyle name="Virgül 2 2 3 10 3" xfId="29049" xr:uid="{4D9A3327-C5E4-4F64-AAEB-F769B7E19EA7}"/>
    <cellStyle name="Virgül 2 2 3 11" xfId="6670" xr:uid="{4D89EA15-7927-4233-A377-20EDA9C15961}"/>
    <cellStyle name="Virgül 2 2 3 11 2" xfId="31645" xr:uid="{70CC064B-E4C4-4F83-B1DB-62F88758339F}"/>
    <cellStyle name="Virgül 2 2 3 12" xfId="11445" xr:uid="{79AB05D6-D0C6-4AA8-9582-5A4AA0438B88}"/>
    <cellStyle name="Virgül 2 2 3 12 2" xfId="35679" xr:uid="{F6AC1DB3-F4B9-4AB5-985A-3D9719130AB1}"/>
    <cellStyle name="Virgül 2 2 3 13" xfId="15158" xr:uid="{97F6A68C-FA2A-4A89-8EE3-08810AC730D6}"/>
    <cellStyle name="Virgül 2 2 3 13 2" xfId="39390" xr:uid="{512F6577-E4D5-45CC-9381-F65D770253EB}"/>
    <cellStyle name="Virgül 2 2 3 14" xfId="18894" xr:uid="{2D420D38-055F-45D1-B163-928E6746A76B}"/>
    <cellStyle name="Virgül 2 2 3 14 2" xfId="43120" xr:uid="{88B5DDFB-3323-43B0-B1ED-DEFE4C6ECCBA}"/>
    <cellStyle name="Virgül 2 2 3 15" xfId="22447" xr:uid="{884E23DA-6FB4-41FA-B56F-F10033EA2880}"/>
    <cellStyle name="Virgül 2 2 3 15 2" xfId="46649" xr:uid="{0158719A-FE24-4C12-88CB-2C8EB0AB3B4B}"/>
    <cellStyle name="Virgül 2 2 3 16" xfId="29048" xr:uid="{17554713-2EC7-4AFF-B1D1-F5919B3773DC}"/>
    <cellStyle name="Virgül 2 2 3 2" xfId="2633" xr:uid="{00000000-0005-0000-0000-0000380C0000}"/>
    <cellStyle name="Virgül 2 2 3 2 10" xfId="29050" xr:uid="{5D1185DF-8B25-4955-ACC1-F881FC26C28E}"/>
    <cellStyle name="Virgül 2 2 3 2 2" xfId="5134" xr:uid="{E2D33956-EF38-4F28-8C8A-01F83D275E11}"/>
    <cellStyle name="Virgül 2 2 3 2 2 2" xfId="30248" xr:uid="{3808B1EA-1875-43DE-8BCE-CA3737870AB4}"/>
    <cellStyle name="Virgül 2 2 3 2 3" xfId="6258" xr:uid="{9EAFBFA8-F971-42B7-8FF8-E803D3EB6229}"/>
    <cellStyle name="Virgül 2 2 3 2 3 2" xfId="31264" xr:uid="{1984C1F8-0DC8-4646-8137-9A8B37244618}"/>
    <cellStyle name="Virgül 2 2 3 2 4" xfId="9310" xr:uid="{4BD356A8-F764-41AB-9677-ABD4A7DA9F94}"/>
    <cellStyle name="Virgül 2 2 3 2 4 2" xfId="33944" xr:uid="{B5496D53-662F-4397-BA3D-578B4C874B41}"/>
    <cellStyle name="Virgül 2 2 3 2 5" xfId="10963" xr:uid="{89A26A73-FB08-43E2-89AB-90FAA9BAA928}"/>
    <cellStyle name="Virgül 2 2 3 2 5 2" xfId="35227" xr:uid="{96AD00AD-BE29-4F91-B642-5ADBA10C3A5B}"/>
    <cellStyle name="Virgül 2 2 3 2 6" xfId="12848" xr:uid="{5F132B71-9073-4366-AE40-95AB8B3C9E14}"/>
    <cellStyle name="Virgül 2 2 3 2 6 2" xfId="37081" xr:uid="{D545022C-C3E9-4B4F-AC0F-FAC301A4D997}"/>
    <cellStyle name="Virgül 2 2 3 2 7" xfId="16561" xr:uid="{7D095DB5-693E-4E1D-8289-855B2E92C139}"/>
    <cellStyle name="Virgül 2 2 3 2 7 2" xfId="40792" xr:uid="{3A6768B8-7ACB-4B80-94CE-0DD33E7AF62E}"/>
    <cellStyle name="Virgül 2 2 3 2 8" xfId="20300" xr:uid="{45FDD5E5-6121-4E77-A053-675DEC549241}"/>
    <cellStyle name="Virgül 2 2 3 2 8 2" xfId="44523" xr:uid="{1C672B47-4AAA-43B7-8764-BB21997A5559}"/>
    <cellStyle name="Virgül 2 2 3 2 9" xfId="26277" xr:uid="{EDD44856-7D78-4EFA-B2FE-D646F07D4D08}"/>
    <cellStyle name="Virgül 2 2 3 2 9 2" xfId="50397" xr:uid="{24332E8F-6140-41F0-ADA8-A851B4998AB6}"/>
    <cellStyle name="Virgül 2 2 3 3" xfId="2634" xr:uid="{00000000-0005-0000-0000-0000390C0000}"/>
    <cellStyle name="Virgül 2 2 3 3 2" xfId="9041" xr:uid="{32FF913E-C72E-4CED-B402-B5BF101A3741}"/>
    <cellStyle name="Virgül 2 2 3 4" xfId="2635" xr:uid="{00000000-0005-0000-0000-00003A0C0000}"/>
    <cellStyle name="Virgül 2 2 3 5" xfId="2636" xr:uid="{00000000-0005-0000-0000-00003B0C0000}"/>
    <cellStyle name="Virgül 2 2 3 6" xfId="2637" xr:uid="{00000000-0005-0000-0000-00003C0C0000}"/>
    <cellStyle name="Virgül 2 2 3 7" xfId="2638" xr:uid="{00000000-0005-0000-0000-00003D0C0000}"/>
    <cellStyle name="Virgül 2 2 3 8" xfId="2639" xr:uid="{00000000-0005-0000-0000-00003E0C0000}"/>
    <cellStyle name="Virgül 2 2 3 9" xfId="2640" xr:uid="{00000000-0005-0000-0000-00003F0C0000}"/>
    <cellStyle name="Virgül 2 2 3 9 2" xfId="2641" xr:uid="{00000000-0005-0000-0000-0000400C0000}"/>
    <cellStyle name="Virgül 2 2 3 9 2 2" xfId="5136" xr:uid="{6E628013-9528-47F8-99B8-0B91BBF064F5}"/>
    <cellStyle name="Virgül 2 2 3 9 2 2 2" xfId="30250" xr:uid="{793D4B7D-60B0-4E6F-AA17-3C3BD81EF45B}"/>
    <cellStyle name="Virgül 2 2 3 9 2 3" xfId="6260" xr:uid="{B6D10453-9816-44C1-942B-8B51C0AB0D32}"/>
    <cellStyle name="Virgül 2 2 3 9 2 3 2" xfId="31266" xr:uid="{58A4CACA-4402-44C5-A650-942E4530A2E8}"/>
    <cellStyle name="Virgül 2 2 3 9 2 4" xfId="29052" xr:uid="{A1FDD6B0-7D99-4C2D-9A78-B4306ACE6FF5}"/>
    <cellStyle name="Virgül 2 2 3 9 3" xfId="5135" xr:uid="{5F6FF566-0993-4D41-8243-557D410C6EBA}"/>
    <cellStyle name="Virgül 2 2 3 9 3 2" xfId="30249" xr:uid="{1D5098B3-BF04-4805-B5C5-251DB58F02E2}"/>
    <cellStyle name="Virgül 2 2 3 9 4" xfId="6259" xr:uid="{F6DD9166-EBC2-478A-9536-B51764849A51}"/>
    <cellStyle name="Virgül 2 2 3 9 4 2" xfId="31265" xr:uid="{9F3E4E0A-827D-4EBB-8F21-B14937430D2E}"/>
    <cellStyle name="Virgül 2 2 3 9 5" xfId="10964" xr:uid="{11308782-7C81-475E-AF60-3CB2EA069E6A}"/>
    <cellStyle name="Virgül 2 2 3 9 5 2" xfId="35228" xr:uid="{8CA3C946-B4CD-4628-9492-3DF0C68596A0}"/>
    <cellStyle name="Virgül 2 2 3 9 6" xfId="29051" xr:uid="{3D92B266-1810-48E1-919F-20199434675B}"/>
    <cellStyle name="Virgül 2 2 4" xfId="2642" xr:uid="{00000000-0005-0000-0000-0000410C0000}"/>
    <cellStyle name="Virgül 2 2 4 2" xfId="5137" xr:uid="{0DA80BE4-DAE9-4AFE-9F26-3AD535603EED}"/>
    <cellStyle name="Virgül 2 2 4 2 2" xfId="9412" xr:uid="{79F8BEA9-6EC6-4E26-AD04-95B2CBBF7237}"/>
    <cellStyle name="Virgül 2 2 4 3" xfId="6983" xr:uid="{903FFC7B-FAC2-489C-9E5D-9DBE7813FA0F}"/>
    <cellStyle name="Virgül 2 2 4 4" xfId="10965" xr:uid="{156601D0-3C29-4324-995E-4E63EE0E678E}"/>
    <cellStyle name="Virgül 2 2 4 4 2" xfId="35229" xr:uid="{5AB98117-8ABA-4BFC-9193-AB044A3062A1}"/>
    <cellStyle name="Virgül 2 2 4 5" xfId="29053" xr:uid="{F0C679AE-42BC-493E-8714-E5882E506417}"/>
    <cellStyle name="Virgül 2 2 5" xfId="2643" xr:uid="{00000000-0005-0000-0000-0000420C0000}"/>
    <cellStyle name="Virgül 2 2 5 2" xfId="7679" xr:uid="{B77CFB88-2F25-4CFE-AA53-EF05F663EBCE}"/>
    <cellStyle name="Virgül 2 2 6" xfId="2644" xr:uid="{00000000-0005-0000-0000-0000430C0000}"/>
    <cellStyle name="Virgül 2 2 6 2" xfId="5138" xr:uid="{ADD41DBC-F704-430A-8ECE-E7BCD5931DE7}"/>
    <cellStyle name="Virgül 2 2 6 2 2" xfId="30251" xr:uid="{E641B406-279E-4DB1-A099-B657EFE5DA4A}"/>
    <cellStyle name="Virgül 2 2 6 3" xfId="6261" xr:uid="{B552D05A-CEC4-4A7C-A034-4B7993981C09}"/>
    <cellStyle name="Virgül 2 2 6 3 2" xfId="31267" xr:uid="{FC1B80AC-8F7B-4892-A795-EB0BE16F27E1}"/>
    <cellStyle name="Virgül 2 2 6 4" xfId="8669" xr:uid="{2CA8B771-603D-4BC8-9F4B-88196C7BBFFE}"/>
    <cellStyle name="Virgül 2 2 6 5" xfId="29054" xr:uid="{A9C261D1-5ADB-41A2-B236-2B92675BD492}"/>
    <cellStyle name="Virgül 2 2 7" xfId="3317" xr:uid="{00000000-0005-0000-0000-0000440C0000}"/>
    <cellStyle name="Virgül 2 2 7 2" xfId="8777" xr:uid="{ED2371EB-61B7-4DD7-BF89-B0283355C5D6}"/>
    <cellStyle name="Virgül 2 2 7 2 2" xfId="33554" xr:uid="{F71C1C46-A927-4CA4-93F3-C41091A336BB}"/>
    <cellStyle name="Virgül 2 2 7 3" xfId="24359" xr:uid="{715CD376-19A3-4149-9153-037124DE2D6E}"/>
    <cellStyle name="Virgül 2 2 7 3 2" xfId="48561" xr:uid="{8C60E0F9-D2D0-41A8-9A56-5A8ED82BE3CF}"/>
    <cellStyle name="Virgül 2 2 8" xfId="3620" xr:uid="{CD3F1DEC-3CCE-412D-BF91-0BC808036AA6}"/>
    <cellStyle name="Virgül 2 2 9" xfId="5130" xr:uid="{D5990CAE-4060-4D97-AD87-A095D78EAD4B}"/>
    <cellStyle name="Virgül 2 2 9 2" xfId="30244" xr:uid="{A1874D71-5B2E-4D07-A60B-0D0E6D3C5D65}"/>
    <cellStyle name="Virgül 2 3" xfId="2645" xr:uid="{00000000-0005-0000-0000-0000450C0000}"/>
    <cellStyle name="Virgül 2 3 2" xfId="2646" xr:uid="{00000000-0005-0000-0000-0000460C0000}"/>
    <cellStyle name="Virgül 2 3 2 2" xfId="8670" xr:uid="{BAD9AA36-E082-43C6-8612-9439813770B5}"/>
    <cellStyle name="Virgül 2 3 3" xfId="2647" xr:uid="{00000000-0005-0000-0000-0000470C0000}"/>
    <cellStyle name="Virgül 2 3 3 2" xfId="5139" xr:uid="{10A5131D-7DC0-414E-9033-D5EB49DB25DA}"/>
    <cellStyle name="Virgül 2 3 3 2 2" xfId="30252" xr:uid="{985B821C-5CB2-4139-B32A-D2BB36B694AF}"/>
    <cellStyle name="Virgül 2 3 3 3" xfId="9340" xr:uid="{4D4F16AF-C87B-4112-9782-DBF329B78452}"/>
    <cellStyle name="Virgül 2 3 3 4" xfId="29055" xr:uid="{71401347-B02C-41C6-8700-A43ABBCDB8BA}"/>
    <cellStyle name="Virgül 2 3 4" xfId="2648" xr:uid="{00000000-0005-0000-0000-0000480C0000}"/>
    <cellStyle name="Virgül 2 3 4 2" xfId="8849" xr:uid="{CF6ED18E-F951-4991-837D-4E7898EB2837}"/>
    <cellStyle name="Virgül 2 3 5" xfId="6711" xr:uid="{51038E54-090A-451B-9D45-6988D2175387}"/>
    <cellStyle name="Virgül 2 3 5 2" xfId="10966" xr:uid="{8B3A76FF-9EFB-4C6D-9466-77CE873B786F}"/>
    <cellStyle name="Virgül 2 4" xfId="2649" xr:uid="{00000000-0005-0000-0000-0000490C0000}"/>
    <cellStyle name="Virgül 2 4 2" xfId="5140" xr:uid="{1AD6FF1B-B44E-4E95-8050-29AAB5BB00B0}"/>
    <cellStyle name="Virgül 2 4 2 2" xfId="9205" xr:uid="{6251FAB9-1868-400A-AD89-CBA1660BA38A}"/>
    <cellStyle name="Virgül 2 4 2 3" xfId="30253" xr:uid="{D4CE610F-DFEC-4BFC-A95D-42A85976CDA2}"/>
    <cellStyle name="Virgül 2 4 3" xfId="6262" xr:uid="{3DD7403F-EBF3-4A1C-8F1F-01C67AA297ED}"/>
    <cellStyle name="Virgül 2 4 3 2" xfId="9830" xr:uid="{D0DAA969-A3ED-44C7-966C-63D54F62117C}"/>
    <cellStyle name="Virgül 2 4 3 3" xfId="31268" xr:uid="{A2DF272E-09F3-48CA-AA81-36D7D14A5325}"/>
    <cellStyle name="Virgül 2 4 4" xfId="7678" xr:uid="{9B03FBF3-0A4E-4FB2-95E1-2695F9F5BD5C}"/>
    <cellStyle name="Virgül 2 4 4 2" xfId="8872" xr:uid="{9C69FC51-6B60-4C19-B9E0-BC5B80D8B2BF}"/>
    <cellStyle name="Virgül 2 4 4 2 2" xfId="33611" xr:uid="{A9203928-5961-4143-A277-1CE63C0ED81A}"/>
    <cellStyle name="Virgül 2 4 4 3" xfId="12309" xr:uid="{17AC74C9-A7FE-4661-A7B9-727D5F1CC775}"/>
    <cellStyle name="Virgül 2 4 4 3 2" xfId="36543" xr:uid="{3203E1AD-DBB7-4512-9901-0542CF7D7129}"/>
    <cellStyle name="Virgül 2 4 4 4" xfId="16022" xr:uid="{E67FB052-A5E9-41A1-9DDB-9D1AFDFD90A2}"/>
    <cellStyle name="Virgül 2 4 4 4 2" xfId="40254" xr:uid="{08EED162-5664-4729-B0E0-9CD233260514}"/>
    <cellStyle name="Virgül 2 4 4 5" xfId="19760" xr:uid="{37493F87-305C-407C-93CC-74D33E1840E5}"/>
    <cellStyle name="Virgül 2 4 4 5 2" xfId="43985" xr:uid="{C143DA95-C148-4A6B-B14F-478F6086A9B5}"/>
    <cellStyle name="Virgül 2 4 4 6" xfId="25733" xr:uid="{202CB1F4-22E7-4A04-92D5-6EE5C29CF424}"/>
    <cellStyle name="Virgül 2 4 4 6 2" xfId="49859" xr:uid="{F07133D0-8FA8-4A94-9D52-D1BF9BF82DAB}"/>
    <cellStyle name="Virgül 2 5" xfId="2650" xr:uid="{00000000-0005-0000-0000-00004A0C0000}"/>
    <cellStyle name="Virgül 2 5 2" xfId="5141" xr:uid="{5DC3C8BC-2BAF-484A-A65E-D383CA940F0E}"/>
    <cellStyle name="Virgül 2 5 2 2" xfId="25937" xr:uid="{D9D45145-EF44-4643-B076-0F83274DE4D8}"/>
    <cellStyle name="Virgül 2 5 2 3" xfId="30254" xr:uid="{D52A6CE5-A01A-40E8-9BA9-89749FEB5797}"/>
    <cellStyle name="Virgül 2 5 3" xfId="6263" xr:uid="{6705E477-81D1-4522-8983-0E5F88CDE9D1}"/>
    <cellStyle name="Virgül 2 5 3 2" xfId="31269" xr:uid="{E0371001-8709-4CC7-B1CF-42D0C689AB89}"/>
    <cellStyle name="Virgül 2 5 4" xfId="24420" xr:uid="{17817D70-027C-4E09-B1CC-69189638D256}"/>
    <cellStyle name="Virgül 2 6" xfId="2651" xr:uid="{00000000-0005-0000-0000-00004B0C0000}"/>
    <cellStyle name="Virgül 2 6 2" xfId="10967" xr:uid="{6F6FCE70-4BD4-42A5-BFEC-5C983FEA8A6E}"/>
    <cellStyle name="Virgül 2 7" xfId="3615" xr:uid="{F3F68626-7898-468C-ABC7-F205927B0515}"/>
    <cellStyle name="Virgül 2 8" xfId="22287" xr:uid="{8C272BA2-4BFE-448A-8037-0F893365D51E}"/>
    <cellStyle name="Virgül 2 8 2" xfId="46505" xr:uid="{BC1F2193-8C04-431D-87B2-3FE621F7336A}"/>
    <cellStyle name="Virgül 20" xfId="11070" xr:uid="{72AB5D2F-3E9B-4147-B37A-A41D5BF46524}"/>
    <cellStyle name="Virgül 20 2" xfId="35311" xr:uid="{FFDCCCEF-BA01-4BD1-A328-D5B6FBCEEF70}"/>
    <cellStyle name="Virgül 21" xfId="11097" xr:uid="{B04CBF93-47F8-4BF4-A328-7830141FCFF4}"/>
    <cellStyle name="Virgül 21 2" xfId="35331" xr:uid="{5890C2CA-B6B6-476E-8E16-CBD7501563F8}"/>
    <cellStyle name="Virgül 22" xfId="14810" xr:uid="{1046A1D8-95CF-44F9-AC4D-D333CEA3A988}"/>
    <cellStyle name="Virgül 22 2" xfId="39042" xr:uid="{42F7DF65-71A1-49AF-8D6B-F851C941C1E9}"/>
    <cellStyle name="Virgül 23" xfId="18543" xr:uid="{2AD1FAD8-559B-4E37-BB23-CA93ADE13F6D}"/>
    <cellStyle name="Virgül 23 2" xfId="42769" xr:uid="{293401E4-6D71-4BAA-95D9-F36594CB8A6F}"/>
    <cellStyle name="Virgül 24" xfId="22284" xr:uid="{A684049E-2D33-42EB-AA1E-A3AEF7E97871}"/>
    <cellStyle name="Virgül 24 2" xfId="46502" xr:uid="{7D8D8E92-069B-41BB-B2BF-B64DEBA89BC0}"/>
    <cellStyle name="Virgül 3" xfId="2652" xr:uid="{00000000-0005-0000-0000-00004C0C0000}"/>
    <cellStyle name="Virgül 3 10" xfId="11098" xr:uid="{1C452069-5083-4016-BDB0-85F5630391A4}"/>
    <cellStyle name="Virgül 3 10 2" xfId="35332" xr:uid="{98DDBF58-8874-496B-8F1F-E67943E50EF3}"/>
    <cellStyle name="Virgül 3 11" xfId="14811" xr:uid="{00305FF0-B93C-45CF-9CE3-58F739992BCC}"/>
    <cellStyle name="Virgül 3 11 2" xfId="39043" xr:uid="{86D5A220-3D7D-4675-8FF3-2CCC070CF78F}"/>
    <cellStyle name="Virgül 3 12" xfId="18544" xr:uid="{2EC01BCB-2FCA-41F4-AB49-3A0399FC190E}"/>
    <cellStyle name="Virgül 3 12 2" xfId="42770" xr:uid="{A43AB906-5FB5-4842-92CD-9D5539CB523B}"/>
    <cellStyle name="Virgül 3 13" xfId="29056" xr:uid="{BA734CB3-EB35-4FD3-B064-A1112571AFA1}"/>
    <cellStyle name="Virgül 3 2" xfId="2653" xr:uid="{00000000-0005-0000-0000-00004D0C0000}"/>
    <cellStyle name="Virgül 3 2 10" xfId="14816" xr:uid="{6455E56C-623C-44C9-A203-054586EE91BC}"/>
    <cellStyle name="Virgül 3 2 10 2" xfId="39048" xr:uid="{507FD0F4-0879-43EE-9246-F1944C692129}"/>
    <cellStyle name="Virgül 3 2 11" xfId="18549" xr:uid="{A0728C06-1BE1-4155-8424-62160A6672B2}"/>
    <cellStyle name="Virgül 3 2 11 2" xfId="42775" xr:uid="{4FE5CECE-0A5D-492B-9DA1-F847638CD67C}"/>
    <cellStyle name="Virgül 3 2 2" xfId="2654" xr:uid="{00000000-0005-0000-0000-00004E0C0000}"/>
    <cellStyle name="Virgül 3 2 2 10" xfId="29057" xr:uid="{E260FD70-A382-409B-B93A-18E5F284F790}"/>
    <cellStyle name="Virgül 3 2 2 2" xfId="2655" xr:uid="{00000000-0005-0000-0000-00004F0C0000}"/>
    <cellStyle name="Virgül 3 2 2 2 2" xfId="5144" xr:uid="{F1DE7F8D-8CCA-44B4-BA8F-4DF6F528F93A}"/>
    <cellStyle name="Virgül 3 2 2 2 2 2" xfId="30255" xr:uid="{88437511-4845-4C88-845C-BEB80EDA6F89}"/>
    <cellStyle name="Virgül 3 2 2 2 3" xfId="6264" xr:uid="{8DAE7A92-CEDB-4151-879E-95948C5653FC}"/>
    <cellStyle name="Virgül 3 2 2 2 3 2" xfId="31270" xr:uid="{3186F7B2-9C51-4912-9370-C94E17C17033}"/>
    <cellStyle name="Virgül 3 2 2 2 4" xfId="29058" xr:uid="{6CC7B809-E421-47D3-90DF-0B8B39D0B565}"/>
    <cellStyle name="Virgül 3 2 2 3" xfId="5143" xr:uid="{7CF1E163-2238-4218-B10D-0B861126A2A5}"/>
    <cellStyle name="Virgül 3 2 2 4" xfId="6752" xr:uid="{A2EFC3A1-BEFF-4039-819E-7150D3C41737}"/>
    <cellStyle name="Virgül 3 2 2 4 2" xfId="31694" xr:uid="{EFC48972-3D45-497F-8FEB-90A617E3EC89}"/>
    <cellStyle name="Virgül 3 2 2 5" xfId="10968" xr:uid="{8001CD5F-BC15-4F17-B164-24407DE436F9}"/>
    <cellStyle name="Virgül 3 2 2 5 2" xfId="35230" xr:uid="{D50FC2D4-ADA7-43FD-AF4A-E245FF0C63EE}"/>
    <cellStyle name="Virgül 3 2 2 6" xfId="11494" xr:uid="{D823CB7F-21CA-4EA7-9793-E81284314563}"/>
    <cellStyle name="Virgül 3 2 2 6 2" xfId="35728" xr:uid="{DA8E1992-3FE4-4C59-8ADF-748A5BDCD831}"/>
    <cellStyle name="Virgül 3 2 2 7" xfId="15207" xr:uid="{36F73855-56DF-4F4D-87D9-E2C66CD805FC}"/>
    <cellStyle name="Virgül 3 2 2 7 2" xfId="39439" xr:uid="{71B55794-5130-44C1-82E8-C35C2D6A16DD}"/>
    <cellStyle name="Virgül 3 2 2 8" xfId="18944" xr:uid="{C50A8CBF-D340-496D-A730-8F23F6D872A4}"/>
    <cellStyle name="Virgül 3 2 2 8 2" xfId="43170" xr:uid="{8C382E43-1755-4038-97A1-D266421804EF}"/>
    <cellStyle name="Virgül 3 2 2 9" xfId="22497" xr:uid="{CFD94524-E227-4AFC-8F97-EB4D2D927A18}"/>
    <cellStyle name="Virgül 3 2 2 9 2" xfId="46699" xr:uid="{D2C83201-88CF-459C-8C46-522AB60B02D0}"/>
    <cellStyle name="Virgül 3 2 3" xfId="2656" xr:uid="{00000000-0005-0000-0000-0000500C0000}"/>
    <cellStyle name="Virgül 3 2 3 2" xfId="2657" xr:uid="{00000000-0005-0000-0000-0000510C0000}"/>
    <cellStyle name="Virgül 3 2 3 2 2" xfId="5146" xr:uid="{0B344ED7-944E-464C-BA00-DE6496E84684}"/>
    <cellStyle name="Virgül 3 2 3 2 2 2" xfId="30256" xr:uid="{DA27B87A-80C4-42BE-8724-F6287822B6C7}"/>
    <cellStyle name="Virgül 3 2 3 2 3" xfId="6265" xr:uid="{9836B13F-D4EC-4F54-8894-70A8EA8D9721}"/>
    <cellStyle name="Virgül 3 2 3 2 3 2" xfId="31271" xr:uid="{B5B4C7FC-CE09-4762-BA0E-2EAA4AFC9BAA}"/>
    <cellStyle name="Virgül 3 2 3 2 4" xfId="29060" xr:uid="{C85C017F-E76F-4EAF-AEF5-34633668F4AB}"/>
    <cellStyle name="Virgül 3 2 3 3" xfId="5145" xr:uid="{CC53B7B0-EB78-46B9-A668-62016C12014E}"/>
    <cellStyle name="Virgül 3 2 3 4" xfId="7680" xr:uid="{587D0CFD-EF98-4265-AAD4-A9BF99B03F11}"/>
    <cellStyle name="Virgül 3 2 3 5" xfId="29059" xr:uid="{37EA9CCF-4B0F-48BA-825D-1ED30E13FA16}"/>
    <cellStyle name="Virgül 3 2 4" xfId="2658" xr:uid="{00000000-0005-0000-0000-0000520C0000}"/>
    <cellStyle name="Virgül 3 2 4 2" xfId="5147" xr:uid="{E7F6F76B-E1C2-4D40-A0D9-9092CAE2E62F}"/>
    <cellStyle name="Virgül 3 2 4 3" xfId="8846" xr:uid="{37F4A2A5-9ECE-4385-A92D-BF55F3020FBB}"/>
    <cellStyle name="Virgül 3 2 4 3 2" xfId="33606" xr:uid="{468CD7D8-4357-4D26-B335-B260B50C5842}"/>
    <cellStyle name="Virgül 3 2 4 4" xfId="12303" xr:uid="{93416BF0-61B5-4AD1-A8EE-CBBCAE1B61FD}"/>
    <cellStyle name="Virgül 3 2 4 4 2" xfId="36537" xr:uid="{B4A7D56C-3A56-4CD5-B600-9A9B35D1DD42}"/>
    <cellStyle name="Virgül 3 2 4 5" xfId="16016" xr:uid="{799952EA-7F24-4228-AE86-F67C5AEE0BE0}"/>
    <cellStyle name="Virgül 3 2 4 5 2" xfId="40248" xr:uid="{89C7A1C1-63D7-47E5-B6A3-4A65BCC07875}"/>
    <cellStyle name="Virgül 3 2 4 6" xfId="19754" xr:uid="{88F67F33-38EE-47FE-959C-AF3DD3E29011}"/>
    <cellStyle name="Virgül 3 2 4 6 2" xfId="43979" xr:uid="{C455A7B7-7324-4F72-9971-547E11EF10F0}"/>
    <cellStyle name="Virgül 3 2 4 7" xfId="25727" xr:uid="{AB9BBE7F-C313-492C-ACDC-0F0EE548C7F9}"/>
    <cellStyle name="Virgül 3 2 4 7 2" xfId="49853" xr:uid="{CEA9EAD1-546F-4957-B8F2-78673B9A330F}"/>
    <cellStyle name="Virgül 3 2 4 8" xfId="29061" xr:uid="{EC523901-8C2F-42E3-86FF-4D57155AF06B}"/>
    <cellStyle name="Virgül 3 2 5" xfId="2659" xr:uid="{00000000-0005-0000-0000-0000530C0000}"/>
    <cellStyle name="Virgül 3 2 5 2" xfId="5148" xr:uid="{35535B9B-2DF7-4200-A5CF-2565553124FB}"/>
    <cellStyle name="Virgül 3 2 5 2 2" xfId="30257" xr:uid="{A00F319E-41D9-4B01-A6C5-B57F3C122426}"/>
    <cellStyle name="Virgül 3 2 5 3" xfId="6266" xr:uid="{0EC536BF-2CF7-4EFB-9907-33739F10472D}"/>
    <cellStyle name="Virgül 3 2 5 3 2" xfId="31272" xr:uid="{5E5CFD8F-382A-4389-B286-4773F6BEC231}"/>
    <cellStyle name="Virgül 3 2 5 4" xfId="29062" xr:uid="{FF5CA7A9-A276-4854-907C-5708A921D3B9}"/>
    <cellStyle name="Virgül 3 2 6" xfId="2660" xr:uid="{00000000-0005-0000-0000-0000540C0000}"/>
    <cellStyle name="Virgül 3 2 6 2" xfId="5149" xr:uid="{D0FE7D24-2046-4CBE-ADFD-04E5F22D3158}"/>
    <cellStyle name="Virgül 3 2 6 2 2" xfId="30258" xr:uid="{1292D6C7-35FA-4911-B33E-1B79CD02AA84}"/>
    <cellStyle name="Virgül 3 2 6 3" xfId="6267" xr:uid="{90067E15-51CE-44F7-9860-EA20365496AF}"/>
    <cellStyle name="Virgül 3 2 6 3 2" xfId="31273" xr:uid="{E7D8E58F-0FC2-455C-8716-AF2DF97F5DBB}"/>
    <cellStyle name="Virgül 3 2 6 4" xfId="29063" xr:uid="{D3BA607D-6524-4E34-9F9A-83050E3685B3}"/>
    <cellStyle name="Virgül 3 2 7" xfId="3193" xr:uid="{00000000-0005-0000-0000-0000550C0000}"/>
    <cellStyle name="Virgül 3 2 7 2" xfId="5150" xr:uid="{A15CEA96-13FA-4C7D-B635-86C4C0C7C7D7}"/>
    <cellStyle name="Virgül 3 2 7 2 2" xfId="30259" xr:uid="{6D14D47E-0301-405F-8C4F-6CCFD33DD3EB}"/>
    <cellStyle name="Virgül 3 2 7 3" xfId="6268" xr:uid="{8D433D8E-E285-4B80-B88A-3D5850D8D3E3}"/>
    <cellStyle name="Virgül 3 2 7 3 2" xfId="31274" xr:uid="{8EC20398-C973-448B-912F-C1B712E47758}"/>
    <cellStyle name="Virgül 3 2 7 4" xfId="29211" xr:uid="{C533AEAF-37D5-413C-A252-3ACB27D06569}"/>
    <cellStyle name="Virgül 3 2 8" xfId="5142" xr:uid="{04C343DC-6E80-4FC3-8147-9CAA38D4C6BE}"/>
    <cellStyle name="Virgül 3 2 9" xfId="11103" xr:uid="{8CAE3019-59AD-49BD-84A4-3105F9F93182}"/>
    <cellStyle name="Virgül 3 2 9 2" xfId="35337" xr:uid="{08F0BD7B-456E-498F-8E6C-2B3CCFD876F3}"/>
    <cellStyle name="Virgül 3 3" xfId="2661" xr:uid="{00000000-0005-0000-0000-0000560C0000}"/>
    <cellStyle name="Virgül 3 3 10" xfId="6507" xr:uid="{46EF3A44-2613-4D6B-A23B-3FEEB8901489}"/>
    <cellStyle name="Virgül 3 3 10 2" xfId="31512" xr:uid="{3307F111-958E-42D3-96F9-40672601550B}"/>
    <cellStyle name="Virgül 3 3 11" xfId="22325" xr:uid="{99C07095-26E9-45DD-A0C5-68DAEEDCB480}"/>
    <cellStyle name="Virgül 3 3 11 2" xfId="46527" xr:uid="{B66D6D9A-5E1A-4297-B5EF-84368196FE99}"/>
    <cellStyle name="Virgül 3 3 12" xfId="29064" xr:uid="{BDE32087-BF08-4EA0-AA31-7C7F38C57F92}"/>
    <cellStyle name="Virgül 3 3 2" xfId="2662" xr:uid="{00000000-0005-0000-0000-0000570C0000}"/>
    <cellStyle name="Virgül 3 3 2 2" xfId="5152" xr:uid="{A5F42326-12C2-42FA-AA42-57F9F786B7A5}"/>
    <cellStyle name="Virgül 3 3 2 2 2" xfId="30261" xr:uid="{E8E10A3C-0F08-4E65-86CB-05B8C8722A7F}"/>
    <cellStyle name="Virgül 3 3 2 3" xfId="6270" xr:uid="{3063D152-675F-4EEB-B51F-7C191A60C735}"/>
    <cellStyle name="Virgül 3 3 2 3 2" xfId="31276" xr:uid="{D7DF07BE-22B6-421F-B543-F9463E2C3749}"/>
    <cellStyle name="Virgül 3 3 2 4" xfId="6988" xr:uid="{726AB60A-3E3F-4BD3-9031-ADDFE09B9E3A}"/>
    <cellStyle name="Virgül 3 3 2 5" xfId="10969" xr:uid="{3D0A9BAD-6C40-4C0A-8981-3F896D37F731}"/>
    <cellStyle name="Virgül 3 3 2 5 2" xfId="35231" xr:uid="{3577860C-A80B-431D-B068-797D450E36ED}"/>
    <cellStyle name="Virgül 3 3 2 6" xfId="29065" xr:uid="{72F49A93-ED0B-4424-B0F4-F8F72A2B9C4F}"/>
    <cellStyle name="Virgül 3 3 3" xfId="2663" xr:uid="{00000000-0005-0000-0000-0000580C0000}"/>
    <cellStyle name="Virgül 3 3 3 10" xfId="29066" xr:uid="{73B35F0F-A1AE-4232-A88F-2B4A309D8107}"/>
    <cellStyle name="Virgül 3 3 3 2" xfId="5153" xr:uid="{AA0FCF77-A1B0-44E5-BB6F-1C6A572EA5CB}"/>
    <cellStyle name="Virgül 3 3 3 2 2" xfId="30262" xr:uid="{62B51DFD-0B42-4829-9D2D-FA25E1686B7C}"/>
    <cellStyle name="Virgül 3 3 3 3" xfId="6271" xr:uid="{67005123-641C-473E-AA0D-AC65B0126B14}"/>
    <cellStyle name="Virgül 3 3 3 3 2" xfId="31277" xr:uid="{8148E3DA-3585-48F9-9280-A5DA6531979C}"/>
    <cellStyle name="Virgül 3 3 3 4" xfId="7681" xr:uid="{34D9C68C-04EC-483B-BF05-7B8AFCCBDD58}"/>
    <cellStyle name="Virgül 3 3 3 4 2" xfId="32568" xr:uid="{A8D2906A-9B7C-47C4-97F3-0EA2FE8F7FAD}"/>
    <cellStyle name="Virgül 3 3 3 5" xfId="10970" xr:uid="{6F6CD239-E8D3-4E4F-B002-FB40529161D5}"/>
    <cellStyle name="Virgül 3 3 3 5 2" xfId="35232" xr:uid="{C487C80E-8515-4C55-B165-6513F0F094FE}"/>
    <cellStyle name="Virgül 3 3 3 6" xfId="11314" xr:uid="{CD100422-65D2-45E3-B76A-09B060728379}"/>
    <cellStyle name="Virgül 3 3 3 6 2" xfId="35548" xr:uid="{DD118868-9EC7-4C84-A426-5BA026EEB57F}"/>
    <cellStyle name="Virgül 3 3 3 7" xfId="15027" xr:uid="{58C5ABD7-3F03-4450-9055-EDC288C9FADE}"/>
    <cellStyle name="Virgül 3 3 3 7 2" xfId="39259" xr:uid="{F5F72530-236D-4EBF-AFBD-B5B7322B869C}"/>
    <cellStyle name="Virgül 3 3 3 8" xfId="18761" xr:uid="{E2CEBF6B-6779-47BC-B607-75DD9B9FA681}"/>
    <cellStyle name="Virgül 3 3 3 8 2" xfId="42987" xr:uid="{286F517C-5CD2-4F18-B0DC-9A01ED5440A0}"/>
    <cellStyle name="Virgül 3 3 3 9" xfId="23371" xr:uid="{F929FC44-26FD-4992-9343-BEE8C11BAEEF}"/>
    <cellStyle name="Virgül 3 3 3 9 2" xfId="47573" xr:uid="{AD81EA25-9B22-4956-911A-14726ABDF903}"/>
    <cellStyle name="Virgül 3 3 4" xfId="2664" xr:uid="{00000000-0005-0000-0000-0000590C0000}"/>
    <cellStyle name="Virgül 3 3 5" xfId="2665" xr:uid="{00000000-0005-0000-0000-00005A0C0000}"/>
    <cellStyle name="Virgül 3 3 5 2" xfId="2666" xr:uid="{00000000-0005-0000-0000-00005B0C0000}"/>
    <cellStyle name="Virgül 3 3 5 2 2" xfId="5155" xr:uid="{1C445051-D6D1-432A-B9FE-6269A53A0B85}"/>
    <cellStyle name="Virgül 3 3 5 2 2 2" xfId="30264" xr:uid="{D13B17E4-82BB-4B24-95D4-EDE412782EF2}"/>
    <cellStyle name="Virgül 3 3 5 2 3" xfId="6273" xr:uid="{BD7459A0-0FB6-4B7A-8D59-59CBF1399C67}"/>
    <cellStyle name="Virgül 3 3 5 2 3 2" xfId="31279" xr:uid="{C108D4F6-13D4-4D29-B3CB-01CCDF7DA34B}"/>
    <cellStyle name="Virgül 3 3 5 2 4" xfId="29068" xr:uid="{14943D7D-0872-4CCE-9254-E4287293D096}"/>
    <cellStyle name="Virgül 3 3 5 3" xfId="5154" xr:uid="{EEA8EFFD-D116-4305-B351-92E28F53639B}"/>
    <cellStyle name="Virgül 3 3 5 3 2" xfId="30263" xr:uid="{F0443E12-7328-4998-A49E-0C2B133062F4}"/>
    <cellStyle name="Virgül 3 3 5 4" xfId="6272" xr:uid="{8FC7BC16-C431-4DBD-9C79-811298C52747}"/>
    <cellStyle name="Virgül 3 3 5 4 2" xfId="31278" xr:uid="{1C3043C8-E919-4752-A2F3-C1C0E0A526BC}"/>
    <cellStyle name="Virgül 3 3 5 5" xfId="10971" xr:uid="{B589F148-81F3-41C5-ADC9-3106A4EEF718}"/>
    <cellStyle name="Virgül 3 3 5 5 2" xfId="35233" xr:uid="{6FC4F04C-530E-48D3-8E71-68B44ABD10C7}"/>
    <cellStyle name="Virgül 3 3 5 6" xfId="29067" xr:uid="{11CE04CB-C591-4490-B4BA-2D4B37D6BE33}"/>
    <cellStyle name="Virgül 3 3 6" xfId="2667" xr:uid="{00000000-0005-0000-0000-00005C0C0000}"/>
    <cellStyle name="Virgül 3 3 6 2" xfId="5156" xr:uid="{3A0AA10A-D682-477D-B406-59DE1B6FBCAC}"/>
    <cellStyle name="Virgül 3 3 6 2 2" xfId="30265" xr:uid="{A513A102-32A9-4274-85B4-706243B911E9}"/>
    <cellStyle name="Virgül 3 3 6 3" xfId="6274" xr:uid="{243CF6B6-FE25-4048-B47A-E716821BB0CB}"/>
    <cellStyle name="Virgül 3 3 6 3 2" xfId="31280" xr:uid="{47363A7F-300B-4FBD-B391-2D34F28FD585}"/>
    <cellStyle name="Virgül 3 3 6 4" xfId="29069" xr:uid="{0138EDC2-2605-4EB5-9576-609A5CA7850E}"/>
    <cellStyle name="Virgül 3 3 7" xfId="5157" xr:uid="{F5EF3A30-4233-4EC6-A62E-FF189A66799A}"/>
    <cellStyle name="Virgül 3 3 7 2" xfId="6275" xr:uid="{A32E9E1D-8E31-4D2C-AA41-4E0DD5BEEC58}"/>
    <cellStyle name="Virgül 3 3 7 2 2" xfId="31281" xr:uid="{37B62C6F-3196-4CE0-A63B-0E0AAF1F02F4}"/>
    <cellStyle name="Virgül 3 3 7 3" xfId="30266" xr:uid="{D876306E-034D-4F8C-AE23-D1E0DD1943FB}"/>
    <cellStyle name="Virgül 3 3 8" xfId="5151" xr:uid="{44E159C4-37F4-4994-AFE0-9B21539B3F35}"/>
    <cellStyle name="Virgül 3 3 8 2" xfId="30260" xr:uid="{D0C0DB60-8CA1-4E2B-9284-91FC24CBAA5A}"/>
    <cellStyle name="Virgül 3 3 9" xfId="6269" xr:uid="{E3C12091-B538-4053-9452-99DAFD06A121}"/>
    <cellStyle name="Virgül 3 3 9 2" xfId="31275" xr:uid="{C26E84E7-D0FC-4F57-BEA2-44657F1762FE}"/>
    <cellStyle name="Virgül 3 4" xfId="2668" xr:uid="{00000000-0005-0000-0000-00005D0C0000}"/>
    <cellStyle name="Virgül 3 4 10" xfId="15028" xr:uid="{3E27DFC6-CBAE-49FA-9BDA-2A24813794DD}"/>
    <cellStyle name="Virgül 3 4 10 2" xfId="39260" xr:uid="{8391695D-463A-404D-88CF-F20D37AF4163}"/>
    <cellStyle name="Virgül 3 4 11" xfId="18762" xr:uid="{E819FFB6-1C78-4119-BAAA-99CF8A462C2C}"/>
    <cellStyle name="Virgül 3 4 11 2" xfId="42988" xr:uid="{69F198EF-4D2C-4CC9-9E33-EADE26DF58E8}"/>
    <cellStyle name="Virgül 3 4 12" xfId="22326" xr:uid="{47589D3C-169B-4CE9-82C7-30B7C63C3E0C}"/>
    <cellStyle name="Virgül 3 4 12 2" xfId="46528" xr:uid="{117EB469-B1B6-49F8-B66A-37F893B332B0}"/>
    <cellStyle name="Virgül 3 4 13" xfId="29070" xr:uid="{C9974477-5290-44D0-99D4-59FA417639FA}"/>
    <cellStyle name="Virgül 3 4 2" xfId="2669" xr:uid="{00000000-0005-0000-0000-00005E0C0000}"/>
    <cellStyle name="Virgül 3 4 2 10" xfId="29071" xr:uid="{76456B70-FCC6-4C4F-AFCB-CE5917B3904D}"/>
    <cellStyle name="Virgül 3 4 2 2" xfId="5159" xr:uid="{1BBD5D4B-834F-46AF-8C58-B7925D570EF9}"/>
    <cellStyle name="Virgül 3 4 2 2 2" xfId="30268" xr:uid="{A35FFECD-4D1C-4D8B-B500-AF5BB635E0AA}"/>
    <cellStyle name="Virgül 3 4 2 3" xfId="6277" xr:uid="{852D0812-2F91-481F-A71C-E71B39807D5A}"/>
    <cellStyle name="Virgül 3 4 2 3 2" xfId="31283" xr:uid="{7C61B135-65A5-47F9-B44B-045C4490A2B9}"/>
    <cellStyle name="Virgül 3 4 2 4" xfId="9206" xr:uid="{B14B43F5-D52A-40E8-8164-2AEDB7184869}"/>
    <cellStyle name="Virgül 3 4 2 4 2" xfId="33849" xr:uid="{C4F5EAD9-B2A4-4CE5-9307-56017C92FEBC}"/>
    <cellStyle name="Virgül 3 4 2 5" xfId="10973" xr:uid="{8AA73D5B-2A6F-4A0E-BF27-B0A5C1F49A24}"/>
    <cellStyle name="Virgül 3 4 2 5 2" xfId="35235" xr:uid="{EF968E98-D67E-4E88-8756-AAF0C2C03312}"/>
    <cellStyle name="Virgül 3 4 2 6" xfId="12727" xr:uid="{9B596CF2-0EB5-4218-9AEC-7A97C89B9567}"/>
    <cellStyle name="Virgül 3 4 2 6 2" xfId="36960" xr:uid="{A8890147-E450-4F02-8D25-91B9EFD9649E}"/>
    <cellStyle name="Virgül 3 4 2 7" xfId="16440" xr:uid="{B0BB3FC3-6916-4528-9312-9E214E8FE94E}"/>
    <cellStyle name="Virgül 3 4 2 7 2" xfId="40671" xr:uid="{79B137EA-F988-4C80-BCEE-CE703CEAA727}"/>
    <cellStyle name="Virgül 3 4 2 8" xfId="20179" xr:uid="{A9255477-C908-4213-83B9-EA9580040FC0}"/>
    <cellStyle name="Virgül 3 4 2 8 2" xfId="44402" xr:uid="{C5AF0152-8057-4FC5-B9D9-829251CA41D8}"/>
    <cellStyle name="Virgül 3 4 2 9" xfId="26156" xr:uid="{79BE4690-9C6B-4DE9-BEC0-BFCA7DC90EB6}"/>
    <cellStyle name="Virgül 3 4 2 9 2" xfId="50276" xr:uid="{357C62E6-F41A-46A1-8E75-F4DC493F7872}"/>
    <cellStyle name="Virgül 3 4 3" xfId="2670" xr:uid="{00000000-0005-0000-0000-00005F0C0000}"/>
    <cellStyle name="Virgül 3 4 3 2" xfId="2671" xr:uid="{00000000-0005-0000-0000-0000600C0000}"/>
    <cellStyle name="Virgül 3 4 3 2 2" xfId="5161" xr:uid="{E131FAFA-852F-4985-A6A2-01BFE1E8366E}"/>
    <cellStyle name="Virgül 3 4 3 2 2 2" xfId="30270" xr:uid="{FF921A64-7009-41CA-8112-67DC4B3D7A4C}"/>
    <cellStyle name="Virgül 3 4 3 2 3" xfId="6279" xr:uid="{3FDF8B96-A50C-4BF8-B763-8D4F783A02B0}"/>
    <cellStyle name="Virgül 3 4 3 2 3 2" xfId="31285" xr:uid="{38565836-E53C-477A-9484-5BAE9DEEE049}"/>
    <cellStyle name="Virgül 3 4 3 2 4" xfId="29073" xr:uid="{FA91DE69-8B60-4285-A7EA-0C6034CABE41}"/>
    <cellStyle name="Virgül 3 4 3 3" xfId="5160" xr:uid="{7A225234-5E1E-471B-9A3E-990EB6B18E5F}"/>
    <cellStyle name="Virgül 3 4 3 3 2" xfId="30269" xr:uid="{DFF173A2-9944-46B3-9A66-11D1EC16AEFF}"/>
    <cellStyle name="Virgül 3 4 3 4" xfId="6278" xr:uid="{DFB59174-A589-4191-BE2A-1698901FA88E}"/>
    <cellStyle name="Virgül 3 4 3 4 2" xfId="31284" xr:uid="{3FCBE6A1-2F1C-46AE-8FC1-2CBE176ABEC4}"/>
    <cellStyle name="Virgül 3 4 3 5" xfId="8862" xr:uid="{5D9A43B8-EBD6-4B67-B93C-3A77DD04F314}"/>
    <cellStyle name="Virgül 3 4 3 6" xfId="10974" xr:uid="{F0427EF6-BE69-4273-B006-494C77BBE812}"/>
    <cellStyle name="Virgül 3 4 3 6 2" xfId="35236" xr:uid="{97446288-836F-43CC-AF96-20C7A405939E}"/>
    <cellStyle name="Virgül 3 4 3 7" xfId="29072" xr:uid="{5B683C71-5C3F-4E5D-ACA5-B612CF7EA12C}"/>
    <cellStyle name="Virgül 3 4 4" xfId="2672" xr:uid="{00000000-0005-0000-0000-0000610C0000}"/>
    <cellStyle name="Virgül 3 4 4 2" xfId="5162" xr:uid="{6070B366-60D9-4C44-A283-FB9CD92CFF58}"/>
    <cellStyle name="Virgül 3 4 4 2 2" xfId="30271" xr:uid="{07755BAA-B99F-4510-9381-4398FE5A0ACB}"/>
    <cellStyle name="Virgül 3 4 4 3" xfId="6280" xr:uid="{E48CB903-DBBA-4957-85FC-628C2FA0519F}"/>
    <cellStyle name="Virgül 3 4 4 3 2" xfId="31286" xr:uid="{9A297004-E9A6-4CBD-8E8C-BAE0BF7A7567}"/>
    <cellStyle name="Virgül 3 4 4 4" xfId="10975" xr:uid="{5BFB90E0-F6B8-4584-A3F9-E516A15F4351}"/>
    <cellStyle name="Virgül 3 4 4 4 2" xfId="35237" xr:uid="{3500B8F6-43D8-4916-9962-E38791B41A8B}"/>
    <cellStyle name="Virgül 3 4 4 5" xfId="29074" xr:uid="{F18D1EDC-6C60-4E41-81D4-17EF9F7C2EEC}"/>
    <cellStyle name="Virgül 3 4 5" xfId="5158" xr:uid="{8A7F6310-87F1-44AB-8399-8FA79F8FD8CC}"/>
    <cellStyle name="Virgül 3 4 5 2" xfId="10976" xr:uid="{6C728EDA-3B29-4080-8511-4EB2294377F9}"/>
    <cellStyle name="Virgül 3 4 5 3" xfId="30267" xr:uid="{B5AD0B5A-4260-4BC5-8E3A-07AF1E4D5718}"/>
    <cellStyle name="Virgül 3 4 6" xfId="6276" xr:uid="{2D443E1E-E827-4508-8622-1F904D82FEE7}"/>
    <cellStyle name="Virgül 3 4 6 2" xfId="31282" xr:uid="{C70405AC-C19B-425E-94CA-EE63E3704381}"/>
    <cellStyle name="Virgül 3 4 7" xfId="6508" xr:uid="{F2394235-3183-425A-AD4C-9D1E76C79249}"/>
    <cellStyle name="Virgül 3 4 7 2" xfId="31513" xr:uid="{2691880F-709B-4796-8034-D596546038CE}"/>
    <cellStyle name="Virgül 3 4 8" xfId="10972" xr:uid="{E589BB41-4190-4B8B-8EEF-3FDCEAA68D79}"/>
    <cellStyle name="Virgül 3 4 8 2" xfId="35234" xr:uid="{E9C6108E-0D92-4C55-9642-A2650BCCC226}"/>
    <cellStyle name="Virgül 3 4 9" xfId="11315" xr:uid="{E8F09FF2-4374-4A62-9AED-6A873842CDD0}"/>
    <cellStyle name="Virgül 3 4 9 2" xfId="35549" xr:uid="{1B9228F5-5DE7-4832-8E6E-FE604B6FB05E}"/>
    <cellStyle name="Virgül 3 5" xfId="2673" xr:uid="{00000000-0005-0000-0000-0000620C0000}"/>
    <cellStyle name="Virgül 3 5 10" xfId="24358" xr:uid="{5826DFDA-7531-4004-85CA-E6CEC688E5FE}"/>
    <cellStyle name="Virgül 3 5 10 2" xfId="48560" xr:uid="{6EF89AD0-EC6E-4ED3-B0FE-354F65D161DF}"/>
    <cellStyle name="Virgül 3 5 2" xfId="2674" xr:uid="{00000000-0005-0000-0000-0000630C0000}"/>
    <cellStyle name="Virgül 3 5 2 2" xfId="5164" xr:uid="{60CD6C8B-D1F2-422D-992C-0843E924D130}"/>
    <cellStyle name="Virgül 3 5 2 2 2" xfId="30272" xr:uid="{B67AD7C2-0EE9-41F6-B426-E189B9E5DD8E}"/>
    <cellStyle name="Virgül 3 5 2 3" xfId="6281" xr:uid="{CC090010-1C52-4ECD-ABD4-F8E53E420A65}"/>
    <cellStyle name="Virgül 3 5 2 3 2" xfId="31287" xr:uid="{22563451-666E-4224-9B4D-275CBBE07E5E}"/>
    <cellStyle name="Virgül 3 5 2 4" xfId="10978" xr:uid="{F4A8956A-D60F-4962-8A2C-0A699FAD61AD}"/>
    <cellStyle name="Virgül 3 5 2 4 2" xfId="35239" xr:uid="{56959C51-9EBA-4A8A-BDB6-07342A99FD76}"/>
    <cellStyle name="Virgül 3 5 2 5" xfId="25770" xr:uid="{A18B6E20-38C3-4CA6-A665-2016D659637A}"/>
    <cellStyle name="Virgül 3 5 2 5 2" xfId="49894" xr:uid="{CB5EECCC-E2DA-462F-9533-B0970A82C9D8}"/>
    <cellStyle name="Virgül 3 5 2 6" xfId="29075" xr:uid="{6C7E12A9-C96D-44B1-BA83-B12650314288}"/>
    <cellStyle name="Virgül 3 5 3" xfId="5163" xr:uid="{742DE870-44D9-4907-8E15-BB8A9F181A29}"/>
    <cellStyle name="Virgül 3 5 4" xfId="8776" xr:uid="{DC397489-5EAB-4AD6-827A-111ECA18D0F0}"/>
    <cellStyle name="Virgül 3 5 4 2" xfId="33553" xr:uid="{0A45280C-4A11-48CC-BCB6-0AADAC28954B}"/>
    <cellStyle name="Virgül 3 5 5" xfId="8948" xr:uid="{23CE7433-79AE-4FAF-A8A6-983C7AC44C6E}"/>
    <cellStyle name="Virgül 3 5 5 2" xfId="33646" xr:uid="{78F8F7BA-EBD5-4DAF-AA27-B2C7A939F46F}"/>
    <cellStyle name="Virgül 3 5 6" xfId="10977" xr:uid="{9B386F5A-C23C-40F6-A1EF-1FAB640EDF86}"/>
    <cellStyle name="Virgül 3 5 6 2" xfId="35238" xr:uid="{34C7CA1C-D9FB-4533-AE9D-8359EE690662}"/>
    <cellStyle name="Virgül 3 5 7" xfId="12344" xr:uid="{324659CB-86CE-47BB-9391-16BF852E2A6D}"/>
    <cellStyle name="Virgül 3 5 7 2" xfId="36578" xr:uid="{2AD0C2B1-C617-4090-9F6A-93E7100B86D3}"/>
    <cellStyle name="Virgül 3 5 8" xfId="16057" xr:uid="{7D47889F-1983-4D90-81EA-FFC40E896307}"/>
    <cellStyle name="Virgül 3 5 8 2" xfId="40289" xr:uid="{17A38E4B-C0B6-4B13-ABC2-56F05D8A94E6}"/>
    <cellStyle name="Virgül 3 5 9" xfId="19795" xr:uid="{C6475983-C297-4A3F-B318-0C21BD4FF0C4}"/>
    <cellStyle name="Virgül 3 5 9 2" xfId="44020" xr:uid="{01AC314D-02CC-44BB-82C6-F6E3279E1621}"/>
    <cellStyle name="Virgül 3 6" xfId="2675" xr:uid="{00000000-0005-0000-0000-0000640C0000}"/>
    <cellStyle name="Virgül 3 6 10" xfId="6282" xr:uid="{1FE515A6-07F8-4290-9DB8-E109EFE2B82C}"/>
    <cellStyle name="Virgül 3 6 10 2" xfId="31288" xr:uid="{FAACA6A7-9B42-4377-BA85-551FEB80D468}"/>
    <cellStyle name="Virgül 3 6 11" xfId="10979" xr:uid="{FAB5DF83-7609-4049-A4DF-5D5A57CF3B9C}"/>
    <cellStyle name="Virgül 3 6 11 2" xfId="35240" xr:uid="{A70FBAAA-9C90-439E-AA24-F00729AEC92C}"/>
    <cellStyle name="Virgül 3 6 12" xfId="29076" xr:uid="{1DCBDAF1-84E6-48EF-8DF2-89C6F4135DD5}"/>
    <cellStyle name="Virgül 3 6 2" xfId="2676" xr:uid="{00000000-0005-0000-0000-0000650C0000}"/>
    <cellStyle name="Virgül 3 6 2 2" xfId="2677" xr:uid="{00000000-0005-0000-0000-0000660C0000}"/>
    <cellStyle name="Virgül 3 6 2 2 2" xfId="5167" xr:uid="{EE34578D-9030-4B32-958A-E0CB049D3864}"/>
    <cellStyle name="Virgül 3 6 2 2 2 2" xfId="30275" xr:uid="{74222196-F347-4276-87D4-11EC08152CC8}"/>
    <cellStyle name="Virgül 3 6 2 2 3" xfId="6284" xr:uid="{AE05BB39-6DF5-497D-8BB6-677DF8DF8B53}"/>
    <cellStyle name="Virgül 3 6 2 2 3 2" xfId="31290" xr:uid="{51FBDC28-A3C3-4E5D-85B6-36673241E30F}"/>
    <cellStyle name="Virgül 3 6 2 2 4" xfId="29078" xr:uid="{E84475D6-2BFE-4169-AF79-73F217DF70D0}"/>
    <cellStyle name="Virgül 3 6 2 3" xfId="5166" xr:uid="{28E2192C-9E64-4278-8212-36422F5B9393}"/>
    <cellStyle name="Virgül 3 6 2 3 2" xfId="30274" xr:uid="{DA75D4E3-8160-4573-A7B4-B84ABA073636}"/>
    <cellStyle name="Virgül 3 6 2 4" xfId="6283" xr:uid="{D56DA6B0-E06C-4982-8F30-B178D8CE6F8B}"/>
    <cellStyle name="Virgül 3 6 2 4 2" xfId="31289" xr:uid="{D01B6B46-766B-4C9C-A95D-59EBC90268B8}"/>
    <cellStyle name="Virgül 3 6 2 5" xfId="10980" xr:uid="{4F2E4CAD-9D9D-4580-97DB-46FADCD4C51D}"/>
    <cellStyle name="Virgül 3 6 2 5 2" xfId="35241" xr:uid="{B245362C-2969-41A9-B0DC-45F056C4F88D}"/>
    <cellStyle name="Virgül 3 6 2 6" xfId="29077" xr:uid="{98BFBA15-0AA5-470C-894E-FCD13C12D3FE}"/>
    <cellStyle name="Virgül 3 6 3" xfId="2678" xr:uid="{00000000-0005-0000-0000-0000670C0000}"/>
    <cellStyle name="Virgül 3 6 3 2" xfId="2679" xr:uid="{00000000-0005-0000-0000-0000680C0000}"/>
    <cellStyle name="Virgül 3 6 3 2 2" xfId="5169" xr:uid="{25D7A669-2FA2-4597-BEBB-BBBD2EA196AA}"/>
    <cellStyle name="Virgül 3 6 3 2 2 2" xfId="30277" xr:uid="{49735FDD-0F83-48F4-BD17-25C1B4DF81AA}"/>
    <cellStyle name="Virgül 3 6 3 2 3" xfId="6286" xr:uid="{D5092B7B-09B5-4D43-8169-96B0EE9FDFE5}"/>
    <cellStyle name="Virgül 3 6 3 2 3 2" xfId="31292" xr:uid="{7A900E6B-9A4A-4A30-8277-4C3340505660}"/>
    <cellStyle name="Virgül 3 6 3 2 4" xfId="29080" xr:uid="{CE6F00C7-ABDF-4769-857B-C39F6E7910AC}"/>
    <cellStyle name="Virgül 3 6 3 3" xfId="5168" xr:uid="{89CD7BB1-680F-4BBD-A746-1404599A6704}"/>
    <cellStyle name="Virgül 3 6 3 3 2" xfId="30276" xr:uid="{B453DA2D-97DB-4BD3-8DA8-6A6716E74C49}"/>
    <cellStyle name="Virgül 3 6 3 4" xfId="6285" xr:uid="{3C37ABE3-C074-44D0-A985-F3050B19AE54}"/>
    <cellStyle name="Virgül 3 6 3 4 2" xfId="31291" xr:uid="{041F9BF2-38F6-4E97-AD0D-CF38B29C862B}"/>
    <cellStyle name="Virgül 3 6 3 5" xfId="10981" xr:uid="{BA13FBD6-C5CA-42E1-AD30-D797BE553412}"/>
    <cellStyle name="Virgül 3 6 3 5 2" xfId="35242" xr:uid="{A716499E-8B00-4D66-9E63-10D161089E50}"/>
    <cellStyle name="Virgül 3 6 3 6" xfId="29079" xr:uid="{5D3A4699-596E-4B12-94E1-726B33EAB51C}"/>
    <cellStyle name="Virgül 3 6 4" xfId="2680" xr:uid="{00000000-0005-0000-0000-0000690C0000}"/>
    <cellStyle name="Virgül 3 6 4 2" xfId="2681" xr:uid="{00000000-0005-0000-0000-00006A0C0000}"/>
    <cellStyle name="Virgül 3 6 4 2 2" xfId="5171" xr:uid="{C5DAB6EB-E7D1-4966-9EFF-67CE9050A883}"/>
    <cellStyle name="Virgül 3 6 4 2 2 2" xfId="30279" xr:uid="{CAAF3B97-38FD-4E8B-9BF0-2B5B961B91C5}"/>
    <cellStyle name="Virgül 3 6 4 2 3" xfId="6288" xr:uid="{C9122926-0BE1-45D8-8B88-22D3C64A18B1}"/>
    <cellStyle name="Virgül 3 6 4 2 3 2" xfId="31294" xr:uid="{437DD4F3-8E01-47C6-B7EA-0CDAEA686C89}"/>
    <cellStyle name="Virgül 3 6 4 2 4" xfId="29082" xr:uid="{1C4183C4-1E04-44F4-AA84-0ABE4C0646F6}"/>
    <cellStyle name="Virgül 3 6 4 3" xfId="5170" xr:uid="{47CDD360-B4B2-41FD-A77F-D1B1876896F5}"/>
    <cellStyle name="Virgül 3 6 4 3 2" xfId="30278" xr:uid="{8154E55E-005C-4368-81C5-2761F8E66F79}"/>
    <cellStyle name="Virgül 3 6 4 4" xfId="6287" xr:uid="{0FA75710-3C8B-4B56-90AA-51D38ACDC116}"/>
    <cellStyle name="Virgül 3 6 4 4 2" xfId="31293" xr:uid="{18CBC47C-334F-4DD6-A1D6-9E9600E5A46C}"/>
    <cellStyle name="Virgül 3 6 4 5" xfId="10982" xr:uid="{BC23BB5F-D088-435F-8B80-FBBF5A972620}"/>
    <cellStyle name="Virgül 3 6 4 5 2" xfId="35243" xr:uid="{75067CEF-7F32-4880-9BDC-B633D71A3633}"/>
    <cellStyle name="Virgül 3 6 4 6" xfId="29081" xr:uid="{67AF1F15-1A9D-46CC-877A-CC30EB520C32}"/>
    <cellStyle name="Virgül 3 6 5" xfId="2682" xr:uid="{00000000-0005-0000-0000-00006B0C0000}"/>
    <cellStyle name="Virgül 3 6 5 2" xfId="2683" xr:uid="{00000000-0005-0000-0000-00006C0C0000}"/>
    <cellStyle name="Virgül 3 6 5 2 2" xfId="5173" xr:uid="{0ED43901-D685-4E94-9074-7BBFA5BECAC0}"/>
    <cellStyle name="Virgül 3 6 5 2 2 2" xfId="30281" xr:uid="{BB33567D-DFE3-4828-8035-1E6BCBB43F86}"/>
    <cellStyle name="Virgül 3 6 5 2 3" xfId="6290" xr:uid="{0AAE0144-8D1D-4037-8795-3AD9AA04A4C8}"/>
    <cellStyle name="Virgül 3 6 5 2 3 2" xfId="31296" xr:uid="{7A72B82D-C19E-4EEF-A561-48378A765102}"/>
    <cellStyle name="Virgül 3 6 5 2 4" xfId="29084" xr:uid="{ED3C10C6-219D-4806-963D-7B0DC8F8029F}"/>
    <cellStyle name="Virgül 3 6 5 3" xfId="5172" xr:uid="{A49D8642-DA32-452E-A49D-F8BF76E4EBAF}"/>
    <cellStyle name="Virgül 3 6 5 3 2" xfId="30280" xr:uid="{572CA109-84D2-4DEE-89BC-F09AE9BEEC21}"/>
    <cellStyle name="Virgül 3 6 5 4" xfId="6289" xr:uid="{78EDCB7E-67B0-47CD-BD0F-6878D9E68B61}"/>
    <cellStyle name="Virgül 3 6 5 4 2" xfId="31295" xr:uid="{4B02743B-73B4-4371-B7A5-7FE0040463BE}"/>
    <cellStyle name="Virgül 3 6 5 5" xfId="10983" xr:uid="{076ABAAA-C575-4C2E-9225-EB073D4F39D4}"/>
    <cellStyle name="Virgül 3 6 5 5 2" xfId="35244" xr:uid="{A3B3ED40-1AB1-4B2D-9FE7-F7BA3F7116AB}"/>
    <cellStyle name="Virgül 3 6 5 6" xfId="29083" xr:uid="{9181AEF9-3796-4793-8F08-95D372C14881}"/>
    <cellStyle name="Virgül 3 6 6" xfId="2684" xr:uid="{00000000-0005-0000-0000-00006D0C0000}"/>
    <cellStyle name="Virgül 3 6 6 2" xfId="2685" xr:uid="{00000000-0005-0000-0000-00006E0C0000}"/>
    <cellStyle name="Virgül 3 6 6 2 2" xfId="5175" xr:uid="{EB0BD2CF-190D-4A1D-BDE6-BCEE2F9813BE}"/>
    <cellStyle name="Virgül 3 6 6 2 2 2" xfId="30283" xr:uid="{BC14EA81-84E0-4C20-9290-25CEB62E0CBF}"/>
    <cellStyle name="Virgül 3 6 6 2 3" xfId="6292" xr:uid="{22298A11-04AB-432E-A198-42D2A3455448}"/>
    <cellStyle name="Virgül 3 6 6 2 3 2" xfId="31298" xr:uid="{9259A866-E53B-4D0E-A19E-FB8EB1B1B8E8}"/>
    <cellStyle name="Virgül 3 6 6 2 4" xfId="29086" xr:uid="{BDB72007-F286-43D7-BD24-BDD961FE3104}"/>
    <cellStyle name="Virgül 3 6 6 3" xfId="5174" xr:uid="{BA8D1CF1-285D-4F5D-AEB9-AEE32D3BEE16}"/>
    <cellStyle name="Virgül 3 6 6 3 2" xfId="30282" xr:uid="{50BD8DF6-6684-4730-90B6-2C3F5A48A1BC}"/>
    <cellStyle name="Virgül 3 6 6 4" xfId="6291" xr:uid="{689BEC41-5062-4441-8B7D-29B36D8F9242}"/>
    <cellStyle name="Virgül 3 6 6 4 2" xfId="31297" xr:uid="{6F35CE1D-1C4B-4EAA-9AC1-E3E7C4DCCB04}"/>
    <cellStyle name="Virgül 3 6 6 5" xfId="10984" xr:uid="{BADC95C6-35B3-4CB1-8604-D4B89CC619ED}"/>
    <cellStyle name="Virgül 3 6 6 5 2" xfId="35245" xr:uid="{E9041704-4E78-438F-A74D-4AF91472AA9F}"/>
    <cellStyle name="Virgül 3 6 6 6" xfId="29085" xr:uid="{E95CC75B-DBCC-484A-A31F-0EB4EB592355}"/>
    <cellStyle name="Virgül 3 6 7" xfId="2686" xr:uid="{00000000-0005-0000-0000-00006F0C0000}"/>
    <cellStyle name="Virgül 3 6 7 2" xfId="2687" xr:uid="{00000000-0005-0000-0000-0000700C0000}"/>
    <cellStyle name="Virgül 3 6 7 2 2" xfId="5177" xr:uid="{1F3444AF-F8ED-4840-A1EC-29FF61FB3350}"/>
    <cellStyle name="Virgül 3 6 7 2 2 2" xfId="30285" xr:uid="{CAE455D2-512C-4B1E-B2EC-64F265572389}"/>
    <cellStyle name="Virgül 3 6 7 2 3" xfId="6294" xr:uid="{533DEDC4-A7BA-481A-9AA2-70C9F07D02B0}"/>
    <cellStyle name="Virgül 3 6 7 2 3 2" xfId="31300" xr:uid="{4A56887D-B5B6-4A24-B64F-062144136AE9}"/>
    <cellStyle name="Virgül 3 6 7 2 4" xfId="29088" xr:uid="{BF905533-82F3-4C61-A1AA-0A708048909B}"/>
    <cellStyle name="Virgül 3 6 7 3" xfId="5176" xr:uid="{449D2836-24DB-471D-8983-EE4ABB9A6A8C}"/>
    <cellStyle name="Virgül 3 6 7 3 2" xfId="30284" xr:uid="{C0DB7DB7-E9AA-4992-BD23-D0E17090E653}"/>
    <cellStyle name="Virgül 3 6 7 4" xfId="6293" xr:uid="{DEA2CB4C-4B84-45F7-9485-4FBBBC4E09E3}"/>
    <cellStyle name="Virgül 3 6 7 4 2" xfId="31299" xr:uid="{1D3A4A39-57FA-4438-ACAE-02BA1C81F0BB}"/>
    <cellStyle name="Virgül 3 6 7 5" xfId="10985" xr:uid="{06FCFD90-1B1A-4B0B-AE1A-71F34BA4780C}"/>
    <cellStyle name="Virgül 3 6 7 5 2" xfId="35246" xr:uid="{4220A4EE-79A2-4904-9A42-ED36503E69DF}"/>
    <cellStyle name="Virgül 3 6 7 6" xfId="29087" xr:uid="{2A74B45E-D56F-44CC-93BC-B11C43994CE7}"/>
    <cellStyle name="Virgül 3 6 8" xfId="2688" xr:uid="{00000000-0005-0000-0000-0000710C0000}"/>
    <cellStyle name="Virgül 3 6 8 2" xfId="5178" xr:uid="{7553BDD4-2BF1-40D0-A12F-DE1B22AAF720}"/>
    <cellStyle name="Virgül 3 6 8 2 2" xfId="30286" xr:uid="{1979B077-49CD-4BF0-BB14-D5B36C79A8A8}"/>
    <cellStyle name="Virgül 3 6 8 3" xfId="6295" xr:uid="{9AFC6B19-074E-44E3-8302-CEA2D68D83D5}"/>
    <cellStyle name="Virgül 3 6 8 3 2" xfId="31301" xr:uid="{67A008C8-F466-4CB2-B99A-39D8A13E7DC3}"/>
    <cellStyle name="Virgül 3 6 8 4" xfId="29089" xr:uid="{7661FD05-3048-45B5-969C-3E940748FC75}"/>
    <cellStyle name="Virgül 3 6 9" xfId="5165" xr:uid="{B39DC3C6-4A10-402E-81B3-E37F15ACFB88}"/>
    <cellStyle name="Virgül 3 6 9 2" xfId="30273" xr:uid="{6FF024D1-2100-4B70-AB12-DC625CBA9C2E}"/>
    <cellStyle name="Virgül 3 7" xfId="2689" xr:uid="{00000000-0005-0000-0000-0000720C0000}"/>
    <cellStyle name="Virgül 3 7 2" xfId="5179" xr:uid="{F05CFC31-82E6-40BB-BB8C-1100FE04098B}"/>
    <cellStyle name="Virgül 3 7 2 2" xfId="30287" xr:uid="{3806B55D-B07D-4FDD-9551-BD550D4F6B98}"/>
    <cellStyle name="Virgül 3 7 3" xfId="6296" xr:uid="{8BEA7267-D5BB-4002-9685-0C7738125B9B}"/>
    <cellStyle name="Virgül 3 7 3 2" xfId="31302" xr:uid="{453B3EEB-3AFC-4584-8C91-B485BDEDAE72}"/>
    <cellStyle name="Virgül 3 7 4" xfId="10986" xr:uid="{2EEC32FB-0EEA-4FA6-B937-550D4AD1F2D0}"/>
    <cellStyle name="Virgül 3 7 5" xfId="29090" xr:uid="{C4D6C2F7-A519-46AD-91F1-0E63AB4E721B}"/>
    <cellStyle name="Virgül 3 8" xfId="2690" xr:uid="{00000000-0005-0000-0000-0000730C0000}"/>
    <cellStyle name="Virgül 3 8 2" xfId="5180" xr:uid="{26D628C2-79F9-437C-BE10-5106F102B8AE}"/>
    <cellStyle name="Virgül 3 8 2 2" xfId="30288" xr:uid="{5FA117C9-6022-438D-9AD0-96BB8FE42B41}"/>
    <cellStyle name="Virgül 3 8 3" xfId="6297" xr:uid="{2E427E0D-E7B5-4675-B6A9-E3D1A2B51FE0}"/>
    <cellStyle name="Virgül 3 8 3 2" xfId="31303" xr:uid="{6E00A518-D985-4513-8FE9-308F2098C02C}"/>
    <cellStyle name="Virgül 3 8 4" xfId="29091" xr:uid="{7F9CD4DD-B6EB-49B0-A09C-1507472CE6D7}"/>
    <cellStyle name="Virgül 3 9" xfId="3616" xr:uid="{251112B1-003D-4D19-ACD2-43FB4AB2403D}"/>
    <cellStyle name="Virgül 4" xfId="2691" xr:uid="{00000000-0005-0000-0000-0000740C0000}"/>
    <cellStyle name="Virgül 4 10" xfId="2692" xr:uid="{00000000-0005-0000-0000-0000750C0000}"/>
    <cellStyle name="Virgül 4 10 2" xfId="5182" xr:uid="{E2BCAE68-F66B-42D6-9316-40F4D40CF0E0}"/>
    <cellStyle name="Virgül 4 10 2 2" xfId="30289" xr:uid="{7F3D51C6-227B-45DD-A11F-CC1A8EBAB418}"/>
    <cellStyle name="Virgül 4 10 3" xfId="6298" xr:uid="{2EFB6477-327F-4AFC-8658-B2BABE8868B7}"/>
    <cellStyle name="Virgül 4 10 3 2" xfId="31304" xr:uid="{851A072E-D12A-4F08-B803-C83301934991}"/>
    <cellStyle name="Virgül 4 10 4" xfId="10987" xr:uid="{9604C015-593D-4830-95FC-BF701B885897}"/>
    <cellStyle name="Virgül 4 10 4 2" xfId="35247" xr:uid="{7B615C2D-A7FF-4E17-9FA6-4CF7643CC026}"/>
    <cellStyle name="Virgül 4 10 5" xfId="29093" xr:uid="{0ABA9265-2DE4-426F-8887-E126FC0D7A23}"/>
    <cellStyle name="Virgül 4 11" xfId="2693" xr:uid="{00000000-0005-0000-0000-0000760C0000}"/>
    <cellStyle name="Virgül 4 11 2" xfId="5183" xr:uid="{380C1DF1-D131-4B03-9BBF-B2205C7B8A0E}"/>
    <cellStyle name="Virgül 4 12" xfId="2694" xr:uid="{00000000-0005-0000-0000-0000770C0000}"/>
    <cellStyle name="Virgül 4 12 2" xfId="5184" xr:uid="{981520A3-E6DF-47BF-A74E-36300E5365BE}"/>
    <cellStyle name="Virgül 4 12 2 2" xfId="30290" xr:uid="{A50B5DA8-BBD1-4A4A-A3A4-F4FCC22B6FAA}"/>
    <cellStyle name="Virgül 4 12 3" xfId="6299" xr:uid="{1EAB8226-9841-4B9A-880F-8CDE3479F61D}"/>
    <cellStyle name="Virgül 4 12 3 2" xfId="31305" xr:uid="{E1D5EC29-2B48-48EB-A99D-B78493650568}"/>
    <cellStyle name="Virgül 4 12 4" xfId="29094" xr:uid="{F79F3578-F6CD-4487-B6D6-E0460FD08F1C}"/>
    <cellStyle name="Virgül 4 13" xfId="3194" xr:uid="{00000000-0005-0000-0000-0000780C0000}"/>
    <cellStyle name="Virgül 4 13 2" xfId="5185" xr:uid="{66C1DFB4-CAD2-4862-8BCB-02D515F2F5AC}"/>
    <cellStyle name="Virgül 4 13 2 2" xfId="30291" xr:uid="{55601689-C087-492D-BAB6-3FC6F71678A5}"/>
    <cellStyle name="Virgül 4 13 3" xfId="6300" xr:uid="{6233F0CE-9759-406B-B908-D1D960D24027}"/>
    <cellStyle name="Virgül 4 13 3 2" xfId="31306" xr:uid="{85D9F5E1-D9CB-4735-B5B7-D6736B57DB92}"/>
    <cellStyle name="Virgül 4 13 4" xfId="29212" xr:uid="{7EB6EE18-8859-4218-B662-F7C3BB416382}"/>
    <cellStyle name="Virgül 4 14" xfId="3617" xr:uid="{673666DE-6957-4393-9FF0-F92E14DE10E4}"/>
    <cellStyle name="Virgül 4 15" xfId="5181" xr:uid="{123DF7A9-5799-4C6D-82E2-395FB05093D5}"/>
    <cellStyle name="Virgül 4 16" xfId="11099" xr:uid="{C46F601A-66C0-4771-AC52-5BA11C4F923E}"/>
    <cellStyle name="Virgül 4 16 2" xfId="35333" xr:uid="{7D63D6DE-07DD-4C83-8D86-5DF32D5A47F3}"/>
    <cellStyle name="Virgül 4 17" xfId="14812" xr:uid="{DC009227-C5D4-46FB-A502-0CA5CCA4C8EB}"/>
    <cellStyle name="Virgül 4 17 2" xfId="39044" xr:uid="{4936C96A-355C-4FC4-8A69-A9370A4FCB84}"/>
    <cellStyle name="Virgül 4 18" xfId="18545" xr:uid="{06A15121-1BFE-4256-82EA-44CAB07D62D1}"/>
    <cellStyle name="Virgül 4 18 2" xfId="42771" xr:uid="{3753139C-B21E-44DA-903B-99EFC898413D}"/>
    <cellStyle name="Virgül 4 19" xfId="22303" xr:uid="{60D84A5F-C787-4739-A9EB-F6646DE8AF99}"/>
    <cellStyle name="Virgül 4 19 2" xfId="46521" xr:uid="{FC86720B-F5B9-4E99-B9D8-BC4230F4E9BB}"/>
    <cellStyle name="Virgül 4 2" xfId="2695" xr:uid="{00000000-0005-0000-0000-0000790C0000}"/>
    <cellStyle name="Virgül 4 2 10" xfId="6301" xr:uid="{847AB318-F138-4D09-A062-F1ACD0A8FAE6}"/>
    <cellStyle name="Virgül 4 2 10 2" xfId="31307" xr:uid="{28841268-66F1-455E-AF00-ACCD07861502}"/>
    <cellStyle name="Virgül 4 2 11" xfId="6509" xr:uid="{30759472-EF01-4254-BFE5-B8678B4CA5BF}"/>
    <cellStyle name="Virgül 4 2 11 2" xfId="31514" xr:uid="{3AB39413-7EDC-4845-9841-292393FE3AFF}"/>
    <cellStyle name="Virgül 4 2 12" xfId="10988" xr:uid="{24EB349A-6C82-44BD-A23B-7BF8A18A9BE0}"/>
    <cellStyle name="Virgül 4 2 12 2" xfId="35248" xr:uid="{4323C7C5-A054-4194-8BB3-B93602853237}"/>
    <cellStyle name="Virgül 4 2 13" xfId="11104" xr:uid="{2397436C-A983-45BD-A38D-72DE5BCE7981}"/>
    <cellStyle name="Virgül 4 2 13 2" xfId="35338" xr:uid="{26266655-1B50-4B70-A1FA-30EB0EA83797}"/>
    <cellStyle name="Virgül 4 2 14" xfId="14817" xr:uid="{CD2E0EEF-3973-4855-A0C5-9698399D44AB}"/>
    <cellStyle name="Virgül 4 2 14 2" xfId="39049" xr:uid="{918A7665-4802-42ED-97E7-C29B7F1BA3B9}"/>
    <cellStyle name="Virgül 4 2 15" xfId="18550" xr:uid="{2BB5E741-0CF5-4749-B4AC-E9CEF78F0DFA}"/>
    <cellStyle name="Virgül 4 2 15 2" xfId="42776" xr:uid="{32D9BDFB-7927-4685-AE51-937CD699028F}"/>
    <cellStyle name="Virgül 4 2 16" xfId="22327" xr:uid="{D138AC33-F712-4429-ABFC-8BE1050E65A0}"/>
    <cellStyle name="Virgül 4 2 16 2" xfId="46529" xr:uid="{FD529137-7090-42B3-8949-0AA22C47CFDC}"/>
    <cellStyle name="Virgül 4 2 17" xfId="29095" xr:uid="{42DD1AE5-9C30-42D4-ABEA-D78064ACC5A1}"/>
    <cellStyle name="Virgül 4 2 2" xfId="2696" xr:uid="{00000000-0005-0000-0000-00007A0C0000}"/>
    <cellStyle name="Virgül 4 2 2 10" xfId="25774" xr:uid="{1E3F6D9C-36D7-4E9A-AFC0-29688F869E3F}"/>
    <cellStyle name="Virgül 4 2 2 10 2" xfId="49898" xr:uid="{3A8FDBB6-E5E7-49AF-9984-017E2C15E8FB}"/>
    <cellStyle name="Virgül 4 2 2 11" xfId="29096" xr:uid="{B51E7C7B-CA86-4A1D-86CC-64B6D9E12842}"/>
    <cellStyle name="Virgül 4 2 2 2" xfId="5188" xr:uid="{AEB0C7CE-1CF4-4014-9E8F-6AA651B3B69F}"/>
    <cellStyle name="Virgül 4 2 2 2 2" xfId="6303" xr:uid="{16F7FB16-582C-41B3-90E1-FBB13336C513}"/>
    <cellStyle name="Virgül 4 2 2 2 2 2" xfId="31309" xr:uid="{7604EF84-4147-45C4-B11D-10A58C8FCD9A}"/>
    <cellStyle name="Virgül 4 2 2 2 3" xfId="30294" xr:uid="{1B084364-2CCD-420D-A173-B7C1B63853BC}"/>
    <cellStyle name="Virgül 4 2 2 3" xfId="5187" xr:uid="{A7AA2D5E-4479-40E6-BC99-68591928A336}"/>
    <cellStyle name="Virgül 4 2 2 3 2" xfId="30293" xr:uid="{39E05E39-513C-4F14-BAB4-1E1AEF358C1A}"/>
    <cellStyle name="Virgül 4 2 2 4" xfId="6302" xr:uid="{23A84C2B-09AD-406F-BA14-6260FF2F7323}"/>
    <cellStyle name="Virgül 4 2 2 4 2" xfId="31308" xr:uid="{080B2074-1C13-4C06-BE01-B503EB29A9EF}"/>
    <cellStyle name="Virgül 4 2 2 5" xfId="8956" xr:uid="{7C61210B-359D-4A82-9EB0-F8ADB962AE59}"/>
    <cellStyle name="Virgül 4 2 2 5 2" xfId="33650" xr:uid="{7F3AD5E3-D3A5-4207-8FDB-29FB2D097BC2}"/>
    <cellStyle name="Virgül 4 2 2 6" xfId="10989" xr:uid="{1B80E829-4AF4-4B5C-BAC1-D8CA080CD564}"/>
    <cellStyle name="Virgül 4 2 2 6 2" xfId="35249" xr:uid="{8C1549AC-D605-4AEF-A0CD-F0A53A64E804}"/>
    <cellStyle name="Virgül 4 2 2 7" xfId="12348" xr:uid="{8CE9B709-FA56-4717-B0CD-8B59DC40FEF7}"/>
    <cellStyle name="Virgül 4 2 2 7 2" xfId="36582" xr:uid="{88B6626D-3FE3-4ED4-99CE-23F7177AAC09}"/>
    <cellStyle name="Virgül 4 2 2 8" xfId="16061" xr:uid="{4B886941-5531-4718-8418-7EC1C7A3E3BE}"/>
    <cellStyle name="Virgül 4 2 2 8 2" xfId="40293" xr:uid="{9513961B-91B2-44A2-8E8E-3A45B20A7EFD}"/>
    <cellStyle name="Virgül 4 2 2 9" xfId="19799" xr:uid="{07D62E4D-29DA-48E5-B793-FA1E7CD2BDB8}"/>
    <cellStyle name="Virgül 4 2 2 9 2" xfId="44024" xr:uid="{6994EB19-10F3-4E66-84F1-348A1AB24151}"/>
    <cellStyle name="Virgül 4 2 3" xfId="2697" xr:uid="{00000000-0005-0000-0000-00007B0C0000}"/>
    <cellStyle name="Virgül 4 2 3 10" xfId="29097" xr:uid="{9C70AD84-35AD-431F-B106-72D76C422963}"/>
    <cellStyle name="Virgül 4 2 3 2" xfId="5189" xr:uid="{3C9192E4-8A31-4CD7-AF13-9B7BFA8B433D}"/>
    <cellStyle name="Virgül 4 2 3 2 2" xfId="30295" xr:uid="{CCC3F81A-D849-4F5B-B89D-01DAFFD412ED}"/>
    <cellStyle name="Virgül 4 2 3 3" xfId="6304" xr:uid="{ABE601D8-4D93-498F-B58C-0810EFFBB7FC}"/>
    <cellStyle name="Virgül 4 2 3 3 2" xfId="31310" xr:uid="{ED7CCA6B-DCB7-4F2D-8355-4E11755362CE}"/>
    <cellStyle name="Virgül 4 2 3 4" xfId="8914" xr:uid="{E39D504C-4D4B-48ED-9D42-E99B91D8A1F1}"/>
    <cellStyle name="Virgül 4 2 3 4 2" xfId="33627" xr:uid="{25CAEE3E-F3A7-4343-B765-09EDA06A3886}"/>
    <cellStyle name="Virgül 4 2 3 5" xfId="10990" xr:uid="{B8E407A3-9164-4932-8872-010C76E3A784}"/>
    <cellStyle name="Virgül 4 2 3 5 2" xfId="35250" xr:uid="{87EFB0C4-2E3A-41FE-93C0-123055E890CD}"/>
    <cellStyle name="Virgül 4 2 3 6" xfId="12325" xr:uid="{0FC90A06-AFB9-4E0A-87DD-5B64EE574985}"/>
    <cellStyle name="Virgül 4 2 3 6 2" xfId="36559" xr:uid="{D4E83BB5-F41B-46C4-8A53-88A9E552FDAA}"/>
    <cellStyle name="Virgül 4 2 3 7" xfId="16038" xr:uid="{13229D55-019A-4F86-ADA8-59AD9EF2D639}"/>
    <cellStyle name="Virgül 4 2 3 7 2" xfId="40270" xr:uid="{AC9BB9F1-542B-40F7-8570-44206CA4BA17}"/>
    <cellStyle name="Virgül 4 2 3 8" xfId="19776" xr:uid="{E580314E-B1F6-437E-87FC-27D43516CBCC}"/>
    <cellStyle name="Virgül 4 2 3 8 2" xfId="44001" xr:uid="{64083CD6-1440-4666-9F6D-4B64C905413F}"/>
    <cellStyle name="Virgül 4 2 3 9" xfId="25751" xr:uid="{0D7A966E-FE42-4500-86F0-7ECFBF047F7C}"/>
    <cellStyle name="Virgül 4 2 3 9 2" xfId="49875" xr:uid="{97B9BADF-1966-4CBA-A288-81EBBD2A5392}"/>
    <cellStyle name="Virgül 4 2 4" xfId="2698" xr:uid="{00000000-0005-0000-0000-00007C0C0000}"/>
    <cellStyle name="Virgül 4 2 4 2" xfId="2699" xr:uid="{00000000-0005-0000-0000-00007D0C0000}"/>
    <cellStyle name="Virgül 4 2 4 2 2" xfId="5191" xr:uid="{403A66EA-B319-45FA-929A-DAE59FA35204}"/>
    <cellStyle name="Virgül 4 2 4 2 2 2" xfId="30296" xr:uid="{DB17139E-0763-4503-957C-F274E353D3D3}"/>
    <cellStyle name="Virgül 4 2 4 2 3" xfId="6305" xr:uid="{1789C2EB-7617-4FBF-AB82-39560FAC38C7}"/>
    <cellStyle name="Virgül 4 2 4 2 3 2" xfId="31311" xr:uid="{263146C1-7A3D-46F6-B080-4F9FA8D117A1}"/>
    <cellStyle name="Virgül 4 2 4 2 4" xfId="29099" xr:uid="{80AF295D-7389-4C20-AD0B-6BD7A71B06F8}"/>
    <cellStyle name="Virgül 4 2 4 3" xfId="5192" xr:uid="{3A782385-268F-4128-BB4D-FE3892A6073B}"/>
    <cellStyle name="Virgül 4 2 4 4" xfId="5190" xr:uid="{FEC0818B-7391-458B-8275-141B36F33B70}"/>
    <cellStyle name="Virgül 4 2 4 5" xfId="10991" xr:uid="{602B5145-A84F-4B0A-AACE-AF1C7192E942}"/>
    <cellStyle name="Virgül 4 2 4 5 2" xfId="35251" xr:uid="{B88BB983-16DC-4D3F-AF40-F5D926CBCFF5}"/>
    <cellStyle name="Virgül 4 2 4 6" xfId="29098" xr:uid="{3592727B-74DB-4FD3-8400-3CD2678C7D94}"/>
    <cellStyle name="Virgül 4 2 5" xfId="2700" xr:uid="{00000000-0005-0000-0000-00007E0C0000}"/>
    <cellStyle name="Virgül 4 2 5 2" xfId="5193" xr:uid="{5A971E29-A1C3-4D6D-A3B5-CD05A8537A3A}"/>
    <cellStyle name="Virgül 4 2 5 2 2" xfId="30297" xr:uid="{4E59DB9F-70F5-4337-AD36-5303168CC9F6}"/>
    <cellStyle name="Virgül 4 2 5 3" xfId="6306" xr:uid="{001CBE13-4D67-4D3C-86C1-72A071BD4101}"/>
    <cellStyle name="Virgül 4 2 5 3 2" xfId="31312" xr:uid="{3D9A5E1C-21C5-4D07-8C5D-ECEB63ED1126}"/>
    <cellStyle name="Virgül 4 2 5 4" xfId="29100" xr:uid="{4CD103D1-F5A8-47C6-BF2D-39705D04E62E}"/>
    <cellStyle name="Virgül 4 2 6" xfId="2701" xr:uid="{00000000-0005-0000-0000-00007F0C0000}"/>
    <cellStyle name="Virgül 4 2 6 2" xfId="5194" xr:uid="{37EAE4FC-0DB7-4095-A73D-4DF8B14BED41}"/>
    <cellStyle name="Virgül 4 2 6 2 2" xfId="30298" xr:uid="{D5CC604A-C907-4799-8508-0B9F64B95C6F}"/>
    <cellStyle name="Virgül 4 2 6 3" xfId="6307" xr:uid="{DBE85F4E-1A32-4533-9F0E-B57582CDD5D4}"/>
    <cellStyle name="Virgül 4 2 6 3 2" xfId="31313" xr:uid="{877C4326-B622-44FA-BE78-7B6E58C4410E}"/>
    <cellStyle name="Virgül 4 2 6 4" xfId="29101" xr:uid="{CC9D9B3E-009F-4845-B8F6-3FE5D6962CB6}"/>
    <cellStyle name="Virgül 4 2 7" xfId="2702" xr:uid="{00000000-0005-0000-0000-0000800C0000}"/>
    <cellStyle name="Virgül 4 2 7 2" xfId="5195" xr:uid="{DFDB8859-FF16-4F83-8A5D-AE3B45C7036A}"/>
    <cellStyle name="Virgül 4 2 7 2 2" xfId="30299" xr:uid="{2072084A-8B6B-45A3-8FBD-9C92243075E3}"/>
    <cellStyle name="Virgül 4 2 7 3" xfId="6308" xr:uid="{3D0721ED-1475-46A1-976A-F8EB2C71ED37}"/>
    <cellStyle name="Virgül 4 2 7 3 2" xfId="31314" xr:uid="{8F24E7F3-DD9A-4C3A-86EE-CAA9EDC588A0}"/>
    <cellStyle name="Virgül 4 2 7 4" xfId="29102" xr:uid="{AAA503B0-A0F5-4D0C-9EF3-CD09165ED295}"/>
    <cellStyle name="Virgül 4 2 8" xfId="3195" xr:uid="{00000000-0005-0000-0000-0000810C0000}"/>
    <cellStyle name="Virgül 4 2 8 2" xfId="5196" xr:uid="{9B620368-A833-4297-9CC7-D2B70FA87826}"/>
    <cellStyle name="Virgül 4 2 8 2 2" xfId="30300" xr:uid="{BDF6B9B2-5807-471C-A049-65203F82FDB6}"/>
    <cellStyle name="Virgül 4 2 8 3" xfId="6309" xr:uid="{E6AF03AC-A6C5-459F-9A2C-B9DFB160F592}"/>
    <cellStyle name="Virgül 4 2 8 3 2" xfId="31315" xr:uid="{BF78BD01-7F77-4CBA-AC76-60B7146D18D6}"/>
    <cellStyle name="Virgül 4 2 8 4" xfId="29213" xr:uid="{CF2ACCD8-4C3B-4A3E-A163-FC6A303D87B9}"/>
    <cellStyle name="Virgül 4 2 9" xfId="5186" xr:uid="{B2AE0F3C-B7B4-400E-8688-C382FFCC39D9}"/>
    <cellStyle name="Virgül 4 2 9 2" xfId="30292" xr:uid="{987BB135-59FC-4001-ADCD-50F0FD56B5AF}"/>
    <cellStyle name="Virgül 4 20" xfId="29092" xr:uid="{7B7A4034-D4AB-4446-83E7-8B4B3E6FF9C2}"/>
    <cellStyle name="Virgül 4 3" xfId="2703" xr:uid="{00000000-0005-0000-0000-0000820C0000}"/>
    <cellStyle name="Virgül 4 3 10" xfId="11369" xr:uid="{3473DE42-FCB8-424B-BDBD-9F011AA595B3}"/>
    <cellStyle name="Virgül 4 3 10 2" xfId="35603" xr:uid="{60B87C0E-CA12-4823-8478-9C4D9B33E2D2}"/>
    <cellStyle name="Virgül 4 3 11" xfId="15082" xr:uid="{BC83EDB8-6C1C-4402-B50B-34634E2A0684}"/>
    <cellStyle name="Virgül 4 3 11 2" xfId="39314" xr:uid="{C1B9C22E-AB2D-477F-B04C-4B113778CD54}"/>
    <cellStyle name="Virgül 4 3 12" xfId="18817" xr:uid="{200BD7E3-6845-4423-B342-7FB2A1EC8C0A}"/>
    <cellStyle name="Virgül 4 3 12 2" xfId="43043" xr:uid="{E784AA1C-7B83-4640-A3C9-22DF28FD3D9A}"/>
    <cellStyle name="Virgül 4 3 13" xfId="22370" xr:uid="{87889526-8AD5-4554-ADCD-165B2BC45FF7}"/>
    <cellStyle name="Virgül 4 3 13 2" xfId="46572" xr:uid="{046355C2-4411-4FDE-AEC5-8E6BD0CB676D}"/>
    <cellStyle name="Virgül 4 3 2" xfId="2704" xr:uid="{00000000-0005-0000-0000-0000830C0000}"/>
    <cellStyle name="Virgül 4 3 2 2" xfId="7747" xr:uid="{89C3E61D-2C9F-4DC0-9582-AF6A34D32516}"/>
    <cellStyle name="Virgül 4 3 2 2 2" xfId="26208" xr:uid="{61CD519C-40EC-4AFE-914F-FBDECEE94541}"/>
    <cellStyle name="Virgül 4 3 2 2 2 2" xfId="50328" xr:uid="{F943ACE3-D49F-47D0-B241-D9221A38CA89}"/>
    <cellStyle name="Virgül 4 3 2 2 3" xfId="32621" xr:uid="{89310522-2441-4E2F-A68C-F30F1E1D7A01}"/>
    <cellStyle name="Virgül 4 3 2 3" xfId="12779" xr:uid="{57C2F3EF-E397-4BD9-97FD-58F88D47ED01}"/>
    <cellStyle name="Virgül 4 3 2 3 2" xfId="37012" xr:uid="{FB29EAA2-2B74-4CF6-87D7-35C4F735DBE4}"/>
    <cellStyle name="Virgül 4 3 2 4" xfId="16492" xr:uid="{A8FB61EC-C6AD-4856-B3E6-2CF678D3FAB9}"/>
    <cellStyle name="Virgül 4 3 2 4 2" xfId="40723" xr:uid="{B05242BA-242E-4F46-BAD6-1703B65DA646}"/>
    <cellStyle name="Virgül 4 3 2 5" xfId="20231" xr:uid="{6282D7B9-88AE-4E21-9D1F-24FE388103E0}"/>
    <cellStyle name="Virgül 4 3 2 5 2" xfId="44454" xr:uid="{A60B973C-88CF-442B-B566-CB61D767DBE0}"/>
    <cellStyle name="Virgül 4 3 2 6" xfId="23425" xr:uid="{1B1A0DA5-71F5-4498-B77E-BCEB2235F749}"/>
    <cellStyle name="Virgül 4 3 2 6 2" xfId="47627" xr:uid="{4F195CA9-B9F3-400D-951A-7AEEF3B28A04}"/>
    <cellStyle name="Virgül 4 3 3" xfId="2705" xr:uid="{00000000-0005-0000-0000-0000840C0000}"/>
    <cellStyle name="Virgül 4 3 3 2" xfId="2706" xr:uid="{00000000-0005-0000-0000-0000850C0000}"/>
    <cellStyle name="Virgül 4 3 3 3" xfId="9981" xr:uid="{5903F400-07A9-4249-93E6-352A1636E30B}"/>
    <cellStyle name="Virgül 4 3 3 3 2" xfId="34575" xr:uid="{380A6DAA-F6FA-42EF-9347-4A1D3A33F1A5}"/>
    <cellStyle name="Virgül 4 3 3 4" xfId="13954" xr:uid="{6FDEA9B9-EB5F-4553-AD5D-69B80DEB95EC}"/>
    <cellStyle name="Virgül 4 3 3 4 2" xfId="38187" xr:uid="{F39AE926-67C7-4C37-8E2A-2CD224DA5825}"/>
    <cellStyle name="Virgül 4 3 3 5" xfId="17667" xr:uid="{2CEECEAF-B140-4D49-9AE6-EA7C14521C86}"/>
    <cellStyle name="Virgül 4 3 3 5 2" xfId="41898" xr:uid="{C0B6A884-0C8F-4F14-BEAD-F18F9123C008}"/>
    <cellStyle name="Virgül 4 3 3 6" xfId="21406" xr:uid="{5E77CFD7-211D-4A8A-B698-7F402ADFAE7C}"/>
    <cellStyle name="Virgül 4 3 3 6 2" xfId="45629" xr:uid="{E73716EC-59A7-4084-A0AA-97D6D6BC8768}"/>
    <cellStyle name="Virgül 4 3 3 7" xfId="27386" xr:uid="{F4DE34E6-97EF-4241-A3D1-0E2EF1EE66EF}"/>
    <cellStyle name="Virgül 4 3 3 7 2" xfId="51503" xr:uid="{B2930998-1A67-46B5-8F94-7EC97583D21D}"/>
    <cellStyle name="Virgül 4 3 4" xfId="2707" xr:uid="{00000000-0005-0000-0000-0000860C0000}"/>
    <cellStyle name="Virgül 4 3 4 2" xfId="9118" xr:uid="{173186C9-A8E9-4FD2-9E4E-A03CCAC5D123}"/>
    <cellStyle name="Virgül 4 3 5" xfId="2708" xr:uid="{00000000-0005-0000-0000-0000870C0000}"/>
    <cellStyle name="Virgül 4 3 5 2" xfId="2709" xr:uid="{00000000-0005-0000-0000-0000880C0000}"/>
    <cellStyle name="Virgül 4 3 5 3" xfId="24787" xr:uid="{9301823D-5AC6-4EC2-BD11-64CC980468B3}"/>
    <cellStyle name="Virgül 4 3 5 3 2" xfId="48921" xr:uid="{0DA05EE9-A5F1-47A1-8A35-A7FC9A0E2932}"/>
    <cellStyle name="Virgül 4 3 6" xfId="2710" xr:uid="{00000000-0005-0000-0000-0000890C0000}"/>
    <cellStyle name="Virgül 4 3 6 2" xfId="5198" xr:uid="{011E7869-EEEF-4804-A389-7F34427083F7}"/>
    <cellStyle name="Virgül 4 3 6 3" xfId="10992" xr:uid="{C0DE2B5E-1950-482C-A694-8D4C7E9986EA}"/>
    <cellStyle name="Virgül 4 3 7" xfId="5199" xr:uid="{AD0540FB-7D46-4928-A436-7F0E6E02A587}"/>
    <cellStyle name="Virgül 4 3 8" xfId="5197" xr:uid="{D2812E23-34AE-4B16-B31A-F23A156C935F}"/>
    <cellStyle name="Virgül 4 3 9" xfId="6565" xr:uid="{5E861C87-A36D-47C3-99F8-45EFB9CF9C17}"/>
    <cellStyle name="Virgül 4 3 9 2" xfId="31569" xr:uid="{E85A1F2E-D5BA-43DA-9C93-D3D04ADF6AFC}"/>
    <cellStyle name="Virgül 4 4" xfId="2711" xr:uid="{00000000-0005-0000-0000-00008A0C0000}"/>
    <cellStyle name="Virgül 4 4 10" xfId="15116" xr:uid="{539004D8-9A1F-47CB-8FD1-951E9FB6B91D}"/>
    <cellStyle name="Virgül 4 4 10 2" xfId="39348" xr:uid="{8CEDDCAD-72E5-4913-9E01-8C3F08C0150A}"/>
    <cellStyle name="Virgül 4 4 11" xfId="18852" xr:uid="{0F5294B5-BE70-4156-98A6-B752348B1F18}"/>
    <cellStyle name="Virgül 4 4 11 2" xfId="43078" xr:uid="{0D3672C4-04CD-49FD-8B88-03146720A63C}"/>
    <cellStyle name="Virgül 4 4 12" xfId="22405" xr:uid="{4FB9F6CC-65CD-4350-978F-417BC218BDB1}"/>
    <cellStyle name="Virgül 4 4 12 2" xfId="46607" xr:uid="{FBF579A5-1E9A-4851-865B-5CC0CCD2EDCE}"/>
    <cellStyle name="Virgül 4 4 13" xfId="29103" xr:uid="{CA6EEDBC-9545-49F4-B335-D1E0A0E55D0E}"/>
    <cellStyle name="Virgül 4 4 2" xfId="2712" xr:uid="{00000000-0005-0000-0000-00008B0C0000}"/>
    <cellStyle name="Virgül 4 4 2 2" xfId="7792" xr:uid="{4ECEBB82-6361-456E-87F6-AA8B9C92CB8E}"/>
    <cellStyle name="Virgül 4 4 2 2 2" xfId="27420" xr:uid="{59DA1DFD-DA13-4CCF-B7BE-D8F416521083}"/>
    <cellStyle name="Virgül 4 4 2 2 2 2" xfId="51537" xr:uid="{C186ECDF-CF42-48B2-96B9-0BB4AE6D2DE8}"/>
    <cellStyle name="Virgül 4 4 2 2 3" xfId="32655" xr:uid="{16A2EB0F-EE44-4BC3-B92F-BA3C12E2EC29}"/>
    <cellStyle name="Virgül 4 4 2 3" xfId="13988" xr:uid="{3FF519A8-3E6A-4B6C-A84F-4CAD2A7C2B2D}"/>
    <cellStyle name="Virgül 4 4 2 3 2" xfId="38221" xr:uid="{FACE2872-B394-4910-935A-702BD0EEA3E7}"/>
    <cellStyle name="Virgül 4 4 2 4" xfId="17701" xr:uid="{34A62D71-B4A4-4516-8FCE-6AE3F01DAE99}"/>
    <cellStyle name="Virgül 4 4 2 4 2" xfId="41932" xr:uid="{DA845431-7CC8-47DD-9669-32F64F37368C}"/>
    <cellStyle name="Virgül 4 4 2 5" xfId="21440" xr:uid="{EA00D9AF-BC51-419E-8FB5-599738E122A7}"/>
    <cellStyle name="Virgül 4 4 2 5 2" xfId="45663" xr:uid="{DDF95441-F65A-40F2-8985-867532E01C46}"/>
    <cellStyle name="Virgül 4 4 2 6" xfId="23459" xr:uid="{26919CBF-D80D-4B59-AAC6-30E33C9C8D0B}"/>
    <cellStyle name="Virgül 4 4 2 6 2" xfId="47661" xr:uid="{5A14B7D7-B6CE-425C-A121-7B2450DA85CD}"/>
    <cellStyle name="Virgül 4 4 3" xfId="2713" xr:uid="{00000000-0005-0000-0000-00008C0C0000}"/>
    <cellStyle name="Virgül 4 4 3 10" xfId="26235" xr:uid="{081DF6AD-403A-488C-A6AD-6260D9A8BD00}"/>
    <cellStyle name="Virgül 4 4 3 10 2" xfId="50355" xr:uid="{30A7F834-F3A7-47BD-A141-69EDBF79E903}"/>
    <cellStyle name="Virgül 4 4 3 11" xfId="29104" xr:uid="{AB54B776-9DE5-46E9-8966-2EDE8523FC94}"/>
    <cellStyle name="Virgül 4 4 3 2" xfId="2714" xr:uid="{00000000-0005-0000-0000-00008D0C0000}"/>
    <cellStyle name="Virgül 4 4 3 2 2" xfId="5202" xr:uid="{5F0FB1AF-3570-41A2-9CD8-0E446E4F91CC}"/>
    <cellStyle name="Virgül 4 4 3 2 2 2" xfId="30303" xr:uid="{114AF14E-7B4C-4152-A7A5-E60A4F8EEE88}"/>
    <cellStyle name="Virgül 4 4 3 2 3" xfId="6311" xr:uid="{1A0CCC3F-FF0B-43C5-A6A7-FC8524CC1E5E}"/>
    <cellStyle name="Virgül 4 4 3 2 3 2" xfId="31317" xr:uid="{28C610ED-6C62-40D2-99AA-FEE672CCDE87}"/>
    <cellStyle name="Virgül 4 4 3 2 4" xfId="29105" xr:uid="{FA04F425-4CD7-426F-9B39-F40E92FA036A}"/>
    <cellStyle name="Virgül 4 4 3 3" xfId="5201" xr:uid="{69247899-56CA-4666-BEFC-A6612C88F59C}"/>
    <cellStyle name="Virgül 4 4 3 3 2" xfId="30302" xr:uid="{4DA660BE-DFF7-4026-81D9-5B412BC86DC2}"/>
    <cellStyle name="Virgül 4 4 3 4" xfId="6310" xr:uid="{AACFAB39-FC53-43AA-8597-5A9ABC66D8D1}"/>
    <cellStyle name="Virgül 4 4 3 4 2" xfId="31316" xr:uid="{D1A62397-4577-434A-90C6-AAFD39B8D169}"/>
    <cellStyle name="Virgül 4 4 3 5" xfId="9281" xr:uid="{5FE870D6-0252-4745-A4E9-953C2E759EED}"/>
    <cellStyle name="Virgül 4 4 3 5 2" xfId="33915" xr:uid="{B78B8C5B-4708-40C4-AF73-4EABE33EFF77}"/>
    <cellStyle name="Virgül 4 4 3 6" xfId="10994" xr:uid="{C62D2A4A-47A3-437D-A290-55AF61035FEF}"/>
    <cellStyle name="Virgül 4 4 3 6 2" xfId="35253" xr:uid="{0855CC13-C233-48CD-A6F2-6FABBCB7519E}"/>
    <cellStyle name="Virgül 4 4 3 7" xfId="12806" xr:uid="{8C5162C9-54B9-41CB-AD3C-61DAADC81D5A}"/>
    <cellStyle name="Virgül 4 4 3 7 2" xfId="37039" xr:uid="{F9E41E0D-B0B2-4E7B-B2E1-25E00C3CB2DC}"/>
    <cellStyle name="Virgül 4 4 3 8" xfId="16519" xr:uid="{01239198-A0D7-4824-A9C6-618E7BAE8580}"/>
    <cellStyle name="Virgül 4 4 3 8 2" xfId="40750" xr:uid="{C141D968-C84F-4C64-966B-0155FF31A6F2}"/>
    <cellStyle name="Virgül 4 4 3 9" xfId="20258" xr:uid="{38C8673C-3DAC-4DBA-ACF8-903E46295515}"/>
    <cellStyle name="Virgül 4 4 3 9 2" xfId="44481" xr:uid="{6F206477-70F5-4E0C-85C5-A900BD3C82AD}"/>
    <cellStyle name="Virgül 4 4 4" xfId="2715" xr:uid="{00000000-0005-0000-0000-00008E0C0000}"/>
    <cellStyle name="Virgül 4 4 4 2" xfId="5203" xr:uid="{16E99C92-0D43-48CA-81A5-185753773CA4}"/>
    <cellStyle name="Virgül 4 4 4 2 2" xfId="30304" xr:uid="{D25A7847-0551-4726-9D66-C2DE2B6EAB88}"/>
    <cellStyle name="Virgül 4 4 4 3" xfId="6312" xr:uid="{C6C3653D-4B5D-4F94-A74E-9C8AC5EC7B2B}"/>
    <cellStyle name="Virgül 4 4 4 3 2" xfId="31318" xr:uid="{A795BB55-4C3B-4812-9A4D-8312F3CD7E20}"/>
    <cellStyle name="Virgül 4 4 4 4" xfId="10995" xr:uid="{0100AD77-221C-4100-B996-1616720904A2}"/>
    <cellStyle name="Virgül 4 4 4 4 2" xfId="35254" xr:uid="{08D1E051-62E0-468D-A1CC-629400B4DC95}"/>
    <cellStyle name="Virgül 4 4 4 5" xfId="24822" xr:uid="{B8433D17-8788-4BA8-A5E5-2AB65CDAC1CB}"/>
    <cellStyle name="Virgül 4 4 4 5 2" xfId="48956" xr:uid="{B294D679-45F3-4336-A4BA-2F09685DAEA7}"/>
    <cellStyle name="Virgül 4 4 4 6" xfId="29106" xr:uid="{E739EBC4-ADEC-479D-894C-0EA131080D34}"/>
    <cellStyle name="Virgül 4 4 5" xfId="2716" xr:uid="{00000000-0005-0000-0000-00008F0C0000}"/>
    <cellStyle name="Virgül 4 4 5 2" xfId="2717" xr:uid="{00000000-0005-0000-0000-0000900C0000}"/>
    <cellStyle name="Virgül 4 4 6" xfId="5200" xr:uid="{827550EC-3F15-4398-BA86-DB668AF57E44}"/>
    <cellStyle name="Virgül 4 4 6 2" xfId="10996" xr:uid="{58B5799C-187C-4D0F-B2F6-55B02BCC2E9B}"/>
    <cellStyle name="Virgül 4 4 6 2 2" xfId="35255" xr:uid="{048B08B4-BCEA-4859-9FB9-4EFBE05FAC6D}"/>
    <cellStyle name="Virgül 4 4 6 3" xfId="30301" xr:uid="{3EFF2D70-5E2A-4FCB-9E9F-2C3706B944A0}"/>
    <cellStyle name="Virgül 4 4 7" xfId="6599" xr:uid="{373EDB46-7345-461F-848A-470680CFCC31}"/>
    <cellStyle name="Virgül 4 4 7 2" xfId="31603" xr:uid="{8D061809-5DE6-44B5-B890-C3154489A180}"/>
    <cellStyle name="Virgül 4 4 8" xfId="10993" xr:uid="{60461167-5D94-4141-9055-5827B1FF5AD8}"/>
    <cellStyle name="Virgül 4 4 8 2" xfId="35252" xr:uid="{A677FAF7-F6F1-4A75-AF1D-19A4282D680D}"/>
    <cellStyle name="Virgül 4 4 9" xfId="11403" xr:uid="{26EFBA54-02A0-49BE-A8E9-9967D52BD683}"/>
    <cellStyle name="Virgül 4 4 9 2" xfId="35637" xr:uid="{A2ACB662-0F7D-4C41-88F9-0934A1C26220}"/>
    <cellStyle name="Virgül 4 5" xfId="2718" xr:uid="{00000000-0005-0000-0000-0000910C0000}"/>
    <cellStyle name="Virgül 4 5 10" xfId="5204" xr:uid="{B676D1B5-BFFD-40B4-B50C-D6254D2AA7B3}"/>
    <cellStyle name="Virgül 4 5 11" xfId="10997" xr:uid="{E1EA4A75-115D-470B-A9E4-1AA57484BC73}"/>
    <cellStyle name="Virgül 4 5 11 2" xfId="35256" xr:uid="{4726ED4C-7CDE-4C1B-9D66-499CC2C7A5CE}"/>
    <cellStyle name="Virgül 4 5 12" xfId="18763" xr:uid="{99ADC998-9073-4925-A4D6-7DEA539EC334}"/>
    <cellStyle name="Virgül 4 5 12 2" xfId="42989" xr:uid="{D19F582D-E632-4082-84D7-58C1683426C3}"/>
    <cellStyle name="Virgül 4 5 13" xfId="23372" xr:uid="{17DFF75C-09FD-4C05-96B0-FBFB931EE6DA}"/>
    <cellStyle name="Virgül 4 5 13 2" xfId="47574" xr:uid="{50D9C87D-5823-4037-9515-EC5A560F09FA}"/>
    <cellStyle name="Virgül 4 5 14" xfId="29107" xr:uid="{DCB338B3-2479-4B0A-9A90-0311E197BC8B}"/>
    <cellStyle name="Virgül 4 5 2" xfId="2719" xr:uid="{00000000-0005-0000-0000-0000920C0000}"/>
    <cellStyle name="Virgül 4 5 2 2" xfId="2720" xr:uid="{00000000-0005-0000-0000-0000930C0000}"/>
    <cellStyle name="Virgül 4 5 2 2 2" xfId="5206" xr:uid="{5C8C223A-54C5-40EB-9491-463882CF93F5}"/>
    <cellStyle name="Virgül 4 5 2 2 2 2" xfId="30306" xr:uid="{7151D333-782F-4D3C-8268-33205F08F936}"/>
    <cellStyle name="Virgül 4 5 2 2 3" xfId="6314" xr:uid="{5B0D7DF6-5E0B-4FC4-96D1-54E8C75BB97D}"/>
    <cellStyle name="Virgül 4 5 2 2 3 2" xfId="31320" xr:uid="{8B2CC7AC-2C7B-4CF6-A4B9-6C8473ED8A40}"/>
    <cellStyle name="Virgül 4 5 2 2 4" xfId="29109" xr:uid="{BCB3DC7C-7010-4128-B3F0-DA0BF781F404}"/>
    <cellStyle name="Virgül 4 5 2 3" xfId="5205" xr:uid="{A0D92538-CDC7-474E-8035-3A2587206142}"/>
    <cellStyle name="Virgül 4 5 2 3 2" xfId="30305" xr:uid="{FC92A853-E314-4A97-BCC9-A65FD55FBF0F}"/>
    <cellStyle name="Virgül 4 5 2 4" xfId="6313" xr:uid="{70A65063-7C5E-47DD-8931-C2538F3519FB}"/>
    <cellStyle name="Virgül 4 5 2 4 2" xfId="31319" xr:uid="{FC8EAFCC-29B5-4BE1-98BB-630C4E7085BE}"/>
    <cellStyle name="Virgül 4 5 2 5" xfId="9207" xr:uid="{6072876F-B664-4982-B7E6-F199ABC00811}"/>
    <cellStyle name="Virgül 4 5 2 6" xfId="10998" xr:uid="{96D36EC1-6D27-49EB-8D0F-ECF3CC13E762}"/>
    <cellStyle name="Virgül 4 5 2 6 2" xfId="35257" xr:uid="{01120972-C9CC-43DD-A5AF-4043D32BCC8E}"/>
    <cellStyle name="Virgül 4 5 2 7" xfId="29108" xr:uid="{EF4DF684-4033-4112-BE7D-A330BD2294CB}"/>
    <cellStyle name="Virgül 4 5 3" xfId="2721" xr:uid="{00000000-0005-0000-0000-0000940C0000}"/>
    <cellStyle name="Virgül 4 5 3 2" xfId="2722" xr:uid="{00000000-0005-0000-0000-0000950C0000}"/>
    <cellStyle name="Virgül 4 5 3 2 2" xfId="5208" xr:uid="{FEE1F6A8-3A16-485E-A996-B1856454BAEA}"/>
    <cellStyle name="Virgül 4 5 3 2 2 2" xfId="30308" xr:uid="{FD035388-14D2-48A2-B28E-E88F6537D8AA}"/>
    <cellStyle name="Virgül 4 5 3 2 3" xfId="6316" xr:uid="{67117A77-C33F-4279-B0C4-5CF002E46663}"/>
    <cellStyle name="Virgül 4 5 3 2 3 2" xfId="31322" xr:uid="{E9DB47DC-68BC-4668-B17B-7CADE8BAFA9B}"/>
    <cellStyle name="Virgül 4 5 3 2 4" xfId="29111" xr:uid="{07BDAF92-0F74-44E8-8A03-D41556E87760}"/>
    <cellStyle name="Virgül 4 5 3 3" xfId="5207" xr:uid="{FFEF0B12-9490-455C-A0DF-DDE00E54D5BD}"/>
    <cellStyle name="Virgül 4 5 3 3 2" xfId="30307" xr:uid="{23961992-845C-4CD6-A12F-25C6B10050B8}"/>
    <cellStyle name="Virgül 4 5 3 4" xfId="6315" xr:uid="{EC43DE1A-D37D-448E-A072-754FE94B8A4A}"/>
    <cellStyle name="Virgül 4 5 3 4 2" xfId="31321" xr:uid="{A396C23F-C710-4B44-B69A-1971BFCDEB67}"/>
    <cellStyle name="Virgül 4 5 3 5" xfId="10999" xr:uid="{E2BD5B00-DB9F-45AF-9663-801DA3EA2E20}"/>
    <cellStyle name="Virgül 4 5 3 5 2" xfId="35258" xr:uid="{FC8AE0F8-D875-4EE3-8C05-C14E295281AC}"/>
    <cellStyle name="Virgül 4 5 3 6" xfId="24734" xr:uid="{9C822D72-368E-4291-AA36-4BBF4A444F03}"/>
    <cellStyle name="Virgül 4 5 3 6 2" xfId="48869" xr:uid="{2E762E6A-BAEF-4A69-BFEB-0E1817F545C7}"/>
    <cellStyle name="Virgül 4 5 3 7" xfId="29110" xr:uid="{BB7CFE3D-4BE1-41DB-838B-76039C8DE709}"/>
    <cellStyle name="Virgül 4 5 4" xfId="2723" xr:uid="{00000000-0005-0000-0000-0000960C0000}"/>
    <cellStyle name="Virgül 4 5 4 2" xfId="2724" xr:uid="{00000000-0005-0000-0000-0000970C0000}"/>
    <cellStyle name="Virgül 4 5 4 2 2" xfId="5210" xr:uid="{03448DAC-5231-4241-98E4-1529ED149E67}"/>
    <cellStyle name="Virgül 4 5 4 2 2 2" xfId="30310" xr:uid="{174BC4F3-D5FA-4C65-86E0-E3822A4CA4B3}"/>
    <cellStyle name="Virgül 4 5 4 2 3" xfId="6318" xr:uid="{98622127-1F9C-43AD-90C9-71C2004C492A}"/>
    <cellStyle name="Virgül 4 5 4 2 3 2" xfId="31324" xr:uid="{B7881AC7-F009-4FD6-AF96-371D77D33811}"/>
    <cellStyle name="Virgül 4 5 4 2 4" xfId="29113" xr:uid="{4D10B425-4EB0-4F50-967E-7294BA369510}"/>
    <cellStyle name="Virgül 4 5 4 3" xfId="5209" xr:uid="{E761BF02-854C-4540-9C8E-301316E9D139}"/>
    <cellStyle name="Virgül 4 5 4 3 2" xfId="30309" xr:uid="{02F544E3-AE2F-40C5-89CE-AD123AD7A073}"/>
    <cellStyle name="Virgül 4 5 4 4" xfId="6317" xr:uid="{A30313EF-F687-4EE5-A358-6B24B79D6396}"/>
    <cellStyle name="Virgül 4 5 4 4 2" xfId="31323" xr:uid="{D8F84EFA-2F94-4C11-9736-39E1B9EC8D38}"/>
    <cellStyle name="Virgül 4 5 4 5" xfId="11000" xr:uid="{5FB13859-B875-4E8F-B160-AB3452CE507E}"/>
    <cellStyle name="Virgül 4 5 4 5 2" xfId="35259" xr:uid="{AF97E4D8-E478-4FF2-8F7B-3932437DC471}"/>
    <cellStyle name="Virgül 4 5 4 6" xfId="29112" xr:uid="{8919F1EB-9DA7-477B-81EE-5BC03403039B}"/>
    <cellStyle name="Virgül 4 5 5" xfId="2725" xr:uid="{00000000-0005-0000-0000-0000980C0000}"/>
    <cellStyle name="Virgül 4 5 5 2" xfId="2726" xr:uid="{00000000-0005-0000-0000-0000990C0000}"/>
    <cellStyle name="Virgül 4 5 5 2 2" xfId="5212" xr:uid="{CC1932EF-4F7D-4171-A6C9-4825535FEF94}"/>
    <cellStyle name="Virgül 4 5 5 2 2 2" xfId="30312" xr:uid="{FDAA7075-A8B8-47B4-A30C-54730CAE5FBF}"/>
    <cellStyle name="Virgül 4 5 5 2 3" xfId="6320" xr:uid="{270539B0-0E43-475B-992B-C7162F60699A}"/>
    <cellStyle name="Virgül 4 5 5 2 3 2" xfId="31326" xr:uid="{1F057A6A-862B-423E-BA8A-B2C6787DEB79}"/>
    <cellStyle name="Virgül 4 5 5 2 4" xfId="29115" xr:uid="{A038E534-9B4E-4F5D-89DE-E7B73405C81E}"/>
    <cellStyle name="Virgül 4 5 5 3" xfId="5211" xr:uid="{5F614658-E521-4443-836A-01490EE4D8BF}"/>
    <cellStyle name="Virgül 4 5 5 3 2" xfId="30311" xr:uid="{45F03F9E-B645-4804-88CD-0DD633F7A42A}"/>
    <cellStyle name="Virgül 4 5 5 4" xfId="6319" xr:uid="{F554A03A-7BDC-4BB4-9432-5AF9440E8A94}"/>
    <cellStyle name="Virgül 4 5 5 4 2" xfId="31325" xr:uid="{15E02A5E-433B-4445-AEEC-5DE5772F58D1}"/>
    <cellStyle name="Virgül 4 5 5 5" xfId="11001" xr:uid="{C43FC33F-10FE-418B-BC75-EB8769550B82}"/>
    <cellStyle name="Virgül 4 5 5 5 2" xfId="35260" xr:uid="{1F23FDA4-0370-4375-ACF4-0B08CE478DA9}"/>
    <cellStyle name="Virgül 4 5 5 6" xfId="29114" xr:uid="{842E1E5E-CD94-4401-B75D-78D83AB7A46C}"/>
    <cellStyle name="Virgül 4 5 6" xfId="2727" xr:uid="{00000000-0005-0000-0000-00009A0C0000}"/>
    <cellStyle name="Virgül 4 5 6 2" xfId="2728" xr:uid="{00000000-0005-0000-0000-00009B0C0000}"/>
    <cellStyle name="Virgül 4 5 6 2 2" xfId="5214" xr:uid="{35ACC0EF-6677-4F50-B7F9-649D94281679}"/>
    <cellStyle name="Virgül 4 5 6 2 2 2" xfId="30314" xr:uid="{3125094A-061F-4BEE-908A-FF244FD10CC3}"/>
    <cellStyle name="Virgül 4 5 6 2 3" xfId="6322" xr:uid="{1AFEDEF1-95D4-40C8-B4D5-F63861EE0B1E}"/>
    <cellStyle name="Virgül 4 5 6 2 3 2" xfId="31328" xr:uid="{62EF369B-7AF9-44BB-B4C1-8FD2E308B7CA}"/>
    <cellStyle name="Virgül 4 5 6 2 4" xfId="29117" xr:uid="{AFB825A9-2CE3-4B9B-A42A-FAB0979305AD}"/>
    <cellStyle name="Virgül 4 5 6 3" xfId="5213" xr:uid="{0A110272-CBBD-4AB5-9A36-2441A8061E8F}"/>
    <cellStyle name="Virgül 4 5 6 3 2" xfId="30313" xr:uid="{8AE698C4-5957-4757-B504-B1641AFA17F7}"/>
    <cellStyle name="Virgül 4 5 6 4" xfId="6321" xr:uid="{63073A5A-D208-4914-8C47-4B4D71A54778}"/>
    <cellStyle name="Virgül 4 5 6 4 2" xfId="31327" xr:uid="{E07A24C9-C8F8-497A-A6B1-DB92CCD4B9F7}"/>
    <cellStyle name="Virgül 4 5 6 5" xfId="11002" xr:uid="{A2B4D7DE-5976-4EB7-ADEF-118D34D534AA}"/>
    <cellStyle name="Virgül 4 5 6 5 2" xfId="35261" xr:uid="{528B8049-405F-43F7-ABF0-1899AD8DBC49}"/>
    <cellStyle name="Virgül 4 5 6 6" xfId="29116" xr:uid="{08F3A51A-23E1-4BC8-B97F-F47897505D14}"/>
    <cellStyle name="Virgül 4 5 7" xfId="2729" xr:uid="{00000000-0005-0000-0000-00009C0C0000}"/>
    <cellStyle name="Virgül 4 5 7 2" xfId="2730" xr:uid="{00000000-0005-0000-0000-00009D0C0000}"/>
    <cellStyle name="Virgül 4 5 7 2 2" xfId="5216" xr:uid="{180CD645-0045-4710-A8AB-DE1688D87907}"/>
    <cellStyle name="Virgül 4 5 7 2 2 2" xfId="30316" xr:uid="{566FC401-83E3-4F32-8A84-E802102B8B7C}"/>
    <cellStyle name="Virgül 4 5 7 2 3" xfId="6324" xr:uid="{E8A3DE0E-3240-4D94-A632-F20D1096FD7C}"/>
    <cellStyle name="Virgül 4 5 7 2 3 2" xfId="31330" xr:uid="{3D0FD58F-DECC-4901-8D5B-4D6B5D44BAFD}"/>
    <cellStyle name="Virgül 4 5 7 2 4" xfId="29119" xr:uid="{A7655448-3BBD-4F9C-AA6B-B6721BA440C0}"/>
    <cellStyle name="Virgül 4 5 7 3" xfId="5215" xr:uid="{A64101FC-B6C0-40C6-8FB4-E88C6181EB0C}"/>
    <cellStyle name="Virgül 4 5 7 3 2" xfId="30315" xr:uid="{F37EF5EF-490C-4DCE-8873-FFD000D5E060}"/>
    <cellStyle name="Virgül 4 5 7 4" xfId="6323" xr:uid="{37BE6AA0-8D18-417C-A356-E6455B1C6671}"/>
    <cellStyle name="Virgül 4 5 7 4 2" xfId="31329" xr:uid="{9F962669-66C8-4A5E-A1FE-DC4528820C7D}"/>
    <cellStyle name="Virgül 4 5 7 5" xfId="11003" xr:uid="{1EA27024-2370-4D88-ADB4-E7C149EE8159}"/>
    <cellStyle name="Virgül 4 5 7 5 2" xfId="35262" xr:uid="{F5413B54-F725-4222-82CC-D3C5BD0FB022}"/>
    <cellStyle name="Virgül 4 5 7 6" xfId="29118" xr:uid="{4ADAB6D0-C8DC-460E-B7B9-B6A82E71ABFE}"/>
    <cellStyle name="Virgül 4 5 8" xfId="2731" xr:uid="{00000000-0005-0000-0000-00009E0C0000}"/>
    <cellStyle name="Virgül 4 5 8 2" xfId="5217" xr:uid="{D32A5A2B-837B-498F-B68B-D1FABE6A608D}"/>
    <cellStyle name="Virgül 4 5 8 2 2" xfId="30317" xr:uid="{DD20C6E2-3B43-4D46-9F5E-452E43EDD9CB}"/>
    <cellStyle name="Virgül 4 5 8 3" xfId="6325" xr:uid="{A99B4628-718B-4447-A5BE-15AD7C4F1888}"/>
    <cellStyle name="Virgül 4 5 8 3 2" xfId="31331" xr:uid="{1514A452-A29F-4CAC-9667-C6B383DCF65A}"/>
    <cellStyle name="Virgül 4 5 8 4" xfId="29120" xr:uid="{C1F80A60-14F9-4F50-9C00-DEE0C72D8B7D}"/>
    <cellStyle name="Virgül 4 5 9" xfId="2732" xr:uid="{00000000-0005-0000-0000-00009F0C0000}"/>
    <cellStyle name="Virgül 4 5 9 2" xfId="5218" xr:uid="{C76003EC-AC5F-46FA-A70A-30495D78DEA7}"/>
    <cellStyle name="Virgül 4 5 9 2 2" xfId="30318" xr:uid="{68746FE6-A950-4795-B588-D11ECAE3BE18}"/>
    <cellStyle name="Virgül 4 5 9 3" xfId="6326" xr:uid="{42DD3709-F4D6-40D9-8310-65F8CD4493B6}"/>
    <cellStyle name="Virgül 4 5 9 3 2" xfId="31332" xr:uid="{B523C738-368E-44F5-944D-EC81C8750BF6}"/>
    <cellStyle name="Virgül 4 5 9 4" xfId="29121" xr:uid="{A0674A6E-8A60-4D82-B69A-3FE1BED6F8FA}"/>
    <cellStyle name="Virgül 4 6" xfId="2733" xr:uid="{00000000-0005-0000-0000-0000A00C0000}"/>
    <cellStyle name="Virgül 4 6 2" xfId="5219" xr:uid="{1BA01F33-C284-448D-83CA-9BE68468EB22}"/>
    <cellStyle name="Virgül 4 7" xfId="2734" xr:uid="{00000000-0005-0000-0000-0000A10C0000}"/>
    <cellStyle name="Virgül 4 7 2" xfId="5220" xr:uid="{6E55E21D-C2D9-4DB8-AFE2-14C1568D01B6}"/>
    <cellStyle name="Virgül 4 7 2 2" xfId="30319" xr:uid="{01856348-4B69-4555-8C50-174AE6001CF2}"/>
    <cellStyle name="Virgül 4 7 3" xfId="6327" xr:uid="{9D11C59E-07C3-4B65-AB72-8D8F2E396524}"/>
    <cellStyle name="Virgül 4 7 3 2" xfId="31333" xr:uid="{0E085A92-A9C3-45B7-BB20-E5D18B04262E}"/>
    <cellStyle name="Virgül 4 7 4" xfId="11004" xr:uid="{E133BABC-8FF2-4ECF-9CB9-0CB7E990552D}"/>
    <cellStyle name="Virgül 4 7 4 2" xfId="35263" xr:uid="{6C65E271-44A0-4A8E-80B3-63A608EAABAB}"/>
    <cellStyle name="Virgül 4 7 5" xfId="24421" xr:uid="{2E436A34-2091-4EF8-94F4-D059FD4DA22C}"/>
    <cellStyle name="Virgül 4 7 5 2" xfId="48607" xr:uid="{694EF50E-A1A1-40B4-8F89-B86FA340645E}"/>
    <cellStyle name="Virgül 4 7 6" xfId="29122" xr:uid="{99F4682F-FD1F-4C20-A0D1-BF0245261AF7}"/>
    <cellStyle name="Virgül 4 8" xfId="2735" xr:uid="{00000000-0005-0000-0000-0000A20C0000}"/>
    <cellStyle name="Virgül 4 8 2" xfId="5221" xr:uid="{35E8E9A7-16CA-404A-8E62-E6EE23DAC150}"/>
    <cellStyle name="Virgül 4 8 3" xfId="11005" xr:uid="{7C1E28CC-0B0B-48AA-AD1B-9036483F3A56}"/>
    <cellStyle name="Virgül 4 8 4" xfId="29123" xr:uid="{83DD22D4-7F41-46FE-AE88-91033633DA49}"/>
    <cellStyle name="Virgül 4 9" xfId="2736" xr:uid="{00000000-0005-0000-0000-0000A30C0000}"/>
    <cellStyle name="Virgül 4 9 2" xfId="5222" xr:uid="{E4E914A8-F3B4-472D-8C2B-DD18C2D7B006}"/>
    <cellStyle name="Virgül 4 9 3" xfId="11006" xr:uid="{92A55C90-5ED3-4A7D-852C-0F690B4CC1D0}"/>
    <cellStyle name="Virgül 4 9 3 2" xfId="35264" xr:uid="{1D58AC42-2D95-453B-8F3D-F55B8A466944}"/>
    <cellStyle name="Virgül 5" xfId="2737" xr:uid="{00000000-0005-0000-0000-0000A40C0000}"/>
    <cellStyle name="Virgül 5 10" xfId="3324" xr:uid="{00000000-0005-0000-0000-0000A50C0000}"/>
    <cellStyle name="Virgül 5 10 2" xfId="29234" xr:uid="{41E6ACB2-7EDC-4064-A40F-27D60F2A4C1F}"/>
    <cellStyle name="Virgül 5 11" xfId="5223" xr:uid="{3800B29D-F6B8-4BB2-8A62-063EE006E483}"/>
    <cellStyle name="Virgül 5 11 2" xfId="30320" xr:uid="{8ADC7498-3520-4E36-9545-B33EFB3DF193}"/>
    <cellStyle name="Virgül 5 12" xfId="6510" xr:uid="{B9962B62-A5D5-46F0-A01B-85A31CE46640}"/>
    <cellStyle name="Virgül 5 12 2" xfId="31515" xr:uid="{21207735-E862-4FB1-A1C0-60D778BA4D78}"/>
    <cellStyle name="Virgül 5 13" xfId="11100" xr:uid="{E6D19478-2621-477A-8957-D92C7CD3B762}"/>
    <cellStyle name="Virgül 5 13 2" xfId="35334" xr:uid="{0D7A7471-EE84-4207-9047-73244D30644E}"/>
    <cellStyle name="Virgül 5 14" xfId="14813" xr:uid="{CA9780CD-CB53-4207-9BF2-E1963D390F60}"/>
    <cellStyle name="Virgül 5 14 2" xfId="39045" xr:uid="{403D2257-E378-408B-8D5F-CF0BA1D5B097}"/>
    <cellStyle name="Virgül 5 15" xfId="18546" xr:uid="{44ECD0D9-8772-4893-9D39-624A38D173F9}"/>
    <cellStyle name="Virgül 5 15 2" xfId="42772" xr:uid="{E886F704-202B-4D21-9A3F-03F35E2F0F01}"/>
    <cellStyle name="Virgül 5 16" xfId="22328" xr:uid="{E8568AC3-8150-45C2-963D-ED558011A774}"/>
    <cellStyle name="Virgül 5 16 2" xfId="46530" xr:uid="{507AAD1E-85E5-4D28-B6A1-5E096526C4D4}"/>
    <cellStyle name="Virgül 5 17" xfId="29124" xr:uid="{BEB95560-28DF-4AEB-B4EF-8C284D47512B}"/>
    <cellStyle name="Virgül 5 2" xfId="2738" xr:uid="{00000000-0005-0000-0000-0000A60C0000}"/>
    <cellStyle name="Virgül 5 2 10" xfId="5224" xr:uid="{9CB1C35A-865D-45DC-AA12-3EDDDA52CB55}"/>
    <cellStyle name="Virgül 5 2 10 2" xfId="30321" xr:uid="{F0EB1102-9189-45E0-8307-0A81ADF2351C}"/>
    <cellStyle name="Virgül 5 2 11" xfId="6328" xr:uid="{916A1BA2-049A-4E81-BEC6-931B6129E6FB}"/>
    <cellStyle name="Virgül 5 2 11 2" xfId="31334" xr:uid="{56C309A0-66C1-41A3-878B-0D78B624D05E}"/>
    <cellStyle name="Virgül 5 2 12" xfId="6511" xr:uid="{58066765-8ACA-4BC0-88AB-923C53F29A2B}"/>
    <cellStyle name="Virgül 5 2 12 2" xfId="31516" xr:uid="{0653A966-2566-44E4-AB6B-2568BE80B6B6}"/>
    <cellStyle name="Virgül 5 2 13" xfId="11007" xr:uid="{CCA89025-2051-457D-90A3-30A1A6CD08AC}"/>
    <cellStyle name="Virgül 5 2 13 2" xfId="35265" xr:uid="{01810D26-E392-4A3D-94B8-04722F6C6252}"/>
    <cellStyle name="Virgül 5 2 14" xfId="11105" xr:uid="{1E145DB9-6B4A-40D5-93CA-5DD5FE9DC517}"/>
    <cellStyle name="Virgül 5 2 14 2" xfId="35339" xr:uid="{E953683C-6BD1-435D-A3C9-198230416667}"/>
    <cellStyle name="Virgül 5 2 15" xfId="14818" xr:uid="{D88D2B2B-6061-43DC-89D1-FFC92CE2208C}"/>
    <cellStyle name="Virgül 5 2 15 2" xfId="39050" xr:uid="{48C79D6B-71EC-4504-9F29-8C93BBA23882}"/>
    <cellStyle name="Virgül 5 2 16" xfId="18551" xr:uid="{9FCE4CEF-2D27-4C8A-9B1A-7CE84FB5F4AE}"/>
    <cellStyle name="Virgül 5 2 16 2" xfId="42777" xr:uid="{017112E4-9924-4D86-B73C-CC163743A543}"/>
    <cellStyle name="Virgül 5 2 17" xfId="22329" xr:uid="{30C5C774-44AE-4BBE-87D3-CDA37540B3F6}"/>
    <cellStyle name="Virgül 5 2 17 2" xfId="46531" xr:uid="{63585C8A-A2A4-4E82-A6EC-9ABB3A6B316F}"/>
    <cellStyle name="Virgül 5 2 18" xfId="29125" xr:uid="{EA46F09C-2E33-4A2C-985D-6B963FED8CE1}"/>
    <cellStyle name="Virgül 5 2 2" xfId="2739" xr:uid="{00000000-0005-0000-0000-0000A70C0000}"/>
    <cellStyle name="Virgül 5 2 2 10" xfId="25745" xr:uid="{3CE6B54A-CD73-4797-A041-DABE0E7673EF}"/>
    <cellStyle name="Virgül 5 2 2 10 2" xfId="49869" xr:uid="{53B3AE48-B76D-4F73-914E-ED2FCA90A4E9}"/>
    <cellStyle name="Virgül 5 2 2 11" xfId="29126" xr:uid="{0D60BB34-DAD7-4E20-99C7-F6F22CE8E1A3}"/>
    <cellStyle name="Virgül 5 2 2 2" xfId="3481" xr:uid="{00000000-0005-0000-0000-0000A80C0000}"/>
    <cellStyle name="Virgül 5 2 2 2 2" xfId="9811" xr:uid="{408BBDC9-A81D-4C4C-8384-E2D93AD9151A}"/>
    <cellStyle name="Virgül 5 2 2 2 2 2" xfId="34414" xr:uid="{23D0F06C-4612-4DAB-9C37-9584497FB2D4}"/>
    <cellStyle name="Virgül 5 2 2 2 3" xfId="13658" xr:uid="{7AF469BE-D9F7-4490-A636-5912B6D4231D}"/>
    <cellStyle name="Virgül 5 2 2 2 3 2" xfId="37891" xr:uid="{1B4B6233-EC23-40DC-BF8B-D00C4744A677}"/>
    <cellStyle name="Virgül 5 2 2 2 4" xfId="17371" xr:uid="{40935F38-50FA-4449-BED9-364BA00DB67C}"/>
    <cellStyle name="Virgül 5 2 2 2 4 2" xfId="41602" xr:uid="{35258C18-B96C-4CB1-85AE-1DF47B1B77DC}"/>
    <cellStyle name="Virgül 5 2 2 2 5" xfId="21110" xr:uid="{B95F7FF7-E940-4B7F-9D05-D710BFF473D8}"/>
    <cellStyle name="Virgül 5 2 2 2 5 2" xfId="45333" xr:uid="{252E3436-1960-4CFA-98B1-2760EF9C5BFB}"/>
    <cellStyle name="Virgül 5 2 2 2 6" xfId="27088" xr:uid="{940BB2F1-1D19-4B17-8182-D3350568A463}"/>
    <cellStyle name="Virgül 5 2 2 2 6 2" xfId="51207" xr:uid="{0A93A1A2-F8A1-4CCC-A060-D843377C0264}"/>
    <cellStyle name="Virgül 5 2 2 2 7" xfId="29282" xr:uid="{0B7B1430-975F-49A6-8BCC-D6A9E48F94AD}"/>
    <cellStyle name="Virgül 5 2 2 3" xfId="5225" xr:uid="{E218AC68-9A04-47C4-BBF2-5D74A588AFB2}"/>
    <cellStyle name="Virgül 5 2 2 3 2" xfId="30322" xr:uid="{DE5CDFD8-D3A1-4C4F-857F-BD93EE90CFF6}"/>
    <cellStyle name="Virgül 5 2 2 4" xfId="6329" xr:uid="{770F1C47-37CF-44A1-B047-3504537F8318}"/>
    <cellStyle name="Virgül 5 2 2 4 2" xfId="31335" xr:uid="{E06A8761-B77D-47C0-A16B-5C5CBB5FD84C}"/>
    <cellStyle name="Virgül 5 2 2 5" xfId="8889" xr:uid="{FD74C405-F852-4AD9-82AD-F97BBDD84AD6}"/>
    <cellStyle name="Virgül 5 2 2 5 2" xfId="33621" xr:uid="{16C379AB-ED78-4826-AE53-8D4716AAD3D5}"/>
    <cellStyle name="Virgül 5 2 2 6" xfId="11008" xr:uid="{E74B8A9C-5974-42B4-88A7-C3CD6D36B681}"/>
    <cellStyle name="Virgül 5 2 2 6 2" xfId="35266" xr:uid="{414A45E6-BBE1-406B-8F94-6E3DD789C2FE}"/>
    <cellStyle name="Virgül 5 2 2 7" xfId="12319" xr:uid="{B24C6645-8904-47AB-813C-62130E25E59D}"/>
    <cellStyle name="Virgül 5 2 2 7 2" xfId="36553" xr:uid="{CBA8AD84-1D02-43A8-A4DE-6A7B53B30D34}"/>
    <cellStyle name="Virgül 5 2 2 8" xfId="16032" xr:uid="{B748CA41-A694-460C-B8A6-FAE849ACEB7A}"/>
    <cellStyle name="Virgül 5 2 2 8 2" xfId="40264" xr:uid="{C8C37C02-C351-4AE2-A3D2-F4936A828D91}"/>
    <cellStyle name="Virgül 5 2 2 9" xfId="19770" xr:uid="{65C53866-5B0B-4986-91BE-0521432ECCB4}"/>
    <cellStyle name="Virgül 5 2 2 9 2" xfId="43995" xr:uid="{842FBD68-0671-4E47-8A15-732697A50256}"/>
    <cellStyle name="Virgül 5 2 3" xfId="2740" xr:uid="{00000000-0005-0000-0000-0000A90C0000}"/>
    <cellStyle name="Virgül 5 2 3 10" xfId="29127" xr:uid="{79B3F69F-B33D-445A-A0FE-0D93092527AD}"/>
    <cellStyle name="Virgül 5 2 3 2" xfId="5226" xr:uid="{DBF49B96-C939-498D-8778-78032884EB59}"/>
    <cellStyle name="Virgül 5 2 3 2 2" xfId="30323" xr:uid="{6583FEE4-E29C-41A1-97D5-83A0486BC9E5}"/>
    <cellStyle name="Virgül 5 2 3 3" xfId="6330" xr:uid="{E3FCEAD4-5379-4866-8376-1844AACFAAC1}"/>
    <cellStyle name="Virgül 5 2 3 3 2" xfId="31336" xr:uid="{3F73B443-2525-4122-A916-76F6C45A2F34}"/>
    <cellStyle name="Virgül 5 2 3 4" xfId="8957" xr:uid="{30ED9638-3C69-4E21-BCF5-2A222F0D6A12}"/>
    <cellStyle name="Virgül 5 2 3 4 2" xfId="33651" xr:uid="{FA4501EA-09FA-463E-8519-032C469304A7}"/>
    <cellStyle name="Virgül 5 2 3 5" xfId="11009" xr:uid="{9233AC96-7BDF-40A7-B1CF-40A27FC8F2F4}"/>
    <cellStyle name="Virgül 5 2 3 5 2" xfId="35267" xr:uid="{5BB55823-ED34-42B6-9F20-939B4A08C61D}"/>
    <cellStyle name="Virgül 5 2 3 6" xfId="12349" xr:uid="{64B3AB63-DD3F-47AB-A583-863C74598E94}"/>
    <cellStyle name="Virgül 5 2 3 6 2" xfId="36583" xr:uid="{206E87D1-72F3-47CA-946C-A6DA3FAC3F40}"/>
    <cellStyle name="Virgül 5 2 3 7" xfId="16062" xr:uid="{56108EC6-C8FC-4286-824B-E87F24929A3E}"/>
    <cellStyle name="Virgül 5 2 3 7 2" xfId="40294" xr:uid="{E1997C8E-23B2-4067-8537-E56B215A8535}"/>
    <cellStyle name="Virgül 5 2 3 8" xfId="19800" xr:uid="{248BC595-85B4-4952-B223-8BC8C5B6E790}"/>
    <cellStyle name="Virgül 5 2 3 8 2" xfId="44025" xr:uid="{37C0CF52-A723-4281-9BCB-A29E339FD1D9}"/>
    <cellStyle name="Virgül 5 2 3 9" xfId="25775" xr:uid="{37CCA0C2-0E60-491B-A835-24647FB1BD83}"/>
    <cellStyle name="Virgül 5 2 3 9 2" xfId="49899" xr:uid="{D9E19F00-997B-4A1B-8E6D-B6BEA3E59141}"/>
    <cellStyle name="Virgül 5 2 4" xfId="2741" xr:uid="{00000000-0005-0000-0000-0000AA0C0000}"/>
    <cellStyle name="Virgül 5 2 4 10" xfId="27055" xr:uid="{7ABD6229-BFE7-4D91-9D3B-991E6B59A194}"/>
    <cellStyle name="Virgül 5 2 4 10 2" xfId="51174" xr:uid="{C6610722-8E89-4C33-A5C7-0396F642172D}"/>
    <cellStyle name="Virgül 5 2 4 11" xfId="29128" xr:uid="{B19B970F-F3E8-4069-8FDC-782395503AF8}"/>
    <cellStyle name="Virgül 5 2 4 2" xfId="2742" xr:uid="{00000000-0005-0000-0000-0000AB0C0000}"/>
    <cellStyle name="Virgül 5 2 4 2 2" xfId="5228" xr:uid="{F3A97308-51C6-435B-A5BE-7F69E3D3C79C}"/>
    <cellStyle name="Virgül 5 2 4 2 2 2" xfId="30325" xr:uid="{0D41DC5F-E7FE-4DE4-9601-9500097B257F}"/>
    <cellStyle name="Virgül 5 2 4 2 3" xfId="6332" xr:uid="{5DCFF7BF-A75B-4FDB-8ADB-7377C0F5CF6D}"/>
    <cellStyle name="Virgül 5 2 4 2 3 2" xfId="31338" xr:uid="{527593D8-9D5D-4CF1-B5BB-6221EE967866}"/>
    <cellStyle name="Virgül 5 2 4 2 4" xfId="29129" xr:uid="{DB36F700-6F46-4A9D-9AD3-107446585797}"/>
    <cellStyle name="Virgül 5 2 4 3" xfId="5227" xr:uid="{44EDD523-7B4E-4E7F-A92A-0B533CD790E8}"/>
    <cellStyle name="Virgül 5 2 4 3 2" xfId="30324" xr:uid="{B87B8141-4B66-4A15-9DDC-0CE8DD298093}"/>
    <cellStyle name="Virgül 5 2 4 4" xfId="6331" xr:uid="{6875BA2C-BDC7-40A4-8AD7-EAA8090F3334}"/>
    <cellStyle name="Virgül 5 2 4 4 2" xfId="31337" xr:uid="{18276D5C-C363-482E-A294-34A4271D498A}"/>
    <cellStyle name="Virgül 5 2 4 5" xfId="9777" xr:uid="{D140B5CE-9AA0-4022-A63E-B2D5BCBF28D0}"/>
    <cellStyle name="Virgül 5 2 4 5 2" xfId="34383" xr:uid="{65303402-E479-488C-A229-11904E5CA3E2}"/>
    <cellStyle name="Virgül 5 2 4 6" xfId="11010" xr:uid="{F824F3B0-C116-4833-9F58-542F3CD93C97}"/>
    <cellStyle name="Virgül 5 2 4 6 2" xfId="35268" xr:uid="{6048401C-672D-4760-8D41-29AC3C0BE955}"/>
    <cellStyle name="Virgül 5 2 4 7" xfId="13625" xr:uid="{1C4295EB-1D69-41EB-B045-670813DFF4F2}"/>
    <cellStyle name="Virgül 5 2 4 7 2" xfId="37858" xr:uid="{4F485F45-7AAF-4F87-A8EA-55884096F085}"/>
    <cellStyle name="Virgül 5 2 4 8" xfId="17338" xr:uid="{BCE00F90-81D8-4B20-B960-FC451130EDB3}"/>
    <cellStyle name="Virgül 5 2 4 8 2" xfId="41569" xr:uid="{B1890631-D5FA-4EF9-91AF-37A53D3E6573}"/>
    <cellStyle name="Virgül 5 2 4 9" xfId="21077" xr:uid="{A3E2FC70-45BF-46CF-A0FA-2F5FCE0AE8C6}"/>
    <cellStyle name="Virgül 5 2 4 9 2" xfId="45300" xr:uid="{D5EE99A8-132E-4715-A02E-AB6783ABD7E2}"/>
    <cellStyle name="Virgül 5 2 5" xfId="2743" xr:uid="{00000000-0005-0000-0000-0000AC0C0000}"/>
    <cellStyle name="Virgül 5 2 5 2" xfId="5229" xr:uid="{98475199-A1C8-4085-A74F-4C8700C8AEE1}"/>
    <cellStyle name="Virgül 5 2 5 2 2" xfId="30326" xr:uid="{4570CF48-7800-4CCC-97B3-9FABCA87F4DC}"/>
    <cellStyle name="Virgül 5 2 5 3" xfId="6333" xr:uid="{DB7E7A46-877E-4B61-9482-9FC5C4EA45F7}"/>
    <cellStyle name="Virgül 5 2 5 3 2" xfId="31339" xr:uid="{76A13286-C0C8-4255-B023-F567C369B508}"/>
    <cellStyle name="Virgül 5 2 5 4" xfId="8850" xr:uid="{9286D087-0F0F-469D-B148-87493D3CF8CA}"/>
    <cellStyle name="Virgül 5 2 5 4 2" xfId="33608" xr:uid="{9632D0ED-D65F-4235-8E2F-C0DD2784DA37}"/>
    <cellStyle name="Virgül 5 2 5 5" xfId="12306" xr:uid="{843E9D1C-F3EC-4BC4-84EE-447CB1A01281}"/>
    <cellStyle name="Virgül 5 2 5 5 2" xfId="36540" xr:uid="{AF68AE5C-DA8D-49CE-A729-EC1F960D0E5C}"/>
    <cellStyle name="Virgül 5 2 5 6" xfId="16019" xr:uid="{2B685C86-FEF1-4753-8BA4-2C38211837FA}"/>
    <cellStyle name="Virgül 5 2 5 6 2" xfId="40251" xr:uid="{4D7E246A-D5B2-4506-9826-A70F220B73CF}"/>
    <cellStyle name="Virgül 5 2 5 7" xfId="19757" xr:uid="{311C1C7C-5D81-4054-8EFB-6A128DE6719A}"/>
    <cellStyle name="Virgül 5 2 5 7 2" xfId="43982" xr:uid="{5068A07E-6A53-407E-9125-943F1C16A1D6}"/>
    <cellStyle name="Virgül 5 2 5 8" xfId="25730" xr:uid="{7E075AF0-52A8-4636-A53A-E13D31180FEC}"/>
    <cellStyle name="Virgül 5 2 5 8 2" xfId="49856" xr:uid="{31A9A75D-FED5-4DE3-9780-234DD770D7E5}"/>
    <cellStyle name="Virgül 5 2 5 9" xfId="29130" xr:uid="{F13A0E99-73C2-4BF2-A587-5593E9FEFB11}"/>
    <cellStyle name="Virgül 5 2 6" xfId="2744" xr:uid="{00000000-0005-0000-0000-0000AD0C0000}"/>
    <cellStyle name="Virgül 5 2 6 2" xfId="5230" xr:uid="{439C6111-7C89-4DC9-B0AE-CF9E92F999AB}"/>
    <cellStyle name="Virgül 5 2 6 2 2" xfId="30327" xr:uid="{37B91CF5-AAFD-4F8F-B243-015713FAE43A}"/>
    <cellStyle name="Virgül 5 2 6 3" xfId="6334" xr:uid="{26D38D2E-316F-486A-8CC4-F396B13B99D5}"/>
    <cellStyle name="Virgül 5 2 6 3 2" xfId="31340" xr:uid="{F6CCF1CB-4052-493D-A953-499B2DFEEFB0}"/>
    <cellStyle name="Virgül 5 2 6 4" xfId="29131" xr:uid="{5B9D9E75-E3F3-48C7-8527-0B2C647236B8}"/>
    <cellStyle name="Virgül 5 2 7" xfId="2745" xr:uid="{00000000-0005-0000-0000-0000AE0C0000}"/>
    <cellStyle name="Virgül 5 2 7 2" xfId="5231" xr:uid="{225EBE8A-DB9E-4303-8902-F0E87F1E16B5}"/>
    <cellStyle name="Virgül 5 2 7 2 2" xfId="30328" xr:uid="{054B260E-A6BF-44EF-9733-AA3A167572EC}"/>
    <cellStyle name="Virgül 5 2 7 3" xfId="6335" xr:uid="{10BDDAE7-4169-4F50-A307-ACE6536EF162}"/>
    <cellStyle name="Virgül 5 2 7 3 2" xfId="31341" xr:uid="{CD6DB378-D036-4E25-BCD7-0E5DED27BF9F}"/>
    <cellStyle name="Virgül 5 2 7 4" xfId="29132" xr:uid="{564186C8-E93A-4732-BB70-87670927ADD4}"/>
    <cellStyle name="Virgül 5 2 8" xfId="3197" xr:uid="{00000000-0005-0000-0000-0000AF0C0000}"/>
    <cellStyle name="Virgül 5 2 8 2" xfId="5232" xr:uid="{C435C477-11E3-4E7F-A198-10B8FD6A06CF}"/>
    <cellStyle name="Virgül 5 2 8 2 2" xfId="30329" xr:uid="{228514BB-4DE3-4C9E-93C6-06C13889E0B9}"/>
    <cellStyle name="Virgül 5 2 8 3" xfId="6336" xr:uid="{7F43A45A-2157-4090-BBEC-D28990496494}"/>
    <cellStyle name="Virgül 5 2 8 3 2" xfId="31342" xr:uid="{9F071A43-3A45-4B1A-B460-E9A0314A4C47}"/>
    <cellStyle name="Virgül 5 2 8 4" xfId="29215" xr:uid="{05F11A7E-2C60-4102-B3FC-9276A9B89786}"/>
    <cellStyle name="Virgül 5 2 9" xfId="3444" xr:uid="{00000000-0005-0000-0000-0000B00C0000}"/>
    <cellStyle name="Virgül 5 2 9 2" xfId="5233" xr:uid="{B7907DEC-7FC1-48E0-999C-E626C2C741F7}"/>
    <cellStyle name="Virgül 5 2 9 2 2" xfId="30330" xr:uid="{F3E90515-E151-4A9A-8FE9-F41664995358}"/>
    <cellStyle name="Virgül 5 2 9 3" xfId="6337" xr:uid="{62FBDE29-896F-4340-9668-8C334DD0D8A2}"/>
    <cellStyle name="Virgül 5 2 9 3 2" xfId="31343" xr:uid="{5776AB87-8FA1-4B43-AC42-979EDAAC9596}"/>
    <cellStyle name="Virgül 5 2 9 4" xfId="29250" xr:uid="{41AC2763-D584-4B98-B131-D80ACE4A3B03}"/>
    <cellStyle name="Virgül 5 3" xfId="2746" xr:uid="{00000000-0005-0000-0000-0000B10C0000}"/>
    <cellStyle name="Virgül 5 3 10" xfId="15029" xr:uid="{5F5275AF-A78C-4C88-A89B-7D62D270AB0F}"/>
    <cellStyle name="Virgül 5 3 10 2" xfId="39261" xr:uid="{EE6E1F29-F008-4BEF-8B78-8178D00AD796}"/>
    <cellStyle name="Virgül 5 3 11" xfId="18764" xr:uid="{DAB91EB0-7C18-484F-A290-67A4CF99804B}"/>
    <cellStyle name="Virgül 5 3 11 2" xfId="42990" xr:uid="{FB2B8788-5247-4457-80AC-C67E42CC66E3}"/>
    <cellStyle name="Virgül 5 3 12" xfId="23373" xr:uid="{E2211F09-83D2-46CC-B228-59CCCE6AF7C2}"/>
    <cellStyle name="Virgül 5 3 12 2" xfId="47575" xr:uid="{8D0B9960-026C-4262-8645-4E789F801455}"/>
    <cellStyle name="Virgül 5 3 13" xfId="29133" xr:uid="{0AD25CE5-F835-444C-8417-A1927ED0B9F4}"/>
    <cellStyle name="Virgül 5 3 2" xfId="2747" xr:uid="{00000000-0005-0000-0000-0000B20C0000}"/>
    <cellStyle name="Virgül 5 3 2 10" xfId="26157" xr:uid="{3524C75E-1325-4A71-B4D6-8C080EE51AF9}"/>
    <cellStyle name="Virgül 5 3 2 10 2" xfId="50277" xr:uid="{1BAA3BE6-1676-4707-8CB9-CE9544EA9BE5}"/>
    <cellStyle name="Virgül 5 3 2 11" xfId="29134" xr:uid="{83F33E85-5C7E-4692-AA68-1B57D579ED8A}"/>
    <cellStyle name="Virgül 5 3 2 2" xfId="2748" xr:uid="{00000000-0005-0000-0000-0000B30C0000}"/>
    <cellStyle name="Virgül 5 3 2 2 2" xfId="5236" xr:uid="{DC8B2E24-C3D3-435B-B049-410F00D6F715}"/>
    <cellStyle name="Virgül 5 3 2 2 2 2" xfId="30333" xr:uid="{1D00ED25-9F64-4D31-B0F9-75857C1BDE74}"/>
    <cellStyle name="Virgül 5 3 2 2 3" xfId="6340" xr:uid="{AB5900E5-7366-45AD-9A64-CB54E07142D1}"/>
    <cellStyle name="Virgül 5 3 2 2 3 2" xfId="31346" xr:uid="{BC5383A8-9725-4CB9-83D2-8A6913BEE195}"/>
    <cellStyle name="Virgül 5 3 2 2 4" xfId="29135" xr:uid="{AC2E3929-AB4D-4E87-913D-E898D3919AF6}"/>
    <cellStyle name="Virgül 5 3 2 3" xfId="5235" xr:uid="{3A72FE46-A419-4995-9C68-A5153B3520A9}"/>
    <cellStyle name="Virgül 5 3 2 3 2" xfId="30332" xr:uid="{5F4946A0-C9EC-43C3-BE12-2DCF45041F41}"/>
    <cellStyle name="Virgül 5 3 2 4" xfId="6339" xr:uid="{D982A645-13E1-484D-8D89-2A5EAC7410EC}"/>
    <cellStyle name="Virgül 5 3 2 4 2" xfId="31345" xr:uid="{365511E8-D3EF-4C71-8238-D7C59FFD3EA3}"/>
    <cellStyle name="Virgül 5 3 2 5" xfId="9208" xr:uid="{28DFD7A3-C8B4-4299-8880-0648BA2BE981}"/>
    <cellStyle name="Virgül 5 3 2 5 2" xfId="33850" xr:uid="{C86C6768-0613-4EF5-8B99-501D86F73288}"/>
    <cellStyle name="Virgül 5 3 2 6" xfId="11012" xr:uid="{E4D4CCA0-BA17-4CB0-B12A-897A62A7DB9A}"/>
    <cellStyle name="Virgül 5 3 2 6 2" xfId="35270" xr:uid="{212A6F8F-5CD1-415D-AEC1-840E147D0E57}"/>
    <cellStyle name="Virgül 5 3 2 7" xfId="12728" xr:uid="{BFFEAB0A-6181-49CB-8C31-C96EDB2A80C9}"/>
    <cellStyle name="Virgül 5 3 2 7 2" xfId="36961" xr:uid="{A134CA57-4DCA-45F7-A861-8DC2AE287725}"/>
    <cellStyle name="Virgül 5 3 2 8" xfId="16441" xr:uid="{90DB404E-B55A-4904-9527-CF21AA2124B3}"/>
    <cellStyle name="Virgül 5 3 2 8 2" xfId="40672" xr:uid="{0FECD1B7-7B0D-4B30-B8F7-85691DFAE289}"/>
    <cellStyle name="Virgül 5 3 2 9" xfId="20180" xr:uid="{DFADB3D1-481B-4577-A596-4C0E746F7BCA}"/>
    <cellStyle name="Virgül 5 3 2 9 2" xfId="44403" xr:uid="{EC6849AD-BF0E-42A5-82DD-8306BACC32CD}"/>
    <cellStyle name="Virgül 5 3 3" xfId="2749" xr:uid="{00000000-0005-0000-0000-0000B40C0000}"/>
    <cellStyle name="Virgül 5 3 3 10" xfId="29136" xr:uid="{61152A47-2DE5-46C5-9BB3-5D195540B207}"/>
    <cellStyle name="Virgül 5 3 3 2" xfId="5237" xr:uid="{E4B90375-FF7D-4B84-A3E0-B919F0F5705B}"/>
    <cellStyle name="Virgül 5 3 3 2 2" xfId="30334" xr:uid="{5DC14380-E8B4-4803-9274-025F25B3601D}"/>
    <cellStyle name="Virgül 5 3 3 3" xfId="6341" xr:uid="{20484158-BF78-4453-ABF9-CFBE40DA0A21}"/>
    <cellStyle name="Virgül 5 3 3 3 2" xfId="31347" xr:uid="{41506F22-65AA-47FD-B498-BD1BE1E57242}"/>
    <cellStyle name="Virgül 5 3 3 4" xfId="9795" xr:uid="{5E24BEF7-363F-431E-8749-9F99644DD78A}"/>
    <cellStyle name="Virgül 5 3 3 4 2" xfId="34398" xr:uid="{8EC25D27-49C8-4EE5-BBBD-2C0693BFB61F}"/>
    <cellStyle name="Virgül 5 3 3 5" xfId="11013" xr:uid="{DAD0EA43-0DB1-412C-A9B6-50B2A68DDE5A}"/>
    <cellStyle name="Virgül 5 3 3 5 2" xfId="35271" xr:uid="{3C747CE8-7134-46F6-BB6F-6206BDA62495}"/>
    <cellStyle name="Virgül 5 3 3 6" xfId="13642" xr:uid="{AE40E8AD-B07D-478E-B42D-542D181EB01B}"/>
    <cellStyle name="Virgül 5 3 3 6 2" xfId="37875" xr:uid="{7419ABD6-8FE4-4153-89AE-B38096E716B9}"/>
    <cellStyle name="Virgül 5 3 3 7" xfId="17355" xr:uid="{7B807B71-0E92-4007-89FE-2B1148E1CC49}"/>
    <cellStyle name="Virgül 5 3 3 7 2" xfId="41586" xr:uid="{F3980427-741D-4907-B98D-FAC121A2B373}"/>
    <cellStyle name="Virgül 5 3 3 8" xfId="21094" xr:uid="{38CA2495-4FB2-427F-8109-6E6E3BB4066C}"/>
    <cellStyle name="Virgül 5 3 3 8 2" xfId="45317" xr:uid="{8764F447-5C2E-440E-9713-0CB8F1647964}"/>
    <cellStyle name="Virgül 5 3 3 9" xfId="27072" xr:uid="{BADA7E7D-C37B-4863-8DBE-E9C6711FF358}"/>
    <cellStyle name="Virgül 5 3 3 9 2" xfId="51191" xr:uid="{B1986727-993D-4096-9EA1-D920EF60FB53}"/>
    <cellStyle name="Virgül 5 3 4" xfId="3465" xr:uid="{00000000-0005-0000-0000-0000B50C0000}"/>
    <cellStyle name="Virgül 5 3 4 2" xfId="8882" xr:uid="{7BFC1A9F-0B2E-4FE6-8121-81740A1A4841}"/>
    <cellStyle name="Virgül 5 3 4 2 2" xfId="33614" xr:uid="{D9860BE4-52A2-45F7-B3F4-D03E5166CBAA}"/>
    <cellStyle name="Virgül 5 3 4 3" xfId="11014" xr:uid="{5C787A3D-8BC4-4684-A53A-8DEF7134C721}"/>
    <cellStyle name="Virgül 5 3 4 4" xfId="12312" xr:uid="{723ECD23-CAF8-4271-87BA-AE87B1E79A8E}"/>
    <cellStyle name="Virgül 5 3 4 4 2" xfId="36546" xr:uid="{DC8CABB6-F883-4B89-9556-803817619120}"/>
    <cellStyle name="Virgül 5 3 4 5" xfId="16025" xr:uid="{5115FB0B-148A-469A-825C-F0337FD86453}"/>
    <cellStyle name="Virgül 5 3 4 5 2" xfId="40257" xr:uid="{12E6498D-2B5B-4016-B91E-74145975D8CF}"/>
    <cellStyle name="Virgül 5 3 4 6" xfId="19763" xr:uid="{AD9A0CE4-EC1E-4945-8E5D-C0E2904B6476}"/>
    <cellStyle name="Virgül 5 3 4 6 2" xfId="43988" xr:uid="{2C0FA442-956C-4C16-852E-BFD572D2D57D}"/>
    <cellStyle name="Virgül 5 3 4 7" xfId="25738" xr:uid="{D5BF9691-7424-4B36-9C52-5051EF7C9441}"/>
    <cellStyle name="Virgül 5 3 4 7 2" xfId="49862" xr:uid="{9F457955-9AC5-4C39-9BB8-0BF8C840FFAE}"/>
    <cellStyle name="Virgül 5 3 4 8" xfId="29266" xr:uid="{7CD7CE55-D558-48F7-ACFA-64102557E3D0}"/>
    <cellStyle name="Virgül 5 3 5" xfId="5234" xr:uid="{0D18529C-EEA7-4B0C-A1EC-B27EA5A4FC09}"/>
    <cellStyle name="Virgül 5 3 5 2" xfId="30331" xr:uid="{E410CA9E-2FB3-46DD-8B8B-898DF80835E5}"/>
    <cellStyle name="Virgül 5 3 6" xfId="6338" xr:uid="{F3241747-64D6-4225-A2E7-213337658614}"/>
    <cellStyle name="Virgül 5 3 6 2" xfId="31344" xr:uid="{7D225A06-11D8-44D2-92EA-625A934E90E9}"/>
    <cellStyle name="Virgül 5 3 7" xfId="7682" xr:uid="{3EC66830-1AA7-406E-BC05-50F37CF409C3}"/>
    <cellStyle name="Virgül 5 3 7 2" xfId="32569" xr:uid="{1A589DFB-D85D-431F-A4C2-566AE066A02E}"/>
    <cellStyle name="Virgül 5 3 8" xfId="11011" xr:uid="{6638EBC1-B85C-43EA-BAB8-C8971E5DBC08}"/>
    <cellStyle name="Virgül 5 3 8 2" xfId="35269" xr:uid="{9389B552-4AEA-4C92-B24D-DFA39D3BB14D}"/>
    <cellStyle name="Virgül 5 3 9" xfId="11316" xr:uid="{40DB15F0-1971-4034-8225-427D0F093F2C}"/>
    <cellStyle name="Virgül 5 3 9 2" xfId="35550" xr:uid="{DE8E1D29-F790-486B-A52E-E168F4C92FE5}"/>
    <cellStyle name="Virgül 5 4" xfId="2750" xr:uid="{00000000-0005-0000-0000-0000B60C0000}"/>
    <cellStyle name="Virgül 5 4 10" xfId="8949" xr:uid="{7AADF28C-9646-4759-AAF0-59A8C6E6A596}"/>
    <cellStyle name="Virgül 5 4 10 2" xfId="33647" xr:uid="{CF240D29-D378-4414-B79A-5F5EEA67D8A1}"/>
    <cellStyle name="Virgül 5 4 11" xfId="11015" xr:uid="{74F39516-3E06-4A40-91EC-4458A59E955E}"/>
    <cellStyle name="Virgül 5 4 11 2" xfId="35272" xr:uid="{0061987A-B9FA-4958-8B38-96B591801AE5}"/>
    <cellStyle name="Virgül 5 4 12" xfId="12345" xr:uid="{9C6FFB1D-57E2-4586-8CAD-D971EEAAB336}"/>
    <cellStyle name="Virgül 5 4 12 2" xfId="36579" xr:uid="{CD528C80-B55C-4EB7-8167-18B858BC7BAD}"/>
    <cellStyle name="Virgül 5 4 13" xfId="16058" xr:uid="{FDC304D5-EA6E-4F95-B34A-B41A1A296F00}"/>
    <cellStyle name="Virgül 5 4 13 2" xfId="40290" xr:uid="{09EF497F-DE6D-4FA6-A5F5-0201227821ED}"/>
    <cellStyle name="Virgül 5 4 14" xfId="19796" xr:uid="{4D79FF09-C183-4A8C-BE87-A7406DFFCE32}"/>
    <cellStyle name="Virgül 5 4 14 2" xfId="44021" xr:uid="{37678BEE-A24E-47C5-BBF5-4E35AE6B8649}"/>
    <cellStyle name="Virgül 5 4 15" xfId="24409" xr:uid="{B110192E-46D3-4E27-8845-C4F11FD71ADF}"/>
    <cellStyle name="Virgül 5 4 15 2" xfId="48600" xr:uid="{79FC08F4-3981-47EA-83A1-C30550F32BA2}"/>
    <cellStyle name="Virgül 5 4 16" xfId="29137" xr:uid="{6F4A7191-7D24-4F56-81BE-63F390722224}"/>
    <cellStyle name="Virgül 5 4 2" xfId="2751" xr:uid="{00000000-0005-0000-0000-0000B70C0000}"/>
    <cellStyle name="Virgül 5 4 2 2" xfId="2752" xr:uid="{00000000-0005-0000-0000-0000B80C0000}"/>
    <cellStyle name="Virgül 5 4 2 2 2" xfId="5240" xr:uid="{920CDD5B-6963-4B4C-B899-D8533BE32714}"/>
    <cellStyle name="Virgül 5 4 2 2 2 2" xfId="30336" xr:uid="{D334E4CB-815C-4989-9E3F-C0F2FC3BA0E9}"/>
    <cellStyle name="Virgül 5 4 2 2 3" xfId="6343" xr:uid="{3C609BB1-1F37-4EC4-A53E-47D7EF14BA93}"/>
    <cellStyle name="Virgül 5 4 2 2 3 2" xfId="31349" xr:uid="{E8FC010F-2740-4CA9-BC8B-1230681A4EA6}"/>
    <cellStyle name="Virgül 5 4 2 2 4" xfId="29139" xr:uid="{371084B5-F210-4DBA-9946-5B00CDDF4220}"/>
    <cellStyle name="Virgül 5 4 2 3" xfId="5239" xr:uid="{7EF1CBB7-DA63-45E9-A1D7-8AE3AE6256E1}"/>
    <cellStyle name="Virgül 5 4 2 3 2" xfId="30335" xr:uid="{A37F456B-9CB9-4F00-A2B1-B9CE0E225AF9}"/>
    <cellStyle name="Virgül 5 4 2 4" xfId="6342" xr:uid="{5ACABE18-E7BF-41CA-A37F-17D79FCC4906}"/>
    <cellStyle name="Virgül 5 4 2 4 2" xfId="31348" xr:uid="{6660B368-6395-468E-81B0-955BC0FD5356}"/>
    <cellStyle name="Virgül 5 4 2 5" xfId="11016" xr:uid="{43CEEF34-9E72-45C1-AF67-2A180BDF295F}"/>
    <cellStyle name="Virgül 5 4 2 5 2" xfId="35273" xr:uid="{8FAB6346-BDBE-46EC-B9CC-98B034CE822C}"/>
    <cellStyle name="Virgül 5 4 2 6" xfId="25771" xr:uid="{022842CB-65EB-484A-B3B4-C0302A81EC14}"/>
    <cellStyle name="Virgül 5 4 2 6 2" xfId="49895" xr:uid="{E38207B5-FFE6-4402-BCC9-498385E172CC}"/>
    <cellStyle name="Virgül 5 4 2 7" xfId="29138" xr:uid="{92C386E8-724D-4E51-955B-D26989B72596}"/>
    <cellStyle name="Virgül 5 4 3" xfId="2753" xr:uid="{00000000-0005-0000-0000-0000B90C0000}"/>
    <cellStyle name="Virgül 5 4 3 2" xfId="2754" xr:uid="{00000000-0005-0000-0000-0000BA0C0000}"/>
    <cellStyle name="Virgül 5 4 3 2 2" xfId="5242" xr:uid="{113224F9-1037-472C-819C-19BDD07AEE3F}"/>
    <cellStyle name="Virgül 5 4 3 2 2 2" xfId="30338" xr:uid="{740AD45B-6DE4-44B3-9B72-21EF8172C0A1}"/>
    <cellStyle name="Virgül 5 4 3 2 3" xfId="6345" xr:uid="{7EAB1FB9-556C-44F0-9D13-BB8B7CBE7EBF}"/>
    <cellStyle name="Virgül 5 4 3 2 3 2" xfId="31351" xr:uid="{C2B0F854-A13A-45E0-B4C0-1871E6C2C2D0}"/>
    <cellStyle name="Virgül 5 4 3 2 4" xfId="29141" xr:uid="{68597293-DCF0-46BF-8E9E-A30A661113C1}"/>
    <cellStyle name="Virgül 5 4 3 3" xfId="5241" xr:uid="{8F2A31EB-6C3F-4C1A-8265-FB501F3382C2}"/>
    <cellStyle name="Virgül 5 4 3 3 2" xfId="30337" xr:uid="{1C05E600-C640-4720-9276-1D5ED4A5E5D5}"/>
    <cellStyle name="Virgül 5 4 3 4" xfId="6344" xr:uid="{BAE3B344-B6C4-40C3-8F04-4D510CE8DAE1}"/>
    <cellStyle name="Virgül 5 4 3 4 2" xfId="31350" xr:uid="{3E3ADD69-9530-443A-AF87-4B90689F24C7}"/>
    <cellStyle name="Virgül 5 4 3 5" xfId="11017" xr:uid="{0FD87898-2D18-4509-918C-984A9D4FFDB1}"/>
    <cellStyle name="Virgül 5 4 3 5 2" xfId="35274" xr:uid="{618023DD-3499-4D71-BDD1-2AAF5300D055}"/>
    <cellStyle name="Virgül 5 4 3 6" xfId="29140" xr:uid="{1EC6DE13-1886-4AF0-8BD0-EDE43C967CE7}"/>
    <cellStyle name="Virgül 5 4 4" xfId="2755" xr:uid="{00000000-0005-0000-0000-0000BB0C0000}"/>
    <cellStyle name="Virgül 5 4 4 2" xfId="2756" xr:uid="{00000000-0005-0000-0000-0000BC0C0000}"/>
    <cellStyle name="Virgül 5 4 4 2 2" xfId="5244" xr:uid="{8275953D-0170-4921-A742-7D546422AB4A}"/>
    <cellStyle name="Virgül 5 4 4 2 2 2" xfId="30340" xr:uid="{E8106753-7865-40B7-A879-82AF6674A08A}"/>
    <cellStyle name="Virgül 5 4 4 2 3" xfId="6347" xr:uid="{89FA507C-A9AE-4B8A-BA55-98C3B97928CC}"/>
    <cellStyle name="Virgül 5 4 4 2 3 2" xfId="31353" xr:uid="{995A018C-D28C-46DA-ABDA-1A5DC05F0ACC}"/>
    <cellStyle name="Virgül 5 4 4 2 4" xfId="29143" xr:uid="{D5D7D2A5-1F5B-4D57-8512-76D6DDB0C47E}"/>
    <cellStyle name="Virgül 5 4 4 3" xfId="5243" xr:uid="{12CB19E0-B8E3-42BA-9B2B-E5FC0BDCD48D}"/>
    <cellStyle name="Virgül 5 4 4 3 2" xfId="30339" xr:uid="{2912BE08-C561-4C57-B998-C2228E9E294D}"/>
    <cellStyle name="Virgül 5 4 4 4" xfId="6346" xr:uid="{D641B90A-0146-4E03-9A7F-E6C40FCCEFF5}"/>
    <cellStyle name="Virgül 5 4 4 4 2" xfId="31352" xr:uid="{5C6D5935-4DB1-44A7-90AE-D629298E81C9}"/>
    <cellStyle name="Virgül 5 4 4 5" xfId="11018" xr:uid="{9E8C90BA-0AD2-44A0-BF4F-B6295D9A0B20}"/>
    <cellStyle name="Virgül 5 4 4 5 2" xfId="35275" xr:uid="{4E59A2F9-056D-445B-9F61-9387754E6BBF}"/>
    <cellStyle name="Virgül 5 4 4 6" xfId="29142" xr:uid="{FDDD673D-6E80-4680-9A26-9250702D90E7}"/>
    <cellStyle name="Virgül 5 4 5" xfId="2757" xr:uid="{00000000-0005-0000-0000-0000BD0C0000}"/>
    <cellStyle name="Virgül 5 4 5 2" xfId="2758" xr:uid="{00000000-0005-0000-0000-0000BE0C0000}"/>
    <cellStyle name="Virgül 5 4 5 2 2" xfId="5246" xr:uid="{F35DEED0-2B10-4E02-A3EB-218118D37656}"/>
    <cellStyle name="Virgül 5 4 5 2 2 2" xfId="30342" xr:uid="{1D4BB821-5159-42E0-A6FB-0385303E096C}"/>
    <cellStyle name="Virgül 5 4 5 2 3" xfId="6349" xr:uid="{67E5B747-25D7-46E3-8B92-BB3FBB6C06E6}"/>
    <cellStyle name="Virgül 5 4 5 2 3 2" xfId="31355" xr:uid="{F857E959-3EFC-422C-ABD8-ECD305C2880E}"/>
    <cellStyle name="Virgül 5 4 5 2 4" xfId="29145" xr:uid="{E2AD8DC2-2068-470F-BE5D-FB1E25BB8267}"/>
    <cellStyle name="Virgül 5 4 5 3" xfId="5245" xr:uid="{7A043E29-BCE4-4FB6-A6F2-13A5DFADE290}"/>
    <cellStyle name="Virgül 5 4 5 3 2" xfId="30341" xr:uid="{9020A823-C4F3-4677-A85B-1881AEC0F735}"/>
    <cellStyle name="Virgül 5 4 5 4" xfId="6348" xr:uid="{17F9D0C0-DB28-4CE9-BAE3-09393A6ABC65}"/>
    <cellStyle name="Virgül 5 4 5 4 2" xfId="31354" xr:uid="{D7BB5E8C-443E-4ECC-ACE1-65C0E3D79A4C}"/>
    <cellStyle name="Virgül 5 4 5 5" xfId="11019" xr:uid="{FFF56D2A-1DDD-4DB2-BB96-FB71C85E1290}"/>
    <cellStyle name="Virgül 5 4 5 5 2" xfId="35276" xr:uid="{DB65B0AF-C958-4B25-8141-57C91931F552}"/>
    <cellStyle name="Virgül 5 4 5 6" xfId="29144" xr:uid="{DB7EF0F3-BB19-4AD4-8F28-9AED60AF64F3}"/>
    <cellStyle name="Virgül 5 4 6" xfId="2759" xr:uid="{00000000-0005-0000-0000-0000BF0C0000}"/>
    <cellStyle name="Virgül 5 4 6 2" xfId="2760" xr:uid="{00000000-0005-0000-0000-0000C00C0000}"/>
    <cellStyle name="Virgül 5 4 6 2 2" xfId="5248" xr:uid="{AE17253F-265D-46CF-AB38-EF05B53A4417}"/>
    <cellStyle name="Virgül 5 4 6 2 2 2" xfId="30344" xr:uid="{E566D42B-6F73-4D66-831D-CA230EA5CD82}"/>
    <cellStyle name="Virgül 5 4 6 2 3" xfId="6351" xr:uid="{96FCD9DC-8D07-4225-8082-4857B27D54E4}"/>
    <cellStyle name="Virgül 5 4 6 2 3 2" xfId="31357" xr:uid="{8C989DE8-AC8E-4E0A-9626-CBBF3BEDAFA7}"/>
    <cellStyle name="Virgül 5 4 6 2 4" xfId="29147" xr:uid="{EC8883AB-EC6F-4975-898F-05EF0EC5AB02}"/>
    <cellStyle name="Virgül 5 4 6 3" xfId="5247" xr:uid="{F15B9ADC-E56D-4101-9D4C-0E31179E4D06}"/>
    <cellStyle name="Virgül 5 4 6 3 2" xfId="30343" xr:uid="{4DC025E1-EAAB-4513-A0ED-99A06D3BECFF}"/>
    <cellStyle name="Virgül 5 4 6 4" xfId="6350" xr:uid="{5A5AD164-717A-48AD-9429-24CB57FD23AA}"/>
    <cellStyle name="Virgül 5 4 6 4 2" xfId="31356" xr:uid="{7169ADFC-B133-4864-940F-ECEE3CE86AA1}"/>
    <cellStyle name="Virgül 5 4 6 5" xfId="11020" xr:uid="{09CC3828-682B-4048-9215-A2889FBC6435}"/>
    <cellStyle name="Virgül 5 4 6 5 2" xfId="35277" xr:uid="{1BDEEC75-AF85-4CA1-851A-F7ADBAAC2262}"/>
    <cellStyle name="Virgül 5 4 6 6" xfId="29146" xr:uid="{BFA53767-7384-4E2B-B833-23635C1ABED1}"/>
    <cellStyle name="Virgül 5 4 7" xfId="2761" xr:uid="{00000000-0005-0000-0000-0000C10C0000}"/>
    <cellStyle name="Virgül 5 4 7 2" xfId="2762" xr:uid="{00000000-0005-0000-0000-0000C20C0000}"/>
    <cellStyle name="Virgül 5 4 7 2 2" xfId="5250" xr:uid="{00F3D4A6-8DC4-4AC7-9D05-B126912F5F59}"/>
    <cellStyle name="Virgül 5 4 7 2 2 2" xfId="30346" xr:uid="{3ED392D7-788F-4625-B4E3-D28D9CDFBC60}"/>
    <cellStyle name="Virgül 5 4 7 2 3" xfId="6353" xr:uid="{04F2D26F-7DD2-4A41-8BD5-FBBFEC20C70D}"/>
    <cellStyle name="Virgül 5 4 7 2 3 2" xfId="31359" xr:uid="{EF8084B3-049C-400D-AB1C-653E25053D59}"/>
    <cellStyle name="Virgül 5 4 7 2 4" xfId="29149" xr:uid="{DE319ED8-F53F-4957-B1CA-307D230D8C90}"/>
    <cellStyle name="Virgül 5 4 7 3" xfId="5249" xr:uid="{B318974A-E64C-465D-BAFA-0CFF9B425C98}"/>
    <cellStyle name="Virgül 5 4 7 3 2" xfId="30345" xr:uid="{F35FD209-7B91-457F-847A-FF5AE2E35986}"/>
    <cellStyle name="Virgül 5 4 7 4" xfId="6352" xr:uid="{EDFF05A9-9EFF-48C1-9F33-E57CAE6B3235}"/>
    <cellStyle name="Virgül 5 4 7 4 2" xfId="31358" xr:uid="{99A3DCD1-E049-4C9A-8E0F-E891786A3D8C}"/>
    <cellStyle name="Virgül 5 4 7 5" xfId="11021" xr:uid="{68B22FE9-55D3-4317-8799-8AC59EE2DAEB}"/>
    <cellStyle name="Virgül 5 4 7 5 2" xfId="35278" xr:uid="{78887146-8282-48FC-B7DB-03185EC5FC80}"/>
    <cellStyle name="Virgül 5 4 7 6" xfId="29148" xr:uid="{2579DDA9-E98D-4BE5-AC52-B9E2189AD089}"/>
    <cellStyle name="Virgül 5 4 8" xfId="2763" xr:uid="{00000000-0005-0000-0000-0000C30C0000}"/>
    <cellStyle name="Virgül 5 4 8 2" xfId="5251" xr:uid="{37C16945-E3F2-4735-8A2E-637E73427AC0}"/>
    <cellStyle name="Virgül 5 4 8 2 2" xfId="30347" xr:uid="{75F0B6F2-9130-4830-8C22-C812F1F994B2}"/>
    <cellStyle name="Virgül 5 4 8 3" xfId="6354" xr:uid="{2B14A5BA-780F-47F3-9EC9-3CCE4F3C2E89}"/>
    <cellStyle name="Virgül 5 4 8 3 2" xfId="31360" xr:uid="{1C9DEDF0-00A4-4584-88EA-AE72A5112205}"/>
    <cellStyle name="Virgül 5 4 8 4" xfId="11022" xr:uid="{69CC9C42-3108-4DE0-AD8E-04B3E1C233D7}"/>
    <cellStyle name="Virgül 5 4 8 4 2" xfId="35279" xr:uid="{8DC77C15-DB43-4F77-98DF-F5FCF2AFA3DB}"/>
    <cellStyle name="Virgül 5 4 8 5" xfId="29150" xr:uid="{DDA4067F-BC76-4AC0-8C03-642D99F19BB7}"/>
    <cellStyle name="Virgül 5 4 9" xfId="5238" xr:uid="{8D6DE17B-60D6-40F9-9CF6-F25D7F9CD543}"/>
    <cellStyle name="Virgül 5 5" xfId="2764" xr:uid="{00000000-0005-0000-0000-0000C40C0000}"/>
    <cellStyle name="Virgül 5 5 2" xfId="5252" xr:uid="{259B8596-23BE-4345-A85F-46D69E5A7D2C}"/>
    <cellStyle name="Virgül 5 5 2 2" xfId="30348" xr:uid="{C1A3354C-EF2E-4B95-A2E6-96DDD2C9C34E}"/>
    <cellStyle name="Virgül 5 5 3" xfId="9119" xr:uid="{3EC1B7FB-E705-4799-AEC3-1007FDE38700}"/>
    <cellStyle name="Virgül 5 5 3 2" xfId="33787" xr:uid="{9DBDEA15-3B22-4678-BD28-0F0D0A4D69EA}"/>
    <cellStyle name="Virgül 5 5 4" xfId="12510" xr:uid="{526595AC-A588-43C3-900B-F6C339A045EA}"/>
    <cellStyle name="Virgül 5 5 4 2" xfId="36744" xr:uid="{F239FC15-B621-43B5-B442-E01996DD68A5}"/>
    <cellStyle name="Virgül 5 5 5" xfId="16223" xr:uid="{1D1262D5-D536-4BDB-B2C6-54942868E394}"/>
    <cellStyle name="Virgül 5 5 5 2" xfId="40455" xr:uid="{77054E36-674C-4B4B-859A-0EC6841EB00B}"/>
    <cellStyle name="Virgül 5 5 6" xfId="19962" xr:uid="{75853E6B-9857-4D93-A214-0F0AA7AE8314}"/>
    <cellStyle name="Virgül 5 5 6 2" xfId="44186" xr:uid="{513BC675-9445-4DAE-B65F-EAD46FE99C3A}"/>
    <cellStyle name="Virgül 5 5 7" xfId="25938" xr:uid="{2CE0D59B-8042-4632-82B0-8AB568E24833}"/>
    <cellStyle name="Virgül 5 5 7 2" xfId="50060" xr:uid="{32561BEF-0FF1-4F17-B9B5-D16D598F59A1}"/>
    <cellStyle name="Virgül 5 6" xfId="2765" xr:uid="{00000000-0005-0000-0000-0000C50C0000}"/>
    <cellStyle name="Virgül 5 6 2" xfId="5253" xr:uid="{006FE961-F7B3-4440-83B4-89AE0FF6370B}"/>
    <cellStyle name="Virgül 5 6 3" xfId="9169" xr:uid="{C094BE0A-BD58-44E9-855C-535160DCDD26}"/>
    <cellStyle name="Virgül 5 6 3 2" xfId="33833" xr:uid="{F9DE291C-C2AF-4420-A867-864AFB6390B5}"/>
    <cellStyle name="Virgül 5 6 4" xfId="11023" xr:uid="{328DE5DC-900A-4679-8971-6CF122E5A47B}"/>
    <cellStyle name="Virgül 5 6 4 2" xfId="35280" xr:uid="{CA34520E-FB26-4389-B1CB-43CFD339D171}"/>
    <cellStyle name="Virgül 5 6 5" xfId="12613" xr:uid="{F9B4F93E-C6EC-45C3-ACB3-4B81EA21076C}"/>
    <cellStyle name="Virgül 5 6 5 2" xfId="36846" xr:uid="{6FB4E8F1-E95E-4C52-90A3-1CEDF9C47963}"/>
    <cellStyle name="Virgül 5 6 6" xfId="16326" xr:uid="{7D5E5A03-4873-416D-B3E3-AA7A3BA0E10A}"/>
    <cellStyle name="Virgül 5 6 6 2" xfId="40557" xr:uid="{FF7FF065-64C5-46FC-8B26-120434A79003}"/>
    <cellStyle name="Virgül 5 6 7" xfId="20065" xr:uid="{C97AF87F-7410-42A3-8F6D-3F2110408F51}"/>
    <cellStyle name="Virgül 5 6 7 2" xfId="44288" xr:uid="{E2246A7A-9A1F-4C47-9AAE-2175AE082726}"/>
    <cellStyle name="Virgül 5 6 8" xfId="26041" xr:uid="{F050CD60-CA93-4B72-86AB-D51FA5C0F290}"/>
    <cellStyle name="Virgül 5 6 8 2" xfId="50162" xr:uid="{0FD71474-0CB1-421D-AD12-34C3741F29AD}"/>
    <cellStyle name="Virgül 5 6 9" xfId="29151" xr:uid="{2D38B004-580E-40A5-A325-41E867CBFF38}"/>
    <cellStyle name="Virgül 5 7" xfId="2766" xr:uid="{00000000-0005-0000-0000-0000C60C0000}"/>
    <cellStyle name="Virgül 5 7 2" xfId="5254" xr:uid="{B37C58CF-A7D5-44E1-9046-1D14A6719DAF}"/>
    <cellStyle name="Virgül 5 7 2 2" xfId="30349" xr:uid="{95424035-EB73-4F5A-A28B-78F85DA130F4}"/>
    <cellStyle name="Virgül 5 7 3" xfId="6355" xr:uid="{6B2E0DF9-C8B6-40E0-9370-F14072FC4FBC}"/>
    <cellStyle name="Virgül 5 7 3 2" xfId="31361" xr:uid="{026D6C56-2A23-404D-AD06-113780895059}"/>
    <cellStyle name="Virgül 5 7 4" xfId="9755" xr:uid="{1595668A-B37B-4615-B6AC-1FF79AF0114D}"/>
    <cellStyle name="Virgül 5 7 4 2" xfId="34369" xr:uid="{35FEBF99-7613-4949-8F5E-BE4B44E43A43}"/>
    <cellStyle name="Virgül 5 7 5" xfId="13611" xr:uid="{56E1D46A-6290-4608-BCCA-3503D238C61C}"/>
    <cellStyle name="Virgül 5 7 5 2" xfId="37844" xr:uid="{A08696F0-8E47-40E8-8540-9D582128D8A5}"/>
    <cellStyle name="Virgül 5 7 6" xfId="17324" xr:uid="{21394EA3-67EE-489D-96A8-7EF022754377}"/>
    <cellStyle name="Virgül 5 7 6 2" xfId="41555" xr:uid="{D6CBE3FF-8024-404B-90C0-11B091004B19}"/>
    <cellStyle name="Virgül 5 7 7" xfId="21063" xr:uid="{E45DBBC1-4E5F-40B4-A7F7-DAF8DD4324E4}"/>
    <cellStyle name="Virgül 5 7 7 2" xfId="45286" xr:uid="{0FDF1DB8-7798-499D-A0A2-965B66AEC786}"/>
    <cellStyle name="Virgül 5 7 8" xfId="27041" xr:uid="{A825A984-67DF-4F16-A660-0E78C51A765A}"/>
    <cellStyle name="Virgül 5 7 8 2" xfId="51160" xr:uid="{A664462B-8A40-4264-9131-566B2A4037EA}"/>
    <cellStyle name="Virgül 5 7 9" xfId="29152" xr:uid="{72904150-347B-4B9C-A19B-AC85EA5ED656}"/>
    <cellStyle name="Virgül 5 8" xfId="2767" xr:uid="{00000000-0005-0000-0000-0000C70C0000}"/>
    <cellStyle name="Virgül 5 8 2" xfId="5255" xr:uid="{0A56912C-74B5-4D87-B379-9C4440C2C69B}"/>
    <cellStyle name="Virgül 5 8 2 2" xfId="30350" xr:uid="{B6DA6BB2-8442-467B-98F1-7033D4DF211B}"/>
    <cellStyle name="Virgül 5 8 3" xfId="6356" xr:uid="{2DE80366-8D1F-4D85-990C-5536A451C785}"/>
    <cellStyle name="Virgül 5 8 3 2" xfId="31362" xr:uid="{DCFA49B2-1A93-46B1-B9F6-D6908268C3E1}"/>
    <cellStyle name="Virgül 5 8 4" xfId="9824" xr:uid="{235D4536-FE31-4103-8B65-6D17B8199DC8}"/>
    <cellStyle name="Virgül 5 8 4 2" xfId="34427" xr:uid="{F67B35BA-9563-433B-B3BA-58C122A540F7}"/>
    <cellStyle name="Virgül 5 8 5" xfId="13671" xr:uid="{D3F76A59-D526-473A-A994-3A1195B22EBB}"/>
    <cellStyle name="Virgül 5 8 5 2" xfId="37904" xr:uid="{C8EE5CD8-F554-4998-80A5-1FEEB8D1D921}"/>
    <cellStyle name="Virgül 5 8 6" xfId="17384" xr:uid="{AF18FB9A-83B5-446C-AB93-0086B30D97DE}"/>
    <cellStyle name="Virgül 5 8 6 2" xfId="41615" xr:uid="{48967434-B652-407D-A9C2-386F97EF5EC7}"/>
    <cellStyle name="Virgül 5 8 7" xfId="21123" xr:uid="{FE859811-66A4-4017-836F-66CDA8F97BAD}"/>
    <cellStyle name="Virgül 5 8 7 2" xfId="45346" xr:uid="{CB4367A7-7266-4AE2-B676-844FFE524AF6}"/>
    <cellStyle name="Virgül 5 8 8" xfId="27101" xr:uid="{25E9BE74-1CD1-423A-B71C-9EB40E50529A}"/>
    <cellStyle name="Virgül 5 8 8 2" xfId="51220" xr:uid="{BD03C4FF-A14B-48AB-B912-6BE3E6443E90}"/>
    <cellStyle name="Virgül 5 8 9" xfId="29153" xr:uid="{786E9055-325C-4678-B4E5-DFE0963A784C}"/>
    <cellStyle name="Virgül 5 9" xfId="3196" xr:uid="{00000000-0005-0000-0000-0000C80C0000}"/>
    <cellStyle name="Virgül 5 9 2" xfId="5256" xr:uid="{C253FCAB-BB06-4FDA-9EBB-6BF1E84BBF0E}"/>
    <cellStyle name="Virgül 5 9 2 2" xfId="30351" xr:uid="{6CEBB160-B159-45AC-ACF7-DE42720C14F5}"/>
    <cellStyle name="Virgül 5 9 3" xfId="6357" xr:uid="{57048A95-DAF5-4755-A600-9283A5E32370}"/>
    <cellStyle name="Virgül 5 9 3 2" xfId="31363" xr:uid="{7C626A08-A6AA-43D0-90AF-3ABEB7C7EE35}"/>
    <cellStyle name="Virgül 5 9 4" xfId="8845" xr:uid="{600CC57B-AA2D-482C-BF0E-400BDBC7481F}"/>
    <cellStyle name="Virgül 5 9 4 2" xfId="33605" xr:uid="{3CC96551-22FF-4182-AA7E-82FDBE733A27}"/>
    <cellStyle name="Virgül 5 9 5" xfId="12302" xr:uid="{FAA38EDE-EB68-49CA-BDCE-3736A551C832}"/>
    <cellStyle name="Virgül 5 9 5 2" xfId="36536" xr:uid="{0F6B7625-8EA9-4983-9DA9-EDA1FA230844}"/>
    <cellStyle name="Virgül 5 9 6" xfId="16015" xr:uid="{9043DCC2-7433-4B91-BB6A-759C7BD4D09F}"/>
    <cellStyle name="Virgül 5 9 6 2" xfId="40247" xr:uid="{2DB9083B-932F-4B5D-8D31-727E9E958997}"/>
    <cellStyle name="Virgül 5 9 7" xfId="19753" xr:uid="{FE4B8E15-EB54-46D8-9970-7B4B0BF0076C}"/>
    <cellStyle name="Virgül 5 9 7 2" xfId="43978" xr:uid="{7BFDF14A-229F-4E7D-9E50-DD3D7F652603}"/>
    <cellStyle name="Virgül 5 9 8" xfId="25726" xr:uid="{B80CAA02-ADF6-4A88-9B90-0B5AE77EAB72}"/>
    <cellStyle name="Virgül 5 9 8 2" xfId="49852" xr:uid="{512447DD-6933-478C-9828-0CD1DB0BEBCF}"/>
    <cellStyle name="Virgül 5 9 9" xfId="29214" xr:uid="{B42251F6-1853-41DB-A871-79283326C7D1}"/>
    <cellStyle name="Virgül 6" xfId="2768" xr:uid="{00000000-0005-0000-0000-0000C90C0000}"/>
    <cellStyle name="Virgül 6 10" xfId="3198" xr:uid="{00000000-0005-0000-0000-0000CA0C0000}"/>
    <cellStyle name="Virgül 6 10 2" xfId="5258" xr:uid="{2A28AB9A-3DC5-4A9D-9472-0E979D4DA9B8}"/>
    <cellStyle name="Virgül 6 10 2 2" xfId="30353" xr:uid="{F8ABCB53-9E98-46DB-B36E-C3E65B66B4AA}"/>
    <cellStyle name="Virgül 6 10 3" xfId="6359" xr:uid="{FF9B748D-0141-465B-BD51-5F592DD3BE8A}"/>
    <cellStyle name="Virgül 6 10 3 2" xfId="31365" xr:uid="{DC43400B-00F9-404E-8935-FDA68FC7547D}"/>
    <cellStyle name="Virgül 6 10 4" xfId="29216" xr:uid="{7C4A2188-784A-4ECD-A73A-9849E48D0551}"/>
    <cellStyle name="Virgül 6 11" xfId="5259" xr:uid="{5EC1F7EB-EB2A-43B7-823B-405A51C65936}"/>
    <cellStyle name="Virgül 6 11 2" xfId="6360" xr:uid="{3D4013CA-7795-4099-A133-B040204AFD10}"/>
    <cellStyle name="Virgül 6 11 2 2" xfId="31366" xr:uid="{9B40F692-EDAA-4EE3-B556-6CD55A56B22A}"/>
    <cellStyle name="Virgül 6 11 3" xfId="30354" xr:uid="{62A65488-119B-4C9E-8DF3-18BF07DC5F30}"/>
    <cellStyle name="Virgül 6 12" xfId="5257" xr:uid="{8B6D45EF-D5C0-4AC0-9E7C-8D5E26388B44}"/>
    <cellStyle name="Virgül 6 12 2" xfId="30352" xr:uid="{40880006-0909-406C-ACA3-ADF57780EC40}"/>
    <cellStyle name="Virgül 6 13" xfId="6358" xr:uid="{7CC8A6E1-C140-4868-8CDC-D751DFEA3607}"/>
    <cellStyle name="Virgül 6 13 2" xfId="31364" xr:uid="{749793F6-0314-486B-B935-5A6E5B0194E1}"/>
    <cellStyle name="Virgül 6 14" xfId="6529" xr:uid="{9FC2B3C7-EA38-4BE3-AE9A-9D787E01488B}"/>
    <cellStyle name="Virgül 6 14 2" xfId="31533" xr:uid="{EF76B7A4-8B2A-4844-BA7A-5047002D455D}"/>
    <cellStyle name="Virgül 6 15" xfId="11024" xr:uid="{CC15AF21-FF32-4FB8-A0C6-D75C1709B809}"/>
    <cellStyle name="Virgül 6 15 2" xfId="35281" xr:uid="{1F2EC21A-0332-44B3-B870-B3EB2874245E}"/>
    <cellStyle name="Virgül 6 16" xfId="11101" xr:uid="{F8FB22A4-AEB1-4FC1-AA26-36413C3E3A2E}"/>
    <cellStyle name="Virgül 6 16 2" xfId="35335" xr:uid="{B470634F-3E77-4927-B088-DC17384461EF}"/>
    <cellStyle name="Virgül 6 17" xfId="14814" xr:uid="{B51148FE-9B86-4C8E-A59A-655A2ED3D0D5}"/>
    <cellStyle name="Virgül 6 17 2" xfId="39046" xr:uid="{0EC5EC63-EF1B-45AB-9754-65283758B532}"/>
    <cellStyle name="Virgül 6 18" xfId="18547" xr:uid="{4081DBAD-85F3-44C2-8284-710FF8EEDEF6}"/>
    <cellStyle name="Virgül 6 18 2" xfId="42773" xr:uid="{1251156E-95B1-4E4B-BAAA-AD9C1921B306}"/>
    <cellStyle name="Virgül 6 19" xfId="22334" xr:uid="{BEF55231-5D21-4CCF-810F-8B45182A47D8}"/>
    <cellStyle name="Virgül 6 19 2" xfId="46536" xr:uid="{A9083678-DA41-41FC-BFC5-2D4B1CE6864D}"/>
    <cellStyle name="Virgül 6 2" xfId="2769" xr:uid="{00000000-0005-0000-0000-0000CB0C0000}"/>
    <cellStyle name="Virgül 6 2 10" xfId="6544" xr:uid="{24FA36C5-096A-4379-89C7-48410B0FA85E}"/>
    <cellStyle name="Virgül 6 2 10 2" xfId="31548" xr:uid="{E0B9FEC6-2A4F-4468-8A01-0A096E8C0C1D}"/>
    <cellStyle name="Virgül 6 2 11" xfId="11025" xr:uid="{7617D40A-79BE-41BA-80D0-7A2DE0E43701}"/>
    <cellStyle name="Virgül 6 2 11 2" xfId="35282" xr:uid="{AF16E305-B0C6-47C1-AD6A-7E62A2D950DE}"/>
    <cellStyle name="Virgül 6 2 12" xfId="11348" xr:uid="{66EC2475-9C1C-49B8-A99A-58B0D46C8521}"/>
    <cellStyle name="Virgül 6 2 12 2" xfId="35582" xr:uid="{BDEBBA02-28E9-43CB-A41D-9EE639851E05}"/>
    <cellStyle name="Virgül 6 2 13" xfId="15061" xr:uid="{F655BE88-7BCC-44F8-B42F-B1FEC5B87CF2}"/>
    <cellStyle name="Virgül 6 2 13 2" xfId="39293" xr:uid="{23672CDF-53F6-4B60-A43E-8B4716902724}"/>
    <cellStyle name="Virgül 6 2 14" xfId="18796" xr:uid="{4C6B6C6B-F4E4-4010-9B2C-9B499C7EF609}"/>
    <cellStyle name="Virgül 6 2 14 2" xfId="43022" xr:uid="{6872FCAA-8DB9-456B-A419-29747CE08E7D}"/>
    <cellStyle name="Virgül 6 2 15" xfId="22349" xr:uid="{C220F201-4B13-48C6-AC5F-450796E0378D}"/>
    <cellStyle name="Virgül 6 2 15 2" xfId="46551" xr:uid="{144163A5-ED95-4992-9208-C6BE284AE0BD}"/>
    <cellStyle name="Virgül 6 2 16" xfId="29155" xr:uid="{88537A78-3877-427A-8546-A378A0D69BA6}"/>
    <cellStyle name="Virgül 6 2 2" xfId="2770" xr:uid="{00000000-0005-0000-0000-0000CC0C0000}"/>
    <cellStyle name="Virgül 6 2 2 10" xfId="29156" xr:uid="{AEC60905-BB25-4603-9089-B58ABC1F6B1D}"/>
    <cellStyle name="Virgül 6 2 2 2" xfId="5261" xr:uid="{F836C553-D0F5-495D-8D08-502AB2905EE9}"/>
    <cellStyle name="Virgül 6 2 2 2 2" xfId="30356" xr:uid="{919C5148-8D30-4BDF-B42D-490D8EDBBF54}"/>
    <cellStyle name="Virgül 6 2 2 3" xfId="6362" xr:uid="{8D986924-770C-4B9B-BC41-46EB219BECF4}"/>
    <cellStyle name="Virgül 6 2 2 3 2" xfId="31368" xr:uid="{D29FD223-7160-48FB-9472-1C487F2EF915}"/>
    <cellStyle name="Virgül 6 2 2 4" xfId="9241" xr:uid="{4772EE0C-5563-4BF4-B2E3-FC05C1E675ED}"/>
    <cellStyle name="Virgül 6 2 2 4 2" xfId="33880" xr:uid="{7E0FAB27-B96B-4E26-922C-C61E0AE8DC46}"/>
    <cellStyle name="Virgül 6 2 2 5" xfId="11026" xr:uid="{A0E6DD18-1C78-4928-81A1-5B12D36F509E}"/>
    <cellStyle name="Virgül 6 2 2 5 2" xfId="35283" xr:uid="{27562ED7-BF29-4855-ABAA-7BD90C249BFE}"/>
    <cellStyle name="Virgül 6 2 2 6" xfId="12761" xr:uid="{FFDD2959-C441-4104-AA1D-A108A1F5B8F2}"/>
    <cellStyle name="Virgül 6 2 2 6 2" xfId="36994" xr:uid="{4B9D6FEA-D217-4854-942E-86E4E7BF20CF}"/>
    <cellStyle name="Virgül 6 2 2 7" xfId="16474" xr:uid="{6198F890-2D54-4B6F-AD55-AC8AD3C753FD}"/>
    <cellStyle name="Virgül 6 2 2 7 2" xfId="40705" xr:uid="{50010055-EF76-4B86-A8A0-91C248B8CE78}"/>
    <cellStyle name="Virgül 6 2 2 8" xfId="20213" xr:uid="{78389E80-24DB-4606-9687-88529F567ADE}"/>
    <cellStyle name="Virgül 6 2 2 8 2" xfId="44436" xr:uid="{1FAC87A2-C4E8-4B0E-B038-4297647A161C}"/>
    <cellStyle name="Virgül 6 2 2 9" xfId="26190" xr:uid="{E30449D1-F6CF-426A-86F6-3ECB1FB0ACA7}"/>
    <cellStyle name="Virgül 6 2 2 9 2" xfId="50310" xr:uid="{1EC6C6B9-78F7-46D4-B029-00B32A5697A6}"/>
    <cellStyle name="Virgül 6 2 3" xfId="2771" xr:uid="{00000000-0005-0000-0000-0000CD0C0000}"/>
    <cellStyle name="Virgül 6 2 3 10" xfId="25741" xr:uid="{FEA86F2D-72FC-4A95-A6A8-50B68C6C8969}"/>
    <cellStyle name="Virgül 6 2 3 10 2" xfId="49865" xr:uid="{34A9583D-9A5D-432B-9A25-3510D0B4C283}"/>
    <cellStyle name="Virgül 6 2 3 11" xfId="29157" xr:uid="{9FA30632-19A1-4B78-8E4E-A82EACFD2EE9}"/>
    <cellStyle name="Virgül 6 2 3 2" xfId="2772" xr:uid="{00000000-0005-0000-0000-0000CE0C0000}"/>
    <cellStyle name="Virgül 6 2 3 2 2" xfId="5263" xr:uid="{4D33C38D-423E-4D15-A422-586EEC777202}"/>
    <cellStyle name="Virgül 6 2 3 2 2 2" xfId="30358" xr:uid="{CE596E1F-974F-4EB1-A9A3-4A060668AB36}"/>
    <cellStyle name="Virgül 6 2 3 2 3" xfId="6364" xr:uid="{EAF4990B-EA92-47C5-94C6-012B330891EC}"/>
    <cellStyle name="Virgül 6 2 3 2 3 2" xfId="31370" xr:uid="{DD898C1C-7090-4C1B-A6B7-0832578E9CE1}"/>
    <cellStyle name="Virgül 6 2 3 2 4" xfId="29158" xr:uid="{0A13964A-082E-4679-9A63-47301FAF4A9B}"/>
    <cellStyle name="Virgül 6 2 3 3" xfId="5262" xr:uid="{FDCDEA9C-631B-4C95-A44E-F703747609F9}"/>
    <cellStyle name="Virgül 6 2 3 3 2" xfId="30357" xr:uid="{9CBD2AF6-ED72-4926-86E5-3F1C67504E0D}"/>
    <cellStyle name="Virgül 6 2 3 4" xfId="6363" xr:uid="{CED41A32-5A27-475A-8873-64F5A9E66CB2}"/>
    <cellStyle name="Virgül 6 2 3 4 2" xfId="31369" xr:uid="{373288BD-938F-46E0-83C4-3524A53BBF6F}"/>
    <cellStyle name="Virgül 6 2 3 5" xfId="8885" xr:uid="{51991F7E-CE12-471B-BCC6-E3AAEF6FDD8C}"/>
    <cellStyle name="Virgül 6 2 3 5 2" xfId="33617" xr:uid="{C8FD107F-3418-4723-96BB-1EDF30DAD1A1}"/>
    <cellStyle name="Virgül 6 2 3 6" xfId="11027" xr:uid="{69F0CDA4-934B-4D53-8970-E97C0EFB437F}"/>
    <cellStyle name="Virgül 6 2 3 6 2" xfId="35284" xr:uid="{12505D59-4ECE-4C55-B56D-2EBCB64B3FEB}"/>
    <cellStyle name="Virgül 6 2 3 7" xfId="12315" xr:uid="{3664783C-1EA1-4D81-A76A-120A9CEB5D2F}"/>
    <cellStyle name="Virgül 6 2 3 7 2" xfId="36549" xr:uid="{4D289434-361E-42ED-9160-460668D188D2}"/>
    <cellStyle name="Virgül 6 2 3 8" xfId="16028" xr:uid="{1A4A3BCD-AA5E-4314-8090-4823C80A2CC6}"/>
    <cellStyle name="Virgül 6 2 3 8 2" xfId="40260" xr:uid="{4122C0E9-A326-41CD-B8B0-5D8FC5A9E6CC}"/>
    <cellStyle name="Virgül 6 2 3 9" xfId="19766" xr:uid="{2CD4618E-F5B2-4F6F-AF93-F19652A2CFEF}"/>
    <cellStyle name="Virgül 6 2 3 9 2" xfId="43991" xr:uid="{E36AB163-E58B-487A-871F-1EF42A71F48D}"/>
    <cellStyle name="Virgül 6 2 4" xfId="2773" xr:uid="{00000000-0005-0000-0000-0000CF0C0000}"/>
    <cellStyle name="Virgül 6 2 4 2" xfId="5264" xr:uid="{216BB451-92C3-4329-BEE6-C5EAEAEE4709}"/>
    <cellStyle name="Virgül 6 2 4 2 2" xfId="30359" xr:uid="{E1E9F9F2-3C48-4594-8EC4-3C057E36BD1F}"/>
    <cellStyle name="Virgül 6 2 4 3" xfId="6365" xr:uid="{26AD1D54-939C-44F1-ABA3-C52321207DF8}"/>
    <cellStyle name="Virgül 6 2 4 3 2" xfId="31371" xr:uid="{0BFDE432-CC75-49B3-B45D-AEFEBAA0933B}"/>
    <cellStyle name="Virgül 6 2 4 4" xfId="11028" xr:uid="{67B7E37F-84B5-4E45-B8C9-8D87A1355CE2}"/>
    <cellStyle name="Virgül 6 2 4 4 2" xfId="35285" xr:uid="{6CA33B9A-8E5D-4B77-8586-881AA1338940}"/>
    <cellStyle name="Virgül 6 2 4 5" xfId="29159" xr:uid="{B6CDEA64-C24E-4933-8D92-E45CBAB68AEE}"/>
    <cellStyle name="Virgül 6 2 5" xfId="2774" xr:uid="{00000000-0005-0000-0000-0000D00C0000}"/>
    <cellStyle name="Virgül 6 2 5 2" xfId="2775" xr:uid="{00000000-0005-0000-0000-0000D10C0000}"/>
    <cellStyle name="Virgül 6 2 5 2 2" xfId="5266" xr:uid="{F0740E43-3920-40A0-8949-0D392CA2A913}"/>
    <cellStyle name="Virgül 6 2 5 2 2 2" xfId="30361" xr:uid="{D0F6C1E1-06C9-4A0F-907F-5A0FED1BA5BF}"/>
    <cellStyle name="Virgül 6 2 5 2 3" xfId="6367" xr:uid="{D814E6FC-4534-4B97-9B27-6C77B7E90AA5}"/>
    <cellStyle name="Virgül 6 2 5 2 3 2" xfId="31373" xr:uid="{1E782E12-0A97-4A93-95A8-5E45B21BDF64}"/>
    <cellStyle name="Virgül 6 2 5 2 4" xfId="29161" xr:uid="{3576CBA3-E24F-4BD5-8916-DEB59DE65F3E}"/>
    <cellStyle name="Virgül 6 2 5 3" xfId="5265" xr:uid="{5216E6B9-8FC7-44C2-A04F-F2C4784AA76E}"/>
    <cellStyle name="Virgül 6 2 5 3 2" xfId="30360" xr:uid="{6D1506C8-BFD2-43B8-BA17-A9E0CE14F223}"/>
    <cellStyle name="Virgül 6 2 5 4" xfId="6366" xr:uid="{0047C465-3921-47FC-888C-3089BD240521}"/>
    <cellStyle name="Virgül 6 2 5 4 2" xfId="31372" xr:uid="{F3A3860B-557B-4D2B-B815-7F60D4E68484}"/>
    <cellStyle name="Virgül 6 2 5 5" xfId="11029" xr:uid="{D879B4D8-2AE8-4A24-AD9D-DF35DA6CEF9B}"/>
    <cellStyle name="Virgül 6 2 5 5 2" xfId="35286" xr:uid="{A762662C-2217-4EE1-8D6B-6A54037A2EA7}"/>
    <cellStyle name="Virgül 6 2 5 6" xfId="29160" xr:uid="{0B7E3490-06A4-4EA4-97D8-0C064919C1E2}"/>
    <cellStyle name="Virgül 6 2 6" xfId="2776" xr:uid="{00000000-0005-0000-0000-0000D20C0000}"/>
    <cellStyle name="Virgül 6 2 6 2" xfId="5267" xr:uid="{D1BB11FD-46ED-4DC7-BE63-B50E6A0F7C67}"/>
    <cellStyle name="Virgül 6 2 6 2 2" xfId="30362" xr:uid="{1281C913-5F60-45E9-B8CD-6591CE42CEE7}"/>
    <cellStyle name="Virgül 6 2 6 3" xfId="6368" xr:uid="{057DFB4D-3A5B-4DF5-9EB2-796FECF884C9}"/>
    <cellStyle name="Virgül 6 2 6 3 2" xfId="31374" xr:uid="{5AE2DBAC-B61C-4887-856C-F0AC5D13C191}"/>
    <cellStyle name="Virgül 6 2 6 4" xfId="29162" xr:uid="{1782FC5E-5249-4AC5-AAB0-4A69AD10FDC7}"/>
    <cellStyle name="Virgül 6 2 7" xfId="5268" xr:uid="{39C3271D-CD8D-4607-8AEE-0391DF6D967E}"/>
    <cellStyle name="Virgül 6 2 7 2" xfId="6369" xr:uid="{52FE10EC-7354-4EFB-8139-96B8CD4743A4}"/>
    <cellStyle name="Virgül 6 2 7 2 2" xfId="31375" xr:uid="{982E631A-2BB2-4AA2-84FA-22BC9601A036}"/>
    <cellStyle name="Virgül 6 2 7 3" xfId="30363" xr:uid="{8B2FE0C5-0ECA-40FF-B528-BAF579144017}"/>
    <cellStyle name="Virgül 6 2 8" xfId="5260" xr:uid="{AF4CAEFD-3077-4FDC-A584-DCBCAF7C3586}"/>
    <cellStyle name="Virgül 6 2 8 2" xfId="30355" xr:uid="{926DEA87-2918-4FC1-B6AA-8C5CDE5A34FE}"/>
    <cellStyle name="Virgül 6 2 9" xfId="6361" xr:uid="{DC07A0AA-4363-4EF6-A2B9-0AA02577FADA}"/>
    <cellStyle name="Virgül 6 2 9 2" xfId="31367" xr:uid="{259DB84F-6508-4667-8AA2-C14C1D02F3EB}"/>
    <cellStyle name="Virgül 6 20" xfId="29154" xr:uid="{EFD33996-0153-4809-B319-55210D6460B2}"/>
    <cellStyle name="Virgül 6 3" xfId="2777" xr:uid="{00000000-0005-0000-0000-0000D30C0000}"/>
    <cellStyle name="Virgül 6 3 10" xfId="23390" xr:uid="{22B31512-98E9-4E3C-AB06-B09E09AEF7F0}"/>
    <cellStyle name="Virgül 6 3 10 2" xfId="47592" xr:uid="{60EBAE7A-9FF2-4858-B9AA-447DC7DD60A9}"/>
    <cellStyle name="Virgül 6 3 2" xfId="2778" xr:uid="{00000000-0005-0000-0000-0000D40C0000}"/>
    <cellStyle name="Virgül 6 3 2 2" xfId="9227" xr:uid="{55EFBD03-9A2F-4B56-B1FD-2CCEB251DE92}"/>
    <cellStyle name="Virgül 6 3 2 2 2" xfId="33866" xr:uid="{DEBD9074-E65C-4599-93E6-8033C3149750}"/>
    <cellStyle name="Virgül 6 3 2 3" xfId="12746" xr:uid="{736C11A1-356E-47FF-AF96-23C96C7E8C01}"/>
    <cellStyle name="Virgül 6 3 2 3 2" xfId="36979" xr:uid="{DEDA81A8-F9A9-4302-B0AF-4EB7E1477025}"/>
    <cellStyle name="Virgül 6 3 2 4" xfId="16459" xr:uid="{5948D3DA-1818-40EF-8537-49183359ED42}"/>
    <cellStyle name="Virgül 6 3 2 4 2" xfId="40690" xr:uid="{F92A06EE-5B76-42E9-87B2-5E9E74893813}"/>
    <cellStyle name="Virgül 6 3 2 5" xfId="20198" xr:uid="{E226B31B-954F-4CE6-BBD7-D27AF8878BA3}"/>
    <cellStyle name="Virgül 6 3 2 5 2" xfId="44421" xr:uid="{3A2B317D-C524-49D4-8209-D2C80A64CB76}"/>
    <cellStyle name="Virgül 6 3 2 6" xfId="26175" xr:uid="{AFFC2B3D-1AC6-4F08-B465-EEE4F199C654}"/>
    <cellStyle name="Virgül 6 3 2 6 2" xfId="50295" xr:uid="{60D982F6-A5B2-4C73-B5A4-72A58BEBF23D}"/>
    <cellStyle name="Virgül 6 3 3" xfId="2779" xr:uid="{00000000-0005-0000-0000-0000D50C0000}"/>
    <cellStyle name="Virgül 6 3 3 2" xfId="5270" xr:uid="{9E312AA2-F2E7-4659-8F19-D2EC00EABC20}"/>
    <cellStyle name="Virgül 6 3 3 3" xfId="9959" xr:uid="{059D48E1-1BB1-4FC3-AC89-D91C62075FD9}"/>
    <cellStyle name="Virgül 6 3 3 3 2" xfId="34553" xr:uid="{77949BA5-687E-40DE-A05A-A91EFA1F65B5}"/>
    <cellStyle name="Virgül 6 3 3 4" xfId="13919" xr:uid="{0B4879A0-6076-4F05-9E7B-FCFD68FF71C5}"/>
    <cellStyle name="Virgül 6 3 3 4 2" xfId="38152" xr:uid="{30BE0B31-B76A-4312-9B2D-58D62E3728D2}"/>
    <cellStyle name="Virgül 6 3 3 5" xfId="17632" xr:uid="{DA4E1BBC-853D-433F-9140-986214A0039A}"/>
    <cellStyle name="Virgül 6 3 3 5 2" xfId="41863" xr:uid="{E5D70D30-49F6-4703-99AB-0E5A3D1A78A0}"/>
    <cellStyle name="Virgül 6 3 3 6" xfId="21371" xr:uid="{7B061C64-6289-4741-B039-14D6DDFD7BF4}"/>
    <cellStyle name="Virgül 6 3 3 6 2" xfId="45594" xr:uid="{49C4A5F8-61CF-4836-9A29-9BA97857FB27}"/>
    <cellStyle name="Virgül 6 3 3 7" xfId="27351" xr:uid="{7A522972-0AAB-4DE3-9F22-348E62DA56EF}"/>
    <cellStyle name="Virgül 6 3 3 7 2" xfId="51468" xr:uid="{043152E2-3550-4373-8951-BF73310F835A}"/>
    <cellStyle name="Virgül 6 3 4" xfId="5269" xr:uid="{14D869BF-0683-49F7-8969-4996080385D6}"/>
    <cellStyle name="Virgül 6 3 4 2" xfId="8950" xr:uid="{B9656A0A-1226-43EE-9C3B-5013F626EFCA}"/>
    <cellStyle name="Virgül 6 3 4 2 2" xfId="33648" xr:uid="{D826EE28-70FA-4DBA-A510-5A1B37B0EADF}"/>
    <cellStyle name="Virgül 6 3 4 3" xfId="12346" xr:uid="{06A78F03-D1B5-4289-A3C1-D8D0B9678608}"/>
    <cellStyle name="Virgül 6 3 4 3 2" xfId="36580" xr:uid="{E3733D74-19FD-4FA8-B531-0FEDE5B130B5}"/>
    <cellStyle name="Virgül 6 3 4 4" xfId="16059" xr:uid="{AAD49819-34CD-4E56-866E-2EEDBB2D86D7}"/>
    <cellStyle name="Virgül 6 3 4 4 2" xfId="40291" xr:uid="{A74C7ED9-FF5D-4BD0-9DB8-AAF2ED6CD7C0}"/>
    <cellStyle name="Virgül 6 3 4 5" xfId="19797" xr:uid="{99C6AD8E-A7E5-4261-8D95-2429B3F6695B}"/>
    <cellStyle name="Virgül 6 3 4 5 2" xfId="44022" xr:uid="{452BDD78-28FF-421A-AC7C-E9BEF098BE0A}"/>
    <cellStyle name="Virgül 6 3 4 6" xfId="25772" xr:uid="{2E688EDB-85A1-46C3-ABA7-6D9FF8ACB5E3}"/>
    <cellStyle name="Virgül 6 3 4 6 2" xfId="49896" xr:uid="{278A8753-7DCB-421F-AB44-F38904684B34}"/>
    <cellStyle name="Virgül 6 3 4 7" xfId="30364" xr:uid="{E60FAE10-D2CD-4177-BDB5-BE626AF8A01C}"/>
    <cellStyle name="Virgül 6 3 5" xfId="6370" xr:uid="{53A7CD1F-A599-4F17-8F41-0654D7115940}"/>
    <cellStyle name="Virgül 6 3 5 2" xfId="24752" xr:uid="{CA991828-2C2A-4DC6-964A-5B9F540EFB3C}"/>
    <cellStyle name="Virgül 6 3 5 2 2" xfId="48886" xr:uid="{2765A9E0-C44D-473B-8A24-5A4915B133E5}"/>
    <cellStyle name="Virgül 6 3 5 3" xfId="31376" xr:uid="{335F0B96-3BAF-4688-B8EA-D937B56C68C5}"/>
    <cellStyle name="Virgül 6 3 6" xfId="7704" xr:uid="{EBF604B8-C3BA-4A72-A106-A634DD51C089}"/>
    <cellStyle name="Virgül 6 3 6 2" xfId="32586" xr:uid="{616879A0-1880-4634-B1DF-3AD4A9BE2901}"/>
    <cellStyle name="Virgül 6 3 7" xfId="11333" xr:uid="{E3A16089-2049-40C8-83C0-3DD271FBF134}"/>
    <cellStyle name="Virgül 6 3 7 2" xfId="35567" xr:uid="{B2C4F9D2-8D29-447D-92CF-F82734CDF565}"/>
    <cellStyle name="Virgül 6 3 8" xfId="15046" xr:uid="{73277EBC-5B6B-4ACE-A917-C4B34B3BAC3D}"/>
    <cellStyle name="Virgül 6 3 8 2" xfId="39278" xr:uid="{14274027-FE37-4B07-9B5F-183B6CC8F715}"/>
    <cellStyle name="Virgül 6 3 9" xfId="18781" xr:uid="{E63A9833-BF59-4894-81FF-F9742B462DC4}"/>
    <cellStyle name="Virgül 6 3 9 2" xfId="43007" xr:uid="{AA9FC847-6E28-4462-B3D5-56C8EDA3F3E2}"/>
    <cellStyle name="Virgül 6 4" xfId="2780" xr:uid="{00000000-0005-0000-0000-0000D60C0000}"/>
    <cellStyle name="Virgül 6 4 10" xfId="5271" xr:uid="{34D3F5BE-BC6C-4937-AD03-8DC7BB8D0951}"/>
    <cellStyle name="Virgül 6 4 11" xfId="9826" xr:uid="{A92C5817-06F8-4153-BC98-B430C6DC2D8B}"/>
    <cellStyle name="Virgül 6 4 11 2" xfId="34429" xr:uid="{DCE82291-98D6-4E1E-B192-27AB76A2CA54}"/>
    <cellStyle name="Virgül 6 4 12" xfId="11030" xr:uid="{17E2AC3E-A48B-44AB-99E4-03B3C3569C07}"/>
    <cellStyle name="Virgül 6 4 12 2" xfId="35287" xr:uid="{63A9E307-D12D-47FC-9109-004BC48A937F}"/>
    <cellStyle name="Virgül 6 4 13" xfId="13674" xr:uid="{9D310F1B-B729-4FE0-9B66-0E49614DD624}"/>
    <cellStyle name="Virgül 6 4 13 2" xfId="37907" xr:uid="{1C08DEBA-FC1B-434E-8D4C-679F72019CDD}"/>
    <cellStyle name="Virgül 6 4 14" xfId="17387" xr:uid="{0ED5EFA0-6A7C-4168-A1DB-152E30F21D62}"/>
    <cellStyle name="Virgül 6 4 14 2" xfId="41618" xr:uid="{3BA0E9BB-DE33-479A-B6EE-66D85B1FE2E5}"/>
    <cellStyle name="Virgül 6 4 15" xfId="21126" xr:uid="{7F10C3B8-B789-46C2-9F94-BF0A9D59B5F2}"/>
    <cellStyle name="Virgül 6 4 15 2" xfId="45349" xr:uid="{1E4796FD-E2ED-419E-84FF-748DBA8716AB}"/>
    <cellStyle name="Virgül 6 4 16" xfId="24410" xr:uid="{F55636C0-611D-47CF-8BB5-83EF758E93CA}"/>
    <cellStyle name="Virgül 6 4 16 2" xfId="48601" xr:uid="{217E8FEA-15FB-4146-85CA-A79A72003107}"/>
    <cellStyle name="Virgül 6 4 17" xfId="29163" xr:uid="{A7704F66-D74B-441F-AA40-2127D0AF3494}"/>
    <cellStyle name="Virgül 6 4 2" xfId="2781" xr:uid="{00000000-0005-0000-0000-0000D70C0000}"/>
    <cellStyle name="Virgül 6 4 2 2" xfId="2782" xr:uid="{00000000-0005-0000-0000-0000D80C0000}"/>
    <cellStyle name="Virgül 6 4 2 2 2" xfId="5273" xr:uid="{853839F2-C71A-434D-832C-999B44FC1A11}"/>
    <cellStyle name="Virgül 6 4 2 2 2 2" xfId="30366" xr:uid="{84245956-A9B3-449D-89BA-931FA7D5A951}"/>
    <cellStyle name="Virgül 6 4 2 2 3" xfId="6372" xr:uid="{670BAFEA-1383-4127-9AE8-3D3680863B83}"/>
    <cellStyle name="Virgül 6 4 2 2 3 2" xfId="31378" xr:uid="{13C5EC6B-4DD5-4021-B908-2CFD6D956679}"/>
    <cellStyle name="Virgül 6 4 2 2 4" xfId="29165" xr:uid="{92DDAB6A-4BD4-4DFA-A17D-AB5F51FE7C37}"/>
    <cellStyle name="Virgül 6 4 2 3" xfId="5272" xr:uid="{5CEBF244-585C-4984-AB2C-8DA96E892386}"/>
    <cellStyle name="Virgül 6 4 2 3 2" xfId="30365" xr:uid="{03D017D4-653B-470C-BFD3-E81340E0C561}"/>
    <cellStyle name="Virgül 6 4 2 4" xfId="6371" xr:uid="{6FE701C2-F8DD-442E-9947-0252D8C861BA}"/>
    <cellStyle name="Virgül 6 4 2 4 2" xfId="31377" xr:uid="{4F681AE4-0C00-4B30-A8DD-D441331B6124}"/>
    <cellStyle name="Virgül 6 4 2 5" xfId="11031" xr:uid="{570D1A6F-197B-46D9-A55A-150EEC271153}"/>
    <cellStyle name="Virgül 6 4 2 5 2" xfId="35288" xr:uid="{D172BC58-EA37-4CB5-8A0E-82F536C03E95}"/>
    <cellStyle name="Virgül 6 4 2 6" xfId="27104" xr:uid="{9BCDD6D5-0493-4B93-8FA5-58ADBB225F2E}"/>
    <cellStyle name="Virgül 6 4 2 6 2" xfId="51223" xr:uid="{AA7F766C-3093-4EB7-871C-E88A060D5366}"/>
    <cellStyle name="Virgül 6 4 2 7" xfId="29164" xr:uid="{993EB1BC-1123-44D3-AFA7-DB8EAF2A32DA}"/>
    <cellStyle name="Virgül 6 4 3" xfId="2783" xr:uid="{00000000-0005-0000-0000-0000D90C0000}"/>
    <cellStyle name="Virgül 6 4 3 2" xfId="2784" xr:uid="{00000000-0005-0000-0000-0000DA0C0000}"/>
    <cellStyle name="Virgül 6 4 3 2 2" xfId="5275" xr:uid="{6BDB5A51-8E33-472F-9626-D105721D806D}"/>
    <cellStyle name="Virgül 6 4 3 2 2 2" xfId="30368" xr:uid="{A8E431DB-1104-4557-BE5E-F065608735BF}"/>
    <cellStyle name="Virgül 6 4 3 2 3" xfId="6374" xr:uid="{C6BB1131-08F2-4DA5-87CE-B0182FBD4472}"/>
    <cellStyle name="Virgül 6 4 3 2 3 2" xfId="31380" xr:uid="{F873EE24-E8A6-4B88-9E2A-D7921C23BBC5}"/>
    <cellStyle name="Virgül 6 4 3 2 4" xfId="29167" xr:uid="{6BC67CC9-81F0-4108-B36E-9711E674B9E5}"/>
    <cellStyle name="Virgül 6 4 3 3" xfId="5274" xr:uid="{55A3158C-6261-4B35-99B8-D6C3A0917782}"/>
    <cellStyle name="Virgül 6 4 3 3 2" xfId="30367" xr:uid="{154C3BED-C429-4F5F-ABAD-48B7EB3E3C13}"/>
    <cellStyle name="Virgül 6 4 3 4" xfId="6373" xr:uid="{552708C9-44EF-48E3-9DF6-EF27F5D93827}"/>
    <cellStyle name="Virgül 6 4 3 4 2" xfId="31379" xr:uid="{DAC52D20-EBC6-4D0E-8414-5264793290F0}"/>
    <cellStyle name="Virgül 6 4 3 5" xfId="11032" xr:uid="{93F32740-C9F7-4493-8F49-1806E208D393}"/>
    <cellStyle name="Virgül 6 4 3 5 2" xfId="35289" xr:uid="{CE2525C9-8074-4B0E-99B6-FC25D2D7198A}"/>
    <cellStyle name="Virgül 6 4 3 6" xfId="29166" xr:uid="{4A1C8696-CE4C-488A-AF8A-0CD5376D1C20}"/>
    <cellStyle name="Virgül 6 4 4" xfId="2785" xr:uid="{00000000-0005-0000-0000-0000DB0C0000}"/>
    <cellStyle name="Virgül 6 4 4 2" xfId="2786" xr:uid="{00000000-0005-0000-0000-0000DC0C0000}"/>
    <cellStyle name="Virgül 6 4 4 2 2" xfId="5277" xr:uid="{F11EB1FE-F21C-4D7F-BCE2-CC26501025A0}"/>
    <cellStyle name="Virgül 6 4 4 2 2 2" xfId="30370" xr:uid="{70A69D44-76D7-4D74-A27D-17E6DC726618}"/>
    <cellStyle name="Virgül 6 4 4 2 3" xfId="6376" xr:uid="{4AB247F6-2175-48C6-89F7-4FC7F9E864AD}"/>
    <cellStyle name="Virgül 6 4 4 2 3 2" xfId="31382" xr:uid="{8268C17A-935F-435B-8157-F3DE546B6023}"/>
    <cellStyle name="Virgül 6 4 4 2 4" xfId="29169" xr:uid="{92CFF752-41A1-4B89-B1D5-754CD5BDE682}"/>
    <cellStyle name="Virgül 6 4 4 3" xfId="5276" xr:uid="{D6E2EB32-B4A9-4D7D-A89A-F2859B0AF6CB}"/>
    <cellStyle name="Virgül 6 4 4 3 2" xfId="30369" xr:uid="{B277C5A2-3214-488C-A66E-D5CBC3DB1D06}"/>
    <cellStyle name="Virgül 6 4 4 4" xfId="6375" xr:uid="{FC37C6F8-2382-40FC-97FE-38AAE644B333}"/>
    <cellStyle name="Virgül 6 4 4 4 2" xfId="31381" xr:uid="{BF5F2F48-ED17-4794-B9C4-917297D44A40}"/>
    <cellStyle name="Virgül 6 4 4 5" xfId="11033" xr:uid="{C92883A2-B4BF-47A8-93FE-7B4A8358E182}"/>
    <cellStyle name="Virgül 6 4 4 5 2" xfId="35290" xr:uid="{5C3B0413-E0DF-4E45-88EC-702D19A24CCD}"/>
    <cellStyle name="Virgül 6 4 4 6" xfId="29168" xr:uid="{98649E15-B98F-4AF3-8321-415B0140C5D1}"/>
    <cellStyle name="Virgül 6 4 5" xfId="2787" xr:uid="{00000000-0005-0000-0000-0000DD0C0000}"/>
    <cellStyle name="Virgül 6 4 5 2" xfId="2788" xr:uid="{00000000-0005-0000-0000-0000DE0C0000}"/>
    <cellStyle name="Virgül 6 4 5 2 2" xfId="5279" xr:uid="{0FB7BE75-45FC-4F09-9109-724955FC1FF7}"/>
    <cellStyle name="Virgül 6 4 5 2 2 2" xfId="30372" xr:uid="{C3455191-ED50-43ED-B8F5-FF8AFFDC230F}"/>
    <cellStyle name="Virgül 6 4 5 2 3" xfId="6378" xr:uid="{4E9BD818-7091-48B8-972F-09D797D4C04F}"/>
    <cellStyle name="Virgül 6 4 5 2 3 2" xfId="31384" xr:uid="{9C4E4FA3-20FE-4841-BC84-A27C3BA352A6}"/>
    <cellStyle name="Virgül 6 4 5 2 4" xfId="29171" xr:uid="{EB3564CE-61CE-455D-9A00-0F2AE0AD64DF}"/>
    <cellStyle name="Virgül 6 4 5 3" xfId="5278" xr:uid="{72C538EF-BD8B-4CF3-B26E-E1684E77D7E5}"/>
    <cellStyle name="Virgül 6 4 5 3 2" xfId="30371" xr:uid="{06A74BF4-41E0-464D-AEE5-7904190ABB48}"/>
    <cellStyle name="Virgül 6 4 5 4" xfId="6377" xr:uid="{21F7275E-326D-417F-95C3-12BEDE40D88D}"/>
    <cellStyle name="Virgül 6 4 5 4 2" xfId="31383" xr:uid="{EB9F0313-DA09-4E33-BD4E-970E6A58DC6B}"/>
    <cellStyle name="Virgül 6 4 5 5" xfId="11034" xr:uid="{0DE542A3-C787-4F85-B796-8B42535DCE49}"/>
    <cellStyle name="Virgül 6 4 5 5 2" xfId="35291" xr:uid="{F221E7BD-ED78-4B5C-AC67-A6748B01A12D}"/>
    <cellStyle name="Virgül 6 4 5 6" xfId="29170" xr:uid="{E82A7B12-31CC-493E-9AED-BC49AF70790F}"/>
    <cellStyle name="Virgül 6 4 6" xfId="2789" xr:uid="{00000000-0005-0000-0000-0000DF0C0000}"/>
    <cellStyle name="Virgül 6 4 6 2" xfId="2790" xr:uid="{00000000-0005-0000-0000-0000E00C0000}"/>
    <cellStyle name="Virgül 6 4 6 2 2" xfId="5281" xr:uid="{A42C5E9B-81F8-4465-A34E-2FF4B26CF056}"/>
    <cellStyle name="Virgül 6 4 6 2 2 2" xfId="30374" xr:uid="{662CBFE9-1E68-4034-897A-40CBEBECD1AA}"/>
    <cellStyle name="Virgül 6 4 6 2 3" xfId="6380" xr:uid="{6A2E70C3-D866-494A-8F4A-3525AC12BE43}"/>
    <cellStyle name="Virgül 6 4 6 2 3 2" xfId="31386" xr:uid="{5DD8A049-92B2-4465-9F77-3A4D63B64C8A}"/>
    <cellStyle name="Virgül 6 4 6 2 4" xfId="29173" xr:uid="{23FDFA16-DA70-4EF1-995C-AA318C106A8B}"/>
    <cellStyle name="Virgül 6 4 6 3" xfId="5280" xr:uid="{BEE24B65-E669-489A-9D3F-BA4D5859B30E}"/>
    <cellStyle name="Virgül 6 4 6 3 2" xfId="30373" xr:uid="{261C3881-9BA3-4CB9-8090-B301A003F22C}"/>
    <cellStyle name="Virgül 6 4 6 4" xfId="6379" xr:uid="{E59705F9-94E8-4061-9AD3-6E2713B1C6B1}"/>
    <cellStyle name="Virgül 6 4 6 4 2" xfId="31385" xr:uid="{6E5BAE35-AB29-4F5D-87BE-65564E166212}"/>
    <cellStyle name="Virgül 6 4 6 5" xfId="11035" xr:uid="{9814CFE9-D0F0-45E1-B6A3-14131AF2CDF9}"/>
    <cellStyle name="Virgül 6 4 6 5 2" xfId="35292" xr:uid="{35695A3B-8105-4535-B4E6-872633BB62A2}"/>
    <cellStyle name="Virgül 6 4 6 6" xfId="29172" xr:uid="{3BEE3BA8-39A7-4B43-9E98-7E9AC12E57C5}"/>
    <cellStyle name="Virgül 6 4 7" xfId="2791" xr:uid="{00000000-0005-0000-0000-0000E10C0000}"/>
    <cellStyle name="Virgül 6 4 7 2" xfId="2792" xr:uid="{00000000-0005-0000-0000-0000E20C0000}"/>
    <cellStyle name="Virgül 6 4 7 2 2" xfId="5283" xr:uid="{1F37B242-F041-4B11-BFF0-15F059A5F6C6}"/>
    <cellStyle name="Virgül 6 4 7 2 2 2" xfId="30376" xr:uid="{F354D09D-096B-4F05-9700-9F47CCF79E0E}"/>
    <cellStyle name="Virgül 6 4 7 2 3" xfId="6382" xr:uid="{F40B3EDD-D7CD-40C7-853E-F02591A287F1}"/>
    <cellStyle name="Virgül 6 4 7 2 3 2" xfId="31388" xr:uid="{54BC19CD-85D5-406A-8C2C-D04FC8B43996}"/>
    <cellStyle name="Virgül 6 4 7 2 4" xfId="29175" xr:uid="{9F3250BD-ED21-4B71-9E0D-331008A75647}"/>
    <cellStyle name="Virgül 6 4 7 3" xfId="5282" xr:uid="{DEF5E376-5CCC-4E1D-85D6-15F2461636C9}"/>
    <cellStyle name="Virgül 6 4 7 3 2" xfId="30375" xr:uid="{367FD2A9-47E3-46E1-AF99-303D1C485C3F}"/>
    <cellStyle name="Virgül 6 4 7 4" xfId="6381" xr:uid="{E1A9F84D-D4D9-4B77-9E26-75BA2CDE0A79}"/>
    <cellStyle name="Virgül 6 4 7 4 2" xfId="31387" xr:uid="{A2EEDD92-9963-4E78-AF69-97768DB57F59}"/>
    <cellStyle name="Virgül 6 4 7 5" xfId="11036" xr:uid="{DFFC4729-1F27-4C0E-BB77-2121750D259D}"/>
    <cellStyle name="Virgül 6 4 7 5 2" xfId="35293" xr:uid="{B08C137C-A005-4AD3-ACE0-FB266325FAB5}"/>
    <cellStyle name="Virgül 6 4 7 6" xfId="29174" xr:uid="{772C6A23-C42B-4117-8513-9F6E3FE9EBDD}"/>
    <cellStyle name="Virgül 6 4 8" xfId="2793" xr:uid="{00000000-0005-0000-0000-0000E30C0000}"/>
    <cellStyle name="Virgül 6 4 8 2" xfId="5284" xr:uid="{C9C284A4-1B37-4395-9A50-A9FE6522E51A}"/>
    <cellStyle name="Virgül 6 4 8 2 2" xfId="30377" xr:uid="{12B56506-A07C-4085-AEC2-877581274A9F}"/>
    <cellStyle name="Virgül 6 4 8 3" xfId="6383" xr:uid="{7C1942D4-8DFF-4D4B-A981-2DBB85962A06}"/>
    <cellStyle name="Virgül 6 4 8 3 2" xfId="31389" xr:uid="{22EFFD78-38B9-40F3-A035-336FA3D22CD9}"/>
    <cellStyle name="Virgül 6 4 8 4" xfId="29176" xr:uid="{E033F9E1-C70B-48F5-8BDC-7AB656667D45}"/>
    <cellStyle name="Virgül 6 4 9" xfId="5285" xr:uid="{D53B7DE5-2CA3-422E-ABFB-E533792519C1}"/>
    <cellStyle name="Virgül 6 5" xfId="2794" xr:uid="{00000000-0005-0000-0000-0000E40C0000}"/>
    <cellStyle name="Virgül 6 5 10" xfId="29177" xr:uid="{2FFC885D-BE7C-4357-A6EB-64DF07F1F1C9}"/>
    <cellStyle name="Virgül 6 5 2" xfId="5286" xr:uid="{E469A6C5-17E3-43D8-B396-DF4AFF148DC0}"/>
    <cellStyle name="Virgül 6 5 2 2" xfId="30378" xr:uid="{26AF6848-CF6B-417A-B6D2-97B9359D0483}"/>
    <cellStyle name="Virgül 6 5 3" xfId="6384" xr:uid="{B6E6AB83-012F-4D14-B2B7-90350F6D6649}"/>
    <cellStyle name="Virgül 6 5 3 2" xfId="31390" xr:uid="{CAF7D5AF-D26D-4675-83BE-E7FAEF35FC79}"/>
    <cellStyle name="Virgül 6 5 4" xfId="8843" xr:uid="{9F2100A5-DDF3-444B-AA48-91A5891AB7E2}"/>
    <cellStyle name="Virgül 6 5 4 2" xfId="33604" xr:uid="{37E3096D-59AB-4A3F-AF57-0C7BEC49EF22}"/>
    <cellStyle name="Virgül 6 5 5" xfId="11037" xr:uid="{45FAF11C-8BCD-422A-81A5-808814D7286F}"/>
    <cellStyle name="Virgül 6 5 5 2" xfId="35294" xr:uid="{4F350471-46AD-432A-B93E-BB62AFB9F2AF}"/>
    <cellStyle name="Virgül 6 5 6" xfId="12301" xr:uid="{4FB71AF0-8CCE-47FB-BA07-5D6F1F1E34D8}"/>
    <cellStyle name="Virgül 6 5 6 2" xfId="36535" xr:uid="{2245DADC-18F5-429A-AA4D-17B8A388F298}"/>
    <cellStyle name="Virgül 6 5 7" xfId="16014" xr:uid="{0FD91CCA-9175-41B2-8DB8-2E9076D33E2C}"/>
    <cellStyle name="Virgül 6 5 7 2" xfId="40246" xr:uid="{6F602DC7-BE48-4D20-B513-E75E5E75CD0B}"/>
    <cellStyle name="Virgül 6 5 8" xfId="19752" xr:uid="{30E09CAA-0831-416D-B345-A45F84292ED1}"/>
    <cellStyle name="Virgül 6 5 8 2" xfId="43977" xr:uid="{14383A8D-9A82-45B8-875E-E80D47BFCBCD}"/>
    <cellStyle name="Virgül 6 5 9" xfId="25724" xr:uid="{F4A49FD4-9BE1-4EA5-91A2-A665708B39D1}"/>
    <cellStyle name="Virgül 6 5 9 2" xfId="49851" xr:uid="{033BCB75-233C-4BAD-8C12-332322D69E9E}"/>
    <cellStyle name="Virgül 6 6" xfId="2795" xr:uid="{00000000-0005-0000-0000-0000E50C0000}"/>
    <cellStyle name="Virgül 6 6 2" xfId="2796" xr:uid="{00000000-0005-0000-0000-0000E60C0000}"/>
    <cellStyle name="Virgül 6 7" xfId="2797" xr:uid="{00000000-0005-0000-0000-0000E70C0000}"/>
    <cellStyle name="Virgül 6 7 2" xfId="5287" xr:uid="{669E66F5-DC55-4E71-9314-9A7B02A18134}"/>
    <cellStyle name="Virgül 6 7 2 2" xfId="30379" xr:uid="{3451B271-7D23-4D61-8F85-DC293BDCD3C6}"/>
    <cellStyle name="Virgül 6 7 3" xfId="6385" xr:uid="{FEE2C09D-4570-4043-B5CF-1773B32B19EF}"/>
    <cellStyle name="Virgül 6 7 3 2" xfId="31391" xr:uid="{5A74AF5B-9C1A-4529-8EEA-D132496F74C3}"/>
    <cellStyle name="Virgül 6 7 4" xfId="29178" xr:uid="{90796C46-1D3E-48B3-9F55-07A6047506AC}"/>
    <cellStyle name="Virgül 6 8" xfId="2798" xr:uid="{00000000-0005-0000-0000-0000E80C0000}"/>
    <cellStyle name="Virgül 6 8 2" xfId="5288" xr:uid="{C5603345-C1F9-4342-A75C-FBB796A18874}"/>
    <cellStyle name="Virgül 6 8 2 2" xfId="30380" xr:uid="{7B96756E-EF4A-4684-B67D-660B1100B829}"/>
    <cellStyle name="Virgül 6 8 3" xfId="6386" xr:uid="{C66D9BD3-EB6D-4751-B139-8960762DCCAA}"/>
    <cellStyle name="Virgül 6 8 3 2" xfId="31392" xr:uid="{289700B9-E34F-4728-BC5C-A2BCD89B497D}"/>
    <cellStyle name="Virgül 6 8 4" xfId="29179" xr:uid="{2D5752C0-FFAF-4330-8F9E-7E286D9E2010}"/>
    <cellStyle name="Virgül 6 9" xfId="2799" xr:uid="{00000000-0005-0000-0000-0000E90C0000}"/>
    <cellStyle name="Virgül 6 9 2" xfId="5289" xr:uid="{5B6ACF87-F487-4964-8013-0E73BD1BA7A1}"/>
    <cellStyle name="Virgül 6 9 2 2" xfId="30381" xr:uid="{E7FA0EE0-FA40-484A-8287-8A4BF9B73343}"/>
    <cellStyle name="Virgül 6 9 3" xfId="6387" xr:uid="{237CAED4-3C36-46E5-93E6-6DB7EDF7B48E}"/>
    <cellStyle name="Virgül 6 9 3 2" xfId="31393" xr:uid="{6D42EB23-2DB4-4DA9-AEDD-1F16A59A6C96}"/>
    <cellStyle name="Virgül 6 9 4" xfId="29180" xr:uid="{229FA273-176E-4C9E-8677-848ADF96B55F}"/>
    <cellStyle name="Virgül 7" xfId="2800" xr:uid="{00000000-0005-0000-0000-0000EA0C0000}"/>
    <cellStyle name="Virgül 7 10" xfId="2801" xr:uid="{00000000-0005-0000-0000-0000EB0C0000}"/>
    <cellStyle name="Virgül 7 10 2" xfId="2802" xr:uid="{00000000-0005-0000-0000-0000EC0C0000}"/>
    <cellStyle name="Virgül 7 11" xfId="2803" xr:uid="{00000000-0005-0000-0000-0000ED0C0000}"/>
    <cellStyle name="Virgül 7 11 2" xfId="2804" xr:uid="{00000000-0005-0000-0000-0000EE0C0000}"/>
    <cellStyle name="Virgül 7 12" xfId="2805" xr:uid="{00000000-0005-0000-0000-0000EF0C0000}"/>
    <cellStyle name="Virgül 7 12 2" xfId="2806" xr:uid="{00000000-0005-0000-0000-0000F00C0000}"/>
    <cellStyle name="Virgül 7 13" xfId="2807" xr:uid="{00000000-0005-0000-0000-0000F10C0000}"/>
    <cellStyle name="Virgül 7 13 2" xfId="5290" xr:uid="{CF5C0D23-3BAE-4D2E-AD75-AF9B7CAD75A3}"/>
    <cellStyle name="Virgül 7 14" xfId="3428" xr:uid="{00000000-0005-0000-0000-0000F20C0000}"/>
    <cellStyle name="Virgül 7 14 2" xfId="29241" xr:uid="{0385ABB0-8025-4F7B-B2C4-71347606FC9A}"/>
    <cellStyle name="Virgül 7 15" xfId="11107" xr:uid="{52F1481D-FBDF-4630-A870-85C09192BBBF}"/>
    <cellStyle name="Virgül 7 15 2" xfId="35341" xr:uid="{0102F24E-F745-4560-B313-82B288C0B536}"/>
    <cellStyle name="Virgül 7 16" xfId="14820" xr:uid="{977F6A91-376D-4792-BB9C-06514C460AA4}"/>
    <cellStyle name="Virgül 7 16 2" xfId="39052" xr:uid="{2FB235D3-20CD-4BA8-BD53-A371248C6128}"/>
    <cellStyle name="Virgül 7 17" xfId="18553" xr:uid="{5484B792-B323-4C79-9BFC-FC88899CF0E2}"/>
    <cellStyle name="Virgül 7 17 2" xfId="42779" xr:uid="{16434CEC-BFB6-4427-8B2E-15E9B627CE21}"/>
    <cellStyle name="Virgül 7 18" xfId="29181" xr:uid="{F1BE9163-5B71-4FF2-BB28-33318DC893C5}"/>
    <cellStyle name="Virgül 7 2" xfId="2808" xr:uid="{00000000-0005-0000-0000-0000F30C0000}"/>
    <cellStyle name="Virgül 7 2 10" xfId="22499" xr:uid="{444D033C-5378-4F68-890E-81FB7D5081D3}"/>
    <cellStyle name="Virgül 7 2 10 2" xfId="46701" xr:uid="{B1335B3D-1FF3-4E71-A0FF-B93B33BDDA2B}"/>
    <cellStyle name="Virgül 7 2 2" xfId="2809" xr:uid="{00000000-0005-0000-0000-0000F40C0000}"/>
    <cellStyle name="Virgül 7 2 2 10" xfId="29182" xr:uid="{B3CCC5FD-BC55-4511-AA37-B1B9689AEC92}"/>
    <cellStyle name="Virgül 7 2 2 2" xfId="5292" xr:uid="{770DA33C-B8EC-4B7A-AB95-648500AFA274}"/>
    <cellStyle name="Virgül 7 2 2 2 2" xfId="30382" xr:uid="{18DDE108-DBF9-4A0B-8249-CC4C32D58C75}"/>
    <cellStyle name="Virgül 7 2 2 3" xfId="6388" xr:uid="{0C2B28A5-A894-4D15-A1A0-633A6F75B053}"/>
    <cellStyle name="Virgül 7 2 2 3 2" xfId="31394" xr:uid="{31B30070-B328-4C8F-9FDD-2AED71E4660B}"/>
    <cellStyle name="Virgül 7 2 2 4" xfId="9357" xr:uid="{B3F5C7EB-3540-4700-97E2-7382768C2B81}"/>
    <cellStyle name="Virgül 7 2 2 4 2" xfId="33983" xr:uid="{51055D36-27D1-43CA-ADE8-62FA0009DA64}"/>
    <cellStyle name="Virgül 7 2 2 5" xfId="11039" xr:uid="{9D711287-EF4D-4847-B80C-A41F5EF226ED}"/>
    <cellStyle name="Virgül 7 2 2 5 2" xfId="35296" xr:uid="{A87F9E94-92B2-465F-A2CA-7D73E9A029C1}"/>
    <cellStyle name="Virgül 7 2 2 6" xfId="12897" xr:uid="{C9E74F57-5CD1-44B7-9DF5-B824E8CCAED6}"/>
    <cellStyle name="Virgül 7 2 2 6 2" xfId="37130" xr:uid="{8D91C2CD-36EC-49F9-8F6E-3BB200E1C190}"/>
    <cellStyle name="Virgül 7 2 2 7" xfId="16610" xr:uid="{E1CE58CB-3AC8-4A9C-B6A2-915F06FB1E29}"/>
    <cellStyle name="Virgül 7 2 2 7 2" xfId="40841" xr:uid="{7872749F-96E4-4B36-9B27-5F55961E5531}"/>
    <cellStyle name="Virgül 7 2 2 8" xfId="20349" xr:uid="{10625B80-4FEB-4567-AAA5-CADC5440FF05}"/>
    <cellStyle name="Virgül 7 2 2 8 2" xfId="44572" xr:uid="{EDAA21AA-C698-4DEE-A5F8-BC956F50DD83}"/>
    <cellStyle name="Virgül 7 2 2 9" xfId="26327" xr:uid="{77F45E8A-05CB-4DF5-A301-C3AA761C9736}"/>
    <cellStyle name="Virgül 7 2 2 9 2" xfId="50446" xr:uid="{D282FA1B-42AA-4E1B-B3D0-1D05F05F3E76}"/>
    <cellStyle name="Virgül 7 2 3" xfId="5293" xr:uid="{3D50097A-0CE7-4542-A4B3-337125F4239A}"/>
    <cellStyle name="Virgül 7 2 3 2" xfId="8891" xr:uid="{437FB383-DD94-4DB4-87F6-CCA1811082A3}"/>
    <cellStyle name="Virgül 7 2 4" xfId="5291" xr:uid="{5A69607B-10F2-409A-9048-8D5FB616FF2A}"/>
    <cellStyle name="Virgül 7 2 5" xfId="6758" xr:uid="{A67A29BC-1E50-44B3-92F9-DFFC29EDD23B}"/>
    <cellStyle name="Virgül 7 2 5 2" xfId="31696" xr:uid="{B8E98496-C106-4E5A-A55D-D49C2C1EC0DC}"/>
    <cellStyle name="Virgül 7 2 6" xfId="11038" xr:uid="{23050B37-0F23-4A9D-86C1-0F231733E9A6}"/>
    <cellStyle name="Virgül 7 2 6 2" xfId="35295" xr:uid="{FA7898C0-3281-49BA-9794-B8E30EFAA9C7}"/>
    <cellStyle name="Virgül 7 2 7" xfId="11496" xr:uid="{42BFA92C-D650-4AEA-A2EF-B049B8C5DD97}"/>
    <cellStyle name="Virgül 7 2 7 2" xfId="35730" xr:uid="{CD7F3CA6-C840-4BAB-8F53-5E7FC72D4B27}"/>
    <cellStyle name="Virgül 7 2 8" xfId="15209" xr:uid="{47FFEF6E-BE44-4DA0-A6BD-36A26B7234FD}"/>
    <cellStyle name="Virgül 7 2 8 2" xfId="39441" xr:uid="{B50DDA9D-FF77-4DA4-8D98-ABBC167F8761}"/>
    <cellStyle name="Virgül 7 2 9" xfId="18946" xr:uid="{27C04E08-9646-4739-AFCF-E27295D0334C}"/>
    <cellStyle name="Virgül 7 2 9 2" xfId="43172" xr:uid="{8CFCE297-CBE3-461A-A150-7401320DE94D}"/>
    <cellStyle name="Virgül 7 3" xfId="2810" xr:uid="{00000000-0005-0000-0000-0000F50C0000}"/>
    <cellStyle name="Virgül 7 3 2" xfId="2811" xr:uid="{00000000-0005-0000-0000-0000F60C0000}"/>
    <cellStyle name="Virgül 7 3 2 2" xfId="5294" xr:uid="{7FC8D0C7-39A5-4658-887E-92A053890B86}"/>
    <cellStyle name="Virgül 7 3 2 2 2" xfId="30383" xr:uid="{F35025BF-41D6-455A-B898-09C703BFDD81}"/>
    <cellStyle name="Virgül 7 3 2 3" xfId="6389" xr:uid="{42C2CB7C-2D09-4969-8616-4C83D4F784BC}"/>
    <cellStyle name="Virgül 7 3 2 3 2" xfId="31395" xr:uid="{9D8F6050-977D-4238-A0C9-FAB29069E8B1}"/>
    <cellStyle name="Virgül 7 3 2 4" xfId="9260" xr:uid="{6BEAF04B-AE8A-41BD-B907-3D4B3E43E746}"/>
    <cellStyle name="Virgül 7 3 2 5" xfId="11040" xr:uid="{3CC4B708-08D7-4263-B45E-474D89CC1CDC}"/>
    <cellStyle name="Virgül 7 3 2 5 2" xfId="35297" xr:uid="{A47A9480-0486-40F6-9944-A3BCBEDE8FC1}"/>
    <cellStyle name="Virgül 7 3 2 6" xfId="29183" xr:uid="{C51F2EF4-724A-4EA6-BEF8-EF48E5C8C613}"/>
    <cellStyle name="Virgül 7 3 3" xfId="2812" xr:uid="{00000000-0005-0000-0000-0000F70C0000}"/>
    <cellStyle name="Virgül 7 3 3 10" xfId="29184" xr:uid="{FE2F223F-7102-4C56-8220-7C043A744464}"/>
    <cellStyle name="Virgül 7 3 3 2" xfId="5295" xr:uid="{3FD4BA49-876D-4622-9477-E935D9DD0B24}"/>
    <cellStyle name="Virgül 7 3 3 2 2" xfId="30384" xr:uid="{2B20A837-64EC-4F70-8774-5E9E64D6019E}"/>
    <cellStyle name="Virgül 7 3 3 3" xfId="6390" xr:uid="{95B53095-BAE1-4BF9-B288-537EBDAD8FA3}"/>
    <cellStyle name="Virgül 7 3 3 3 2" xfId="31396" xr:uid="{010446D3-3529-4200-8A17-8862BEF939CF}"/>
    <cellStyle name="Virgül 7 3 3 4" xfId="8959" xr:uid="{716F7F2D-3915-4D98-8DD3-691B315CCD66}"/>
    <cellStyle name="Virgül 7 3 3 4 2" xfId="33653" xr:uid="{FF817965-148F-4986-BC33-61A0DD6FC630}"/>
    <cellStyle name="Virgül 7 3 3 5" xfId="11041" xr:uid="{6D905731-803C-4977-B542-B1E6692BC63C}"/>
    <cellStyle name="Virgül 7 3 3 5 2" xfId="35298" xr:uid="{199E4588-6983-4C93-B08E-29AD8086D44C}"/>
    <cellStyle name="Virgül 7 3 3 6" xfId="12351" xr:uid="{7152A6DC-4D45-4DE1-84E0-8E12579A1F68}"/>
    <cellStyle name="Virgül 7 3 3 6 2" xfId="36585" xr:uid="{26B19D0C-21A8-43CA-82DA-13A0708D253A}"/>
    <cellStyle name="Virgül 7 3 3 7" xfId="16064" xr:uid="{D58D3C0D-BE4C-41E2-BCFE-0673F4FFDCB0}"/>
    <cellStyle name="Virgül 7 3 3 7 2" xfId="40296" xr:uid="{D668DB40-38DE-4492-A976-F31E91C9C5FC}"/>
    <cellStyle name="Virgül 7 3 3 8" xfId="19802" xr:uid="{DD9091A3-0BC5-4CEF-96F4-1A50F5701CC0}"/>
    <cellStyle name="Virgül 7 3 3 8 2" xfId="44027" xr:uid="{B6B784E9-8548-4189-800A-B9725F16DA32}"/>
    <cellStyle name="Virgül 7 3 3 9" xfId="25777" xr:uid="{E9F08D78-44FD-4805-A00F-B006B54E291B}"/>
    <cellStyle name="Virgül 7 3 3 9 2" xfId="49901" xr:uid="{A068C917-3308-48F8-8063-20CDF0C73711}"/>
    <cellStyle name="Virgül 7 3 4" xfId="2813" xr:uid="{00000000-0005-0000-0000-0000F80C0000}"/>
    <cellStyle name="Virgül 7 3 4 2" xfId="5296" xr:uid="{112546D5-C205-4ACD-B1BE-383B7E6502D1}"/>
    <cellStyle name="Virgül 7 3 4 2 2" xfId="30385" xr:uid="{65EB44AA-6012-4D82-859E-8C5939B5D1BC}"/>
    <cellStyle name="Virgül 7 3 4 3" xfId="6391" xr:uid="{525DD659-7C65-40FF-B323-51FAC3FC9CFA}"/>
    <cellStyle name="Virgül 7 3 4 3 2" xfId="31397" xr:uid="{F4B7EE4A-D970-446C-9A24-4DECB0BF4482}"/>
    <cellStyle name="Virgül 7 3 4 4" xfId="11042" xr:uid="{E37DE8CE-D0E2-41B9-828E-8C1AB1308FC6}"/>
    <cellStyle name="Virgül 7 3 4 4 2" xfId="35299" xr:uid="{E1C0C3C5-1AD9-4815-A01E-D02641DC9699}"/>
    <cellStyle name="Virgül 7 3 4 5" xfId="29185" xr:uid="{79CD9779-6138-4268-B5FC-D70D5D2B4CF9}"/>
    <cellStyle name="Virgül 7 3 5" xfId="2814" xr:uid="{00000000-0005-0000-0000-0000F90C0000}"/>
    <cellStyle name="Virgül 7 3 5 2" xfId="5297" xr:uid="{360518D2-81E0-4F4A-B53F-B79245C7CB21}"/>
    <cellStyle name="Virgül 7 3 5 2 2" xfId="30386" xr:uid="{0957CD02-58E8-419D-8F63-7539E451A8D9}"/>
    <cellStyle name="Virgül 7 3 5 3" xfId="6392" xr:uid="{071BB887-6034-479A-917A-7C2C8BB99F7E}"/>
    <cellStyle name="Virgül 7 3 5 3 2" xfId="31398" xr:uid="{04E353BF-6550-481A-B38C-3B1399BBBF81}"/>
    <cellStyle name="Virgül 7 3 5 4" xfId="11043" xr:uid="{D4BE843F-4599-4A95-9306-41ACDEB534E5}"/>
    <cellStyle name="Virgül 7 3 5 4 2" xfId="35300" xr:uid="{84190818-F8F7-44E5-BC7B-95E6DAC7C11B}"/>
    <cellStyle name="Virgül 7 3 5 5" xfId="29186" xr:uid="{A116DE0C-16DC-4361-A797-6532F024C7D2}"/>
    <cellStyle name="Virgül 7 3 6" xfId="2815" xr:uid="{00000000-0005-0000-0000-0000FA0C0000}"/>
    <cellStyle name="Virgül 7 3 6 2" xfId="5298" xr:uid="{DFE82683-08BC-4EBE-9BFD-1629E9EF5F37}"/>
    <cellStyle name="Virgül 7 3 6 2 2" xfId="30387" xr:uid="{BEE13A0C-85DD-44A3-96D5-884DD02A3B63}"/>
    <cellStyle name="Virgül 7 3 6 3" xfId="6393" xr:uid="{83B47C0C-2612-4174-A891-7939A83044FE}"/>
    <cellStyle name="Virgül 7 3 6 3 2" xfId="31399" xr:uid="{642E0340-93CA-4D61-AB83-CE680B7FFE25}"/>
    <cellStyle name="Virgül 7 3 6 4" xfId="11044" xr:uid="{677E7FE3-C8F8-456E-ACC1-044F892FD3EE}"/>
    <cellStyle name="Virgül 7 3 6 4 2" xfId="35301" xr:uid="{191D5F39-A480-454C-8F2C-5E66053B3646}"/>
    <cellStyle name="Virgül 7 3 6 5" xfId="29187" xr:uid="{781F7A07-C050-43B3-AC8C-DD2C676E5646}"/>
    <cellStyle name="Virgül 7 3 7" xfId="2816" xr:uid="{00000000-0005-0000-0000-0000FB0C0000}"/>
    <cellStyle name="Virgül 7 3 7 2" xfId="5299" xr:uid="{FF721A37-B571-4C18-92C6-B52A791C084A}"/>
    <cellStyle name="Virgül 7 3 7 2 2" xfId="30388" xr:uid="{BBA97CE7-BB0F-455B-A4AD-D91DDA5EC2B9}"/>
    <cellStyle name="Virgül 7 3 7 3" xfId="6394" xr:uid="{83A2828A-1AF5-449D-8C4E-860DA31E8CA8}"/>
    <cellStyle name="Virgül 7 3 7 3 2" xfId="31400" xr:uid="{203645C6-AC54-43FB-B4D3-2328C1075A28}"/>
    <cellStyle name="Virgül 7 3 7 4" xfId="11045" xr:uid="{F0C015ED-5206-41B3-B278-E64385CFF2A4}"/>
    <cellStyle name="Virgül 7 3 7 4 2" xfId="35302" xr:uid="{DCD8484C-C650-4D4F-8388-6BDA3756FF67}"/>
    <cellStyle name="Virgül 7 3 7 5" xfId="29188" xr:uid="{5D4252C8-EF16-459E-8B86-D7D0B7FB83BD}"/>
    <cellStyle name="Virgül 7 3 8" xfId="2817" xr:uid="{00000000-0005-0000-0000-0000FC0C0000}"/>
    <cellStyle name="Virgül 7 3 9" xfId="7748" xr:uid="{426DEC89-EF64-42BC-ADCB-216A3F3DFA75}"/>
    <cellStyle name="Virgül 7 4" xfId="2818" xr:uid="{00000000-0005-0000-0000-0000FD0C0000}"/>
    <cellStyle name="Virgül 7 4 2" xfId="9765" xr:uid="{D9BDD0AE-B985-4AD9-8288-6AAA85FEFC9A}"/>
    <cellStyle name="Virgül 7 4 2 2" xfId="27047" xr:uid="{64E64645-4043-4071-9AB1-C8274BE3D989}"/>
    <cellStyle name="Virgül 7 4 2 2 2" xfId="51166" xr:uid="{A365E7E6-0820-46AC-ABB1-C2C83FD3C555}"/>
    <cellStyle name="Virgül 7 4 2 3" xfId="34375" xr:uid="{FD981891-5CFD-4B89-B0B5-CBB367B9DA78}"/>
    <cellStyle name="Virgül 7 4 3" xfId="13617" xr:uid="{DA2AF682-3AF8-410B-A82C-02EAC6FCE63A}"/>
    <cellStyle name="Virgül 7 4 3 2" xfId="37850" xr:uid="{97313DFB-F459-4BE6-8133-F5617708CF6F}"/>
    <cellStyle name="Virgül 7 4 4" xfId="17330" xr:uid="{AD752AF4-BB96-4761-9E3B-FD6FA2ABD581}"/>
    <cellStyle name="Virgül 7 4 4 2" xfId="41561" xr:uid="{11983E7B-CC17-4AED-BEB2-FC1EB54E53AB}"/>
    <cellStyle name="Virgül 7 4 5" xfId="21069" xr:uid="{39733AC8-A8B1-483F-9C39-1EBD26116426}"/>
    <cellStyle name="Virgül 7 4 5 2" xfId="45292" xr:uid="{5C11CB66-DDEA-459D-A17F-F657A326FC7F}"/>
    <cellStyle name="Virgül 7 4 6" xfId="24411" xr:uid="{A309A128-1790-4A0F-ACE1-9CADE6A49A1C}"/>
    <cellStyle name="Virgül 7 5" xfId="2819" xr:uid="{00000000-0005-0000-0000-0000FE0C0000}"/>
    <cellStyle name="Virgül 7 5 2" xfId="8854" xr:uid="{A7800813-E351-4A39-A4CA-B561157C8327}"/>
    <cellStyle name="Virgül 7 6" xfId="2820" xr:uid="{00000000-0005-0000-0000-0000FF0C0000}"/>
    <cellStyle name="Virgül 7 7" xfId="2821" xr:uid="{00000000-0005-0000-0000-0000000D0000}"/>
    <cellStyle name="Virgül 7 7 2" xfId="2822" xr:uid="{00000000-0005-0000-0000-0000010D0000}"/>
    <cellStyle name="Virgül 7 8" xfId="2823" xr:uid="{00000000-0005-0000-0000-0000020D0000}"/>
    <cellStyle name="Virgül 7 8 2" xfId="2824" xr:uid="{00000000-0005-0000-0000-0000030D0000}"/>
    <cellStyle name="Virgül 7 9" xfId="2825" xr:uid="{00000000-0005-0000-0000-0000040D0000}"/>
    <cellStyle name="Virgül 7 9 2" xfId="2826" xr:uid="{00000000-0005-0000-0000-0000050D0000}"/>
    <cellStyle name="Virgül 8" xfId="2827" xr:uid="{00000000-0005-0000-0000-0000060D0000}"/>
    <cellStyle name="Virgül 8 10" xfId="9856" xr:uid="{9EA5BF4A-7496-4009-9BD0-E6B5A8C8F5D3}"/>
    <cellStyle name="Virgül 8 10 2" xfId="13729" xr:uid="{853742BC-0EF3-4158-9FC2-A87B661B17EE}"/>
    <cellStyle name="Virgül 8 10 2 2" xfId="37962" xr:uid="{54ADC348-07ED-4046-9EFB-155262F3F495}"/>
    <cellStyle name="Virgül 8 10 3" xfId="17442" xr:uid="{B96C44F9-9AF3-498C-A455-9C857F6E2FBB}"/>
    <cellStyle name="Virgül 8 10 3 2" xfId="41673" xr:uid="{1BA5BFF5-22D0-4018-84D6-28B2E54A8CE5}"/>
    <cellStyle name="Virgül 8 10 4" xfId="21181" xr:uid="{111E8928-D4F1-4ACD-ACEE-8AD1CA08C32A}"/>
    <cellStyle name="Virgül 8 10 4 2" xfId="45404" xr:uid="{2E1C3520-20D7-4824-9C08-B10E727D5800}"/>
    <cellStyle name="Virgül 8 10 5" xfId="27161" xr:uid="{6776DC70-9EB0-4C1B-BD4E-2C38895F9C16}"/>
    <cellStyle name="Virgül 8 10 5 2" xfId="51278" xr:uid="{026029C8-C9D8-44AF-8AA8-942B2065937A}"/>
    <cellStyle name="Virgül 8 10 6" xfId="34456" xr:uid="{F5111BDA-17F6-4F70-9480-BE3BD134968E}"/>
    <cellStyle name="Virgül 8 11" xfId="8860" xr:uid="{584446A6-64FB-46A5-98C2-059F55654416}"/>
    <cellStyle name="Virgül 8 11 2" xfId="12308" xr:uid="{A2811FA2-13A2-4FE4-9C21-9E775DE2C7BB}"/>
    <cellStyle name="Virgül 8 11 2 2" xfId="36542" xr:uid="{2E96ED10-9130-492F-B3DB-D287C906B8D4}"/>
    <cellStyle name="Virgül 8 11 3" xfId="16021" xr:uid="{FF467189-6180-44F9-A9D3-E3BB116EDEFA}"/>
    <cellStyle name="Virgül 8 11 3 2" xfId="40253" xr:uid="{08E3F3D1-5809-4F16-A8BD-93481CEEF840}"/>
    <cellStyle name="Virgül 8 11 4" xfId="19759" xr:uid="{72FEFA41-01EC-4873-96BA-9B506D693E16}"/>
    <cellStyle name="Virgül 8 11 4 2" xfId="43984" xr:uid="{A2BD6F41-B511-4A3A-A4DC-A3DCED029428}"/>
    <cellStyle name="Virgül 8 11 5" xfId="25732" xr:uid="{C92338F6-EB67-43C8-847A-839D9DEDF623}"/>
    <cellStyle name="Virgül 8 11 5 2" xfId="49858" xr:uid="{655EAC4F-D3E7-467C-9DE4-91C60C65CC8C}"/>
    <cellStyle name="Virgül 8 11 6" xfId="33610" xr:uid="{7BE6DBA1-A6F2-44BC-B7B4-477F44F1301E}"/>
    <cellStyle name="Virgül 8 12" xfId="11046" xr:uid="{4E804D35-DEB7-4C3A-83A5-3C2428C142E4}"/>
    <cellStyle name="Virgül 8 12 2" xfId="24520" xr:uid="{45A51ED4-7F69-48B4-BFA9-7094E7514D84}"/>
    <cellStyle name="Virgül 8 12 2 2" xfId="48694" xr:uid="{4121F46E-8ECC-4EC7-8D86-35998F2CCB91}"/>
    <cellStyle name="Virgül 8 12 3" xfId="35303" xr:uid="{875641E2-C85F-49D2-9CEE-3EBBA2057C0C}"/>
    <cellStyle name="Virgül 8 13" xfId="11139" xr:uid="{EA5FAB47-A17E-4EA1-8961-73AC77BD8FD9}"/>
    <cellStyle name="Virgül 8 13 2" xfId="35373" xr:uid="{B167BB99-60BC-409B-BAEB-1627D5E56099}"/>
    <cellStyle name="Virgül 8 14" xfId="14852" xr:uid="{175EF2F2-31BE-4DA7-82E4-07A4AFC192A8}"/>
    <cellStyle name="Virgül 8 14 2" xfId="39084" xr:uid="{58F0629E-739F-49AF-A9B5-A3D4AA8DA1FB}"/>
    <cellStyle name="Virgül 8 15" xfId="18585" xr:uid="{91BC06C1-2D84-4B08-BCB7-8D7266B226C0}"/>
    <cellStyle name="Virgül 8 15 2" xfId="42811" xr:uid="{84A5CF0B-5FDD-4AFF-905B-4398A2198EDB}"/>
    <cellStyle name="Virgül 8 16" xfId="29189" xr:uid="{3A10F23E-78B9-478E-B361-7DC8E7DBB779}"/>
    <cellStyle name="Virgül 8 2" xfId="2828" xr:uid="{00000000-0005-0000-0000-0000070D0000}"/>
    <cellStyle name="Virgül 8 2 2" xfId="7938" xr:uid="{5D2F5C43-684E-4BD5-A485-71FAB2CDAA68}"/>
    <cellStyle name="Virgül 8 2 2 2" xfId="12929" xr:uid="{AF451193-B28D-45D4-B07F-4FA1CC6CC849}"/>
    <cellStyle name="Virgül 8 2 2 2 2" xfId="26359" xr:uid="{432AE0FE-7F87-4265-B3D6-342447E5F1C8}"/>
    <cellStyle name="Virgül 8 2 2 2 2 2" xfId="50478" xr:uid="{2A8CC9EE-AFBF-4DA1-A585-A98B4F9262F9}"/>
    <cellStyle name="Virgül 8 2 2 2 3" xfId="37162" xr:uid="{2AC029F5-70B3-412A-B9DB-8A2DA274E662}"/>
    <cellStyle name="Virgül 8 2 2 3" xfId="16642" xr:uid="{8BD9224E-F366-4920-A8B2-81BFC45BEC8D}"/>
    <cellStyle name="Virgül 8 2 2 3 2" xfId="40873" xr:uid="{10870829-7D2B-4942-A6B1-600B69FD72AE}"/>
    <cellStyle name="Virgül 8 2 2 4" xfId="20381" xr:uid="{D18029B8-8797-42C3-B3CA-A76C5F6176CD}"/>
    <cellStyle name="Virgül 8 2 2 4 2" xfId="44604" xr:uid="{DB778019-255D-4002-992A-B62E8F721A52}"/>
    <cellStyle name="Virgül 8 2 2 5" xfId="23581" xr:uid="{092E2F50-3B3D-4159-A266-FB1E86272DB0}"/>
    <cellStyle name="Virgül 8 2 2 5 2" xfId="47783" xr:uid="{402ABB55-D002-4B5E-B78C-AA7FEB5A455A}"/>
    <cellStyle name="Virgül 8 2 2 6" xfId="32776" xr:uid="{AA0B6151-0D6C-4D62-9A07-87D8F3154FB8}"/>
    <cellStyle name="Virgül 8 2 3" xfId="6791" xr:uid="{8AF1B54D-7A81-4FE3-82B7-28E267BF587E}"/>
    <cellStyle name="Virgül 8 2 3 2" xfId="14109" xr:uid="{A76762D1-934F-41CB-954C-18A143F0A51F}"/>
    <cellStyle name="Virgül 8 2 3 2 2" xfId="38342" xr:uid="{47270C48-3760-4201-8349-7D8D1C5BF1E5}"/>
    <cellStyle name="Virgül 8 2 3 3" xfId="17822" xr:uid="{ABD3C0EE-3458-4AC0-A717-41256C1CB770}"/>
    <cellStyle name="Virgül 8 2 3 3 2" xfId="42053" xr:uid="{B7178B44-F11A-41F6-874F-417311256445}"/>
    <cellStyle name="Virgül 8 2 3 4" xfId="21561" xr:uid="{E5A51677-A7D0-409A-B5EE-F26893899CF0}"/>
    <cellStyle name="Virgül 8 2 3 4 2" xfId="45784" xr:uid="{CC57BEAF-A9D9-4052-A3AD-A019CD7F3698}"/>
    <cellStyle name="Virgül 8 2 3 5" xfId="27541" xr:uid="{3D1AB879-7615-407C-8827-057A26B1B572}"/>
    <cellStyle name="Virgül 8 2 3 5 2" xfId="51658" xr:uid="{BF5E5D67-AD79-4753-9FE3-9B31CD2D588F}"/>
    <cellStyle name="Virgül 8 2 3 6" xfId="31728" xr:uid="{42A8D5B5-62D5-432B-87AD-78421510E1B0}"/>
    <cellStyle name="Virgül 8 2 4" xfId="8893" xr:uid="{468C83B1-F3A5-4D0F-B976-1B1F843CAB65}"/>
    <cellStyle name="Virgül 8 2 4 2" xfId="12322" xr:uid="{4C6B3274-7D6D-41B4-AC3E-A07702CAA616}"/>
    <cellStyle name="Virgül 8 2 4 2 2" xfId="36556" xr:uid="{CF4A7498-278A-46CB-A27C-0D6BC6D8B870}"/>
    <cellStyle name="Virgül 8 2 4 3" xfId="16035" xr:uid="{24446ACC-191C-43EB-88EA-A43DC07E62CB}"/>
    <cellStyle name="Virgül 8 2 4 3 2" xfId="40267" xr:uid="{19A1ABFB-38B3-4981-B9EE-C85BA2089CB1}"/>
    <cellStyle name="Virgül 8 2 4 4" xfId="19773" xr:uid="{1672EA01-6F79-4E50-8FB2-C420A1FC7024}"/>
    <cellStyle name="Virgül 8 2 4 4 2" xfId="43998" xr:uid="{5759FCED-9456-457B-8A6D-A44A29982FE4}"/>
    <cellStyle name="Virgül 8 2 4 5" xfId="25748" xr:uid="{67FB330C-F343-4E62-B2BF-CB97380EA7C0}"/>
    <cellStyle name="Virgül 8 2 4 5 2" xfId="49872" xr:uid="{43B7034E-6727-46BE-975D-279DC5205D6D}"/>
    <cellStyle name="Virgül 8 2 4 6" xfId="33624" xr:uid="{A0EDBD73-B49C-498B-9BBA-A435E3D68561}"/>
    <cellStyle name="Virgül 8 2 5" xfId="11528" xr:uid="{FD88B4E5-8E40-4AE3-9B42-7B5907D1230C}"/>
    <cellStyle name="Virgül 8 2 5 2" xfId="24944" xr:uid="{B270C706-D56F-47FA-B05A-A36EA57B5248}"/>
    <cellStyle name="Virgül 8 2 5 2 2" xfId="49078" xr:uid="{588CD41F-8667-4F37-90DB-B6623AB38B9F}"/>
    <cellStyle name="Virgül 8 2 5 3" xfId="35762" xr:uid="{01B6C002-5D88-47BC-8E39-133C562A3CFF}"/>
    <cellStyle name="Virgül 8 2 6" xfId="15241" xr:uid="{6F9C32A2-9A29-4E3D-B41B-956F3AAEE563}"/>
    <cellStyle name="Virgül 8 2 6 2" xfId="39473" xr:uid="{542B2582-0DC1-46A6-A50C-4DBE87CB09EE}"/>
    <cellStyle name="Virgül 8 2 7" xfId="18978" xr:uid="{A847C214-9137-47C1-9C58-16F89140C5E2}"/>
    <cellStyle name="Virgül 8 2 7 2" xfId="43204" xr:uid="{A285840D-4C78-461F-AFF1-2954E91DCD0F}"/>
    <cellStyle name="Virgül 8 2 8" xfId="22531" xr:uid="{53FB0D1F-B4F7-4BE0-96B7-83A8D93C0D8D}"/>
    <cellStyle name="Virgül 8 2 8 2" xfId="46733" xr:uid="{B49D81B9-0202-4BBD-B1CF-4001DF3EE013}"/>
    <cellStyle name="Virgül 8 3" xfId="2829" xr:uid="{00000000-0005-0000-0000-0000080D0000}"/>
    <cellStyle name="Virgül 8 3 10" xfId="22655" xr:uid="{54FD06C3-2145-404D-99D2-81AA5565CF13}"/>
    <cellStyle name="Virgül 8 3 10 2" xfId="46857" xr:uid="{8114FA27-F4A4-4A68-9370-20690F76EDD5}"/>
    <cellStyle name="Virgül 8 3 11" xfId="29190" xr:uid="{459E5B08-C334-4EA2-8A38-8BBCBC2FEE02}"/>
    <cellStyle name="Virgül 8 3 2" xfId="2830" xr:uid="{00000000-0005-0000-0000-0000090D0000}"/>
    <cellStyle name="Virgül 8 3 2 2" xfId="5301" xr:uid="{15670189-5724-4CCF-AD3B-43FABE034D91}"/>
    <cellStyle name="Virgül 8 3 2 2 2" xfId="26471" xr:uid="{37F35A5F-1680-448A-9E90-299C4DBF5285}"/>
    <cellStyle name="Virgül 8 3 2 2 2 2" xfId="50590" xr:uid="{618E0824-08A2-4495-911C-57435C8AD9DE}"/>
    <cellStyle name="Virgül 8 3 2 2 3" xfId="30390" xr:uid="{499A3D9C-2844-410F-81A1-FAFDAE266716}"/>
    <cellStyle name="Virgül 8 3 2 3" xfId="6396" xr:uid="{6778F01E-F7DD-4427-A9E9-E627BC21ECAE}"/>
    <cellStyle name="Virgül 8 3 2 3 2" xfId="31402" xr:uid="{0C670738-0D39-4824-AFA0-FC3D699A0512}"/>
    <cellStyle name="Virgül 8 3 2 4" xfId="8072" xr:uid="{62751601-9BAB-4736-9DCF-D20459E22CFA}"/>
    <cellStyle name="Virgül 8 3 2 4 2" xfId="32900" xr:uid="{27F70D44-BF57-4E5E-A312-EBC22C84DBA9}"/>
    <cellStyle name="Virgül 8 3 2 5" xfId="13041" xr:uid="{41313F93-CB40-4598-94D9-B56BEB7FE70A}"/>
    <cellStyle name="Virgül 8 3 2 5 2" xfId="37274" xr:uid="{AC74ACA9-7341-40D3-A99F-1801E9D014B8}"/>
    <cellStyle name="Virgül 8 3 2 6" xfId="16754" xr:uid="{AF32BAD3-ED42-4D1E-A76C-852A2AC32FD8}"/>
    <cellStyle name="Virgül 8 3 2 6 2" xfId="40985" xr:uid="{3786AD18-D560-44B3-B440-0A4750F55527}"/>
    <cellStyle name="Virgül 8 3 2 7" xfId="20493" xr:uid="{9893C960-18A3-49F0-9A56-2833992A571E}"/>
    <cellStyle name="Virgül 8 3 2 7 2" xfId="44716" xr:uid="{B65621EC-7317-4115-BF1F-D8467DBAE566}"/>
    <cellStyle name="Virgül 8 3 2 8" xfId="23705" xr:uid="{92D06B47-FD30-4D25-B5C3-9009EF5A4BE6}"/>
    <cellStyle name="Virgül 8 3 2 8 2" xfId="47907" xr:uid="{CE9A3D73-4B2E-4FED-895D-DD3BB5BAFCE6}"/>
    <cellStyle name="Virgül 8 3 2 9" xfId="29191" xr:uid="{50C44C79-8B19-4903-8EE4-9B0F3CCE1A77}"/>
    <cellStyle name="Virgül 8 3 3" xfId="5300" xr:uid="{19C6B2D6-72DB-4840-BD6A-16273FB415EC}"/>
    <cellStyle name="Virgül 8 3 3 2" xfId="10068" xr:uid="{378DAF44-2717-4530-A1A6-06209B471D09}"/>
    <cellStyle name="Virgül 8 3 3 2 2" xfId="34662" xr:uid="{4F4F6B51-31E5-4C2F-B339-20CB5CC6B897}"/>
    <cellStyle name="Virgül 8 3 3 3" xfId="14233" xr:uid="{393DEBDC-9EC8-4183-A3BE-870FBC2E9258}"/>
    <cellStyle name="Virgül 8 3 3 3 2" xfId="38466" xr:uid="{1D6ADAA5-2556-4AA0-A020-C34B7F382464}"/>
    <cellStyle name="Virgül 8 3 3 4" xfId="17946" xr:uid="{F40FB69A-2A4D-412A-A782-734E3CB09FD1}"/>
    <cellStyle name="Virgül 8 3 3 4 2" xfId="42177" xr:uid="{455445CC-5C30-45A2-AF57-3EC1E357DE6F}"/>
    <cellStyle name="Virgül 8 3 3 5" xfId="21685" xr:uid="{E828B29E-BB12-4851-B601-E60925E14D75}"/>
    <cellStyle name="Virgül 8 3 3 5 2" xfId="45908" xr:uid="{498E7AEA-9EC8-45B9-A86C-93CD8B2BFFD1}"/>
    <cellStyle name="Virgül 8 3 3 6" xfId="27665" xr:uid="{2633BB33-C777-4865-99FD-21DCD93880EF}"/>
    <cellStyle name="Virgül 8 3 3 6 2" xfId="51782" xr:uid="{ADC68E60-7ECA-4823-A4F5-B8C2A61B9845}"/>
    <cellStyle name="Virgül 8 3 3 7" xfId="30389" xr:uid="{866587BA-2F77-4DD8-9AF2-272415DCCBCC}"/>
    <cellStyle name="Virgül 8 3 4" xfId="6395" xr:uid="{58874DE5-DFEF-4162-B2E2-53D3A8997BE2}"/>
    <cellStyle name="Virgül 8 3 4 2" xfId="8990" xr:uid="{611E0BE2-C0FE-4A0F-B1F4-D0F975020939}"/>
    <cellStyle name="Virgül 8 3 4 2 2" xfId="33684" xr:uid="{D69B5233-94D2-4901-B8DB-7CB1A1102143}"/>
    <cellStyle name="Virgül 8 3 4 3" xfId="12383" xr:uid="{B7C5E52C-2A0E-4019-A997-EAB456E6331F}"/>
    <cellStyle name="Virgül 8 3 4 3 2" xfId="36617" xr:uid="{C07CE9AE-C0D8-4B71-9DBD-2C8367972EDE}"/>
    <cellStyle name="Virgül 8 3 4 4" xfId="16096" xr:uid="{A09AE85C-0A0D-49EC-808C-F37F11824F8A}"/>
    <cellStyle name="Virgül 8 3 4 4 2" xfId="40328" xr:uid="{21F760D0-AE5F-4CD0-BEE7-949A76E0AB03}"/>
    <cellStyle name="Virgül 8 3 4 5" xfId="19834" xr:uid="{461BB517-AD54-4A8A-AF53-2BE980227FC9}"/>
    <cellStyle name="Virgül 8 3 4 5 2" xfId="44059" xr:uid="{BBB17E4D-4AAC-46A8-9A44-31C43D52A1EC}"/>
    <cellStyle name="Virgül 8 3 4 6" xfId="25809" xr:uid="{A27DD983-33A6-4226-A9BC-2CE4CDD44C9F}"/>
    <cellStyle name="Virgül 8 3 4 6 2" xfId="49933" xr:uid="{4C90E9A8-34A6-40B9-82A4-6B9143F09364}"/>
    <cellStyle name="Virgül 8 3 4 7" xfId="31401" xr:uid="{F82AA318-C95F-40C2-9196-B29FF9657F10}"/>
    <cellStyle name="Virgül 8 3 5" xfId="6919" xr:uid="{9B113516-0DAF-485A-ACFF-1F929C2AF4F5}"/>
    <cellStyle name="Virgül 8 3 5 2" xfId="25068" xr:uid="{61457A79-0B7E-431F-94E0-34345B696711}"/>
    <cellStyle name="Virgül 8 3 5 2 2" xfId="49202" xr:uid="{00D4DF30-FECC-4F50-B6E4-70E6644AA273}"/>
    <cellStyle name="Virgül 8 3 5 3" xfId="31852" xr:uid="{8A1372D3-CE08-437A-9202-FE888EA11113}"/>
    <cellStyle name="Virgül 8 3 6" xfId="11047" xr:uid="{7D8292E4-5A52-4071-9567-7A2D7AA4CEF1}"/>
    <cellStyle name="Virgül 8 3 6 2" xfId="35304" xr:uid="{51B2D049-88F9-43C4-AB1E-5314502F2EC7}"/>
    <cellStyle name="Virgül 8 3 7" xfId="11652" xr:uid="{63B637F4-22FA-432C-BDF4-19028106CEED}"/>
    <cellStyle name="Virgül 8 3 7 2" xfId="35886" xr:uid="{97A95585-F9CF-4E1F-AF4F-9BFAD06877FB}"/>
    <cellStyle name="Virgül 8 3 8" xfId="15365" xr:uid="{539651A6-1F0D-46D9-AFA5-7ECF2B519256}"/>
    <cellStyle name="Virgül 8 3 8 2" xfId="39597" xr:uid="{8079353B-428A-4B4D-BC01-8A17421FF1F3}"/>
    <cellStyle name="Virgül 8 3 9" xfId="19102" xr:uid="{90D8BC62-5249-4D6A-9817-6C5BF2FC49D0}"/>
    <cellStyle name="Virgül 8 3 9 2" xfId="43328" xr:uid="{C390B9CB-BA11-4A57-9DB9-AF69DAD7175C}"/>
    <cellStyle name="Virgül 8 4" xfId="2831" xr:uid="{00000000-0005-0000-0000-00000A0D0000}"/>
    <cellStyle name="Virgül 8 4 2" xfId="5302" xr:uid="{E4A0FA62-0071-437C-AEF6-BB92BB7C7523}"/>
    <cellStyle name="Virgül 8 4 2 2" xfId="8203" xr:uid="{ED353A12-FF03-4715-B769-3BA850D1AE19}"/>
    <cellStyle name="Virgül 8 4 2 2 2" xfId="27792" xr:uid="{983381D3-7C74-4DC7-8A64-A5F79B154A7B}"/>
    <cellStyle name="Virgül 8 4 2 2 2 2" xfId="51909" xr:uid="{4D3EC253-D15E-4AEE-BD29-1FC0A31F764A}"/>
    <cellStyle name="Virgül 8 4 2 2 3" xfId="33027" xr:uid="{3921D9EE-0DBC-476A-AE7C-6A39CC65C26F}"/>
    <cellStyle name="Virgül 8 4 2 3" xfId="14360" xr:uid="{37C0C04C-265D-45B4-A705-B66C344181EB}"/>
    <cellStyle name="Virgül 8 4 2 3 2" xfId="38593" xr:uid="{0AF25FDF-0EF7-4724-AA2A-7AE00CC9BB5E}"/>
    <cellStyle name="Virgül 8 4 2 4" xfId="18073" xr:uid="{56C6FA6F-B2FF-4D90-91F6-85F10B95CF95}"/>
    <cellStyle name="Virgül 8 4 2 4 2" xfId="42304" xr:uid="{A89D50AC-5C2B-4880-9411-697C1229F006}"/>
    <cellStyle name="Virgül 8 4 2 5" xfId="21812" xr:uid="{E5F5B11A-DB04-409B-9790-BE06C23FE387}"/>
    <cellStyle name="Virgül 8 4 2 5 2" xfId="46035" xr:uid="{9D8B23CC-27CD-446B-B65F-FC068388A999}"/>
    <cellStyle name="Virgül 8 4 2 6" xfId="23832" xr:uid="{9FCA3BA9-909C-4C7D-84A7-CE7530C42A17}"/>
    <cellStyle name="Virgül 8 4 2 6 2" xfId="48034" xr:uid="{03D57FC2-378E-44DA-8C1C-FB2E015FD412}"/>
    <cellStyle name="Virgül 8 4 3" xfId="7055" xr:uid="{F0B30E07-8ECF-4146-876B-FD85F51D9AFA}"/>
    <cellStyle name="Virgül 8 4 3 2" xfId="13168" xr:uid="{A3229EF1-9C7B-4DE2-B6F4-913C98779643}"/>
    <cellStyle name="Virgül 8 4 3 2 2" xfId="37401" xr:uid="{CE0287BB-D471-4D5D-A286-432652CA1754}"/>
    <cellStyle name="Virgül 8 4 3 3" xfId="16881" xr:uid="{3E9627B4-78E5-4F4A-BAD8-BFB1DC020176}"/>
    <cellStyle name="Virgül 8 4 3 3 2" xfId="41112" xr:uid="{4B4F4D3E-5A30-4362-B834-F8974C484296}"/>
    <cellStyle name="Virgül 8 4 3 4" xfId="20620" xr:uid="{7DFD109D-D8D7-4533-B47F-BAA9E74CADB2}"/>
    <cellStyle name="Virgül 8 4 3 4 2" xfId="44843" xr:uid="{A0E58FCC-081A-4335-93C5-A3C10B3841B7}"/>
    <cellStyle name="Virgül 8 4 3 5" xfId="26598" xr:uid="{2BAFA5DC-7241-444D-9AEE-876A640C9AE4}"/>
    <cellStyle name="Virgül 8 4 3 5 2" xfId="50717" xr:uid="{E9D2FF40-D236-457A-BCE4-C17963E36DDB}"/>
    <cellStyle name="Virgül 8 4 3 6" xfId="31979" xr:uid="{5503D24A-613C-4A21-B93C-5BE54AFB924C}"/>
    <cellStyle name="Virgül 8 4 4" xfId="11048" xr:uid="{A8465297-F34D-4157-A241-99DB6E99F635}"/>
    <cellStyle name="Virgül 8 4 4 2" xfId="25195" xr:uid="{95D81DBA-8274-4024-913E-6B94A76E9631}"/>
    <cellStyle name="Virgül 8 4 4 2 2" xfId="49329" xr:uid="{097DC300-2F8A-4474-9189-53A81520FB5C}"/>
    <cellStyle name="Virgül 8 4 4 3" xfId="35305" xr:uid="{027ABEE0-F7BC-4D16-BA97-8BFE3FAFC03E}"/>
    <cellStyle name="Virgül 8 4 5" xfId="11779" xr:uid="{C2C8A724-D347-4067-80AF-74BEEDCE3E6A}"/>
    <cellStyle name="Virgül 8 4 5 2" xfId="36013" xr:uid="{4D70557C-24D5-4D71-B93D-8C5A99A7A620}"/>
    <cellStyle name="Virgül 8 4 6" xfId="15492" xr:uid="{DBB597D4-B1D1-4DD2-9B1D-046689594EDD}"/>
    <cellStyle name="Virgül 8 4 6 2" xfId="39724" xr:uid="{831E0833-121F-464E-8E6F-98F94FACB00D}"/>
    <cellStyle name="Virgül 8 4 7" xfId="19229" xr:uid="{D78D62FA-AE8B-41FD-A683-4F2ACFCEB9CB}"/>
    <cellStyle name="Virgül 8 4 7 2" xfId="43455" xr:uid="{D5FB1BB9-9E7A-432C-AB59-702839016B5A}"/>
    <cellStyle name="Virgül 8 4 8" xfId="22782" xr:uid="{10E95276-7918-478B-BA4B-3C0ED1C7EABF}"/>
    <cellStyle name="Virgül 8 4 8 2" xfId="46984" xr:uid="{280B590D-D6FB-4442-84D6-1CA96F9DD920}"/>
    <cellStyle name="Virgül 8 5" xfId="2832" xr:uid="{00000000-0005-0000-0000-00000B0D0000}"/>
    <cellStyle name="Virgül 8 5 2" xfId="5303" xr:uid="{24AFCA24-44F0-4090-A572-3DA777494D10}"/>
    <cellStyle name="Virgül 8 5 2 2" xfId="8333" xr:uid="{B56EF792-F0D2-476B-ADC0-CE9D77954371}"/>
    <cellStyle name="Virgül 8 5 2 2 2" xfId="27919" xr:uid="{4F5ED4C6-A03F-4737-B46B-56537355D2A0}"/>
    <cellStyle name="Virgül 8 5 2 2 2 2" xfId="52036" xr:uid="{14D447C6-DE76-4DC2-98BC-58A8665D4821}"/>
    <cellStyle name="Virgül 8 5 2 2 3" xfId="33154" xr:uid="{0CEA089B-AEEB-4EF0-B2E6-DF9890665836}"/>
    <cellStyle name="Virgül 8 5 2 3" xfId="14487" xr:uid="{A8C61393-A213-4E52-9344-252430B041F3}"/>
    <cellStyle name="Virgül 8 5 2 3 2" xfId="38720" xr:uid="{92F3DE2F-ACAE-419C-BE82-069CBEED38AE}"/>
    <cellStyle name="Virgül 8 5 2 4" xfId="18200" xr:uid="{08C92734-5108-4E1B-8DE3-01B0732E7B59}"/>
    <cellStyle name="Virgül 8 5 2 4 2" xfId="42431" xr:uid="{C554A00F-3CAE-4D24-891B-795CC2D4B3CB}"/>
    <cellStyle name="Virgül 8 5 2 5" xfId="21939" xr:uid="{ECA9E2BF-3034-4E75-9D9E-1E6BC9137A75}"/>
    <cellStyle name="Virgül 8 5 2 5 2" xfId="46162" xr:uid="{AAF2FB53-DF39-474B-8901-6884581F1C2F}"/>
    <cellStyle name="Virgül 8 5 2 6" xfId="23959" xr:uid="{D294FC38-ABB9-482D-876B-949B2EA434DD}"/>
    <cellStyle name="Virgül 8 5 2 6 2" xfId="48161" xr:uid="{12B35782-0075-46CC-B484-961493295179}"/>
    <cellStyle name="Virgül 8 5 3" xfId="7183" xr:uid="{2B5BA7E0-1E19-4819-8E78-132298BC7611}"/>
    <cellStyle name="Virgül 8 5 3 2" xfId="13295" xr:uid="{F4A9BC3A-6381-41A5-9513-5C5F0819C2E3}"/>
    <cellStyle name="Virgül 8 5 3 2 2" xfId="37528" xr:uid="{0271B9B8-8C71-41BD-B68D-E6EBEE504F03}"/>
    <cellStyle name="Virgül 8 5 3 3" xfId="17008" xr:uid="{106C0939-EACD-470E-AEF5-71B9D2BA49EB}"/>
    <cellStyle name="Virgül 8 5 3 3 2" xfId="41239" xr:uid="{513ECBF3-3195-4AE0-9562-91E047C241A2}"/>
    <cellStyle name="Virgül 8 5 3 4" xfId="20747" xr:uid="{A61C7EA3-D564-4829-8340-03F180342576}"/>
    <cellStyle name="Virgül 8 5 3 4 2" xfId="44970" xr:uid="{4701F71D-4E85-487F-8D9A-31C285F80474}"/>
    <cellStyle name="Virgül 8 5 3 5" xfId="26725" xr:uid="{E7AD32B5-7373-495B-8041-B125FD760B19}"/>
    <cellStyle name="Virgül 8 5 3 5 2" xfId="50844" xr:uid="{408BC844-EBF6-48B4-B9BA-CB8E50B71BA0}"/>
    <cellStyle name="Virgül 8 5 3 6" xfId="32106" xr:uid="{DBABC027-2637-41EC-8965-A3873A34CAC7}"/>
    <cellStyle name="Virgül 8 5 4" xfId="11906" xr:uid="{68E1CA04-CF9B-4D21-967C-AEB979AC771D}"/>
    <cellStyle name="Virgül 8 5 4 2" xfId="25322" xr:uid="{41D97463-C42E-49F6-98A4-F8317B942715}"/>
    <cellStyle name="Virgül 8 5 4 2 2" xfId="49456" xr:uid="{B1EF8E9C-DDB1-4BD1-BAC5-18EFE9BA1F81}"/>
    <cellStyle name="Virgül 8 5 4 3" xfId="36140" xr:uid="{ADBFB8F7-3C27-40CF-8F24-512F34BAB58A}"/>
    <cellStyle name="Virgül 8 5 5" xfId="15619" xr:uid="{CE728099-02A4-48ED-B1C5-6A8BC925A060}"/>
    <cellStyle name="Virgül 8 5 5 2" xfId="39851" xr:uid="{FC737EBC-ED26-4906-8BE5-F111B2D58A60}"/>
    <cellStyle name="Virgül 8 5 6" xfId="19356" xr:uid="{1514B657-9ECC-4F9D-B52D-C327909236C7}"/>
    <cellStyle name="Virgül 8 5 6 2" xfId="43582" xr:uid="{08FC6A43-BB93-4C13-97E0-A073F069FB13}"/>
    <cellStyle name="Virgül 8 5 7" xfId="22909" xr:uid="{21425CB7-7FAC-4BE5-B247-95449053F574}"/>
    <cellStyle name="Virgül 8 5 7 2" xfId="47111" xr:uid="{C8F90D64-B94D-4262-8C87-11ABF10D9411}"/>
    <cellStyle name="Virgül 8 6" xfId="3212" xr:uid="{00000000-0005-0000-0000-00000C0D0000}"/>
    <cellStyle name="Virgül 8 6 2" xfId="5304" xr:uid="{05D759A5-2359-4D9B-979F-50A3F16FC083}"/>
    <cellStyle name="Virgül 8 6 2 2" xfId="8465" xr:uid="{F350E2C0-EFF9-401C-AF6B-1702CAE9D712}"/>
    <cellStyle name="Virgül 8 6 2 2 2" xfId="28046" xr:uid="{29915726-343A-4922-9B64-F688F35C4F76}"/>
    <cellStyle name="Virgül 8 6 2 2 2 2" xfId="52163" xr:uid="{3278455E-B7A7-41C1-BE17-D7B6BD017028}"/>
    <cellStyle name="Virgül 8 6 2 2 3" xfId="33281" xr:uid="{246751DB-6FAE-4EB8-9514-DE6568E6E629}"/>
    <cellStyle name="Virgül 8 6 2 3" xfId="14614" xr:uid="{B6AD20DA-8654-4DFA-9D3B-F3D94078ACBD}"/>
    <cellStyle name="Virgül 8 6 2 3 2" xfId="38847" xr:uid="{996D40B0-532F-4C7F-94CF-BD0C4D82E31D}"/>
    <cellStyle name="Virgül 8 6 2 4" xfId="18327" xr:uid="{4D1BBB1C-FCD8-4213-8CAE-70DA7EB9307E}"/>
    <cellStyle name="Virgül 8 6 2 4 2" xfId="42558" xr:uid="{A24AE168-2780-4448-91D9-AF8E3FD4287D}"/>
    <cellStyle name="Virgül 8 6 2 5" xfId="22066" xr:uid="{F13469DD-6F37-4C00-B2AC-BC33871EFF76}"/>
    <cellStyle name="Virgül 8 6 2 5 2" xfId="46289" xr:uid="{18C2EB9F-CC34-4D76-A807-98E0A7DE8E51}"/>
    <cellStyle name="Virgül 8 6 2 6" xfId="24086" xr:uid="{E6A9840F-BABB-4C8F-B7DD-27F67EAB3DB0}"/>
    <cellStyle name="Virgül 8 6 2 6 2" xfId="48288" xr:uid="{BACBC12D-0168-4298-9C7B-6CE3AFB920FC}"/>
    <cellStyle name="Virgül 8 6 3" xfId="7317" xr:uid="{D2D8BE10-9966-4EDC-8BAD-9EEE3BD30ACE}"/>
    <cellStyle name="Virgül 8 6 3 2" xfId="13422" xr:uid="{EABF71EB-571F-4022-95D2-388A778E5B07}"/>
    <cellStyle name="Virgül 8 6 3 2 2" xfId="37655" xr:uid="{8DCC715E-B304-4F53-ADB3-53385C6B4C02}"/>
    <cellStyle name="Virgül 8 6 3 3" xfId="17135" xr:uid="{B579986C-8DE0-4C4E-AECE-7A142C38A419}"/>
    <cellStyle name="Virgül 8 6 3 3 2" xfId="41366" xr:uid="{11417523-C34A-4410-8A6C-5B2BB83CFD85}"/>
    <cellStyle name="Virgül 8 6 3 4" xfId="20874" xr:uid="{03841E97-D9E1-4EF9-836C-898377EC3096}"/>
    <cellStyle name="Virgül 8 6 3 4 2" xfId="45097" xr:uid="{BC4A83BE-DC8B-4E7A-86AB-DBB4BE81F06C}"/>
    <cellStyle name="Virgül 8 6 3 5" xfId="26852" xr:uid="{B539A681-D078-4C3A-8B41-91621B6B1967}"/>
    <cellStyle name="Virgül 8 6 3 5 2" xfId="50971" xr:uid="{8446638E-8A6F-4A5F-B1B4-092988B688B5}"/>
    <cellStyle name="Virgül 8 6 3 6" xfId="32233" xr:uid="{E5CD98D0-1E43-4FE0-AE5E-8BC8DAC98DA2}"/>
    <cellStyle name="Virgül 8 6 4" xfId="12033" xr:uid="{A675C4B7-C6DF-498C-9384-DC426A2F938D}"/>
    <cellStyle name="Virgül 8 6 4 2" xfId="25449" xr:uid="{462B9120-CA7E-4BBD-96A6-4F17B89EBCC6}"/>
    <cellStyle name="Virgül 8 6 4 2 2" xfId="49583" xr:uid="{F8BC3139-C5CF-413B-AC49-2AC204AC4676}"/>
    <cellStyle name="Virgül 8 6 4 3" xfId="36267" xr:uid="{9605C9B7-C775-4924-A9E4-71F42168063F}"/>
    <cellStyle name="Virgül 8 6 5" xfId="15746" xr:uid="{C7F0105A-FBC6-4091-A643-B4D44C51DBBB}"/>
    <cellStyle name="Virgül 8 6 5 2" xfId="39978" xr:uid="{FB9BDE1C-1B0B-43B8-A363-59262C076738}"/>
    <cellStyle name="Virgül 8 6 6" xfId="19483" xr:uid="{D5DA23E5-D7AA-4FD0-B53C-8EE391C46EC7}"/>
    <cellStyle name="Virgül 8 6 6 2" xfId="43709" xr:uid="{699E5E4B-01A0-4B4F-B5E0-189E4C079091}"/>
    <cellStyle name="Virgül 8 6 7" xfId="23036" xr:uid="{1C2509EE-DEA0-43FE-B901-1D7B038DFC6E}"/>
    <cellStyle name="Virgül 8 6 7 2" xfId="47238" xr:uid="{D1184E66-61B9-4DBC-A0A9-1092DB4F92EE}"/>
    <cellStyle name="Virgül 8 6 8" xfId="29222" xr:uid="{286A75B0-F805-4256-A78F-7F379AC0A600}"/>
    <cellStyle name="Virgül 8 7" xfId="3456" xr:uid="{00000000-0005-0000-0000-00000D0D0000}"/>
    <cellStyle name="Virgül 8 7 2" xfId="7876" xr:uid="{3AD275D5-449B-4038-BE6F-C988E0693F50}"/>
    <cellStyle name="Virgül 8 7 3" xfId="29258" xr:uid="{7A2964FB-CAD7-4E8C-A0B3-BE9B9D397606}"/>
    <cellStyle name="Virgül 8 8" xfId="7482" xr:uid="{7A90F072-CF58-4D8E-8C73-A8ABB6EA007D}"/>
    <cellStyle name="Virgül 8 8 2" xfId="12591" xr:uid="{BEB452F6-F0DD-408C-A7A3-2E0D2D2407E0}"/>
    <cellStyle name="Virgül 8 8 2 2" xfId="26019" xr:uid="{EF65D266-1625-4A35-A61A-59216C1BFD47}"/>
    <cellStyle name="Virgül 8 8 2 2 2" xfId="50140" xr:uid="{5708275E-3CF3-4D7C-969F-562BD46D6DA4}"/>
    <cellStyle name="Virgül 8 8 2 3" xfId="36824" xr:uid="{390EB8B9-0D8A-4BB0-8860-F7F652C0272A}"/>
    <cellStyle name="Virgül 8 8 3" xfId="16304" xr:uid="{F761FC03-35B7-43E7-9195-C11D17DD3581}"/>
    <cellStyle name="Virgül 8 8 3 2" xfId="40535" xr:uid="{9BC2D493-3C2F-4617-9BB5-CF852935BD6B}"/>
    <cellStyle name="Virgül 8 8 4" xfId="20043" xr:uid="{BCF1B027-63E3-47B4-8400-B585F88BA531}"/>
    <cellStyle name="Virgül 8 8 4 2" xfId="44266" xr:uid="{6272712A-CAF1-4340-8E8E-15CC2F994C75}"/>
    <cellStyle name="Virgül 8 8 5" xfId="23196" xr:uid="{09A16F85-FA09-4985-9B1E-0AE1E64FE813}"/>
    <cellStyle name="Virgül 8 8 5 2" xfId="47398" xr:uid="{0E8F28C1-0DA5-40A7-918D-D7607C0ECB58}"/>
    <cellStyle name="Virgül 8 8 6" xfId="32393" xr:uid="{F3DD1DF6-B76B-4525-86D7-D3135B451EBA}"/>
    <cellStyle name="Virgül 8 9" xfId="6710" xr:uid="{C3FE132F-796A-4FAC-87B4-8210F4052188}"/>
    <cellStyle name="Virgül 8 9 2" xfId="9787" xr:uid="{26BD8149-3B1A-4F95-931E-21F763F6F961}"/>
    <cellStyle name="Virgül 8 9 2 2" xfId="34391" xr:uid="{AEEC4386-02D7-4389-8671-5C8D6AEA6E5B}"/>
    <cellStyle name="Virgül 8 9 3" xfId="13633" xr:uid="{A92B7439-0F9D-447B-A976-FC0980BC6A51}"/>
    <cellStyle name="Virgül 8 9 3 2" xfId="37866" xr:uid="{D4F0EE29-5ECD-45D1-B922-3133AA12BB89}"/>
    <cellStyle name="Virgül 8 9 4" xfId="17346" xr:uid="{8496004A-3E61-49E5-933C-CAF5C5909AAD}"/>
    <cellStyle name="Virgül 8 9 4 2" xfId="41577" xr:uid="{C49A562A-6A2B-4B64-A909-8E8AC65816FE}"/>
    <cellStyle name="Virgül 8 9 5" xfId="21085" xr:uid="{C55F0A68-4EC8-46AA-8A57-1FF2C6A699B2}"/>
    <cellStyle name="Virgül 8 9 5 2" xfId="45308" xr:uid="{7E3DB48F-DFD1-4824-9A17-8ED11D294D1A}"/>
    <cellStyle name="Virgül 8 9 6" xfId="27063" xr:uid="{F384DB29-F823-4231-A646-DA7A8BBB3E2F}"/>
    <cellStyle name="Virgül 8 9 6 2" xfId="51182" xr:uid="{790D14B0-E134-471F-8613-615872D2DFB1}"/>
    <cellStyle name="Virgül 9" xfId="2833" xr:uid="{00000000-0005-0000-0000-00000E0D0000}"/>
    <cellStyle name="Virgül 9 10" xfId="11049" xr:uid="{6838B37C-4B14-4D20-BBFB-63A082EB8BF5}"/>
    <cellStyle name="Virgül 9 10 2" xfId="24568" xr:uid="{27F25A11-AC6F-4CEE-83F9-8EA0750A5A84}"/>
    <cellStyle name="Virgül 9 10 2 2" xfId="48742" xr:uid="{C3994F45-BF83-4CB5-B1EC-2BE69D117D47}"/>
    <cellStyle name="Virgül 9 10 3" xfId="35306" xr:uid="{6A415DA9-08E0-4BEF-9F4C-EF2A7D4AEBF0}"/>
    <cellStyle name="Virgül 9 11" xfId="11187" xr:uid="{93237835-EE40-45C1-82B3-2C53AF4FF641}"/>
    <cellStyle name="Virgül 9 11 2" xfId="35421" xr:uid="{BFB2FB06-5A72-4547-9249-4847BA2F5265}"/>
    <cellStyle name="Virgül 9 12" xfId="14900" xr:uid="{63DEDFB3-1156-46A4-A8A5-20EC242AB97C}"/>
    <cellStyle name="Virgül 9 12 2" xfId="39132" xr:uid="{63425F26-23C4-4D59-BABD-B5EBD5ABBBF0}"/>
    <cellStyle name="Virgül 9 13" xfId="18633" xr:uid="{09212D74-A958-4A1C-92A4-EF921604CC39}"/>
    <cellStyle name="Virgül 9 13 2" xfId="42859" xr:uid="{F8F8AF77-AF54-4FA2-A63A-404CCA7E67F8}"/>
    <cellStyle name="Virgül 9 14" xfId="22476" xr:uid="{A98D7BB0-2D8B-49A4-83A3-C1BA37C03D2A}"/>
    <cellStyle name="Virgül 9 14 2" xfId="46678" xr:uid="{287F887D-73C8-483E-AB85-3C1C9E6CE849}"/>
    <cellStyle name="Virgül 9 15" xfId="29192" xr:uid="{38CF8169-BD95-458E-89EC-8694CEA745F3}"/>
    <cellStyle name="Virgül 9 2" xfId="2834" xr:uid="{00000000-0005-0000-0000-00000F0D0000}"/>
    <cellStyle name="Virgül 9 2 10" xfId="29193" xr:uid="{AA067F80-C391-4DD6-BC81-E638ED1EA6A3}"/>
    <cellStyle name="Virgül 9 2 2" xfId="5306" xr:uid="{748BDBDF-FCFD-4516-9282-6D80F4CA3FD5}"/>
    <cellStyle name="Virgül 9 2 2 2" xfId="8120" xr:uid="{74B37385-4E05-45EB-BD87-3F2CEB3B204D}"/>
    <cellStyle name="Virgül 9 2 2 2 2" xfId="26519" xr:uid="{956330EC-EF1D-49AA-A080-57C1B3CF5B40}"/>
    <cellStyle name="Virgül 9 2 2 2 2 2" xfId="50638" xr:uid="{328D0744-E205-4A94-A336-A80807EE1764}"/>
    <cellStyle name="Virgül 9 2 2 2 3" xfId="32948" xr:uid="{839A6898-FAAC-4FF5-849E-EA5F36A755F7}"/>
    <cellStyle name="Virgül 9 2 2 3" xfId="13089" xr:uid="{C545D1E5-0F8C-494C-B7FD-9276FE9433B7}"/>
    <cellStyle name="Virgül 9 2 2 3 2" xfId="37322" xr:uid="{1CF65B4A-1C9B-450B-8A26-A50BE95AD9C4}"/>
    <cellStyle name="Virgül 9 2 2 4" xfId="16802" xr:uid="{C3AC9F13-4FA1-4BB1-86D3-51072309D206}"/>
    <cellStyle name="Virgül 9 2 2 4 2" xfId="41033" xr:uid="{DD86221D-95C5-4880-B0C9-B2F756D7F2FC}"/>
    <cellStyle name="Virgül 9 2 2 5" xfId="20541" xr:uid="{6E8FA406-0FE9-4E18-A2C8-635D0943ABE6}"/>
    <cellStyle name="Virgül 9 2 2 5 2" xfId="44764" xr:uid="{E813CD31-B1CF-49A7-8492-45A83D290F9C}"/>
    <cellStyle name="Virgül 9 2 2 6" xfId="23753" xr:uid="{92DE7CE1-264F-47E7-921A-D345816ADFB0}"/>
    <cellStyle name="Virgül 9 2 2 6 2" xfId="47955" xr:uid="{93EB76B1-5BE0-4C36-87E9-3157F9A4DE4D}"/>
    <cellStyle name="Virgül 9 2 2 7" xfId="30392" xr:uid="{147F8382-BF0B-495C-BC4B-76094B46A822}"/>
    <cellStyle name="Virgül 9 2 3" xfId="6398" xr:uid="{33B497AC-492E-4CE8-BE30-ABF2440EB46E}"/>
    <cellStyle name="Virgül 9 2 3 2" xfId="10081" xr:uid="{650EC243-D5A1-413E-8FDD-2DA52658ED3C}"/>
    <cellStyle name="Virgül 9 2 3 2 2" xfId="34675" xr:uid="{EACE2BC8-DD02-4738-8A22-24604126F130}"/>
    <cellStyle name="Virgül 9 2 3 3" xfId="14281" xr:uid="{493C1C3B-DC5D-4842-B02C-2F594951D1BF}"/>
    <cellStyle name="Virgül 9 2 3 3 2" xfId="38514" xr:uid="{D10C70C0-1F3A-4AD1-8248-949E12C0354A}"/>
    <cellStyle name="Virgül 9 2 3 4" xfId="17994" xr:uid="{51713791-18B2-4B5E-B4AC-11C925F30D2E}"/>
    <cellStyle name="Virgül 9 2 3 4 2" xfId="42225" xr:uid="{018F442A-286D-4EB5-AFF4-3157FEF8A5DB}"/>
    <cellStyle name="Virgül 9 2 3 5" xfId="21733" xr:uid="{96740A79-89AE-43DC-A5D4-AF59D723B9C8}"/>
    <cellStyle name="Virgül 9 2 3 5 2" xfId="45956" xr:uid="{3ECD842E-4ACA-4B84-A11F-70D8F264E934}"/>
    <cellStyle name="Virgül 9 2 3 6" xfId="27713" xr:uid="{E5FCC79F-273F-4A01-89B5-2DCD75FC8D22}"/>
    <cellStyle name="Virgül 9 2 3 6 2" xfId="51830" xr:uid="{3D8EA807-14E1-4D7B-A1EE-32E6B3A71E47}"/>
    <cellStyle name="Virgül 9 2 3 7" xfId="31404" xr:uid="{E5898959-EC72-4608-989F-BEBD2A08090B}"/>
    <cellStyle name="Virgül 9 2 4" xfId="6968" xr:uid="{D5C3797F-A20B-4AC0-B054-11906EB90B6C}"/>
    <cellStyle name="Virgül 9 2 4 2" xfId="12431" xr:uid="{8AC89E16-8172-495C-9E8B-E3B11E7D1DE9}"/>
    <cellStyle name="Virgül 9 2 4 2 2" xfId="36665" xr:uid="{DEA1E920-EE1E-4DF6-A220-27B877F8C282}"/>
    <cellStyle name="Virgül 9 2 4 3" xfId="16144" xr:uid="{9E7E67FB-430B-49C5-B6C1-3A6EEE84ED3E}"/>
    <cellStyle name="Virgül 9 2 4 3 2" xfId="40376" xr:uid="{006E9141-9BFD-4F4D-9101-6A8CE064B3C3}"/>
    <cellStyle name="Virgül 9 2 4 4" xfId="19882" xr:uid="{B6C6C116-C23F-45C2-BC70-8320258C081A}"/>
    <cellStyle name="Virgül 9 2 4 4 2" xfId="44107" xr:uid="{88316502-0165-429A-835A-B588112EB64A}"/>
    <cellStyle name="Virgül 9 2 4 5" xfId="25857" xr:uid="{A5236926-A56E-48C8-9BBD-AEBAFDFF0365}"/>
    <cellStyle name="Virgül 9 2 4 5 2" xfId="49981" xr:uid="{F316119F-76E6-46ED-B721-784535E841C7}"/>
    <cellStyle name="Virgül 9 2 4 6" xfId="31900" xr:uid="{1F5D3AC7-F7B8-4C70-8F03-DE600B306511}"/>
    <cellStyle name="Virgül 9 2 5" xfId="11050" xr:uid="{09A5558A-7E6A-4C85-A115-4BB7B690D37C}"/>
    <cellStyle name="Virgül 9 2 5 2" xfId="25116" xr:uid="{0CAAF243-3A25-4886-82E7-D0ECA8CC1A93}"/>
    <cellStyle name="Virgül 9 2 5 2 2" xfId="49250" xr:uid="{BEAF4F1D-EF7E-4180-BF1C-5DE765D735AA}"/>
    <cellStyle name="Virgül 9 2 5 3" xfId="35307" xr:uid="{4DBE52EF-CE17-4422-B5BA-75036CDDE31D}"/>
    <cellStyle name="Virgül 9 2 6" xfId="11700" xr:uid="{B8AED9CA-11B2-436C-888B-4D78CE8A7A1C}"/>
    <cellStyle name="Virgül 9 2 6 2" xfId="35934" xr:uid="{5BF53654-38C0-4FE2-8F73-EE96634F4A3F}"/>
    <cellStyle name="Virgül 9 2 7" xfId="15413" xr:uid="{4AAA58D2-F228-417B-93A0-BADE76ED4A0A}"/>
    <cellStyle name="Virgül 9 2 7 2" xfId="39645" xr:uid="{301AF220-15ED-4B26-A74D-C9B50D2EB24E}"/>
    <cellStyle name="Virgül 9 2 8" xfId="19150" xr:uid="{D8B4309D-9781-49F8-A2D5-22892D9E0E58}"/>
    <cellStyle name="Virgül 9 2 8 2" xfId="43376" xr:uid="{E8D1300E-E83C-4E0B-9ADE-0A7215CB2E33}"/>
    <cellStyle name="Virgül 9 2 9" xfId="22703" xr:uid="{08E90324-CDEC-4465-9369-F7794E314712}"/>
    <cellStyle name="Virgül 9 2 9 2" xfId="46905" xr:uid="{1418E1A7-CB9A-4FA5-B401-076CBE861820}"/>
    <cellStyle name="Virgül 9 3" xfId="2835" xr:uid="{00000000-0005-0000-0000-0000100D0000}"/>
    <cellStyle name="Virgül 9 3 2" xfId="8251" xr:uid="{7758161D-B257-4E49-93FE-CC99CF27E481}"/>
    <cellStyle name="Virgül 9 3 2 2" xfId="14408" xr:uid="{A2CE93F2-4700-45ED-9DFA-A7E0B661234E}"/>
    <cellStyle name="Virgül 9 3 2 2 2" xfId="27840" xr:uid="{F2AB4C0A-D752-4394-A920-5406B5DB227C}"/>
    <cellStyle name="Virgül 9 3 2 2 2 2" xfId="51957" xr:uid="{90DC9022-6C99-44D2-B21C-099F6B02E851}"/>
    <cellStyle name="Virgül 9 3 2 2 3" xfId="38641" xr:uid="{7C814B2F-FD30-46C3-8CBA-5D0162523901}"/>
    <cellStyle name="Virgül 9 3 2 3" xfId="18121" xr:uid="{F02C4D26-6DCE-4FED-8262-86AF76F4E807}"/>
    <cellStyle name="Virgül 9 3 2 3 2" xfId="42352" xr:uid="{27D221EC-EFAB-4D00-8317-D682DBEB8538}"/>
    <cellStyle name="Virgül 9 3 2 4" xfId="21860" xr:uid="{29CD6CE4-22F2-481A-AB87-85DCACF7FEB8}"/>
    <cellStyle name="Virgül 9 3 2 4 2" xfId="46083" xr:uid="{A490F12E-BFD8-45FE-B734-C52E1BBBF0B5}"/>
    <cellStyle name="Virgül 9 3 2 5" xfId="23880" xr:uid="{1C5D9260-B75D-4F33-ADFD-AD55DD8499A3}"/>
    <cellStyle name="Virgül 9 3 2 5 2" xfId="48082" xr:uid="{65DBD0FF-63CA-44E9-82C6-DE8064EE71F5}"/>
    <cellStyle name="Virgül 9 3 2 6" xfId="33075" xr:uid="{63E49D65-A7D1-4A4B-8EDC-E022F6171260}"/>
    <cellStyle name="Virgül 9 3 3" xfId="7103" xr:uid="{5875B681-82A9-477F-9F02-C0A22ADA6816}"/>
    <cellStyle name="Virgül 9 3 3 2" xfId="13216" xr:uid="{30B510CC-DD30-4498-8FF5-E8122D169822}"/>
    <cellStyle name="Virgül 9 3 3 2 2" xfId="37449" xr:uid="{1F5AF960-12DA-41E9-806E-0BE20FDE97C8}"/>
    <cellStyle name="Virgül 9 3 3 3" xfId="16929" xr:uid="{A83229BE-2E47-46D7-A0B6-B9F1DEA9C155}"/>
    <cellStyle name="Virgül 9 3 3 3 2" xfId="41160" xr:uid="{1D3D4121-92E5-47A7-990A-7C1DCD24DB8A}"/>
    <cellStyle name="Virgül 9 3 3 4" xfId="20668" xr:uid="{FAA7E62E-2F9A-4D54-8425-14B4240FF649}"/>
    <cellStyle name="Virgül 9 3 3 4 2" xfId="44891" xr:uid="{F6D639A0-B2EB-4B23-B023-F523875087EA}"/>
    <cellStyle name="Virgül 9 3 3 5" xfId="26646" xr:uid="{13DDC44B-3B02-4AE3-8DB2-A0B03F46932A}"/>
    <cellStyle name="Virgül 9 3 3 5 2" xfId="50765" xr:uid="{C989BA29-F023-4F48-BE8A-770CDFA5B73A}"/>
    <cellStyle name="Virgül 9 3 3 6" xfId="32027" xr:uid="{7C40BA84-39B5-465F-B38C-46AEF8F48BB7}"/>
    <cellStyle name="Virgül 9 3 4" xfId="11827" xr:uid="{8B23F94B-0CE3-4CC3-B502-09D4EE37B983}"/>
    <cellStyle name="Virgül 9 3 4 2" xfId="25243" xr:uid="{C64D95E4-10C2-42BC-9D16-75BABE093211}"/>
    <cellStyle name="Virgül 9 3 4 2 2" xfId="49377" xr:uid="{2010C615-4F3C-4257-BCB8-115D0665CF98}"/>
    <cellStyle name="Virgül 9 3 4 3" xfId="36061" xr:uid="{61A8E37B-F802-47BE-BFE9-18C4F5CB0387}"/>
    <cellStyle name="Virgül 9 3 5" xfId="15540" xr:uid="{5183B90D-E855-4145-A341-87581393B8A2}"/>
    <cellStyle name="Virgül 9 3 5 2" xfId="39772" xr:uid="{CCD1691B-30A7-4513-95D6-D549573A7DB6}"/>
    <cellStyle name="Virgül 9 3 6" xfId="19277" xr:uid="{38A820D9-00E1-4CEF-8068-8DC82E3BF910}"/>
    <cellStyle name="Virgül 9 3 6 2" xfId="43503" xr:uid="{B680C515-8B6A-4BAE-9058-F627746A6600}"/>
    <cellStyle name="Virgül 9 3 7" xfId="22830" xr:uid="{93393649-7671-41A2-A2FA-54BDF3C08936}"/>
    <cellStyle name="Virgül 9 3 7 2" xfId="47032" xr:uid="{47F80383-C197-4D8B-B549-4D65B304AAC6}"/>
    <cellStyle name="Virgül 9 4" xfId="3501" xr:uid="{00000000-0005-0000-0000-0000110D0000}"/>
    <cellStyle name="Virgül 9 4 2" xfId="8381" xr:uid="{07717B8F-A264-4616-9EA2-0C8B1AEF9158}"/>
    <cellStyle name="Virgül 9 4 2 2" xfId="14535" xr:uid="{19748982-99FE-4800-AD36-94DFEDB40E9B}"/>
    <cellStyle name="Virgül 9 4 2 2 2" xfId="27967" xr:uid="{38092EB1-27A4-411B-9231-FBA596D3743E}"/>
    <cellStyle name="Virgül 9 4 2 2 2 2" xfId="52084" xr:uid="{0874B6AB-B6F7-4801-8A52-2058E551846D}"/>
    <cellStyle name="Virgül 9 4 2 2 3" xfId="38768" xr:uid="{1F854470-7438-4D53-91E1-F3082F37B4DC}"/>
    <cellStyle name="Virgül 9 4 2 3" xfId="18248" xr:uid="{1F4A75FE-0A9D-4163-B625-C06B88A3B31F}"/>
    <cellStyle name="Virgül 9 4 2 3 2" xfId="42479" xr:uid="{3018833B-1D0B-4987-B465-65C16532110A}"/>
    <cellStyle name="Virgül 9 4 2 4" xfId="21987" xr:uid="{5E88982D-BC8E-4997-95F4-435B4418DF2B}"/>
    <cellStyle name="Virgül 9 4 2 4 2" xfId="46210" xr:uid="{51C25494-1502-4C16-B4D5-D845067E9E85}"/>
    <cellStyle name="Virgül 9 4 2 5" xfId="24007" xr:uid="{AC273B95-AC2D-4982-B7EF-9A99AC3CF2C7}"/>
    <cellStyle name="Virgül 9 4 2 5 2" xfId="48209" xr:uid="{EE11BE65-8EC2-4B46-8301-5B54B7DC2690}"/>
    <cellStyle name="Virgül 9 4 2 6" xfId="33202" xr:uid="{6C7FA5D6-A30B-4585-B717-FF4032FBC78C}"/>
    <cellStyle name="Virgül 9 4 3" xfId="7231" xr:uid="{2FA07477-101F-4B83-BF2A-5067AB8A4D87}"/>
    <cellStyle name="Virgül 9 4 3 2" xfId="13343" xr:uid="{0A282758-1F16-45EE-A45A-0A9F56C90EC9}"/>
    <cellStyle name="Virgül 9 4 3 2 2" xfId="37576" xr:uid="{5E83638C-9B8B-41AA-8A58-5DA1916E7E5B}"/>
    <cellStyle name="Virgül 9 4 3 3" xfId="17056" xr:uid="{D2C9BA34-E624-4F49-A331-D5B13673FF9D}"/>
    <cellStyle name="Virgül 9 4 3 3 2" xfId="41287" xr:uid="{2D48C809-D803-4481-9DE7-49D71617AF2E}"/>
    <cellStyle name="Virgül 9 4 3 4" xfId="20795" xr:uid="{32A6AAF5-4D36-4727-ACAB-FBC8AFDE04A1}"/>
    <cellStyle name="Virgül 9 4 3 4 2" xfId="45018" xr:uid="{1F93CAEB-A4B5-4F91-9EDF-4BCFAE2AF540}"/>
    <cellStyle name="Virgül 9 4 3 5" xfId="26773" xr:uid="{2088A012-4072-40D3-8526-980894DE6B90}"/>
    <cellStyle name="Virgül 9 4 3 5 2" xfId="50892" xr:uid="{5883C31D-679F-4B04-8396-EB55EAF5895C}"/>
    <cellStyle name="Virgül 9 4 3 6" xfId="32154" xr:uid="{57754D93-4214-43A0-81D2-07DB9731D93D}"/>
    <cellStyle name="Virgül 9 4 4" xfId="11954" xr:uid="{1D90C28C-1B0D-4F49-9539-381EF271C913}"/>
    <cellStyle name="Virgül 9 4 4 2" xfId="25370" xr:uid="{E1E1D7F2-A083-43AD-9518-1126D11E34D1}"/>
    <cellStyle name="Virgül 9 4 4 2 2" xfId="49504" xr:uid="{C7A363F9-AB03-470F-B7FF-58A069EC5D8E}"/>
    <cellStyle name="Virgül 9 4 4 3" xfId="36188" xr:uid="{3E514BE6-AA72-4129-A29D-6C9B16C517BE}"/>
    <cellStyle name="Virgül 9 4 5" xfId="15667" xr:uid="{3A00300A-5555-4EF1-86F1-70925FDFC8DD}"/>
    <cellStyle name="Virgül 9 4 5 2" xfId="39899" xr:uid="{67BD7AC5-4408-44C6-B05E-4A9EF88ACE9E}"/>
    <cellStyle name="Virgül 9 4 6" xfId="19404" xr:uid="{91AB706E-DFDA-4374-98EB-A63EBCC24E39}"/>
    <cellStyle name="Virgül 9 4 6 2" xfId="43630" xr:uid="{47358C20-9098-41FC-8005-B8CF7731C02D}"/>
    <cellStyle name="Virgül 9 4 7" xfId="22957" xr:uid="{EB576C94-CD6B-4BFC-8025-4D638D80935C}"/>
    <cellStyle name="Virgül 9 4 7 2" xfId="47159" xr:uid="{9C74BC6C-B7D4-4A29-89E5-D085202F7E50}"/>
    <cellStyle name="Virgül 9 4 8" xfId="29296" xr:uid="{D461128F-156D-41E4-A1FC-A3FEC9B546AD}"/>
    <cellStyle name="Virgül 9 5" xfId="5305" xr:uid="{F68AA3DA-E2F3-4D51-9508-29B4CCF0D2EE}"/>
    <cellStyle name="Virgül 9 5 2" xfId="8513" xr:uid="{2AA1869B-2B8A-4F7D-B533-21032BA0DF55}"/>
    <cellStyle name="Virgül 9 5 2 2" xfId="14662" xr:uid="{AA56EA07-AD1D-420B-B716-2321EC5A4709}"/>
    <cellStyle name="Virgül 9 5 2 2 2" xfId="28094" xr:uid="{DB934805-53FF-49A4-89FC-3AFBA2D7C568}"/>
    <cellStyle name="Virgül 9 5 2 2 2 2" xfId="52211" xr:uid="{DE2B00A5-41FB-4342-B43C-4EB111C65EE6}"/>
    <cellStyle name="Virgül 9 5 2 2 3" xfId="38895" xr:uid="{F5B86564-90B7-45E3-9276-4B478B9641B7}"/>
    <cellStyle name="Virgül 9 5 2 3" xfId="18375" xr:uid="{08D1DDF0-7F4C-4973-92EE-1F4C956482B1}"/>
    <cellStyle name="Virgül 9 5 2 3 2" xfId="42606" xr:uid="{89D0C93C-2153-4960-98D8-3C87C25E9B12}"/>
    <cellStyle name="Virgül 9 5 2 4" xfId="22114" xr:uid="{0F5E45B8-0DD0-4B82-A033-294F32580667}"/>
    <cellStyle name="Virgül 9 5 2 4 2" xfId="46337" xr:uid="{D1CAAFFE-949F-4E44-813A-8BAB1DDC3D16}"/>
    <cellStyle name="Virgül 9 5 2 5" xfId="24134" xr:uid="{B2F62D45-3818-4A00-851D-FAD528C3CA9F}"/>
    <cellStyle name="Virgül 9 5 2 5 2" xfId="48336" xr:uid="{477F040E-515F-482B-87DC-1D54DD903E42}"/>
    <cellStyle name="Virgül 9 5 2 6" xfId="33329" xr:uid="{2A68AE3B-946B-406D-B515-F5CDEB337969}"/>
    <cellStyle name="Virgül 9 5 3" xfId="7365" xr:uid="{069DE8A9-3641-4DD2-99F9-AEE6976EC552}"/>
    <cellStyle name="Virgül 9 5 3 2" xfId="13470" xr:uid="{8E9B86EE-279C-4261-A62D-B96BE7E021E7}"/>
    <cellStyle name="Virgül 9 5 3 2 2" xfId="37703" xr:uid="{F2050C1C-2132-4A6B-88B9-05D0A19C1B77}"/>
    <cellStyle name="Virgül 9 5 3 3" xfId="17183" xr:uid="{0237B862-DF1C-417A-9E31-F55AE6AA8434}"/>
    <cellStyle name="Virgül 9 5 3 3 2" xfId="41414" xr:uid="{5361E924-65F0-451C-9C38-2F5FF14DD1BF}"/>
    <cellStyle name="Virgül 9 5 3 4" xfId="20922" xr:uid="{F4E1053F-DEE8-4A3B-BEDD-569B60687AD0}"/>
    <cellStyle name="Virgül 9 5 3 4 2" xfId="45145" xr:uid="{D558542E-8FEA-4964-BF92-CA5EA93591C3}"/>
    <cellStyle name="Virgül 9 5 3 5" xfId="26900" xr:uid="{0FA96D1C-57AA-4DEF-A8B1-41CA002D9E86}"/>
    <cellStyle name="Virgül 9 5 3 5 2" xfId="51019" xr:uid="{87669443-7617-4430-8CDB-76895E7A4D60}"/>
    <cellStyle name="Virgül 9 5 3 6" xfId="32281" xr:uid="{2FB5E0B6-75FB-48F4-A20D-E5948EA2D769}"/>
    <cellStyle name="Virgül 9 5 4" xfId="12081" xr:uid="{AF582C4A-92B9-4D7C-B943-0E89F90FF814}"/>
    <cellStyle name="Virgül 9 5 4 2" xfId="25497" xr:uid="{6656DC57-F281-46AC-BEF4-09B95A21BCAF}"/>
    <cellStyle name="Virgül 9 5 4 2 2" xfId="49631" xr:uid="{47BD537D-D835-416C-AF31-9F0F177E37AF}"/>
    <cellStyle name="Virgül 9 5 4 3" xfId="36315" xr:uid="{D10A5590-67EC-4D4C-8085-8E96628B8FC2}"/>
    <cellStyle name="Virgül 9 5 5" xfId="15794" xr:uid="{C91696E4-4CF6-41BE-B171-41A019E6FEFF}"/>
    <cellStyle name="Virgül 9 5 5 2" xfId="40026" xr:uid="{8CD50144-BFE1-4FFD-95A0-3DF5D4261850}"/>
    <cellStyle name="Virgül 9 5 6" xfId="19531" xr:uid="{178A7715-4107-49E7-B7C6-9113EF18B767}"/>
    <cellStyle name="Virgül 9 5 6 2" xfId="43757" xr:uid="{61A4DC34-19F6-450A-8CC4-6296CCDB3123}"/>
    <cellStyle name="Virgül 9 5 7" xfId="23084" xr:uid="{B5F72C27-B317-4CBE-A4F9-E3BB1DD8A125}"/>
    <cellStyle name="Virgül 9 5 7 2" xfId="47286" xr:uid="{8C3107AF-8028-4AA3-BC25-018A0F4346EF}"/>
    <cellStyle name="Virgül 9 5 8" xfId="30391" xr:uid="{83F54936-582F-4F96-8D79-091178CA2F4F}"/>
    <cellStyle name="Virgül 9 6" xfId="6397" xr:uid="{3CD4A61F-E3F4-4A5B-B6EA-43E3BBC15DFF}"/>
    <cellStyle name="Virgül 9 6 2" xfId="9338" xr:uid="{8FD06A94-DDF4-43E6-B8F7-E21D682E6CC2}"/>
    <cellStyle name="Virgül 9 6 3" xfId="18923" xr:uid="{29EFA094-9BBC-4CDD-9DD6-15C7EC6DD77C}"/>
    <cellStyle name="Virgül 9 6 3 2" xfId="24892" xr:uid="{F2CFC185-A7DC-46B8-8B65-7125BB9DC39C}"/>
    <cellStyle name="Virgül 9 6 3 2 2" xfId="49026" xr:uid="{E2CD6FC2-D391-48E0-BEB6-C901163A269F}"/>
    <cellStyle name="Virgül 9 6 3 3" xfId="43149" xr:uid="{7B017C1A-AF67-4F45-81C7-5F19C76A24F4}"/>
    <cellStyle name="Virgül 9 6 4" xfId="23529" xr:uid="{FC8ED64E-9933-4842-904E-4D93DC3C2542}"/>
    <cellStyle name="Virgül 9 6 4 2" xfId="47731" xr:uid="{8BDF1360-7EF3-4FDB-A066-62E6F676A598}"/>
    <cellStyle name="Virgül 9 6 5" xfId="31403" xr:uid="{B081D6EA-1412-49EA-8199-BD1C295535A2}"/>
    <cellStyle name="Virgül 9 7" xfId="7530" xr:uid="{C7466A78-3B99-4752-B5B6-309E5041F98E}"/>
    <cellStyle name="Virgül 9 7 2" xfId="12600" xr:uid="{DA53B750-95CA-424E-A600-87091F556508}"/>
    <cellStyle name="Virgül 9 7 2 2" xfId="26028" xr:uid="{6192CDC4-C8C3-4BFA-B081-D46CEB20325B}"/>
    <cellStyle name="Virgül 9 7 2 2 2" xfId="50149" xr:uid="{435049DE-9A1C-4BB7-958F-EAE0C325BE4C}"/>
    <cellStyle name="Virgül 9 7 2 3" xfId="36833" xr:uid="{FE921F48-068E-4B94-B484-2176DD7C57A6}"/>
    <cellStyle name="Virgül 9 7 3" xfId="16313" xr:uid="{97EC4431-4482-456A-9C52-E633BBBDDDC2}"/>
    <cellStyle name="Virgül 9 7 3 2" xfId="40544" xr:uid="{45886364-C0C4-4B1B-A31A-AD047638C8CB}"/>
    <cellStyle name="Virgül 9 7 4" xfId="20052" xr:uid="{66E147C8-73A6-4B6F-A4FB-BBCCD3D9902C}"/>
    <cellStyle name="Virgül 9 7 4 2" xfId="44275" xr:uid="{B3E16657-BEBB-4880-88EE-485DA6EB9483}"/>
    <cellStyle name="Virgül 9 7 5" xfId="23244" xr:uid="{53AFA3BE-58B9-439D-B030-CFBF7C2C1E04}"/>
    <cellStyle name="Virgül 9 7 5 2" xfId="47446" xr:uid="{98BAF773-94F6-4DCE-A775-ACC868B7D244}"/>
    <cellStyle name="Virgül 9 7 6" xfId="32441" xr:uid="{C84A95AE-23AF-46EA-82D0-D15E1B0AA269}"/>
    <cellStyle name="Virgül 9 8" xfId="9886" xr:uid="{61D971D3-F050-4884-9829-7DD2159031FE}"/>
    <cellStyle name="Virgül 9 8 2" xfId="13777" xr:uid="{69195F7C-D7E4-47E7-9438-A86A19133016}"/>
    <cellStyle name="Virgül 9 8 2 2" xfId="38010" xr:uid="{62BE98EC-4054-4F21-A497-258DFFB04705}"/>
    <cellStyle name="Virgül 9 8 3" xfId="17490" xr:uid="{1DDBC7F9-909A-4470-9F73-58FC71AC4287}"/>
    <cellStyle name="Virgül 9 8 3 2" xfId="41721" xr:uid="{06F649BC-22A4-4DF3-9336-6BCD20826DA3}"/>
    <cellStyle name="Virgül 9 8 4" xfId="21229" xr:uid="{2E5D9BC8-2D5A-44D9-BD0B-2FC1074DDFEE}"/>
    <cellStyle name="Virgül 9 8 4 2" xfId="45452" xr:uid="{28421EB8-87C1-4D65-8BDE-6EA30C51BC33}"/>
    <cellStyle name="Virgül 9 8 5" xfId="27209" xr:uid="{362DA93D-8F3F-4654-8EFE-89A598C09700}"/>
    <cellStyle name="Virgül 9 8 5 2" xfId="51326" xr:uid="{0180B41D-76D2-4175-B4DB-90672428ABB9}"/>
    <cellStyle name="Virgül 9 8 6" xfId="34486" xr:uid="{BDC03F82-64F0-4E21-8513-D2660A2FD5D1}"/>
    <cellStyle name="Virgül 9 9" xfId="8917" xr:uid="{3671063B-ABA3-4170-851D-306F1D6E06CA}"/>
    <cellStyle name="Virgül 9 9 2" xfId="12328" xr:uid="{5A93283C-D990-4424-94FD-E6C0791FCF80}"/>
    <cellStyle name="Virgül 9 9 2 2" xfId="36562" xr:uid="{3E6C9335-7ED9-47BB-906E-FDE2F0A02B8B}"/>
    <cellStyle name="Virgül 9 9 3" xfId="16041" xr:uid="{C8902D69-1578-441F-989C-61F24AFD8FF1}"/>
    <cellStyle name="Virgül 9 9 3 2" xfId="40273" xr:uid="{CEADDF16-DB68-475A-B39C-655565AF1A51}"/>
    <cellStyle name="Virgül 9 9 4" xfId="19779" xr:uid="{A5404B51-86EE-4338-897E-EF864C2793D6}"/>
    <cellStyle name="Virgül 9 9 4 2" xfId="44004" xr:uid="{75373572-EA2C-465C-B955-5320CF2202F0}"/>
    <cellStyle name="Virgül 9 9 5" xfId="25754" xr:uid="{7E9F225D-1FBB-4551-913B-5CFA35DE342C}"/>
    <cellStyle name="Virgül 9 9 5 2" xfId="49878" xr:uid="{FDAB2818-CC39-4094-8DD3-90C858D0935E}"/>
    <cellStyle name="Virgül 9 9 6" xfId="33630" xr:uid="{7801E7F8-1AF6-4405-AD2E-27CB257290D2}"/>
    <cellStyle name="Vurgu1" xfId="52362" builtinId="29" customBuiltin="1"/>
    <cellStyle name="Vurgu1 2" xfId="2836" xr:uid="{00000000-0005-0000-0000-0000130D0000}"/>
    <cellStyle name="Vurgu1 2 10" xfId="2837" xr:uid="{00000000-0005-0000-0000-0000140D0000}"/>
    <cellStyle name="Vurgu1 2 11" xfId="2838" xr:uid="{00000000-0005-0000-0000-0000150D0000}"/>
    <cellStyle name="Vurgu1 2 12" xfId="2839" xr:uid="{00000000-0005-0000-0000-0000160D0000}"/>
    <cellStyle name="Vurgu1 2 13" xfId="2840" xr:uid="{00000000-0005-0000-0000-0000170D0000}"/>
    <cellStyle name="Vurgu1 2 14" xfId="2841" xr:uid="{00000000-0005-0000-0000-0000180D0000}"/>
    <cellStyle name="Vurgu1 2 15" xfId="2842" xr:uid="{00000000-0005-0000-0000-0000190D0000}"/>
    <cellStyle name="Vurgu1 2 15 2" xfId="11051" xr:uid="{4E9406F5-3CDC-406F-B221-151384EA6179}"/>
    <cellStyle name="Vurgu1 2 16" xfId="2843" xr:uid="{00000000-0005-0000-0000-00001A0D0000}"/>
    <cellStyle name="Vurgu1 2 17" xfId="2844" xr:uid="{00000000-0005-0000-0000-00001B0D0000}"/>
    <cellStyle name="Vurgu1 2 18" xfId="2845" xr:uid="{00000000-0005-0000-0000-00001C0D0000}"/>
    <cellStyle name="Vurgu1 2 19" xfId="2846" xr:uid="{00000000-0005-0000-0000-00001D0D0000}"/>
    <cellStyle name="Vurgu1 2 2" xfId="2847" xr:uid="{00000000-0005-0000-0000-00001E0D0000}"/>
    <cellStyle name="Vurgu1 2 2 10" xfId="2848" xr:uid="{00000000-0005-0000-0000-00001F0D0000}"/>
    <cellStyle name="Vurgu1 2 2 11" xfId="2849" xr:uid="{00000000-0005-0000-0000-0000200D0000}"/>
    <cellStyle name="Vurgu1 2 2 12" xfId="5308" xr:uid="{E6E1ED8F-C462-464E-ACEC-92892813B070}"/>
    <cellStyle name="Vurgu1 2 2 13" xfId="6671" xr:uid="{B78A3C08-0597-47CF-9C33-78A2543B6F33}"/>
    <cellStyle name="Vurgu1 2 2 2" xfId="2850" xr:uid="{00000000-0005-0000-0000-0000210D0000}"/>
    <cellStyle name="Vurgu1 2 2 3" xfId="2851" xr:uid="{00000000-0005-0000-0000-0000220D0000}"/>
    <cellStyle name="Vurgu1 2 2 4" xfId="2852" xr:uid="{00000000-0005-0000-0000-0000230D0000}"/>
    <cellStyle name="Vurgu1 2 2 5" xfId="2853" xr:uid="{00000000-0005-0000-0000-0000240D0000}"/>
    <cellStyle name="Vurgu1 2 2 6" xfId="2854" xr:uid="{00000000-0005-0000-0000-0000250D0000}"/>
    <cellStyle name="Vurgu1 2 2 7" xfId="2855" xr:uid="{00000000-0005-0000-0000-0000260D0000}"/>
    <cellStyle name="Vurgu1 2 2 8" xfId="2856" xr:uid="{00000000-0005-0000-0000-0000270D0000}"/>
    <cellStyle name="Vurgu1 2 2 9" xfId="2857" xr:uid="{00000000-0005-0000-0000-0000280D0000}"/>
    <cellStyle name="Vurgu1 2 20" xfId="3199" xr:uid="{00000000-0005-0000-0000-0000290D0000}"/>
    <cellStyle name="Vurgu1 2 20 2" xfId="5309" xr:uid="{695AB2CD-6BB0-4566-81F3-62EB6B44AE7B}"/>
    <cellStyle name="Vurgu1 2 3" xfId="2858" xr:uid="{00000000-0005-0000-0000-00002A0D0000}"/>
    <cellStyle name="Vurgu1 2 4" xfId="2859" xr:uid="{00000000-0005-0000-0000-00002B0D0000}"/>
    <cellStyle name="Vurgu1 2 5" xfId="2860" xr:uid="{00000000-0005-0000-0000-00002C0D0000}"/>
    <cellStyle name="Vurgu1 2 6" xfId="2861" xr:uid="{00000000-0005-0000-0000-00002D0D0000}"/>
    <cellStyle name="Vurgu1 2 7" xfId="2862" xr:uid="{00000000-0005-0000-0000-00002E0D0000}"/>
    <cellStyle name="Vurgu1 2 8" xfId="2863" xr:uid="{00000000-0005-0000-0000-00002F0D0000}"/>
    <cellStyle name="Vurgu1 2 9" xfId="2864" xr:uid="{00000000-0005-0000-0000-0000300D0000}"/>
    <cellStyle name="Vurgu1 3" xfId="2865" xr:uid="{00000000-0005-0000-0000-0000310D0000}"/>
    <cellStyle name="Vurgu1 3 2" xfId="2866" xr:uid="{00000000-0005-0000-0000-0000320D0000}"/>
    <cellStyle name="Vurgu1 3 3" xfId="2867" xr:uid="{00000000-0005-0000-0000-0000330D0000}"/>
    <cellStyle name="Vurgu1 3 4" xfId="5310" xr:uid="{5B1183D8-6FBC-4965-A453-CB5E037C1065}"/>
    <cellStyle name="Vurgu1 4" xfId="2868" xr:uid="{00000000-0005-0000-0000-0000340D0000}"/>
    <cellStyle name="Vurgu1 4 2" xfId="5311" xr:uid="{FE799B5B-0C72-46E5-88DC-6F9D48142123}"/>
    <cellStyle name="Vurgu1 5" xfId="2869" xr:uid="{00000000-0005-0000-0000-0000350D0000}"/>
    <cellStyle name="Vurgu1 6" xfId="5312" xr:uid="{A976F895-38F0-46B4-ADE1-0664A29C33FE}"/>
    <cellStyle name="Vurgu1 7" xfId="5313" xr:uid="{A4E0CAD8-FD12-4A61-AFEB-05DEBDAA6399}"/>
    <cellStyle name="Vurgu1 8" xfId="5307" xr:uid="{040DCF36-532B-4575-9B4B-F594BEB11F11}"/>
    <cellStyle name="Vurgu2" xfId="52363" builtinId="33" customBuiltin="1"/>
    <cellStyle name="Vurgu2 2" xfId="2870" xr:uid="{00000000-0005-0000-0000-0000370D0000}"/>
    <cellStyle name="Vurgu2 2 10" xfId="2871" xr:uid="{00000000-0005-0000-0000-0000380D0000}"/>
    <cellStyle name="Vurgu2 2 11" xfId="2872" xr:uid="{00000000-0005-0000-0000-0000390D0000}"/>
    <cellStyle name="Vurgu2 2 12" xfId="2873" xr:uid="{00000000-0005-0000-0000-00003A0D0000}"/>
    <cellStyle name="Vurgu2 2 13" xfId="2874" xr:uid="{00000000-0005-0000-0000-00003B0D0000}"/>
    <cellStyle name="Vurgu2 2 14" xfId="2875" xr:uid="{00000000-0005-0000-0000-00003C0D0000}"/>
    <cellStyle name="Vurgu2 2 15" xfId="2876" xr:uid="{00000000-0005-0000-0000-00003D0D0000}"/>
    <cellStyle name="Vurgu2 2 15 2" xfId="11052" xr:uid="{A8D20ECB-48EA-4F05-848A-6A038233391D}"/>
    <cellStyle name="Vurgu2 2 16" xfId="2877" xr:uid="{00000000-0005-0000-0000-00003E0D0000}"/>
    <cellStyle name="Vurgu2 2 17" xfId="2878" xr:uid="{00000000-0005-0000-0000-00003F0D0000}"/>
    <cellStyle name="Vurgu2 2 18" xfId="2879" xr:uid="{00000000-0005-0000-0000-0000400D0000}"/>
    <cellStyle name="Vurgu2 2 19" xfId="2880" xr:uid="{00000000-0005-0000-0000-0000410D0000}"/>
    <cellStyle name="Vurgu2 2 2" xfId="2881" xr:uid="{00000000-0005-0000-0000-0000420D0000}"/>
    <cellStyle name="Vurgu2 2 2 10" xfId="2882" xr:uid="{00000000-0005-0000-0000-0000430D0000}"/>
    <cellStyle name="Vurgu2 2 2 11" xfId="2883" xr:uid="{00000000-0005-0000-0000-0000440D0000}"/>
    <cellStyle name="Vurgu2 2 2 12" xfId="5315" xr:uid="{86FE9FF6-EDD9-4AE8-B24B-2E7B6C4049E5}"/>
    <cellStyle name="Vurgu2 2 2 13" xfId="6672" xr:uid="{E40E84DF-E895-4819-86A2-E832C2AF886B}"/>
    <cellStyle name="Vurgu2 2 2 2" xfId="2884" xr:uid="{00000000-0005-0000-0000-0000450D0000}"/>
    <cellStyle name="Vurgu2 2 2 3" xfId="2885" xr:uid="{00000000-0005-0000-0000-0000460D0000}"/>
    <cellStyle name="Vurgu2 2 2 4" xfId="2886" xr:uid="{00000000-0005-0000-0000-0000470D0000}"/>
    <cellStyle name="Vurgu2 2 2 5" xfId="2887" xr:uid="{00000000-0005-0000-0000-0000480D0000}"/>
    <cellStyle name="Vurgu2 2 2 6" xfId="2888" xr:uid="{00000000-0005-0000-0000-0000490D0000}"/>
    <cellStyle name="Vurgu2 2 2 7" xfId="2889" xr:uid="{00000000-0005-0000-0000-00004A0D0000}"/>
    <cellStyle name="Vurgu2 2 2 8" xfId="2890" xr:uid="{00000000-0005-0000-0000-00004B0D0000}"/>
    <cellStyle name="Vurgu2 2 2 9" xfId="2891" xr:uid="{00000000-0005-0000-0000-00004C0D0000}"/>
    <cellStyle name="Vurgu2 2 20" xfId="3200" xr:uid="{00000000-0005-0000-0000-00004D0D0000}"/>
    <cellStyle name="Vurgu2 2 20 2" xfId="5316" xr:uid="{B94957D6-E8FE-4F66-8EB7-14552348BFA3}"/>
    <cellStyle name="Vurgu2 2 3" xfId="2892" xr:uid="{00000000-0005-0000-0000-00004E0D0000}"/>
    <cellStyle name="Vurgu2 2 4" xfId="2893" xr:uid="{00000000-0005-0000-0000-00004F0D0000}"/>
    <cellStyle name="Vurgu2 2 5" xfId="2894" xr:uid="{00000000-0005-0000-0000-0000500D0000}"/>
    <cellStyle name="Vurgu2 2 6" xfId="2895" xr:uid="{00000000-0005-0000-0000-0000510D0000}"/>
    <cellStyle name="Vurgu2 2 7" xfId="2896" xr:uid="{00000000-0005-0000-0000-0000520D0000}"/>
    <cellStyle name="Vurgu2 2 8" xfId="2897" xr:uid="{00000000-0005-0000-0000-0000530D0000}"/>
    <cellStyle name="Vurgu2 2 9" xfId="2898" xr:uid="{00000000-0005-0000-0000-0000540D0000}"/>
    <cellStyle name="Vurgu2 3" xfId="2899" xr:uid="{00000000-0005-0000-0000-0000550D0000}"/>
    <cellStyle name="Vurgu2 3 2" xfId="2900" xr:uid="{00000000-0005-0000-0000-0000560D0000}"/>
    <cellStyle name="Vurgu2 3 3" xfId="2901" xr:uid="{00000000-0005-0000-0000-0000570D0000}"/>
    <cellStyle name="Vurgu2 3 4" xfId="5317" xr:uid="{834AF8AC-1E7D-499E-B468-95AA8F7041E0}"/>
    <cellStyle name="Vurgu2 4" xfId="2902" xr:uid="{00000000-0005-0000-0000-0000580D0000}"/>
    <cellStyle name="Vurgu2 4 2" xfId="5318" xr:uid="{EA58E03C-A856-4274-B8F2-47A48F099658}"/>
    <cellStyle name="Vurgu2 5" xfId="2903" xr:uid="{00000000-0005-0000-0000-0000590D0000}"/>
    <cellStyle name="Vurgu2 6" xfId="5319" xr:uid="{EE42FA86-E813-4389-ABCA-AA72413F4BBB}"/>
    <cellStyle name="Vurgu2 7" xfId="5320" xr:uid="{4BA0B367-B6F7-4BB1-B53C-91E3B5A2D05F}"/>
    <cellStyle name="Vurgu2 8" xfId="5314" xr:uid="{8D89ECB5-9470-4B86-B6DB-7A381BA8F136}"/>
    <cellStyle name="Vurgu3" xfId="52364" builtinId="37" customBuiltin="1"/>
    <cellStyle name="Vurgu3 2" xfId="2904" xr:uid="{00000000-0005-0000-0000-00005B0D0000}"/>
    <cellStyle name="Vurgu3 2 10" xfId="2905" xr:uid="{00000000-0005-0000-0000-00005C0D0000}"/>
    <cellStyle name="Vurgu3 2 11" xfId="2906" xr:uid="{00000000-0005-0000-0000-00005D0D0000}"/>
    <cellStyle name="Vurgu3 2 12" xfId="2907" xr:uid="{00000000-0005-0000-0000-00005E0D0000}"/>
    <cellStyle name="Vurgu3 2 13" xfId="2908" xr:uid="{00000000-0005-0000-0000-00005F0D0000}"/>
    <cellStyle name="Vurgu3 2 14" xfId="2909" xr:uid="{00000000-0005-0000-0000-0000600D0000}"/>
    <cellStyle name="Vurgu3 2 15" xfId="2910" xr:uid="{00000000-0005-0000-0000-0000610D0000}"/>
    <cellStyle name="Vurgu3 2 15 2" xfId="11053" xr:uid="{3E5B95AF-6532-428E-9E45-E6C1A0D03C9C}"/>
    <cellStyle name="Vurgu3 2 16" xfId="2911" xr:uid="{00000000-0005-0000-0000-0000620D0000}"/>
    <cellStyle name="Vurgu3 2 17" xfId="2912" xr:uid="{00000000-0005-0000-0000-0000630D0000}"/>
    <cellStyle name="Vurgu3 2 18" xfId="2913" xr:uid="{00000000-0005-0000-0000-0000640D0000}"/>
    <cellStyle name="Vurgu3 2 19" xfId="2914" xr:uid="{00000000-0005-0000-0000-0000650D0000}"/>
    <cellStyle name="Vurgu3 2 2" xfId="2915" xr:uid="{00000000-0005-0000-0000-0000660D0000}"/>
    <cellStyle name="Vurgu3 2 2 10" xfId="2916" xr:uid="{00000000-0005-0000-0000-0000670D0000}"/>
    <cellStyle name="Vurgu3 2 2 11" xfId="2917" xr:uid="{00000000-0005-0000-0000-0000680D0000}"/>
    <cellStyle name="Vurgu3 2 2 12" xfId="5322" xr:uid="{9F6E0C36-675B-43AE-AD93-9EA1C4A6E70D}"/>
    <cellStyle name="Vurgu3 2 2 13" xfId="6673" xr:uid="{58F023E3-618A-483D-94D5-D82F49228467}"/>
    <cellStyle name="Vurgu3 2 2 2" xfId="2918" xr:uid="{00000000-0005-0000-0000-0000690D0000}"/>
    <cellStyle name="Vurgu3 2 2 3" xfId="2919" xr:uid="{00000000-0005-0000-0000-00006A0D0000}"/>
    <cellStyle name="Vurgu3 2 2 4" xfId="2920" xr:uid="{00000000-0005-0000-0000-00006B0D0000}"/>
    <cellStyle name="Vurgu3 2 2 5" xfId="2921" xr:uid="{00000000-0005-0000-0000-00006C0D0000}"/>
    <cellStyle name="Vurgu3 2 2 6" xfId="2922" xr:uid="{00000000-0005-0000-0000-00006D0D0000}"/>
    <cellStyle name="Vurgu3 2 2 7" xfId="2923" xr:uid="{00000000-0005-0000-0000-00006E0D0000}"/>
    <cellStyle name="Vurgu3 2 2 8" xfId="2924" xr:uid="{00000000-0005-0000-0000-00006F0D0000}"/>
    <cellStyle name="Vurgu3 2 2 9" xfId="2925" xr:uid="{00000000-0005-0000-0000-0000700D0000}"/>
    <cellStyle name="Vurgu3 2 20" xfId="3201" xr:uid="{00000000-0005-0000-0000-0000710D0000}"/>
    <cellStyle name="Vurgu3 2 20 2" xfId="5323" xr:uid="{B8A65BCE-9F32-432C-9453-12904BC89B8B}"/>
    <cellStyle name="Vurgu3 2 3" xfId="2926" xr:uid="{00000000-0005-0000-0000-0000720D0000}"/>
    <cellStyle name="Vurgu3 2 4" xfId="2927" xr:uid="{00000000-0005-0000-0000-0000730D0000}"/>
    <cellStyle name="Vurgu3 2 5" xfId="2928" xr:uid="{00000000-0005-0000-0000-0000740D0000}"/>
    <cellStyle name="Vurgu3 2 6" xfId="2929" xr:uid="{00000000-0005-0000-0000-0000750D0000}"/>
    <cellStyle name="Vurgu3 2 7" xfId="2930" xr:uid="{00000000-0005-0000-0000-0000760D0000}"/>
    <cellStyle name="Vurgu3 2 8" xfId="2931" xr:uid="{00000000-0005-0000-0000-0000770D0000}"/>
    <cellStyle name="Vurgu3 2 9" xfId="2932" xr:uid="{00000000-0005-0000-0000-0000780D0000}"/>
    <cellStyle name="Vurgu3 3" xfId="2933" xr:uid="{00000000-0005-0000-0000-0000790D0000}"/>
    <cellStyle name="Vurgu3 3 2" xfId="2934" xr:uid="{00000000-0005-0000-0000-00007A0D0000}"/>
    <cellStyle name="Vurgu3 3 3" xfId="2935" xr:uid="{00000000-0005-0000-0000-00007B0D0000}"/>
    <cellStyle name="Vurgu3 3 4" xfId="5324" xr:uid="{E25E0716-8180-463E-AA61-599B28F4DB64}"/>
    <cellStyle name="Vurgu3 4" xfId="2936" xr:uid="{00000000-0005-0000-0000-00007C0D0000}"/>
    <cellStyle name="Vurgu3 4 2" xfId="5325" xr:uid="{96A4EE97-0881-4CD2-BCB2-395B3969680A}"/>
    <cellStyle name="Vurgu3 5" xfId="2937" xr:uid="{00000000-0005-0000-0000-00007D0D0000}"/>
    <cellStyle name="Vurgu3 6" xfId="5326" xr:uid="{4187DC49-35EA-4A57-A7F8-7A2BA12A2204}"/>
    <cellStyle name="Vurgu3 7" xfId="5327" xr:uid="{3EFA0527-04FB-4FDA-B7EF-7E8385CA5B54}"/>
    <cellStyle name="Vurgu3 8" xfId="5321" xr:uid="{BE19E490-5B65-4215-8D97-323B17750543}"/>
    <cellStyle name="Vurgu4" xfId="52365" builtinId="41" customBuiltin="1"/>
    <cellStyle name="Vurgu4 2" xfId="2938" xr:uid="{00000000-0005-0000-0000-00007F0D0000}"/>
    <cellStyle name="Vurgu4 2 10" xfId="2939" xr:uid="{00000000-0005-0000-0000-0000800D0000}"/>
    <cellStyle name="Vurgu4 2 11" xfId="2940" xr:uid="{00000000-0005-0000-0000-0000810D0000}"/>
    <cellStyle name="Vurgu4 2 12" xfId="2941" xr:uid="{00000000-0005-0000-0000-0000820D0000}"/>
    <cellStyle name="Vurgu4 2 13" xfId="2942" xr:uid="{00000000-0005-0000-0000-0000830D0000}"/>
    <cellStyle name="Vurgu4 2 14" xfId="2943" xr:uid="{00000000-0005-0000-0000-0000840D0000}"/>
    <cellStyle name="Vurgu4 2 15" xfId="2944" xr:uid="{00000000-0005-0000-0000-0000850D0000}"/>
    <cellStyle name="Vurgu4 2 15 2" xfId="11054" xr:uid="{FA0621DB-A1E7-4079-BD33-E78EDB5415B4}"/>
    <cellStyle name="Vurgu4 2 16" xfId="2945" xr:uid="{00000000-0005-0000-0000-0000860D0000}"/>
    <cellStyle name="Vurgu4 2 17" xfId="2946" xr:uid="{00000000-0005-0000-0000-0000870D0000}"/>
    <cellStyle name="Vurgu4 2 18" xfId="2947" xr:uid="{00000000-0005-0000-0000-0000880D0000}"/>
    <cellStyle name="Vurgu4 2 19" xfId="2948" xr:uid="{00000000-0005-0000-0000-0000890D0000}"/>
    <cellStyle name="Vurgu4 2 2" xfId="2949" xr:uid="{00000000-0005-0000-0000-00008A0D0000}"/>
    <cellStyle name="Vurgu4 2 2 10" xfId="2950" xr:uid="{00000000-0005-0000-0000-00008B0D0000}"/>
    <cellStyle name="Vurgu4 2 2 11" xfId="2951" xr:uid="{00000000-0005-0000-0000-00008C0D0000}"/>
    <cellStyle name="Vurgu4 2 2 12" xfId="5329" xr:uid="{FF50D842-2046-4C51-9C3C-D8BAD5A49692}"/>
    <cellStyle name="Vurgu4 2 2 13" xfId="6674" xr:uid="{80201CBB-9614-4450-AF16-E745230D0AE9}"/>
    <cellStyle name="Vurgu4 2 2 2" xfId="2952" xr:uid="{00000000-0005-0000-0000-00008D0D0000}"/>
    <cellStyle name="Vurgu4 2 2 3" xfId="2953" xr:uid="{00000000-0005-0000-0000-00008E0D0000}"/>
    <cellStyle name="Vurgu4 2 2 4" xfId="2954" xr:uid="{00000000-0005-0000-0000-00008F0D0000}"/>
    <cellStyle name="Vurgu4 2 2 5" xfId="2955" xr:uid="{00000000-0005-0000-0000-0000900D0000}"/>
    <cellStyle name="Vurgu4 2 2 6" xfId="2956" xr:uid="{00000000-0005-0000-0000-0000910D0000}"/>
    <cellStyle name="Vurgu4 2 2 7" xfId="2957" xr:uid="{00000000-0005-0000-0000-0000920D0000}"/>
    <cellStyle name="Vurgu4 2 2 8" xfId="2958" xr:uid="{00000000-0005-0000-0000-0000930D0000}"/>
    <cellStyle name="Vurgu4 2 2 9" xfId="2959" xr:uid="{00000000-0005-0000-0000-0000940D0000}"/>
    <cellStyle name="Vurgu4 2 20" xfId="3202" xr:uid="{00000000-0005-0000-0000-0000950D0000}"/>
    <cellStyle name="Vurgu4 2 20 2" xfId="5330" xr:uid="{EEABA55C-BC9D-4282-B21E-B6A91DFF6C96}"/>
    <cellStyle name="Vurgu4 2 3" xfId="2960" xr:uid="{00000000-0005-0000-0000-0000960D0000}"/>
    <cellStyle name="Vurgu4 2 4" xfId="2961" xr:uid="{00000000-0005-0000-0000-0000970D0000}"/>
    <cellStyle name="Vurgu4 2 5" xfId="2962" xr:uid="{00000000-0005-0000-0000-0000980D0000}"/>
    <cellStyle name="Vurgu4 2 6" xfId="2963" xr:uid="{00000000-0005-0000-0000-0000990D0000}"/>
    <cellStyle name="Vurgu4 2 7" xfId="2964" xr:uid="{00000000-0005-0000-0000-00009A0D0000}"/>
    <cellStyle name="Vurgu4 2 8" xfId="2965" xr:uid="{00000000-0005-0000-0000-00009B0D0000}"/>
    <cellStyle name="Vurgu4 2 9" xfId="2966" xr:uid="{00000000-0005-0000-0000-00009C0D0000}"/>
    <cellStyle name="Vurgu4 3" xfId="2967" xr:uid="{00000000-0005-0000-0000-00009D0D0000}"/>
    <cellStyle name="Vurgu4 3 2" xfId="2968" xr:uid="{00000000-0005-0000-0000-00009E0D0000}"/>
    <cellStyle name="Vurgu4 3 3" xfId="2969" xr:uid="{00000000-0005-0000-0000-00009F0D0000}"/>
    <cellStyle name="Vurgu4 3 4" xfId="5331" xr:uid="{3BCF8345-35A6-4521-889A-BEE5E19FC2A9}"/>
    <cellStyle name="Vurgu4 4" xfId="2970" xr:uid="{00000000-0005-0000-0000-0000A00D0000}"/>
    <cellStyle name="Vurgu4 4 2" xfId="5332" xr:uid="{31A61F0B-0639-45C8-8ABC-2C61B1206CEC}"/>
    <cellStyle name="Vurgu4 5" xfId="2971" xr:uid="{00000000-0005-0000-0000-0000A10D0000}"/>
    <cellStyle name="Vurgu4 6" xfId="5333" xr:uid="{EB36B862-7F4F-4484-B307-CC2BA9F99A5D}"/>
    <cellStyle name="Vurgu4 7" xfId="5334" xr:uid="{6CE22289-55DA-4109-8D48-A303EDA4EBB0}"/>
    <cellStyle name="Vurgu4 8" xfId="5328" xr:uid="{5C4A7C60-6B64-4168-9EED-B27A0546C7BD}"/>
    <cellStyle name="Vurgu5" xfId="52366" builtinId="45" customBuiltin="1"/>
    <cellStyle name="Vurgu5 2" xfId="2972" xr:uid="{00000000-0005-0000-0000-0000A30D0000}"/>
    <cellStyle name="Vurgu5 2 2" xfId="2973" xr:uid="{00000000-0005-0000-0000-0000A40D0000}"/>
    <cellStyle name="Vurgu5 2 2 2" xfId="2974" xr:uid="{00000000-0005-0000-0000-0000A50D0000}"/>
    <cellStyle name="Vurgu5 2 2 3" xfId="2975" xr:uid="{00000000-0005-0000-0000-0000A60D0000}"/>
    <cellStyle name="Vurgu5 2 2 4" xfId="2976" xr:uid="{00000000-0005-0000-0000-0000A70D0000}"/>
    <cellStyle name="Vurgu5 2 2 5" xfId="2977" xr:uid="{00000000-0005-0000-0000-0000A80D0000}"/>
    <cellStyle name="Vurgu5 2 2 6" xfId="2978" xr:uid="{00000000-0005-0000-0000-0000A90D0000}"/>
    <cellStyle name="Vurgu5 2 2 7" xfId="2979" xr:uid="{00000000-0005-0000-0000-0000AA0D0000}"/>
    <cellStyle name="Vurgu5 2 2 8" xfId="2980" xr:uid="{00000000-0005-0000-0000-0000AB0D0000}"/>
    <cellStyle name="Vurgu5 2 2 9" xfId="5335" xr:uid="{DF0181E0-6EC1-4B10-956E-FEDCB994948A}"/>
    <cellStyle name="Vurgu5 2 3" xfId="2981" xr:uid="{00000000-0005-0000-0000-0000AC0D0000}"/>
    <cellStyle name="Vurgu5 3" xfId="2982" xr:uid="{00000000-0005-0000-0000-0000AD0D0000}"/>
    <cellStyle name="Vurgu5 3 2" xfId="5336" xr:uid="{831293F2-B75E-4255-8882-17659E3390F0}"/>
    <cellStyle name="Vurgu5 4" xfId="5337" xr:uid="{E06822E8-1460-449A-B951-93A6926ED2CA}"/>
    <cellStyle name="Vurgu5 5" xfId="5338" xr:uid="{1502A692-AD43-487E-BA29-BBA1E28D2A48}"/>
    <cellStyle name="Vurgu5 6" xfId="5339" xr:uid="{3744670B-8285-41B8-AC1B-8EDA7F40B9F7}"/>
    <cellStyle name="Vurgu6" xfId="52367" builtinId="49" customBuiltin="1"/>
    <cellStyle name="Vurgu6 2" xfId="2983" xr:uid="{00000000-0005-0000-0000-0000AF0D0000}"/>
    <cellStyle name="Vurgu6 2 10" xfId="2984" xr:uid="{00000000-0005-0000-0000-0000B00D0000}"/>
    <cellStyle name="Vurgu6 2 11" xfId="2985" xr:uid="{00000000-0005-0000-0000-0000B10D0000}"/>
    <cellStyle name="Vurgu6 2 12" xfId="2986" xr:uid="{00000000-0005-0000-0000-0000B20D0000}"/>
    <cellStyle name="Vurgu6 2 13" xfId="2987" xr:uid="{00000000-0005-0000-0000-0000B30D0000}"/>
    <cellStyle name="Vurgu6 2 14" xfId="2988" xr:uid="{00000000-0005-0000-0000-0000B40D0000}"/>
    <cellStyle name="Vurgu6 2 15" xfId="2989" xr:uid="{00000000-0005-0000-0000-0000B50D0000}"/>
    <cellStyle name="Vurgu6 2 15 2" xfId="11055" xr:uid="{63BC31CB-4E0D-4A90-A513-AA74A2434BDD}"/>
    <cellStyle name="Vurgu6 2 16" xfId="2990" xr:uid="{00000000-0005-0000-0000-0000B60D0000}"/>
    <cellStyle name="Vurgu6 2 17" xfId="2991" xr:uid="{00000000-0005-0000-0000-0000B70D0000}"/>
    <cellStyle name="Vurgu6 2 18" xfId="2992" xr:uid="{00000000-0005-0000-0000-0000B80D0000}"/>
    <cellStyle name="Vurgu6 2 19" xfId="2993" xr:uid="{00000000-0005-0000-0000-0000B90D0000}"/>
    <cellStyle name="Vurgu6 2 2" xfId="2994" xr:uid="{00000000-0005-0000-0000-0000BA0D0000}"/>
    <cellStyle name="Vurgu6 2 2 10" xfId="2995" xr:uid="{00000000-0005-0000-0000-0000BB0D0000}"/>
    <cellStyle name="Vurgu6 2 2 11" xfId="2996" xr:uid="{00000000-0005-0000-0000-0000BC0D0000}"/>
    <cellStyle name="Vurgu6 2 2 12" xfId="5341" xr:uid="{04F14F59-D06B-4681-92BB-4B04A9A5779F}"/>
    <cellStyle name="Vurgu6 2 2 13" xfId="6675" xr:uid="{1A554C34-0283-4E50-877B-C34EEFC243A9}"/>
    <cellStyle name="Vurgu6 2 2 2" xfId="2997" xr:uid="{00000000-0005-0000-0000-0000BD0D0000}"/>
    <cellStyle name="Vurgu6 2 2 3" xfId="2998" xr:uid="{00000000-0005-0000-0000-0000BE0D0000}"/>
    <cellStyle name="Vurgu6 2 2 4" xfId="2999" xr:uid="{00000000-0005-0000-0000-0000BF0D0000}"/>
    <cellStyle name="Vurgu6 2 2 5" xfId="3000" xr:uid="{00000000-0005-0000-0000-0000C00D0000}"/>
    <cellStyle name="Vurgu6 2 2 6" xfId="3001" xr:uid="{00000000-0005-0000-0000-0000C10D0000}"/>
    <cellStyle name="Vurgu6 2 2 7" xfId="3002" xr:uid="{00000000-0005-0000-0000-0000C20D0000}"/>
    <cellStyle name="Vurgu6 2 2 8" xfId="3003" xr:uid="{00000000-0005-0000-0000-0000C30D0000}"/>
    <cellStyle name="Vurgu6 2 2 9" xfId="3004" xr:uid="{00000000-0005-0000-0000-0000C40D0000}"/>
    <cellStyle name="Vurgu6 2 20" xfId="3203" xr:uid="{00000000-0005-0000-0000-0000C50D0000}"/>
    <cellStyle name="Vurgu6 2 20 2" xfId="5342" xr:uid="{692C867F-2176-47C0-BE3E-CDB41CC6BD01}"/>
    <cellStyle name="Vurgu6 2 3" xfId="3005" xr:uid="{00000000-0005-0000-0000-0000C60D0000}"/>
    <cellStyle name="Vurgu6 2 4" xfId="3006" xr:uid="{00000000-0005-0000-0000-0000C70D0000}"/>
    <cellStyle name="Vurgu6 2 5" xfId="3007" xr:uid="{00000000-0005-0000-0000-0000C80D0000}"/>
    <cellStyle name="Vurgu6 2 6" xfId="3008" xr:uid="{00000000-0005-0000-0000-0000C90D0000}"/>
    <cellStyle name="Vurgu6 2 7" xfId="3009" xr:uid="{00000000-0005-0000-0000-0000CA0D0000}"/>
    <cellStyle name="Vurgu6 2 8" xfId="3010" xr:uid="{00000000-0005-0000-0000-0000CB0D0000}"/>
    <cellStyle name="Vurgu6 2 9" xfId="3011" xr:uid="{00000000-0005-0000-0000-0000CC0D0000}"/>
    <cellStyle name="Vurgu6 3" xfId="3012" xr:uid="{00000000-0005-0000-0000-0000CD0D0000}"/>
    <cellStyle name="Vurgu6 3 2" xfId="3013" xr:uid="{00000000-0005-0000-0000-0000CE0D0000}"/>
    <cellStyle name="Vurgu6 3 3" xfId="3014" xr:uid="{00000000-0005-0000-0000-0000CF0D0000}"/>
    <cellStyle name="Vurgu6 3 4" xfId="5343" xr:uid="{CDD37387-456A-4F13-A8B1-6B3857208697}"/>
    <cellStyle name="Vurgu6 4" xfId="3015" xr:uid="{00000000-0005-0000-0000-0000D00D0000}"/>
    <cellStyle name="Vurgu6 4 2" xfId="5344" xr:uid="{C28A2E68-83DE-4DAF-A7D9-BAD1DC5830DB}"/>
    <cellStyle name="Vurgu6 5" xfId="3016" xr:uid="{00000000-0005-0000-0000-0000D10D0000}"/>
    <cellStyle name="Vurgu6 6" xfId="5345" xr:uid="{91D4760A-F542-4787-915A-96CC21834C52}"/>
    <cellStyle name="Vurgu6 7" xfId="5346" xr:uid="{0E94E988-C786-43DC-B6C1-64C946E6904E}"/>
    <cellStyle name="Vurgu6 8" xfId="5340" xr:uid="{75230949-C1F6-47FF-A248-D78DEBDB266E}"/>
    <cellStyle name="Warning Text 2" xfId="3017" xr:uid="{00000000-0005-0000-0000-0000D30D0000}"/>
    <cellStyle name="Warning Text 2 2" xfId="3419" xr:uid="{00000000-0005-0000-0000-0000D40D0000}"/>
    <cellStyle name="Warning Text 3" xfId="3018" xr:uid="{00000000-0005-0000-0000-0000D50D0000}"/>
    <cellStyle name="Yüzde" xfId="3019" builtinId="5"/>
    <cellStyle name="Yüzde 10" xfId="3020" xr:uid="{00000000-0005-0000-0000-0000D70D0000}"/>
    <cellStyle name="Yüzde 10 2" xfId="10115" xr:uid="{F23ADB29-2FC6-4760-B09E-E81D1988E41A}"/>
    <cellStyle name="Yüzde 10 2 2" xfId="11056" xr:uid="{4E7A564D-FFB2-44CF-978F-DEF0D84E099A}"/>
    <cellStyle name="Yüzde 10 2 3" xfId="14759" xr:uid="{A7351168-E087-4B31-9979-A4C86A5ADA84}"/>
    <cellStyle name="Yüzde 10 2 3 2" xfId="38992" xr:uid="{BF1479C3-E055-4AAF-AB2B-635A152F2E8B}"/>
    <cellStyle name="Yüzde 10 2 4" xfId="18472" xr:uid="{315F4EF7-642B-4839-B750-47018EDD85D7}"/>
    <cellStyle name="Yüzde 10 2 4 2" xfId="42703" xr:uid="{71B052CC-ADDB-438F-AAF6-5C5BFCC7C9FD}"/>
    <cellStyle name="Yüzde 10 2 5" xfId="22211" xr:uid="{4C61086B-9BF4-40DF-8683-DAB994AC1D24}"/>
    <cellStyle name="Yüzde 10 2 5 2" xfId="46434" xr:uid="{0BB89638-FFE5-482D-A643-103D8A940BA4}"/>
    <cellStyle name="Yüzde 10 2 6" xfId="28191" xr:uid="{235BCCF8-1414-474D-9927-DA63B9ED6DA6}"/>
    <cellStyle name="Yüzde 10 2 6 2" xfId="52308" xr:uid="{3606902D-EA5F-43FC-87FC-882E43BB891E}"/>
    <cellStyle name="Yüzde 10 2 7" xfId="34709" xr:uid="{82E865F2-8D12-4BCF-A435-87402586519D}"/>
    <cellStyle name="Yüzde 10 3" xfId="9140" xr:uid="{74AA3B5A-4F57-4DAE-97C6-CA678AEAC371}"/>
    <cellStyle name="Yüzde 10 3 2" xfId="12530" xr:uid="{C7DCF425-33CD-4A29-B369-C8CC7C1E94B1}"/>
    <cellStyle name="Yüzde 10 3 2 2" xfId="36763" xr:uid="{475463F7-4DA8-48F4-A2F6-BAFAEC5F2679}"/>
    <cellStyle name="Yüzde 10 3 3" xfId="16243" xr:uid="{1E867D9D-CC8F-4FB4-BD5A-14A9B2C400E1}"/>
    <cellStyle name="Yüzde 10 3 3 2" xfId="40474" xr:uid="{F9B7D258-BBF5-46A5-9A6F-1E718D160429}"/>
    <cellStyle name="Yüzde 10 3 4" xfId="19982" xr:uid="{4C13AE3F-56E3-4A8D-9CB3-18E924832C13}"/>
    <cellStyle name="Yüzde 10 3 4 2" xfId="44205" xr:uid="{3D5A3482-18C8-4645-A1FB-AA67FE804C44}"/>
    <cellStyle name="Yüzde 10 3 5" xfId="25958" xr:uid="{B2DF6362-6994-4259-A20B-DCEBCBE5B387}"/>
    <cellStyle name="Yüzde 10 3 5 2" xfId="50079" xr:uid="{87CF9E8B-822C-44E9-8C38-753879494158}"/>
    <cellStyle name="Yüzde 10 3 6" xfId="33805" xr:uid="{7249815E-8425-45B8-B34B-39C0EB55203E}"/>
    <cellStyle name="Yüzde 10 4" xfId="8799" xr:uid="{E7789A80-D66E-4C43-969A-BCAEA7885BA3}"/>
    <cellStyle name="Yüzde 10 4 2" xfId="33575" xr:uid="{738BEBE8-4598-4568-81C2-40A48DAB83AA}"/>
    <cellStyle name="Yüzde 10 5" xfId="12178" xr:uid="{16955DF2-ECB5-4938-8E84-5EDF782B9A31}"/>
    <cellStyle name="Yüzde 10 5 2" xfId="36412" xr:uid="{320A2F26-6D52-4815-B067-F43E25682612}"/>
    <cellStyle name="Yüzde 10 6" xfId="15891" xr:uid="{C68EF9F4-E3BE-4E7B-9563-63A80EB556AA}"/>
    <cellStyle name="Yüzde 10 6 2" xfId="40123" xr:uid="{CBCEBF86-F530-433C-8327-1D0D75C4A3AA}"/>
    <cellStyle name="Yüzde 10 7" xfId="19628" xr:uid="{8FAB94D1-7AC3-42EA-8144-5A1F5514DC62}"/>
    <cellStyle name="Yüzde 10 7 2" xfId="43854" xr:uid="{E1586BAF-A49D-4C43-BBC9-237AA3AF6C34}"/>
    <cellStyle name="Yüzde 10 8" xfId="25594" xr:uid="{136CFE39-FBA8-4307-BD2F-E004476F7233}"/>
    <cellStyle name="Yüzde 10 8 2" xfId="49728" xr:uid="{E919CEB5-9C1C-4E16-A3C7-A0484D75A146}"/>
    <cellStyle name="Yüzde 11" xfId="3021" xr:uid="{00000000-0005-0000-0000-0000D80D0000}"/>
    <cellStyle name="Yüzde 11 2" xfId="10148" xr:uid="{5FB56C8D-FF02-4D1F-8DA9-2DAE830B9DFE}"/>
    <cellStyle name="Yüzde 11 2 2" xfId="14792" xr:uid="{6A198BA8-7135-4938-AA5B-7160107FC9AF}"/>
    <cellStyle name="Yüzde 11 2 2 2" xfId="39025" xr:uid="{9052E680-9EB1-4536-B20A-25BDFB6D390B}"/>
    <cellStyle name="Yüzde 11 2 3" xfId="18505" xr:uid="{46985D03-5F88-4CD6-B460-5C24752C1971}"/>
    <cellStyle name="Yüzde 11 2 3 2" xfId="42736" xr:uid="{DD8A1E9D-858C-40DF-9FF2-280A6911B371}"/>
    <cellStyle name="Yüzde 11 2 4" xfId="22244" xr:uid="{546D25D9-249C-4C07-88E9-4A063A271A39}"/>
    <cellStyle name="Yüzde 11 2 4 2" xfId="46467" xr:uid="{4D7F5DF4-145D-4D14-934D-90A5BDAD4AFF}"/>
    <cellStyle name="Yüzde 11 2 5" xfId="28224" xr:uid="{6AFB79CA-4193-4B3B-8442-F7DDAAAEEE69}"/>
    <cellStyle name="Yüzde 11 2 5 2" xfId="52341" xr:uid="{F7BD0720-42EB-4F1C-9BDE-D4D7746F6CAB}"/>
    <cellStyle name="Yüzde 11 2 6" xfId="34742" xr:uid="{ABA73685-E851-4310-9769-5E9018E083F0}"/>
    <cellStyle name="Yüzde 11 3" xfId="9161" xr:uid="{49FFC4CA-A636-42A2-8A90-115CDCB4F49B}"/>
    <cellStyle name="Yüzde 11 3 2" xfId="12565" xr:uid="{55667D0D-11B9-4F8D-8E6F-3495FF043667}"/>
    <cellStyle name="Yüzde 11 3 2 2" xfId="36798" xr:uid="{373EA032-01EC-4ACD-A927-3BBF44B12A02}"/>
    <cellStyle name="Yüzde 11 3 3" xfId="16278" xr:uid="{51CE4A77-BF44-4105-99FC-4EB4D7FE7E0D}"/>
    <cellStyle name="Yüzde 11 3 3 2" xfId="40509" xr:uid="{F95E80F5-AC89-4B55-9DF7-582E7EE9D7AF}"/>
    <cellStyle name="Yüzde 11 3 4" xfId="20017" xr:uid="{ECDAFF9E-C79C-46AB-ACF1-D25C78BE87FD}"/>
    <cellStyle name="Yüzde 11 3 4 2" xfId="44240" xr:uid="{A4BD26E7-8CE0-4E6E-8934-CFF4171DE940}"/>
    <cellStyle name="Yüzde 11 3 5" xfId="25993" xr:uid="{6F3F6697-E13C-474B-8CB4-61685A3B726E}"/>
    <cellStyle name="Yüzde 11 3 5 2" xfId="50114" xr:uid="{03F66759-7E19-4611-98BF-90457218655C}"/>
    <cellStyle name="Yüzde 11 3 6" xfId="33826" xr:uid="{365D6124-5853-4D3E-ABE0-63BEA75AFC06}"/>
    <cellStyle name="Yüzde 11 4" xfId="8807" xr:uid="{343B9E1E-F68A-4399-A019-D7D53D0A0FCB}"/>
    <cellStyle name="Yüzde 11 4 2" xfId="33583" xr:uid="{495034E5-0812-4569-8131-390D98506692}"/>
    <cellStyle name="Yüzde 11 5" xfId="12211" xr:uid="{A393D46F-FE55-44D9-B1A5-25AD7902396A}"/>
    <cellStyle name="Yüzde 11 5 2" xfId="36445" xr:uid="{56753874-A966-48D3-BEF4-3C079B683D23}"/>
    <cellStyle name="Yüzde 11 6" xfId="15924" xr:uid="{BC99715D-FB53-4FA3-9679-465F8C8E1AF8}"/>
    <cellStyle name="Yüzde 11 6 2" xfId="40156" xr:uid="{EED32F92-A205-419E-BB7D-345BDDE4A1F1}"/>
    <cellStyle name="Yüzde 11 7" xfId="19661" xr:uid="{D0983192-5AF1-4D66-97A5-04AD39DDC733}"/>
    <cellStyle name="Yüzde 11 7 2" xfId="43887" xr:uid="{5367C759-0DF0-44EC-A292-E39BB3664D4F}"/>
    <cellStyle name="Yüzde 11 8" xfId="25627" xr:uid="{29DEA3E5-12F1-439F-98EB-87EF73493646}"/>
    <cellStyle name="Yüzde 11 8 2" xfId="49761" xr:uid="{A1F35BA0-3B7F-4D34-9223-D951809B4DD9}"/>
    <cellStyle name="Yüzde 12" xfId="3022" xr:uid="{00000000-0005-0000-0000-0000D90D0000}"/>
    <cellStyle name="Yüzde 12 2" xfId="9735" xr:uid="{4CF94E51-78CB-490A-9B29-8FA87B8F0876}"/>
    <cellStyle name="Yüzde 12 2 2" xfId="34359" xr:uid="{8BE5B040-A015-41F5-88A6-7D6060852964}"/>
    <cellStyle name="Yüzde 12 3" xfId="13600" xr:uid="{8CCF5DCC-AE81-462D-AF01-D6D0711573EC}"/>
    <cellStyle name="Yüzde 12 3 2" xfId="37833" xr:uid="{0B33C4A9-3933-46AC-ADD8-9C56C836FB94}"/>
    <cellStyle name="Yüzde 12 4" xfId="17313" xr:uid="{1EE6D337-88DC-4B2B-85C2-29409A73C1BB}"/>
    <cellStyle name="Yüzde 12 4 2" xfId="41544" xr:uid="{C1284829-01C0-412E-9184-54E933BB0391}"/>
    <cellStyle name="Yüzde 12 5" xfId="21052" xr:uid="{CCE6FD3B-AAA3-483F-B688-8DEF2BEB0BAD}"/>
    <cellStyle name="Yüzde 12 5 2" xfId="45275" xr:uid="{91D5CB23-BFEE-4270-9871-84698C60D0C3}"/>
    <cellStyle name="Yüzde 12 6" xfId="27030" xr:uid="{2617A5A9-0280-46A4-BB41-78CC4427E767}"/>
    <cellStyle name="Yüzde 12 6 2" xfId="51149" xr:uid="{F709331C-681E-482F-8552-7813A1FFE622}"/>
    <cellStyle name="Yüzde 13" xfId="3204" xr:uid="{00000000-0005-0000-0000-0000DA0D0000}"/>
    <cellStyle name="Yüzde 13 2" xfId="5347" xr:uid="{C0F598B3-4A50-48D4-B4F4-FA906A160A22}"/>
    <cellStyle name="Yüzde 13 3" xfId="9821" xr:uid="{879C6A00-A8ED-42E6-BEDB-00AD2BD54AF7}"/>
    <cellStyle name="Yüzde 13 3 2" xfId="34424" xr:uid="{E5FD4520-86D1-47D9-AAD4-429164AF6A04}"/>
    <cellStyle name="Yüzde 13 4" xfId="13668" xr:uid="{B5CDD831-0309-4E83-8C9C-7DABF00BD042}"/>
    <cellStyle name="Yüzde 13 4 2" xfId="37901" xr:uid="{72CE8B65-7494-4325-B37C-612CDE6BF0B2}"/>
    <cellStyle name="Yüzde 13 5" xfId="17381" xr:uid="{6319A553-E32E-470A-9022-A26F133B2745}"/>
    <cellStyle name="Yüzde 13 5 2" xfId="41612" xr:uid="{3A706AE7-5BB6-4602-BF79-3D8D058CFDE5}"/>
    <cellStyle name="Yüzde 13 6" xfId="21120" xr:uid="{FCDA28E2-EB8B-467F-8D3E-BC92119D0352}"/>
    <cellStyle name="Yüzde 13 6 2" xfId="45343" xr:uid="{7EF94FBA-267A-4539-87BD-F9AC762FC417}"/>
    <cellStyle name="Yüzde 13 7" xfId="27098" xr:uid="{5DA95109-C0E7-44E4-8D8C-CBC2DF668A7A}"/>
    <cellStyle name="Yüzde 13 7 2" xfId="51217" xr:uid="{D46670AE-F593-4D26-9579-C19305F0D3C8}"/>
    <cellStyle name="Yüzde 13 8" xfId="29217" xr:uid="{D9475A74-8E24-488E-8B19-BA93F599A8D1}"/>
    <cellStyle name="Yüzde 14" xfId="3206" xr:uid="{00000000-0005-0000-0000-0000DB0D0000}"/>
    <cellStyle name="Yüzde 14 2" xfId="5348" xr:uid="{D7BBE438-1949-41B8-A215-BB5C8A32E874}"/>
    <cellStyle name="Yüzde 14 3" xfId="9836" xr:uid="{85A63B9E-7005-49A2-8D02-41FC02A7FFF7}"/>
    <cellStyle name="Yüzde 14 3 2" xfId="34437" xr:uid="{B0838E35-EFBA-494A-B7C1-84C15D5D4D0A}"/>
    <cellStyle name="Yüzde 14 4" xfId="13696" xr:uid="{59E06793-03BF-43F9-8E99-4C4CA6CE40B9}"/>
    <cellStyle name="Yüzde 14 4 2" xfId="37929" xr:uid="{82A3751C-DFF1-48B3-B3B5-933A92694BDD}"/>
    <cellStyle name="Yüzde 14 5" xfId="17409" xr:uid="{ED0D7100-E319-49B4-A6CA-6E82FCFB2EF3}"/>
    <cellStyle name="Yüzde 14 5 2" xfId="41640" xr:uid="{71463943-EAE9-43D8-8CA5-678D44DF2098}"/>
    <cellStyle name="Yüzde 14 6" xfId="21148" xr:uid="{ADBF6A92-5A2A-4C82-9286-BEBDBF80A304}"/>
    <cellStyle name="Yüzde 14 6 2" xfId="45371" xr:uid="{8546DE09-231A-438D-9A4B-BDDE7A372332}"/>
    <cellStyle name="Yüzde 14 7" xfId="27127" xr:uid="{B583C929-CE00-436F-B2F5-232ABAF16C7A}"/>
    <cellStyle name="Yüzde 14 7 2" xfId="51245" xr:uid="{A6D3EE6F-5C8B-4351-9020-5ACBFD7636EF}"/>
    <cellStyle name="Yüzde 15" xfId="3609" xr:uid="{A24096A6-6C73-4802-9B98-6BEB16683CA5}"/>
    <cellStyle name="Yüzde 15 2" xfId="5349" xr:uid="{5BE4BFF1-C930-4FD0-910C-3D9A13F8629E}"/>
    <cellStyle name="Yüzde 16" xfId="5350" xr:uid="{E327A967-9B06-491D-90DE-1A815B89D876}"/>
    <cellStyle name="Yüzde 17" xfId="5351" xr:uid="{9651EEED-25F9-4F9E-B611-C93338AE15CB}"/>
    <cellStyle name="Yüzde 18" xfId="6488" xr:uid="{7584EF92-4088-490A-8F9E-A3586BD09F4B}"/>
    <cellStyle name="Yüzde 18 2" xfId="31493" xr:uid="{AC4AC554-B38C-4A8C-AE00-AB88984A4C30}"/>
    <cellStyle name="Yüzde 19" xfId="11069" xr:uid="{86B8A180-0877-4636-9158-DD5D2479AF48}"/>
    <cellStyle name="Yüzde 19 2" xfId="35310" xr:uid="{26234D71-2871-4CD8-9BAB-B7F32090A611}"/>
    <cellStyle name="Yüzde 2" xfId="3023" xr:uid="{00000000-0005-0000-0000-0000DC0D0000}"/>
    <cellStyle name="Yüzde 2 10" xfId="8693" xr:uid="{E4049363-DB26-4306-BEC4-C90C7D7A98B7}"/>
    <cellStyle name="Yüzde 2 10 2" xfId="24284" xr:uid="{51C907CE-5E93-41C6-880A-9614623E5548}"/>
    <cellStyle name="Yüzde 2 10 2 2" xfId="48486" xr:uid="{EBF510B9-640D-475A-B559-CE69B7DDD2EC}"/>
    <cellStyle name="Yüzde 2 10 3" xfId="33479" xr:uid="{ED9D3B00-6361-4304-BD9A-B61BBF651A80}"/>
    <cellStyle name="Yüzde 2 11" xfId="8713" xr:uid="{D5DD5CB8-D024-4E51-BD6F-A8F0B11D46FD}"/>
    <cellStyle name="Yüzde 2 11 2" xfId="24302" xr:uid="{EA8B1DB7-86B2-451D-B752-E7BCB16E9937}"/>
    <cellStyle name="Yüzde 2 11 2 2" xfId="48504" xr:uid="{C304B948-FAAC-4C2F-B6E3-2448177FFCEB}"/>
    <cellStyle name="Yüzde 2 11 3" xfId="33497" xr:uid="{DF0C9000-74FB-44B4-B171-FD073F31066A}"/>
    <cellStyle name="Yüzde 2 12" xfId="8732" xr:uid="{C3C137CC-DC2A-4842-A9F8-778E1C1796F4}"/>
    <cellStyle name="Yüzde 2 12 2" xfId="24320" xr:uid="{BA0B613D-5A51-44B5-B889-DEE81B1BB01E}"/>
    <cellStyle name="Yüzde 2 12 2 2" xfId="48522" xr:uid="{AAFB2293-4458-4A83-AB7C-3D6583443244}"/>
    <cellStyle name="Yüzde 2 12 3" xfId="33515" xr:uid="{4183AB62-F5DB-40C2-8C4F-B05639E48E2F}"/>
    <cellStyle name="Yüzde 2 13" xfId="8753" xr:uid="{B0E52997-0C8A-4D40-B3C9-F027BEA8B06D}"/>
    <cellStyle name="Yüzde 2 13 2" xfId="24338" xr:uid="{BFE5C357-4CB3-4175-ABE2-5C9E2EE97711}"/>
    <cellStyle name="Yüzde 2 13 2 2" xfId="48540" xr:uid="{33850C9B-8FA3-4C4C-B1B7-B23B48112583}"/>
    <cellStyle name="Yüzde 2 13 3" xfId="33533" xr:uid="{4A60059D-F3C6-4ED9-B5CD-7F77699A9958}"/>
    <cellStyle name="Yüzde 2 14" xfId="8775" xr:uid="{FAADBBD7-1E0B-413E-884C-C5A93D95E5BB}"/>
    <cellStyle name="Yüzde 2 14 2" xfId="24357" xr:uid="{105EB714-88CD-4E8F-8892-D0A8CDDF800B}"/>
    <cellStyle name="Yüzde 2 14 2 2" xfId="48559" xr:uid="{55327E71-8B2A-409A-87C1-1769E88900E6}"/>
    <cellStyle name="Yüzde 2 14 3" xfId="33552" xr:uid="{85761174-2AD0-4F30-831E-70C1A89568D5}"/>
    <cellStyle name="Yüzde 2 2" xfId="3024" xr:uid="{00000000-0005-0000-0000-0000DD0D0000}"/>
    <cellStyle name="Yüzde 2 2 2" xfId="3025" xr:uid="{00000000-0005-0000-0000-0000DE0D0000}"/>
    <cellStyle name="Yüzde 2 2 2 10" xfId="5352" xr:uid="{DCB78F65-2903-40B5-AC41-BF775D605E0C}"/>
    <cellStyle name="Yüzde 2 2 2 11" xfId="6512" xr:uid="{81AE672B-2452-47A1-9EAC-B2EF59D21C31}"/>
    <cellStyle name="Yüzde 2 2 2 2" xfId="3026" xr:uid="{00000000-0005-0000-0000-0000DF0D0000}"/>
    <cellStyle name="Yüzde 2 2 2 2 2" xfId="9210" xr:uid="{B2104D98-795D-461C-8E73-E84EBA530890}"/>
    <cellStyle name="Yüzde 2 2 2 2 2 2" xfId="11057" xr:uid="{149E9A87-5BC5-45FB-8FAE-68B399F01DFA}"/>
    <cellStyle name="Yüzde 2 2 2 3" xfId="3027" xr:uid="{00000000-0005-0000-0000-0000E00D0000}"/>
    <cellStyle name="Yüzde 2 2 2 3 2" xfId="8863" xr:uid="{6C3FD404-63CE-4A3F-8C8F-4BF4EDBAB52C}"/>
    <cellStyle name="Yüzde 2 2 2 4" xfId="3028" xr:uid="{00000000-0005-0000-0000-0000E10D0000}"/>
    <cellStyle name="Yüzde 2 2 2 5" xfId="3029" xr:uid="{00000000-0005-0000-0000-0000E20D0000}"/>
    <cellStyle name="Yüzde 2 2 2 6" xfId="3030" xr:uid="{00000000-0005-0000-0000-0000E30D0000}"/>
    <cellStyle name="Yüzde 2 2 2 7" xfId="3031" xr:uid="{00000000-0005-0000-0000-0000E40D0000}"/>
    <cellStyle name="Yüzde 2 2 2 7 2" xfId="3032" xr:uid="{00000000-0005-0000-0000-0000E50D0000}"/>
    <cellStyle name="Yüzde 2 2 2 8" xfId="3033" xr:uid="{00000000-0005-0000-0000-0000E60D0000}"/>
    <cellStyle name="Yüzde 2 2 2 8 2" xfId="5353" xr:uid="{9F4893DF-CD1E-4178-AF5D-508B78065D6D}"/>
    <cellStyle name="Yüzde 2 2 2 9" xfId="3622" xr:uid="{607C216F-64A0-4BA1-A980-565EFFDA9CC7}"/>
    <cellStyle name="Yüzde 2 2 2 9 2" xfId="5354" xr:uid="{87CC173E-4090-472F-91D7-106ED8F075A3}"/>
    <cellStyle name="Yüzde 2 2 3" xfId="3034" xr:uid="{00000000-0005-0000-0000-0000E70D0000}"/>
    <cellStyle name="Yüzde 2 2 3 2" xfId="3035" xr:uid="{00000000-0005-0000-0000-0000E80D0000}"/>
    <cellStyle name="Yüzde 2 2 4" xfId="3036" xr:uid="{00000000-0005-0000-0000-0000E90D0000}"/>
    <cellStyle name="Yüzde 2 2 4 2" xfId="3037" xr:uid="{00000000-0005-0000-0000-0000EA0D0000}"/>
    <cellStyle name="Yüzde 2 2 4 3" xfId="3038" xr:uid="{00000000-0005-0000-0000-0000EB0D0000}"/>
    <cellStyle name="Yüzde 2 2 4 4" xfId="3039" xr:uid="{00000000-0005-0000-0000-0000EC0D0000}"/>
    <cellStyle name="Yüzde 2 2 4 5" xfId="3040" xr:uid="{00000000-0005-0000-0000-0000ED0D0000}"/>
    <cellStyle name="Yüzde 2 2 4 6" xfId="3041" xr:uid="{00000000-0005-0000-0000-0000EE0D0000}"/>
    <cellStyle name="Yüzde 2 2 4 7" xfId="3042" xr:uid="{00000000-0005-0000-0000-0000EF0D0000}"/>
    <cellStyle name="Yüzde 2 2 4 8" xfId="3043" xr:uid="{00000000-0005-0000-0000-0000F00D0000}"/>
    <cellStyle name="Yüzde 2 2 5" xfId="3044" xr:uid="{00000000-0005-0000-0000-0000F10D0000}"/>
    <cellStyle name="Yüzde 2 2 5 2" xfId="5355" xr:uid="{6B8EBACF-1F6A-4EC4-A979-E717046A195F}"/>
    <cellStyle name="Yüzde 2 2 5 3" xfId="11058" xr:uid="{8907CC75-B573-42C8-A1C7-1845E3982C6E}"/>
    <cellStyle name="Yüzde 2 2 5 4" xfId="29194" xr:uid="{02389862-89F1-4754-B9C5-6EF5D41C4751}"/>
    <cellStyle name="Yüzde 2 2 6" xfId="3618" xr:uid="{50908139-CE49-4B7A-AF27-9692DEBA2B06}"/>
    <cellStyle name="Yüzde 2 2 7" xfId="11089" xr:uid="{D05096C3-B96B-4F27-86A1-0E74AE9453BD}"/>
    <cellStyle name="Yüzde 2 2 7 2" xfId="35329" xr:uid="{8278F5FA-B532-4B68-9E7F-E73878C91538}"/>
    <cellStyle name="Yüzde 2 2 8" xfId="22304" xr:uid="{668C7DFE-D0AF-4DA0-ADB4-187DD523CDAF}"/>
    <cellStyle name="Yüzde 2 2 8 2" xfId="46522" xr:uid="{45DC406B-2A56-4807-AD2B-B8701EE16BC4}"/>
    <cellStyle name="Yüzde 2 3" xfId="3045" xr:uid="{00000000-0005-0000-0000-0000F20D0000}"/>
    <cellStyle name="Yüzde 2 3 10" xfId="6513" xr:uid="{9EF92012-07EB-4310-B078-903A6D2CEE9C}"/>
    <cellStyle name="Yüzde 2 3 10 2" xfId="31517" xr:uid="{89DFA5B1-C6E9-4B0E-99C6-FB6402831E11}"/>
    <cellStyle name="Yüzde 2 3 11" xfId="11317" xr:uid="{71A1E908-742A-4531-B298-9552BAEAF9FC}"/>
    <cellStyle name="Yüzde 2 3 11 2" xfId="35551" xr:uid="{00E30D88-7636-40DF-B937-D179CCB16BD1}"/>
    <cellStyle name="Yüzde 2 3 12" xfId="15030" xr:uid="{4437C5EB-2E67-476F-BF06-C7AF7C3BF5B0}"/>
    <cellStyle name="Yüzde 2 3 12 2" xfId="39262" xr:uid="{F2C423AC-FD87-4082-B716-BB5ABAE4B956}"/>
    <cellStyle name="Yüzde 2 3 13" xfId="18765" xr:uid="{59EDC316-F003-428E-BD28-2DC8B0C8DE91}"/>
    <cellStyle name="Yüzde 2 3 13 2" xfId="42991" xr:uid="{B8125B9D-89FE-42F3-9DAE-1BAD7AC30E3E}"/>
    <cellStyle name="Yüzde 2 3 14" xfId="22330" xr:uid="{15F48643-60B3-4FDF-BAAE-3A32A894BB68}"/>
    <cellStyle name="Yüzde 2 3 14 2" xfId="46532" xr:uid="{7E82E14E-D0D1-4B8E-AF34-408EA8853115}"/>
    <cellStyle name="Yüzde 2 3 2" xfId="3046" xr:uid="{00000000-0005-0000-0000-0000F30D0000}"/>
    <cellStyle name="Yüzde 2 3 2 10" xfId="3047" xr:uid="{00000000-0005-0000-0000-0000F40D0000}"/>
    <cellStyle name="Yüzde 2 3 2 10 2" xfId="11059" xr:uid="{CA93EA0C-06DE-49D6-8A8A-2FD2F2528293}"/>
    <cellStyle name="Yüzde 2 3 2 11" xfId="3048" xr:uid="{00000000-0005-0000-0000-0000F50D0000}"/>
    <cellStyle name="Yüzde 2 3 2 11 2" xfId="5358" xr:uid="{6BDE8891-97BA-48B0-BF6D-2E2A3B5006AF}"/>
    <cellStyle name="Yüzde 2 3 2 12" xfId="3623" xr:uid="{D14CE80B-0AA0-4CA5-B8F2-C289D113B44A}"/>
    <cellStyle name="Yüzde 2 3 2 12 2" xfId="5359" xr:uid="{104C7C4C-308B-435D-BD8C-1CEE8ECE9D09}"/>
    <cellStyle name="Yüzde 2 3 2 13" xfId="5357" xr:uid="{D8B2F896-9DD1-47FE-B45B-FA932D7945EB}"/>
    <cellStyle name="Yüzde 2 3 2 14" xfId="6641" xr:uid="{F8C6C1D3-7600-4BA2-BF21-FA7A26245D41}"/>
    <cellStyle name="Yüzde 2 3 2 2" xfId="3049" xr:uid="{00000000-0005-0000-0000-0000F60D0000}"/>
    <cellStyle name="Yüzde 2 3 2 3" xfId="3050" xr:uid="{00000000-0005-0000-0000-0000F70D0000}"/>
    <cellStyle name="Yüzde 2 3 2 3 2" xfId="3051" xr:uid="{00000000-0005-0000-0000-0000F80D0000}"/>
    <cellStyle name="Yüzde 2 3 2 4" xfId="3052" xr:uid="{00000000-0005-0000-0000-0000F90D0000}"/>
    <cellStyle name="Yüzde 2 3 2 4 2" xfId="3053" xr:uid="{00000000-0005-0000-0000-0000FA0D0000}"/>
    <cellStyle name="Yüzde 2 3 2 5" xfId="3054" xr:uid="{00000000-0005-0000-0000-0000FB0D0000}"/>
    <cellStyle name="Yüzde 2 3 2 5 2" xfId="3055" xr:uid="{00000000-0005-0000-0000-0000FC0D0000}"/>
    <cellStyle name="Yüzde 2 3 2 6" xfId="3056" xr:uid="{00000000-0005-0000-0000-0000FD0D0000}"/>
    <cellStyle name="Yüzde 2 3 2 6 2" xfId="3057" xr:uid="{00000000-0005-0000-0000-0000FE0D0000}"/>
    <cellStyle name="Yüzde 2 3 2 7" xfId="3058" xr:uid="{00000000-0005-0000-0000-0000FF0D0000}"/>
    <cellStyle name="Yüzde 2 3 2 7 2" xfId="3059" xr:uid="{00000000-0005-0000-0000-0000000E0000}"/>
    <cellStyle name="Yüzde 2 3 2 8" xfId="3060" xr:uid="{00000000-0005-0000-0000-0000010E0000}"/>
    <cellStyle name="Yüzde 2 3 2 8 2" xfId="3061" xr:uid="{00000000-0005-0000-0000-0000020E0000}"/>
    <cellStyle name="Yüzde 2 3 2 9" xfId="3062" xr:uid="{00000000-0005-0000-0000-0000030E0000}"/>
    <cellStyle name="Yüzde 2 3 2 9 2" xfId="3063" xr:uid="{00000000-0005-0000-0000-0000040E0000}"/>
    <cellStyle name="Yüzde 2 3 3" xfId="3064" xr:uid="{00000000-0005-0000-0000-0000050E0000}"/>
    <cellStyle name="Yüzde 2 3 3 2" xfId="5360" xr:uid="{7CE412E2-F04B-4E5D-A13C-C307F0FF02A6}"/>
    <cellStyle name="Yüzde 2 3 3 2 2" xfId="26158" xr:uid="{7A8C3EFF-531E-46D5-AD0C-B951C6D95638}"/>
    <cellStyle name="Yüzde 2 3 3 2 2 2" xfId="50278" xr:uid="{9DF899DA-3735-4EA7-9B98-1FC74F6E75F1}"/>
    <cellStyle name="Yüzde 2 3 3 3" xfId="7685" xr:uid="{ED316677-C46A-4877-86B3-067DDF315530}"/>
    <cellStyle name="Yüzde 2 3 3 3 2" xfId="32570" xr:uid="{9E14F9BF-F4E1-4B70-851F-2A42E0A150CE}"/>
    <cellStyle name="Yüzde 2 3 3 4" xfId="12729" xr:uid="{633E4872-034A-4DF9-BDF5-5159DE0A91C6}"/>
    <cellStyle name="Yüzde 2 3 3 4 2" xfId="36962" xr:uid="{74F09C11-20C7-4575-AE35-605465FE0D76}"/>
    <cellStyle name="Yüzde 2 3 3 5" xfId="16442" xr:uid="{453740E7-EC62-4EC5-AC54-96C5FECAE5A3}"/>
    <cellStyle name="Yüzde 2 3 3 5 2" xfId="40673" xr:uid="{328A9F87-AEB2-40E7-814F-F1EB1A7A9712}"/>
    <cellStyle name="Yüzde 2 3 3 6" xfId="20181" xr:uid="{D5D7B77A-896A-4736-BE67-313F23868C08}"/>
    <cellStyle name="Yüzde 2 3 3 6 2" xfId="44404" xr:uid="{7445F660-6AA1-4790-95C8-C7C01BEC9980}"/>
    <cellStyle name="Yüzde 2 3 3 7" xfId="23374" xr:uid="{F6842D33-D69D-4726-8A1B-3260CFE82FFB}"/>
    <cellStyle name="Yüzde 2 3 3 7 2" xfId="47576" xr:uid="{996C0393-E5BF-4B40-AFB1-3AC350B040E4}"/>
    <cellStyle name="Yüzde 2 3 4" xfId="3065" xr:uid="{00000000-0005-0000-0000-0000060E0000}"/>
    <cellStyle name="Yüzde 2 3 4 2" xfId="8671" xr:uid="{A2D0EAB9-8D21-4574-893D-8FA40F926DF2}"/>
    <cellStyle name="Yüzde 2 3 4 2 2" xfId="27335" xr:uid="{CB36247C-AE29-4509-B754-7C59EDA30E02}"/>
    <cellStyle name="Yüzde 2 3 4 2 2 2" xfId="51452" xr:uid="{4A89D15C-CBD1-402C-920C-78E370CE70D1}"/>
    <cellStyle name="Yüzde 2 3 4 3" xfId="9943" xr:uid="{46138EA7-FA4D-418C-B847-1686CBE69322}"/>
    <cellStyle name="Yüzde 2 3 4 3 2" xfId="34537" xr:uid="{C3BED317-D620-46FC-86A3-DBC37DB87310}"/>
    <cellStyle name="Yüzde 2 3 4 4" xfId="13903" xr:uid="{9573CFDA-47BE-4205-8969-14F22B6DBA46}"/>
    <cellStyle name="Yüzde 2 3 4 4 2" xfId="38136" xr:uid="{7B161CD7-B88E-4D2D-B941-AA8A1D79158E}"/>
    <cellStyle name="Yüzde 2 3 4 5" xfId="17616" xr:uid="{418B2889-0C5D-4DCE-A8A7-1752B9BE86A1}"/>
    <cellStyle name="Yüzde 2 3 4 5 2" xfId="41847" xr:uid="{74C03A63-2131-455F-9AF1-A68062980896}"/>
    <cellStyle name="Yüzde 2 3 4 6" xfId="21355" xr:uid="{336C96CB-F1E9-4A41-B8D9-0B594501B49F}"/>
    <cellStyle name="Yüzde 2 3 4 6 2" xfId="45578" xr:uid="{5D403629-F8C5-4D0A-B6B8-01AD1DE40576}"/>
    <cellStyle name="Yüzde 2 3 5" xfId="3066" xr:uid="{00000000-0005-0000-0000-0000070E0000}"/>
    <cellStyle name="Yüzde 2 3 6" xfId="3067" xr:uid="{00000000-0005-0000-0000-0000080E0000}"/>
    <cellStyle name="Yüzde 2 3 6 2" xfId="24736" xr:uid="{59C1AF63-FD4A-4688-96A5-3A3684567273}"/>
    <cellStyle name="Yüzde 2 3 6 2 2" xfId="48870" xr:uid="{DF4ED773-8826-4CF7-8D0F-0305454DEAA5}"/>
    <cellStyle name="Yüzde 2 3 7" xfId="3068" xr:uid="{00000000-0005-0000-0000-0000090E0000}"/>
    <cellStyle name="Yüzde 2 3 7 2" xfId="3069" xr:uid="{00000000-0005-0000-0000-00000A0E0000}"/>
    <cellStyle name="Yüzde 2 3 8" xfId="3070" xr:uid="{00000000-0005-0000-0000-00000B0E0000}"/>
    <cellStyle name="Yüzde 2 3 8 2" xfId="5361" xr:uid="{D8C5F2AC-27F3-40EE-B89B-6567B4E5EB1F}"/>
    <cellStyle name="Yüzde 2 3 9" xfId="5356" xr:uid="{EE8E947A-DC54-4D2E-94CE-97BCA7B81C1A}"/>
    <cellStyle name="Yüzde 2 4" xfId="3071" xr:uid="{00000000-0005-0000-0000-00000C0E0000}"/>
    <cellStyle name="Yüzde 2 4 10" xfId="22446" xr:uid="{B04D5AD9-8145-4295-9C9C-831E3829DBED}"/>
    <cellStyle name="Yüzde 2 4 10 2" xfId="46648" xr:uid="{91F516AC-9E1B-4A0A-8F48-7EF35E2D26A6}"/>
    <cellStyle name="Yüzde 2 4 2" xfId="3072" xr:uid="{00000000-0005-0000-0000-00000D0E0000}"/>
    <cellStyle name="Yüzde 2 4 2 2" xfId="7839" xr:uid="{DB7F6517-8889-45C3-AF39-F0F0D9DBD252}"/>
    <cellStyle name="Yüzde 2 4 2 2 2" xfId="26276" xr:uid="{406F446C-3402-4844-A172-89987AE4B354}"/>
    <cellStyle name="Yüzde 2 4 2 2 2 2" xfId="50396" xr:uid="{3F5D92BD-6B06-4B1A-BF29-8D48062FB703}"/>
    <cellStyle name="Yüzde 2 4 2 2 3" xfId="32696" xr:uid="{38CAEA9C-63A6-44BE-863A-B752D1F8F589}"/>
    <cellStyle name="Yüzde 2 4 2 3" xfId="12847" xr:uid="{8BF40BFF-33F6-4B04-B445-4986A67FEA48}"/>
    <cellStyle name="Yüzde 2 4 2 3 2" xfId="37080" xr:uid="{EB67B5D1-156F-4BFC-9008-CED97049DBC8}"/>
    <cellStyle name="Yüzde 2 4 2 4" xfId="16560" xr:uid="{98655B5A-91FE-468C-957D-BD04748AADC5}"/>
    <cellStyle name="Yüzde 2 4 2 4 2" xfId="40791" xr:uid="{00080A57-A482-4ED9-92BA-EB6ABF0D7C93}"/>
    <cellStyle name="Yüzde 2 4 2 5" xfId="20299" xr:uid="{8D0FC344-3C4D-485D-9F38-4A6FE07D4E19}"/>
    <cellStyle name="Yüzde 2 4 2 5 2" xfId="44522" xr:uid="{70CA1B24-F4C0-4578-97E7-8C789BA7F8A2}"/>
    <cellStyle name="Yüzde 2 4 2 6" xfId="23500" xr:uid="{61D458AE-F8E9-4615-BCA0-7D92448C1348}"/>
    <cellStyle name="Yüzde 2 4 2 6 2" xfId="47702" xr:uid="{3D840B42-7825-4DBF-8F09-6057CB35E684}"/>
    <cellStyle name="Yüzde 2 4 3" xfId="3073" xr:uid="{00000000-0005-0000-0000-00000E0E0000}"/>
    <cellStyle name="Yüzde 2 4 3 2" xfId="3074" xr:uid="{00000000-0005-0000-0000-00000F0E0000}"/>
    <cellStyle name="Yüzde 2 4 3 3" xfId="10036" xr:uid="{2924FBCE-1BCF-4567-B800-C819457A6E63}"/>
    <cellStyle name="Yüzde 2 4 3 3 2" xfId="34630" xr:uid="{6324AFB7-19D2-45BA-BD26-DC9740DC7428}"/>
    <cellStyle name="Yüzde 2 4 3 4" xfId="14029" xr:uid="{88D53219-0509-413D-BDA5-B0FA7C37257F}"/>
    <cellStyle name="Yüzde 2 4 3 4 2" xfId="38262" xr:uid="{21CF3477-33DD-4169-BE48-E4DF75319912}"/>
    <cellStyle name="Yüzde 2 4 3 5" xfId="17742" xr:uid="{CBE62554-B398-45A6-B24B-F31CC1E39B2F}"/>
    <cellStyle name="Yüzde 2 4 3 5 2" xfId="41973" xr:uid="{EF0A88E4-A3F1-4C9D-87AF-4F27A1209871}"/>
    <cellStyle name="Yüzde 2 4 3 6" xfId="21481" xr:uid="{17C491BC-717E-447B-9CC9-10A35449B75A}"/>
    <cellStyle name="Yüzde 2 4 3 6 2" xfId="45704" xr:uid="{4DA2AD1C-9D21-484E-92DB-89009FBC6739}"/>
    <cellStyle name="Yüzde 2 4 3 7" xfId="27461" xr:uid="{F5DD05D5-2FCC-41C9-ABF5-9EECB939CE8F}"/>
    <cellStyle name="Yüzde 2 4 3 7 2" xfId="51578" xr:uid="{14E71443-53B8-40D7-99A2-0F07068F4778}"/>
    <cellStyle name="Yüzde 2 4 4" xfId="3621" xr:uid="{1909610D-5E2B-41AC-836C-BBDE618F8F5F}"/>
    <cellStyle name="Yüzde 2 4 4 2" xfId="8895" xr:uid="{B62CF242-3424-4AD1-96CB-EF4F3811B925}"/>
    <cellStyle name="Yüzde 2 4 4 3" xfId="11060" xr:uid="{0D636BAD-8B12-4D34-A1CA-24B75C566A98}"/>
    <cellStyle name="Yüzde 2 4 5" xfId="5362" xr:uid="{02DDB032-E9B4-41DA-8EEF-441FF50F6AF8}"/>
    <cellStyle name="Yüzde 2 4 5 2" xfId="24863" xr:uid="{BF0219DF-42B2-4FD5-A3BB-095EC42CA493}"/>
    <cellStyle name="Yüzde 2 4 5 2 2" xfId="48997" xr:uid="{65240C38-90AE-4C02-A6A1-403DA7FEBE99}"/>
    <cellStyle name="Yüzde 2 4 6" xfId="6640" xr:uid="{3938EFA4-705A-48B9-80E5-A4E996C21D2A}"/>
    <cellStyle name="Yüzde 2 4 6 2" xfId="31644" xr:uid="{A01BAAF4-0580-481C-BA5A-04E77873C29C}"/>
    <cellStyle name="Yüzde 2 4 7" xfId="11444" xr:uid="{D5E696DF-21EB-4C47-B69B-3536BAE245FF}"/>
    <cellStyle name="Yüzde 2 4 7 2" xfId="35678" xr:uid="{DB3DF384-C3CA-425E-BC37-70A5F240132D}"/>
    <cellStyle name="Yüzde 2 4 8" xfId="15157" xr:uid="{DBFE0DE6-BCD6-4856-AE25-8FDF8FFD56A3}"/>
    <cellStyle name="Yüzde 2 4 8 2" xfId="39389" xr:uid="{C14F254E-0F43-449D-AADB-3C85496F5097}"/>
    <cellStyle name="Yüzde 2 4 9" xfId="18893" xr:uid="{241930E3-9465-4903-87EA-1E7DC3D97D9B}"/>
    <cellStyle name="Yüzde 2 4 9 2" xfId="43119" xr:uid="{14A298E7-5E4D-4140-9EE1-BCD412895DD6}"/>
    <cellStyle name="Yüzde 2 5" xfId="3075" xr:uid="{00000000-0005-0000-0000-0000100E0000}"/>
    <cellStyle name="Yüzde 2 5 2" xfId="7896" xr:uid="{E84EAB51-42B7-476A-BD37-2D4AD81243B2}"/>
    <cellStyle name="Yüzde 2 5 2 2" xfId="14073" xr:uid="{F7A83AFC-3E99-449F-8CBD-EB4A8B69856E}"/>
    <cellStyle name="Yüzde 2 5 2 2 2" xfId="27505" xr:uid="{E6FF538A-DFD4-4E19-887E-62114FCE8CBF}"/>
    <cellStyle name="Yüzde 2 5 2 2 2 2" xfId="51622" xr:uid="{C6CA7C99-9436-431E-A792-10838CF7359D}"/>
    <cellStyle name="Yüzde 2 5 2 2 3" xfId="38306" xr:uid="{B23AAC61-58FF-4E35-80E3-323CD5A9F3C1}"/>
    <cellStyle name="Yüzde 2 5 2 3" xfId="17786" xr:uid="{51B81ABA-5687-4655-B4D4-30A1C6E0CB81}"/>
    <cellStyle name="Yüzde 2 5 2 3 2" xfId="42017" xr:uid="{08989055-A4FD-431B-83CA-B1A7FB0C79A3}"/>
    <cellStyle name="Yüzde 2 5 2 4" xfId="21525" xr:uid="{2195058D-5264-4D16-8479-68DBED6AD0F7}"/>
    <cellStyle name="Yüzde 2 5 2 4 2" xfId="45748" xr:uid="{99E4C3D5-9BB8-4511-8F36-D10EDB5EA132}"/>
    <cellStyle name="Yüzde 2 5 2 5" xfId="23545" xr:uid="{E09D5B3E-9695-457E-A463-A4D0475CEEA2}"/>
    <cellStyle name="Yüzde 2 5 2 5 2" xfId="47747" xr:uid="{D501CC26-AEDD-401E-816F-61C2C932F447}"/>
    <cellStyle name="Yüzde 2 5 2 6" xfId="32740" xr:uid="{9B253BDD-BA30-4EDC-B06D-04E1BE7179A9}"/>
    <cellStyle name="Yüzde 2 5 3" xfId="6729" xr:uid="{3260F654-3574-48B6-81C3-7AAB272F746C}"/>
    <cellStyle name="Yüzde 2 5 3 2" xfId="12891" xr:uid="{0BBF5D5F-558B-4944-808B-153426E4C420}"/>
    <cellStyle name="Yüzde 2 5 3 2 2" xfId="37124" xr:uid="{3A6C9B86-EE5E-43A5-9762-5D9962DBD762}"/>
    <cellStyle name="Yüzde 2 5 3 3" xfId="16604" xr:uid="{294C0D8B-AEC1-45C0-829D-105469128AA9}"/>
    <cellStyle name="Yüzde 2 5 3 3 2" xfId="40835" xr:uid="{2B1368A9-72EA-4EE1-B96F-568DDB488F32}"/>
    <cellStyle name="Yüzde 2 5 3 4" xfId="20343" xr:uid="{77C0BB03-21A8-451D-B5FE-79E81B8A8451}"/>
    <cellStyle name="Yüzde 2 5 3 4 2" xfId="44566" xr:uid="{F48B7832-6FF6-48C1-955A-8F5A54617A56}"/>
    <cellStyle name="Yüzde 2 5 3 5" xfId="26321" xr:uid="{5D306693-A469-4715-8099-9D12D4C9F71F}"/>
    <cellStyle name="Yüzde 2 5 3 5 2" xfId="50440" xr:uid="{4B423BFE-5A92-4387-AD02-89E638CF91BC}"/>
    <cellStyle name="Yüzde 2 5 3 6" xfId="31689" xr:uid="{E52A5081-8786-4CD6-8686-8025AA34A4FD}"/>
    <cellStyle name="Yüzde 2 5 4" xfId="11489" xr:uid="{C6BF2E62-329C-4626-A3F3-802B149DB4DB}"/>
    <cellStyle name="Yüzde 2 5 4 2" xfId="24908" xr:uid="{7A5531FB-0972-460A-B731-479EF316A343}"/>
    <cellStyle name="Yüzde 2 5 4 2 2" xfId="49042" xr:uid="{A8126CE7-F360-46D9-A141-A2905FB2D12A}"/>
    <cellStyle name="Yüzde 2 5 4 3" xfId="35723" xr:uid="{E2069437-74C3-4192-B196-D65F2A6D983C}"/>
    <cellStyle name="Yüzde 2 5 5" xfId="15202" xr:uid="{808A1FB6-120F-488E-8D4B-916D990E588F}"/>
    <cellStyle name="Yüzde 2 5 5 2" xfId="39434" xr:uid="{62A4B46C-44F7-46BF-8725-3CED1D4D3A3D}"/>
    <cellStyle name="Yüzde 2 5 6" xfId="18939" xr:uid="{DF741933-EBD2-4181-8C37-C4C8515D9D12}"/>
    <cellStyle name="Yüzde 2 5 6 2" xfId="43165" xr:uid="{661FA843-0466-4E9D-AEFB-295D472DAD28}"/>
    <cellStyle name="Yüzde 2 5 7" xfId="22492" xr:uid="{E712FBA1-D00B-46D3-96B1-052E793E3FC3}"/>
    <cellStyle name="Yüzde 2 5 7 2" xfId="46694" xr:uid="{8DE44F71-4DE7-4C79-9C4F-3455FCC17407}"/>
    <cellStyle name="Yüzde 2 6" xfId="3076" xr:uid="{00000000-0005-0000-0000-0000110E0000}"/>
    <cellStyle name="Yüzde 2 6 2" xfId="5363" xr:uid="{0EC7E1BA-7522-4CE8-8863-9EC2F8F59DB8}"/>
    <cellStyle name="Yüzde 2 6 2 2" xfId="8005" xr:uid="{224064B3-71BB-46A5-B05A-288F20C59AC6}"/>
    <cellStyle name="Yüzde 2 6 2 2 2" xfId="27603" xr:uid="{9098C4A1-B71C-4F32-BD96-4D50CC7BF2FA}"/>
    <cellStyle name="Yüzde 2 6 2 2 2 2" xfId="51720" xr:uid="{63311840-ECA8-4959-AA61-041E1C1A777F}"/>
    <cellStyle name="Yüzde 2 6 2 2 3" xfId="32838" xr:uid="{B8F1A8AC-4CCB-4DAC-ABFC-F9B668D48088}"/>
    <cellStyle name="Yüzde 2 6 2 3" xfId="14171" xr:uid="{645CE765-F3D2-466A-A531-00B17A386A3E}"/>
    <cellStyle name="Yüzde 2 6 2 3 2" xfId="38404" xr:uid="{1A04B967-B570-4C69-8173-01BB33702489}"/>
    <cellStyle name="Yüzde 2 6 2 4" xfId="17884" xr:uid="{CCC71916-4069-40F5-A6AB-2E977B4A1278}"/>
    <cellStyle name="Yüzde 2 6 2 4 2" xfId="42115" xr:uid="{E3FAD109-6727-4DE9-984D-E512D07FF538}"/>
    <cellStyle name="Yüzde 2 6 2 5" xfId="21623" xr:uid="{B0E50237-FDC7-400A-938E-CA2150D78487}"/>
    <cellStyle name="Yüzde 2 6 2 5 2" xfId="45846" xr:uid="{AF36FDD9-01F4-4E27-9D37-9E24081BA0E5}"/>
    <cellStyle name="Yüzde 2 6 2 6" xfId="23643" xr:uid="{D9649938-2AC2-48E8-AE84-DE24B805990D}"/>
    <cellStyle name="Yüzde 2 6 2 6 2" xfId="47845" xr:uid="{DE0061B7-E4F5-4359-9403-2D0081BB6D28}"/>
    <cellStyle name="Yüzde 2 6 3" xfId="6857" xr:uid="{11697AE7-D2FF-4210-A825-D0877EAE8B4C}"/>
    <cellStyle name="Yüzde 2 6 3 2" xfId="12979" xr:uid="{E732642F-6E7C-49A3-8480-E163F80CA3FB}"/>
    <cellStyle name="Yüzde 2 6 3 2 2" xfId="37212" xr:uid="{D51379C3-FD84-4180-8F12-3D99900CC9C8}"/>
    <cellStyle name="Yüzde 2 6 3 3" xfId="16692" xr:uid="{6236A297-F443-40E1-8ADF-EA747A7361FF}"/>
    <cellStyle name="Yüzde 2 6 3 3 2" xfId="40923" xr:uid="{3D7CF83A-9AC2-47BD-8332-46BF29A9A904}"/>
    <cellStyle name="Yüzde 2 6 3 4" xfId="20431" xr:uid="{88DFFD0C-5EF6-46B8-ACED-72C0E2A66508}"/>
    <cellStyle name="Yüzde 2 6 3 4 2" xfId="44654" xr:uid="{EEF38F81-7F94-4840-A154-92006020D45F}"/>
    <cellStyle name="Yüzde 2 6 3 5" xfId="26409" xr:uid="{C9A775FE-CC52-4772-9AF9-1E6DF8FB71C6}"/>
    <cellStyle name="Yüzde 2 6 3 5 2" xfId="50528" xr:uid="{767B3657-28DB-4A2B-94D2-9E98E2EE9E2D}"/>
    <cellStyle name="Yüzde 2 6 3 6" xfId="31790" xr:uid="{E768B80E-F7BC-4DC3-B542-ABF6BE5700EE}"/>
    <cellStyle name="Yüzde 2 6 4" xfId="11590" xr:uid="{6AA9BE17-7EC2-4F91-98AD-6D7B25AEEA9B}"/>
    <cellStyle name="Yüzde 2 6 4 2" xfId="25006" xr:uid="{6747F88C-4CD8-486F-B287-61BF66B46E76}"/>
    <cellStyle name="Yüzde 2 6 4 2 2" xfId="49140" xr:uid="{DBF59FBF-36CB-43ED-813F-D802C0A75EFA}"/>
    <cellStyle name="Yüzde 2 6 4 3" xfId="35824" xr:uid="{36DEB983-8E6F-4627-B39F-E02E5C3207B0}"/>
    <cellStyle name="Yüzde 2 6 5" xfId="15303" xr:uid="{AC0CFC32-39C3-4AC8-9600-9BEAAA511FE9}"/>
    <cellStyle name="Yüzde 2 6 5 2" xfId="39535" xr:uid="{5FAF6116-651E-474A-A3D7-B315C59F327F}"/>
    <cellStyle name="Yüzde 2 6 6" xfId="19040" xr:uid="{999DA716-B845-4402-BBB7-E0C6DA76492A}"/>
    <cellStyle name="Yüzde 2 6 6 2" xfId="43266" xr:uid="{75502382-19D7-46BD-B1B5-F0F83EED90EB}"/>
    <cellStyle name="Yüzde 2 6 7" xfId="22593" xr:uid="{33B2FFB5-5852-40CB-A815-4AD2DC71278D}"/>
    <cellStyle name="Yüzde 2 6 7 2" xfId="46795" xr:uid="{911A0854-5C40-4389-80AE-003F4703E18E}"/>
    <cellStyle name="Yüzde 2 7" xfId="7411" xr:uid="{60097716-FA7D-4889-AC1E-A7CF291D3E44}"/>
    <cellStyle name="Yüzde 2 7 2" xfId="8558" xr:uid="{FE73BDC6-5ECE-4322-B7A9-139971E65F3F}"/>
    <cellStyle name="Yüzde 2 7 2 2" xfId="14707" xr:uid="{90D8DBD1-BEB1-4A19-B795-CC2B88187ED9}"/>
    <cellStyle name="Yüzde 2 7 2 2 2" xfId="28139" xr:uid="{B9DC6BBB-A57D-4A8E-96E0-14455BBBE58E}"/>
    <cellStyle name="Yüzde 2 7 2 2 2 2" xfId="52256" xr:uid="{784E7373-CF4F-4FC6-ABC8-37B94029908A}"/>
    <cellStyle name="Yüzde 2 7 2 2 3" xfId="38940" xr:uid="{EEFF8276-C7A8-4615-B851-3E9BC9598000}"/>
    <cellStyle name="Yüzde 2 7 2 3" xfId="18420" xr:uid="{AF6E1E72-51FB-4723-9CBF-6ACD3219EC4A}"/>
    <cellStyle name="Yüzde 2 7 2 3 2" xfId="42651" xr:uid="{9315EA09-1381-41C9-97F3-59D244217F6D}"/>
    <cellStyle name="Yüzde 2 7 2 4" xfId="22159" xr:uid="{F82DB201-6C9C-4D26-A73B-517613873C62}"/>
    <cellStyle name="Yüzde 2 7 2 4 2" xfId="46382" xr:uid="{BBF2B755-ACF6-46C7-A2AA-AC2A2AD77F8E}"/>
    <cellStyle name="Yüzde 2 7 2 5" xfId="24179" xr:uid="{EAA7E379-CB5D-4075-BF6E-A1D70717DBD3}"/>
    <cellStyle name="Yüzde 2 7 2 5 2" xfId="48381" xr:uid="{75C9A13E-8942-4028-98D7-11C766B62484}"/>
    <cellStyle name="Yüzde 2 7 2 6" xfId="33374" xr:uid="{67472BB8-A9C9-4FD2-AD9B-774AA86BBBE7}"/>
    <cellStyle name="Yüzde 2 7 3" xfId="9657" xr:uid="{38E8CC43-367D-47EF-9A2B-AE3541EC05DF}"/>
    <cellStyle name="Yüzde 2 7 3 2" xfId="13515" xr:uid="{48697D44-2743-4D9F-8A2B-0E0F9856DDA5}"/>
    <cellStyle name="Yüzde 2 7 3 2 2" xfId="37748" xr:uid="{EFD7FF47-AD0E-46B0-8102-DE590A0686B9}"/>
    <cellStyle name="Yüzde 2 7 3 3" xfId="17228" xr:uid="{90550A02-D4BD-417A-B5EE-FC8A450BE74E}"/>
    <cellStyle name="Yüzde 2 7 3 3 2" xfId="41459" xr:uid="{166BFA32-C32C-459A-AD56-E31923BF5809}"/>
    <cellStyle name="Yüzde 2 7 3 4" xfId="20967" xr:uid="{F6F1EB30-EDBA-47A1-B603-8089FEFD3483}"/>
    <cellStyle name="Yüzde 2 7 3 4 2" xfId="45190" xr:uid="{76691D51-0E19-41F2-8B6A-F05E025E81B6}"/>
    <cellStyle name="Yüzde 2 7 3 5" xfId="26945" xr:uid="{25F0F7E9-5465-4337-A234-6BD318698463}"/>
    <cellStyle name="Yüzde 2 7 3 5 2" xfId="51064" xr:uid="{B43C4188-BF51-4EA1-B94E-4C93F6084618}"/>
    <cellStyle name="Yüzde 2 7 3 6" xfId="34282" xr:uid="{EA58B33B-93E6-419D-81C7-93BBC52D8785}"/>
    <cellStyle name="Yüzde 2 7 4" xfId="12126" xr:uid="{DA0A707C-1646-4C6A-8D66-A658830B7F49}"/>
    <cellStyle name="Yüzde 2 7 4 2" xfId="25542" xr:uid="{559B9F80-3637-454D-81F4-CD6995665769}"/>
    <cellStyle name="Yüzde 2 7 4 2 2" xfId="49676" xr:uid="{3662942F-FBAB-4C65-857E-3559AFB0252A}"/>
    <cellStyle name="Yüzde 2 7 4 3" xfId="36360" xr:uid="{5D54CDC2-E0A1-4CC9-A8C8-3F006736BCD8}"/>
    <cellStyle name="Yüzde 2 7 5" xfId="15839" xr:uid="{38C83662-DE28-4062-A866-D62616130F3E}"/>
    <cellStyle name="Yüzde 2 7 5 2" xfId="40071" xr:uid="{AFA7DA83-9478-492D-9301-0766F2529E9B}"/>
    <cellStyle name="Yüzde 2 7 6" xfId="19576" xr:uid="{E478CAA1-4EDA-4233-86F3-2C811C9112B5}"/>
    <cellStyle name="Yüzde 2 7 6 2" xfId="43802" xr:uid="{E210A713-CB42-43DC-B85A-D529F651E0ED}"/>
    <cellStyle name="Yüzde 2 7 7" xfId="23129" xr:uid="{6F5497CB-2938-4A99-8D0B-0555D82F3B17}"/>
    <cellStyle name="Yüzde 2 7 7 2" xfId="47331" xr:uid="{650C494E-E5AA-4643-83B9-02B616CE5F36}"/>
    <cellStyle name="Yüzde 2 7 8" xfId="32326" xr:uid="{0051CF6B-48BE-4761-B1DC-871C16C65668}"/>
    <cellStyle name="Yüzde 2 8" xfId="7684" xr:uid="{41A6E127-7E02-4C90-8779-74AD768442BE}"/>
    <cellStyle name="Yüzde 2 9" xfId="8632" xr:uid="{4778E4A2-2D83-41C9-929D-05AA1C5ADB3E}"/>
    <cellStyle name="Yüzde 2 9 2" xfId="24247" xr:uid="{BCB033C6-06FE-450D-BF40-633CA0C72F91}"/>
    <cellStyle name="Yüzde 2 9 2 2" xfId="48449" xr:uid="{AB1CF3E5-751A-4D31-8A42-B85998317F23}"/>
    <cellStyle name="Yüzde 2 9 3" xfId="33442" xr:uid="{1CA4E0D6-7B12-4761-ACB5-91AEE61F3676}"/>
    <cellStyle name="Yüzde 20" xfId="11094" xr:uid="{604091D1-DC26-400A-950C-24D8C5C748DF}"/>
    <cellStyle name="Yüzde 21" xfId="22283" xr:uid="{90774406-73E7-4D5E-B4BE-E739F3C71763}"/>
    <cellStyle name="Yüzde 21 2" xfId="46501" xr:uid="{5CB84337-C8D5-4FA6-B8B7-EB5916CA2D09}"/>
    <cellStyle name="Yüzde 22" xfId="52369" xr:uid="{ACF42FB5-C3D2-43D4-929F-93C44A2093F7}"/>
    <cellStyle name="Yüzde 3" xfId="3077" xr:uid="{00000000-0005-0000-0000-0000120E0000}"/>
    <cellStyle name="Yüzde 3 2" xfId="3078" xr:uid="{00000000-0005-0000-0000-0000130E0000}"/>
    <cellStyle name="Yüzde 3 2 2" xfId="3079" xr:uid="{00000000-0005-0000-0000-0000140E0000}"/>
    <cellStyle name="Yüzde 3 2 2 2" xfId="3080" xr:uid="{00000000-0005-0000-0000-0000150E0000}"/>
    <cellStyle name="Yüzde 3 2 2 2 2" xfId="9812" xr:uid="{F53EC51F-0F96-4569-98EC-7A73E2B43718}"/>
    <cellStyle name="Yüzde 3 2 2 2 2 2" xfId="34415" xr:uid="{FA6A1E04-9CA9-49EB-8811-80B8ED9191E9}"/>
    <cellStyle name="Yüzde 3 2 2 2 3" xfId="13659" xr:uid="{CF327F47-74A1-4206-9F36-91B73C038FED}"/>
    <cellStyle name="Yüzde 3 2 2 2 3 2" xfId="37892" xr:uid="{4723D6A4-51A0-442D-8C12-4F60FD3B4192}"/>
    <cellStyle name="Yüzde 3 2 2 2 4" xfId="17372" xr:uid="{FCFCC1DB-75AE-4937-AC19-8264EC6ED4C6}"/>
    <cellStyle name="Yüzde 3 2 2 2 4 2" xfId="41603" xr:uid="{A711788F-6029-471C-8B95-5AA5D3CE6D4F}"/>
    <cellStyle name="Yüzde 3 2 2 2 5" xfId="21111" xr:uid="{C9D68E81-519D-4E80-A5B0-93221A94E017}"/>
    <cellStyle name="Yüzde 3 2 2 2 5 2" xfId="45334" xr:uid="{FEE88785-61E0-4382-8651-8D8097AB8745}"/>
    <cellStyle name="Yüzde 3 2 2 2 6" xfId="27089" xr:uid="{1A1A32FD-0183-495C-BE67-571D2246F0C1}"/>
    <cellStyle name="Yüzde 3 2 2 2 6 2" xfId="51208" xr:uid="{2881BC1A-60E0-446C-97C4-5EC794727231}"/>
    <cellStyle name="Yüzde 3 2 2 3" xfId="3081" xr:uid="{00000000-0005-0000-0000-0000160E0000}"/>
    <cellStyle name="Yüzde 3 2 2 4" xfId="3482" xr:uid="{00000000-0005-0000-0000-0000170E0000}"/>
    <cellStyle name="Yüzde 3 2 2 4 2" xfId="29283" xr:uid="{375B9093-D0D9-4E6F-860C-BC8CDBF790C6}"/>
    <cellStyle name="Yüzde 3 2 3" xfId="3082" xr:uid="{00000000-0005-0000-0000-0000180E0000}"/>
    <cellStyle name="Yüzde 3 2 3 2" xfId="5364" xr:uid="{C415A874-7732-4995-B068-26E456ED9D74}"/>
    <cellStyle name="Yüzde 3 2 3 2 2" xfId="11061" xr:uid="{AB429300-4645-46C4-87CC-23E1A5521248}"/>
    <cellStyle name="Yüzde 3 2 4" xfId="3083" xr:uid="{00000000-0005-0000-0000-0000190E0000}"/>
    <cellStyle name="Yüzde 3 2 4 2" xfId="9778" xr:uid="{900A743C-FCBB-4716-A50D-6BCEF37C7CFF}"/>
    <cellStyle name="Yüzde 3 2 4 2 2" xfId="34384" xr:uid="{61D7464B-3B8A-408D-BB7E-0708C4617AB1}"/>
    <cellStyle name="Yüzde 3 2 4 3" xfId="13626" xr:uid="{16C1DC38-1DE1-44C6-AE70-829CFC04CF9E}"/>
    <cellStyle name="Yüzde 3 2 4 3 2" xfId="37859" xr:uid="{56B535DB-64D9-40B6-96B5-32F4D089EE48}"/>
    <cellStyle name="Yüzde 3 2 4 4" xfId="17339" xr:uid="{1C019FF4-CFA6-4F17-9281-044E9111640B}"/>
    <cellStyle name="Yüzde 3 2 4 4 2" xfId="41570" xr:uid="{9FCFDF03-A553-455A-B163-60A352BDF4D0}"/>
    <cellStyle name="Yüzde 3 2 4 5" xfId="21078" xr:uid="{3379B1C5-3519-41E6-9CB7-6B797A5A9239}"/>
    <cellStyle name="Yüzde 3 2 4 5 2" xfId="45301" xr:uid="{305E3DB7-7AEC-4B07-A493-4EF8ACA4CF7E}"/>
    <cellStyle name="Yüzde 3 2 4 6" xfId="27056" xr:uid="{9B6DD88C-A5FB-415E-ABB9-B7027B7968E9}"/>
    <cellStyle name="Yüzde 3 2 4 6 2" xfId="51175" xr:uid="{0F2FBBD0-DF8E-4E94-B526-A3BE978B3960}"/>
    <cellStyle name="Yüzde 3 2 5" xfId="3445" xr:uid="{00000000-0005-0000-0000-00001A0E0000}"/>
    <cellStyle name="Yüzde 3 2 5 2" xfId="8817" xr:uid="{1D947B91-B43B-4F26-B6F8-066DFDA149C6}"/>
    <cellStyle name="Yüzde 3 2 5 3" xfId="29251" xr:uid="{751430FC-DB82-4E62-A2E2-5064CD195C43}"/>
    <cellStyle name="Yüzde 3 3" xfId="3084" xr:uid="{00000000-0005-0000-0000-00001B0E0000}"/>
    <cellStyle name="Yüzde 3 3 2" xfId="3085" xr:uid="{00000000-0005-0000-0000-00001C0E0000}"/>
    <cellStyle name="Yüzde 3 3 2 2" xfId="5365" xr:uid="{91323A06-83D4-4236-BB5F-8590E389D94C}"/>
    <cellStyle name="Yüzde 3 3 3" xfId="3086" xr:uid="{00000000-0005-0000-0000-00001D0E0000}"/>
    <cellStyle name="Yüzde 3 3 3 2" xfId="9796" xr:uid="{2987F5B0-E38D-4C63-9459-D79BFFFDC8EA}"/>
    <cellStyle name="Yüzde 3 3 3 2 2" xfId="34399" xr:uid="{6CFE8FF8-1793-4407-9C80-A94E29ABF518}"/>
    <cellStyle name="Yüzde 3 3 3 3" xfId="13643" xr:uid="{D2D8BB42-0E49-4070-B862-D0D2E06BC820}"/>
    <cellStyle name="Yüzde 3 3 3 3 2" xfId="37876" xr:uid="{A830FA91-AA9A-4758-A390-04C8059AB640}"/>
    <cellStyle name="Yüzde 3 3 3 4" xfId="17356" xr:uid="{99D036B7-27AF-448F-B31C-ED491A581859}"/>
    <cellStyle name="Yüzde 3 3 3 4 2" xfId="41587" xr:uid="{C8AFF23D-4854-43AC-864B-584E45AA8788}"/>
    <cellStyle name="Yüzde 3 3 3 5" xfId="21095" xr:uid="{7A77922C-1BBE-404C-9A65-1F36DAE8D342}"/>
    <cellStyle name="Yüzde 3 3 3 5 2" xfId="45318" xr:uid="{4C1BA78E-A2A5-4E64-A58A-C18D24742D29}"/>
    <cellStyle name="Yüzde 3 3 3 6" xfId="27073" xr:uid="{3D39CD7E-EEEA-4E40-AA71-4AB095C1E89F}"/>
    <cellStyle name="Yüzde 3 3 3 6 2" xfId="51192" xr:uid="{70D1A290-206B-46D7-A206-AD30CEC42506}"/>
    <cellStyle name="Yüzde 3 3 4" xfId="3087" xr:uid="{00000000-0005-0000-0000-00001E0E0000}"/>
    <cellStyle name="Yüzde 3 3 5" xfId="3466" xr:uid="{00000000-0005-0000-0000-00001F0E0000}"/>
    <cellStyle name="Yüzde 3 3 5 2" xfId="29267" xr:uid="{D6AB26A2-C4C3-46CE-A2D2-048D422491B0}"/>
    <cellStyle name="Yüzde 3 4" xfId="3088" xr:uid="{00000000-0005-0000-0000-0000200E0000}"/>
    <cellStyle name="Yüzde 3 4 2" xfId="3089" xr:uid="{00000000-0005-0000-0000-0000210E0000}"/>
    <cellStyle name="Yüzde 3 5" xfId="3090" xr:uid="{00000000-0005-0000-0000-0000220E0000}"/>
    <cellStyle name="Yüzde 3 5 2" xfId="3091" xr:uid="{00000000-0005-0000-0000-0000230E0000}"/>
    <cellStyle name="Yüzde 3 5 3" xfId="3092" xr:uid="{00000000-0005-0000-0000-0000240E0000}"/>
    <cellStyle name="Yüzde 3 5 4" xfId="3093" xr:uid="{00000000-0005-0000-0000-0000250E0000}"/>
    <cellStyle name="Yüzde 3 5 5" xfId="3094" xr:uid="{00000000-0005-0000-0000-0000260E0000}"/>
    <cellStyle name="Yüzde 3 5 6" xfId="3095" xr:uid="{00000000-0005-0000-0000-0000270E0000}"/>
    <cellStyle name="Yüzde 3 5 7" xfId="3096" xr:uid="{00000000-0005-0000-0000-0000280E0000}"/>
    <cellStyle name="Yüzde 3 5 8" xfId="3097" xr:uid="{00000000-0005-0000-0000-0000290E0000}"/>
    <cellStyle name="Yüzde 3 5 9" xfId="24414" xr:uid="{8DCD4191-83FC-40C1-A2C7-27FADC2E3644}"/>
    <cellStyle name="Yüzde 3 5 9 2" xfId="48603" xr:uid="{E4A59264-1619-4018-9BF8-40217A70A0B1}"/>
    <cellStyle name="Yüzde 3 6" xfId="3325" xr:uid="{00000000-0005-0000-0000-00002A0E0000}"/>
    <cellStyle name="Yüzde 3 6 2" xfId="9122" xr:uid="{29246B81-3332-4BEB-B650-BCD7DD20A84C}"/>
    <cellStyle name="Yüzde 3 6 2 2" xfId="33788" xr:uid="{8DC744CB-FB13-499B-A459-DE9D8A17FA43}"/>
    <cellStyle name="Yüzde 3 6 3" xfId="11062" xr:uid="{FDBBC0E8-A202-401B-957A-4FE9742FBC25}"/>
    <cellStyle name="Yüzde 3 6 4" xfId="12512" xr:uid="{22306406-D430-4015-9CAD-42FDD3248CB2}"/>
    <cellStyle name="Yüzde 3 6 4 2" xfId="36745" xr:uid="{2F079F77-9290-4F45-9E6F-B25B303AF664}"/>
    <cellStyle name="Yüzde 3 6 5" xfId="16225" xr:uid="{F77E57A6-946F-4216-BA2A-1B6BB3329BFB}"/>
    <cellStyle name="Yüzde 3 6 5 2" xfId="40456" xr:uid="{8F10F707-5542-4E79-A899-23B776098BA0}"/>
    <cellStyle name="Yüzde 3 6 6" xfId="19964" xr:uid="{6DC67ABC-E656-4941-A8BF-24DA9FF3E7F3}"/>
    <cellStyle name="Yüzde 3 6 6 2" xfId="44187" xr:uid="{A36B139A-924E-4703-AF9F-0CECD45C4166}"/>
    <cellStyle name="Yüzde 3 6 7" xfId="25940" xr:uid="{74F0C25E-BC3C-4289-8A50-B78BCBCC3401}"/>
    <cellStyle name="Yüzde 3 6 7 2" xfId="50061" xr:uid="{1D9D51F8-9170-47C6-9E15-0E02671FD8ED}"/>
    <cellStyle name="Yüzde 3 6 8" xfId="29235" xr:uid="{957A7DA2-4394-4618-BE72-706053EF0DAC}"/>
    <cellStyle name="Yüzde 3 7" xfId="3619" xr:uid="{61FAFC83-CD28-4389-8ED7-A93D454993FE}"/>
    <cellStyle name="Yüzde 3 7 2" xfId="9756" xr:uid="{0B0FF318-E768-4BF4-94A4-BA49DEA0E15E}"/>
    <cellStyle name="Yüzde 3 7 2 2" xfId="34370" xr:uid="{867BD76D-A72A-4619-AF7F-86B17C5F66E1}"/>
    <cellStyle name="Yüzde 3 7 3" xfId="13612" xr:uid="{AC40DEA4-0635-4972-AE60-F4EAD44D034B}"/>
    <cellStyle name="Yüzde 3 7 3 2" xfId="37845" xr:uid="{9E7655FC-78E7-461C-92E5-3A621C2B8F51}"/>
    <cellStyle name="Yüzde 3 7 4" xfId="17325" xr:uid="{01BC1222-51CD-4048-BE00-F42D4CC14012}"/>
    <cellStyle name="Yüzde 3 7 4 2" xfId="41556" xr:uid="{ADAD8AA6-1390-4006-9037-30DB323D5650}"/>
    <cellStyle name="Yüzde 3 7 5" xfId="21064" xr:uid="{FC469A73-9179-474F-BD51-B7B7269ECEE9}"/>
    <cellStyle name="Yüzde 3 7 5 2" xfId="45287" xr:uid="{E33F2060-AB41-470E-82AE-B44E7DBE9E52}"/>
    <cellStyle name="Yüzde 3 7 6" xfId="27042" xr:uid="{5BC337EB-C874-4A9C-8AF5-FA38163817D1}"/>
    <cellStyle name="Yüzde 3 7 6 2" xfId="51161" xr:uid="{38D59308-CAF5-4D50-A609-9B71499C0066}"/>
    <cellStyle name="Yüzde 4" xfId="3098" xr:uid="{00000000-0005-0000-0000-00002B0E0000}"/>
    <cellStyle name="Yüzde 4 10" xfId="8634" xr:uid="{BF046B34-E480-48B8-B18E-19A3DDE09705}"/>
    <cellStyle name="Yüzde 4 10 2" xfId="13672" xr:uid="{D580C4FF-5384-4007-A1AA-D76540518455}"/>
    <cellStyle name="Yüzde 4 10 2 2" xfId="27102" xr:uid="{4FCC3B24-4FFB-49B1-82AD-8432D60615D6}"/>
    <cellStyle name="Yüzde 4 10 2 2 2" xfId="51221" xr:uid="{98E00D4F-A8BC-4D54-8606-F3EB51F920AD}"/>
    <cellStyle name="Yüzde 4 10 2 3" xfId="37905" xr:uid="{04D4FA12-394C-494C-B9F3-5BEA9A4358AC}"/>
    <cellStyle name="Yüzde 4 10 3" xfId="17385" xr:uid="{B5DE5623-5160-4101-9E52-3B093A3E950B}"/>
    <cellStyle name="Yüzde 4 10 3 2" xfId="41616" xr:uid="{EE3CFBE0-9C21-4160-80C8-86020EE68305}"/>
    <cellStyle name="Yüzde 4 10 4" xfId="21124" xr:uid="{22D21FDE-47C3-4483-A1F2-2968AF505B11}"/>
    <cellStyle name="Yüzde 4 10 4 2" xfId="45347" xr:uid="{7A12DA5D-1B9D-4E26-9D6A-B34404B65C0E}"/>
    <cellStyle name="Yüzde 4 10 5" xfId="24249" xr:uid="{3E6D9794-C26E-404F-BE1C-88A614CC9B42}"/>
    <cellStyle name="Yüzde 4 10 5 2" xfId="48451" xr:uid="{FCAAFF3C-3AFF-43EE-B504-77F70742BEF9}"/>
    <cellStyle name="Yüzde 4 10 6" xfId="33444" xr:uid="{E699EAA6-8384-400F-8F32-54F819A4FF5A}"/>
    <cellStyle name="Yüzde 4 11" xfId="8709" xr:uid="{E579D12B-DFEF-4E74-B3EE-AEBE80611517}"/>
    <cellStyle name="Yüzde 4 11 2" xfId="13839" xr:uid="{71256D14-ECC4-482B-AF17-42B241C7745C}"/>
    <cellStyle name="Yüzde 4 11 2 2" xfId="27271" xr:uid="{5977E295-FE52-4511-87E7-28CE86CC5B70}"/>
    <cellStyle name="Yüzde 4 11 2 2 2" xfId="51388" xr:uid="{EC019943-3D01-479F-B011-354D076A8F04}"/>
    <cellStyle name="Yüzde 4 11 2 3" xfId="38072" xr:uid="{3F515AF1-F086-4171-A16A-8844A2EE1DF2}"/>
    <cellStyle name="Yüzde 4 11 3" xfId="17552" xr:uid="{8BB93CC6-D7C8-4603-86F8-5FF209C5E1FC}"/>
    <cellStyle name="Yüzde 4 11 3 2" xfId="41783" xr:uid="{E45481D0-ABCC-4B58-A118-B059D2217A97}"/>
    <cellStyle name="Yüzde 4 11 4" xfId="21291" xr:uid="{E7DDAE03-D82E-4D25-95BE-024817BC112A}"/>
    <cellStyle name="Yüzde 4 11 4 2" xfId="45514" xr:uid="{6A57CBB4-E0D9-4833-8683-33340F6049CB}"/>
    <cellStyle name="Yüzde 4 11 5" xfId="24298" xr:uid="{3A47E61D-034F-40E3-9C79-81C69B0181AE}"/>
    <cellStyle name="Yüzde 4 11 5 2" xfId="48500" xr:uid="{F8C975BE-B1D5-48E1-899B-3D1466C4D3E1}"/>
    <cellStyle name="Yüzde 4 11 6" xfId="33493" xr:uid="{25F46E8F-4230-458B-AA90-ACBB00E1CA0B}"/>
    <cellStyle name="Yüzde 4 12" xfId="8728" xr:uid="{7655214E-40EF-48D5-9D70-39A42E35ABBC}"/>
    <cellStyle name="Yüzde 4 12 2" xfId="12305" xr:uid="{4AEBF45E-E7B5-4641-9AAC-A20BD9486E96}"/>
    <cellStyle name="Yüzde 4 12 2 2" xfId="25729" xr:uid="{2D31EE4A-7BDB-4945-8D13-7BB3B811BE83}"/>
    <cellStyle name="Yüzde 4 12 2 2 2" xfId="49855" xr:uid="{41B7F9E5-6350-4913-8320-BCEF2BEA2529}"/>
    <cellStyle name="Yüzde 4 12 2 3" xfId="36539" xr:uid="{1E4CA554-BEC7-46BC-A291-7A43B9CB58A7}"/>
    <cellStyle name="Yüzde 4 12 3" xfId="16018" xr:uid="{3EA80467-5C97-4987-B8BC-F7E9255AD9E6}"/>
    <cellStyle name="Yüzde 4 12 3 2" xfId="40250" xr:uid="{2192967A-AB4B-405E-B4BF-8CBB6480BDE8}"/>
    <cellStyle name="Yüzde 4 12 4" xfId="19756" xr:uid="{4595F206-76E0-4E84-86FF-64E46B61D715}"/>
    <cellStyle name="Yüzde 4 12 4 2" xfId="43981" xr:uid="{BF4941E0-5960-45C4-B068-1C7915662FDD}"/>
    <cellStyle name="Yüzde 4 12 5" xfId="24316" xr:uid="{16BF55B4-812D-47BD-9147-A8A2A0B659EC}"/>
    <cellStyle name="Yüzde 4 12 5 2" xfId="48518" xr:uid="{E0F49C95-2704-4D5D-92D0-6B99E5A5D526}"/>
    <cellStyle name="Yüzde 4 12 6" xfId="33511" xr:uid="{A1EE92FB-1239-4DE1-902B-B653BDB5E302}"/>
    <cellStyle name="Yüzde 4 13" xfId="8747" xr:uid="{433DDD2B-18AB-43A1-8C12-202522248A48}"/>
    <cellStyle name="Yüzde 4 13 2" xfId="24334" xr:uid="{FB9ECF32-A8B7-44E5-9272-A9BA24E22EBA}"/>
    <cellStyle name="Yüzde 4 13 2 2" xfId="48536" xr:uid="{812BDDDF-F2D4-4DE2-8623-90E96356C5F8}"/>
    <cellStyle name="Yüzde 4 13 3" xfId="33529" xr:uid="{A1EFB936-D320-434A-B50D-08A0D1D71278}"/>
    <cellStyle name="Yüzde 4 14" xfId="8768" xr:uid="{134252D0-A3BD-4BF9-98F0-7B0724C462D9}"/>
    <cellStyle name="Yüzde 4 14 2" xfId="24352" xr:uid="{4B233610-D080-4AE1-9AF9-CB08AEC0DA89}"/>
    <cellStyle name="Yüzde 4 14 2 2" xfId="48554" xr:uid="{6A27C8AA-1997-4444-B79D-DD914FBBFC96}"/>
    <cellStyle name="Yüzde 4 14 3" xfId="33547" xr:uid="{06FBD685-547E-40AB-B62D-E16A9A7F22B3}"/>
    <cellStyle name="Yüzde 4 15" xfId="8792" xr:uid="{6E99FF54-D6EE-4F08-8DC7-921CCBBC5DC5}"/>
    <cellStyle name="Yüzde 4 15 2" xfId="24373" xr:uid="{40CDC21F-EAC1-47FB-9C6E-F9364EE4DA15}"/>
    <cellStyle name="Yüzde 4 15 2 2" xfId="48575" xr:uid="{3193B685-AC8F-409D-8637-B18C4749CB07}"/>
    <cellStyle name="Yüzde 4 15 3" xfId="33568" xr:uid="{8BD617F5-0B0E-403F-9DD5-BFD687472783}"/>
    <cellStyle name="Yüzde 4 16" xfId="11249" xr:uid="{3C728BE0-873F-404F-A64C-BF2B7770FE81}"/>
    <cellStyle name="Yüzde 4 16 2" xfId="24415" xr:uid="{C66402FE-B161-4732-8DE6-29544E6E7351}"/>
    <cellStyle name="Yüzde 4 16 3" xfId="35483" xr:uid="{C3C391EA-A673-4164-A555-EC694BA0F238}"/>
    <cellStyle name="Yüzde 4 17" xfId="14962" xr:uid="{C4837C57-24BD-427E-A16C-0151243E2B7E}"/>
    <cellStyle name="Yüzde 4 17 2" xfId="24630" xr:uid="{87B0BBD1-E943-4277-8D63-E4464E720734}"/>
    <cellStyle name="Yüzde 4 17 2 2" xfId="48804" xr:uid="{347293AD-14CB-414D-8498-A65E85C3CC0F}"/>
    <cellStyle name="Yüzde 4 17 3" xfId="39194" xr:uid="{0D4C8730-D062-4616-8144-163E696F444B}"/>
    <cellStyle name="Yüzde 4 18" xfId="18695" xr:uid="{50A6F85B-139D-4268-87C2-149FED1A9812}"/>
    <cellStyle name="Yüzde 4 18 2" xfId="42921" xr:uid="{5A841586-E18D-42F4-817E-6E24024C3A3A}"/>
    <cellStyle name="Yüzde 4 2" xfId="3099" xr:uid="{00000000-0005-0000-0000-00002C0E0000}"/>
    <cellStyle name="Yüzde 4 2 2" xfId="3100" xr:uid="{00000000-0005-0000-0000-00002D0E0000}"/>
    <cellStyle name="Yüzde 4 2 2 2" xfId="8890" xr:uid="{AB2D9EBA-D394-4442-9C72-AA643AD75C09}"/>
    <cellStyle name="Yüzde 4 2 2 2 2" xfId="25746" xr:uid="{626AEB1B-1256-4562-8CDE-615230D67A95}"/>
    <cellStyle name="Yüzde 4 2 2 2 2 2" xfId="49870" xr:uid="{38AA1FA2-26A9-4C16-99D4-5D7DBDA93BD2}"/>
    <cellStyle name="Yüzde 4 2 2 2 3" xfId="33622" xr:uid="{2C864E81-7195-46F3-A249-EDD0ADABD870}"/>
    <cellStyle name="Yüzde 4 2 2 3" xfId="12320" xr:uid="{272DB4CB-486B-4D3F-9601-F68D06D71DDE}"/>
    <cellStyle name="Yüzde 4 2 2 3 2" xfId="36554" xr:uid="{C16F509F-FDB0-4849-AE3F-48F65D02F4A3}"/>
    <cellStyle name="Yüzde 4 2 2 4" xfId="16033" xr:uid="{1190D169-1741-4F1C-B054-480B60831435}"/>
    <cellStyle name="Yüzde 4 2 2 4 2" xfId="40265" xr:uid="{B64F2E80-7C1C-44BB-9746-87AEA20C6D5B}"/>
    <cellStyle name="Yüzde 4 2 2 5" xfId="19771" xr:uid="{FBCCD326-F924-4FC4-8E48-ABEE37A43157}"/>
    <cellStyle name="Yüzde 4 2 2 5 2" xfId="43996" xr:uid="{2722B38C-4C33-4228-B029-70D361F415BF}"/>
    <cellStyle name="Yüzde 4 2 3" xfId="3101" xr:uid="{00000000-0005-0000-0000-00002E0E0000}"/>
    <cellStyle name="Yüzde 4 2 3 2" xfId="9211" xr:uid="{74FB2B79-6E7D-4DB5-A33E-03F0E6A81F41}"/>
    <cellStyle name="Yüzde 4 2 4" xfId="5368" xr:uid="{4824283B-F2B1-4964-9044-99EC03103FBF}"/>
    <cellStyle name="Yüzde 4 2 4 2" xfId="8851" xr:uid="{9D9FE3D5-A8C9-48C7-9539-E6AAE8E3E1F0}"/>
    <cellStyle name="Yüzde 4 2 4 2 2" xfId="33609" xr:uid="{F5E5D2CB-B0F9-4322-B0CE-DB40A7125382}"/>
    <cellStyle name="Yüzde 4 2 4 3" xfId="12307" xr:uid="{BC1EA10F-7457-4E55-8D10-2A66D79D75BA}"/>
    <cellStyle name="Yüzde 4 2 4 3 2" xfId="36541" xr:uid="{D68C530B-72F0-42BD-8980-20D460652F34}"/>
    <cellStyle name="Yüzde 4 2 4 4" xfId="16020" xr:uid="{E18F48C4-10D9-4642-A2E2-BE0AB299257D}"/>
    <cellStyle name="Yüzde 4 2 4 4 2" xfId="40252" xr:uid="{3E8ED5CE-1651-4C03-87A7-DF311940E2FE}"/>
    <cellStyle name="Yüzde 4 2 4 5" xfId="19758" xr:uid="{D85FE3C1-39C8-42CF-B1B3-E96E173CDB22}"/>
    <cellStyle name="Yüzde 4 2 4 5 2" xfId="43983" xr:uid="{CA72487F-5882-4A85-8112-1C85DF19FE68}"/>
    <cellStyle name="Yüzde 4 2 4 6" xfId="25731" xr:uid="{2251F811-EF0F-4E24-AC9D-24BF1F9E4700}"/>
    <cellStyle name="Yüzde 4 2 4 6 2" xfId="49857" xr:uid="{F4AD3553-124C-48CC-9C56-BB432CE5E9B2}"/>
    <cellStyle name="Yüzde 4 2 5" xfId="5367" xr:uid="{73B2D27B-CA24-4CCD-8517-5EE351165627}"/>
    <cellStyle name="Yüzde 4 3" xfId="3102" xr:uid="{00000000-0005-0000-0000-00002F0E0000}"/>
    <cellStyle name="Yüzde 4 3 10" xfId="15081" xr:uid="{F6B1894D-F5FE-4712-8BF2-C2A3590F5797}"/>
    <cellStyle name="Yüzde 4 3 10 2" xfId="39313" xr:uid="{9E134457-1CD3-40C4-8A47-955DE09AC1EF}"/>
    <cellStyle name="Yüzde 4 3 11" xfId="18816" xr:uid="{B5A0765F-E22E-4125-8625-4B1B950903DC}"/>
    <cellStyle name="Yüzde 4 3 11 2" xfId="43042" xr:uid="{98D35991-D15D-4FC7-AEAA-D7DEA936EA3C}"/>
    <cellStyle name="Yüzde 4 3 12" xfId="22369" xr:uid="{AF605120-D05D-4787-BBA7-D6551B31FCA2}"/>
    <cellStyle name="Yüzde 4 3 12 2" xfId="46571" xr:uid="{8CB0AFA0-67EF-4E45-9B37-8B9348428774}"/>
    <cellStyle name="Yüzde 4 3 2" xfId="3103" xr:uid="{00000000-0005-0000-0000-0000300E0000}"/>
    <cellStyle name="Yüzde 4 3 2 2" xfId="7746" xr:uid="{1DCCF191-61A5-4D56-8DF8-AE9E13882995}"/>
    <cellStyle name="Yüzde 4 3 2 2 2" xfId="26206" xr:uid="{675E4B94-3C07-4547-A61A-9CE4789A8E20}"/>
    <cellStyle name="Yüzde 4 3 2 2 2 2" xfId="50326" xr:uid="{7721F2AA-0AC5-4733-9E6C-2C46AD8A169C}"/>
    <cellStyle name="Yüzde 4 3 2 2 3" xfId="32620" xr:uid="{4A042080-230B-47BA-9A89-2C8053C83C53}"/>
    <cellStyle name="Yüzde 4 3 2 3" xfId="12777" xr:uid="{8ECD6FDE-45DA-4456-9AC0-1346C3468D3E}"/>
    <cellStyle name="Yüzde 4 3 2 3 2" xfId="37010" xr:uid="{4A799B46-2CEC-45EA-9715-0D6DBF1DFAA7}"/>
    <cellStyle name="Yüzde 4 3 2 4" xfId="16490" xr:uid="{4E9A3EAA-8A52-420D-A7F7-7FD6EF9903B1}"/>
    <cellStyle name="Yüzde 4 3 2 4 2" xfId="40721" xr:uid="{B555B748-8BF8-45F5-9BC7-532FB4ED5E43}"/>
    <cellStyle name="Yüzde 4 3 2 5" xfId="20229" xr:uid="{3A103683-2BA3-478C-8D31-3109165532C8}"/>
    <cellStyle name="Yüzde 4 3 2 5 2" xfId="44452" xr:uid="{F92896A8-E5A1-4708-8B93-37E80BED3518}"/>
    <cellStyle name="Yüzde 4 3 2 6" xfId="23424" xr:uid="{7E488B5D-2442-4E2F-A5D5-63879F741132}"/>
    <cellStyle name="Yüzde 4 3 2 6 2" xfId="47626" xr:uid="{17E8E24E-8420-494E-A396-F0239BB8FF49}"/>
    <cellStyle name="Yüzde 4 3 3" xfId="3104" xr:uid="{00000000-0005-0000-0000-0000310E0000}"/>
    <cellStyle name="Yüzde 4 3 3 2" xfId="9980" xr:uid="{EF122C43-85BA-4679-A093-2B5847048BF3}"/>
    <cellStyle name="Yüzde 4 3 3 2 2" xfId="34574" xr:uid="{9BBA7D4A-6F70-4F32-9AF6-4C896307F601}"/>
    <cellStyle name="Yüzde 4 3 3 3" xfId="13953" xr:uid="{30B1755D-4430-4EDF-A3D1-5820570C7F91}"/>
    <cellStyle name="Yüzde 4 3 3 3 2" xfId="38186" xr:uid="{8C821DF6-7276-4AC3-9B89-DB28E7E70500}"/>
    <cellStyle name="Yüzde 4 3 3 4" xfId="17666" xr:uid="{A0975F4C-0A01-48D3-BE58-EB365C80C88E}"/>
    <cellStyle name="Yüzde 4 3 3 4 2" xfId="41897" xr:uid="{A3C9E1B1-D8E0-4696-9ADF-4DCDDA485DC5}"/>
    <cellStyle name="Yüzde 4 3 3 5" xfId="21405" xr:uid="{8199E202-8448-40C1-AE5D-82C2AB93C308}"/>
    <cellStyle name="Yüzde 4 3 3 5 2" xfId="45628" xr:uid="{1FD48907-CCC2-4C32-B61C-04359EFA2495}"/>
    <cellStyle name="Yüzde 4 3 3 6" xfId="27385" xr:uid="{1DAAA2EE-0330-42CF-A6E4-AD8AF0D76738}"/>
    <cellStyle name="Yüzde 4 3 3 6 2" xfId="51502" xr:uid="{4564DB34-E7E1-4BC6-9933-B6D73F08F335}"/>
    <cellStyle name="Yüzde 4 3 4" xfId="3105" xr:uid="{00000000-0005-0000-0000-0000320E0000}"/>
    <cellStyle name="Yüzde 4 3 4 2" xfId="3106" xr:uid="{00000000-0005-0000-0000-0000330E0000}"/>
    <cellStyle name="Yüzde 4 3 4 3" xfId="8883" xr:uid="{7380676B-6B2D-401A-8C99-F82DA97BA3A2}"/>
    <cellStyle name="Yüzde 4 3 4 3 2" xfId="33615" xr:uid="{5FCE850A-6470-4BE9-B574-387FC0035313}"/>
    <cellStyle name="Yüzde 4 3 4 4" xfId="12313" xr:uid="{FD0A8548-FEB1-4EF2-9E52-7C9306E3C317}"/>
    <cellStyle name="Yüzde 4 3 4 4 2" xfId="36547" xr:uid="{6C0C15BA-9808-4E7F-B234-642122239729}"/>
    <cellStyle name="Yüzde 4 3 4 5" xfId="16026" xr:uid="{48ED5C4F-33F0-4223-9B4A-E217D3566AB6}"/>
    <cellStyle name="Yüzde 4 3 4 5 2" xfId="40258" xr:uid="{E0DABAC3-8F13-49B0-9CD0-82675FEE7BA9}"/>
    <cellStyle name="Yüzde 4 3 4 6" xfId="19764" xr:uid="{E4737313-2FB2-4684-992D-1443E9BE441F}"/>
    <cellStyle name="Yüzde 4 3 4 6 2" xfId="43989" xr:uid="{FC4563B6-B768-4491-89CC-7BAED32F6405}"/>
    <cellStyle name="Yüzde 4 3 4 7" xfId="25739" xr:uid="{B91B3515-C656-486B-8575-8DB63FA4E590}"/>
    <cellStyle name="Yüzde 4 3 4 7 2" xfId="49863" xr:uid="{28190291-ADB8-47EB-8E78-D9FCBD3FBBA4}"/>
    <cellStyle name="Yüzde 4 3 5" xfId="3107" xr:uid="{00000000-0005-0000-0000-0000340E0000}"/>
    <cellStyle name="Yüzde 4 3 5 2" xfId="5370" xr:uid="{3964DC05-35D8-47BC-B323-2C3231F881A8}"/>
    <cellStyle name="Yüzde 4 3 5 3" xfId="24786" xr:uid="{86D36C97-71A8-4794-99B7-973606EA1290}"/>
    <cellStyle name="Yüzde 4 3 5 3 2" xfId="48920" xr:uid="{CB05E34E-C81E-4DA7-B6EE-B776B91AA262}"/>
    <cellStyle name="Yüzde 4 3 6" xfId="5371" xr:uid="{92A9B3A8-617C-4A13-92DF-F7A1F9C83EF4}"/>
    <cellStyle name="Yüzde 4 3 7" xfId="5369" xr:uid="{9B7141FB-EBB0-43F6-9AAF-F819A00A4FC4}"/>
    <cellStyle name="Yüzde 4 3 8" xfId="6564" xr:uid="{FFF4EE76-44C1-4816-BA42-E8CA9ADFF5DE}"/>
    <cellStyle name="Yüzde 4 3 8 2" xfId="31568" xr:uid="{B1CC63F1-6843-446F-A5EA-856BBCD3DC64}"/>
    <cellStyle name="Yüzde 4 3 9" xfId="11368" xr:uid="{17B1057A-05D7-4845-876F-5D9D26380836}"/>
    <cellStyle name="Yüzde 4 3 9 2" xfId="35602" xr:uid="{E94E884B-45FA-4742-B895-A453CB336987}"/>
    <cellStyle name="Yüzde 4 4" xfId="3108" xr:uid="{00000000-0005-0000-0000-0000350E0000}"/>
    <cellStyle name="Yüzde 4 4 10" xfId="3109" xr:uid="{00000000-0005-0000-0000-0000360E0000}"/>
    <cellStyle name="Yüzde 4 4 10 2" xfId="3110" xr:uid="{00000000-0005-0000-0000-0000370E0000}"/>
    <cellStyle name="Yüzde 4 4 11" xfId="5372" xr:uid="{C318C61C-3F10-4CE7-A3EE-9F22A4B3A706}"/>
    <cellStyle name="Yüzde 4 4 11 2" xfId="11063" xr:uid="{9A2F4D91-FE46-4F1D-9238-8C23486ABBDD}"/>
    <cellStyle name="Yüzde 4 4 12" xfId="6598" xr:uid="{C7B3D95B-14A0-4094-B7CA-DEDF476087E7}"/>
    <cellStyle name="Yüzde 4 4 12 2" xfId="31602" xr:uid="{ED4D15A1-B218-4794-A9D1-61082905F967}"/>
    <cellStyle name="Yüzde 4 4 13" xfId="11402" xr:uid="{85E90C1F-C020-4BB8-8327-7BCDDAD7FE7A}"/>
    <cellStyle name="Yüzde 4 4 13 2" xfId="35636" xr:uid="{FA8E72F5-67F2-4B68-B0A1-73CFB1A1051B}"/>
    <cellStyle name="Yüzde 4 4 14" xfId="15115" xr:uid="{2AD4CDA0-576D-454C-B696-9F04FD993B1A}"/>
    <cellStyle name="Yüzde 4 4 14 2" xfId="39347" xr:uid="{5DA05056-E733-46F9-8AEC-271036057EAD}"/>
    <cellStyle name="Yüzde 4 4 15" xfId="18851" xr:uid="{E1091CA2-F18F-45A2-9E12-BA07077F03FA}"/>
    <cellStyle name="Yüzde 4 4 15 2" xfId="43077" xr:uid="{F45711A2-C341-47FB-9C88-6CF81A345619}"/>
    <cellStyle name="Yüzde 4 4 16" xfId="22404" xr:uid="{839159AE-C8F9-4FDD-9394-2904CB7521A5}"/>
    <cellStyle name="Yüzde 4 4 16 2" xfId="46606" xr:uid="{E10AE5DB-92C1-4CD2-B20B-1391780D7981}"/>
    <cellStyle name="Yüzde 4 4 2" xfId="3111" xr:uid="{00000000-0005-0000-0000-0000380E0000}"/>
    <cellStyle name="Yüzde 4 4 2 2" xfId="7790" xr:uid="{70EC0233-71E0-4910-902A-98CD0BD3D7C8}"/>
    <cellStyle name="Yüzde 4 4 2 2 2" xfId="26234" xr:uid="{C4E015DF-A038-4A4D-912F-702B39689C7A}"/>
    <cellStyle name="Yüzde 4 4 2 2 2 2" xfId="50354" xr:uid="{E275412B-446E-4D5F-9CB5-04380ED63AE8}"/>
    <cellStyle name="Yüzde 4 4 2 2 3" xfId="32654" xr:uid="{A40E49D1-42C4-4AB5-B38D-F0C976E86E78}"/>
    <cellStyle name="Yüzde 4 4 2 3" xfId="12805" xr:uid="{6872FE34-E9AF-45F8-8708-B1ED290B3512}"/>
    <cellStyle name="Yüzde 4 4 2 3 2" xfId="37038" xr:uid="{D6F24752-3396-4293-83F3-1310DEABB0DE}"/>
    <cellStyle name="Yüzde 4 4 2 4" xfId="16518" xr:uid="{21F0C609-93B4-4EE7-B9C8-303F13F685C2}"/>
    <cellStyle name="Yüzde 4 4 2 4 2" xfId="40749" xr:uid="{71FBBAD6-28B1-4B4A-99C2-38DA4C9A0474}"/>
    <cellStyle name="Yüzde 4 4 2 5" xfId="20257" xr:uid="{98BEDE40-AA57-45D9-BD14-5E55D0AD523D}"/>
    <cellStyle name="Yüzde 4 4 2 5 2" xfId="44480" xr:uid="{385B6D3D-B3B6-406A-AA54-0B107BBEA707}"/>
    <cellStyle name="Yüzde 4 4 2 6" xfId="23458" xr:uid="{B0220DB0-71E8-40CE-9A22-D963278215F0}"/>
    <cellStyle name="Yüzde 4 4 2 6 2" xfId="47660" xr:uid="{4347CDF1-AA72-4434-BDA9-C43BB9B85605}"/>
    <cellStyle name="Yüzde 4 4 3" xfId="3112" xr:uid="{00000000-0005-0000-0000-0000390E0000}"/>
    <cellStyle name="Yüzde 4 4 3 2" xfId="3113" xr:uid="{00000000-0005-0000-0000-00003A0E0000}"/>
    <cellStyle name="Yüzde 4 4 3 3" xfId="10009" xr:uid="{0A3A714B-1996-4101-AB97-F01F082DDC3F}"/>
    <cellStyle name="Yüzde 4 4 3 3 2" xfId="34603" xr:uid="{FA14353C-9DEB-4A1E-95B7-78C53198621B}"/>
    <cellStyle name="Yüzde 4 4 3 4" xfId="13987" xr:uid="{0AA3B443-4511-4D0D-8A2B-A1B262808CA8}"/>
    <cellStyle name="Yüzde 4 4 3 4 2" xfId="38220" xr:uid="{3E41B38B-6501-454C-9A06-3B576D1F4947}"/>
    <cellStyle name="Yüzde 4 4 3 5" xfId="17700" xr:uid="{9050147C-D8D3-4103-AB5F-F139DB43F437}"/>
    <cellStyle name="Yüzde 4 4 3 5 2" xfId="41931" xr:uid="{51C86D74-92FE-4349-A368-E16D7007BFFE}"/>
    <cellStyle name="Yüzde 4 4 3 6" xfId="21439" xr:uid="{237143E7-3956-4A02-BD97-BF2EE5D99689}"/>
    <cellStyle name="Yüzde 4 4 3 6 2" xfId="45662" xr:uid="{B76324E9-E279-4882-827D-21CC525C8FB6}"/>
    <cellStyle name="Yüzde 4 4 3 7" xfId="27419" xr:uid="{1566975C-716C-4314-9798-D1D46705AE63}"/>
    <cellStyle name="Yüzde 4 4 3 7 2" xfId="51536" xr:uid="{131F7DEF-FF9F-4FC1-89FC-2E06C141350C}"/>
    <cellStyle name="Yüzde 4 4 4" xfId="3114" xr:uid="{00000000-0005-0000-0000-00003B0E0000}"/>
    <cellStyle name="Yüzde 4 4 4 2" xfId="9123" xr:uid="{9EF89A06-ED6A-415B-B448-85C2A7D0EA51}"/>
    <cellStyle name="Yüzde 4 4 5" xfId="3115" xr:uid="{00000000-0005-0000-0000-00003C0E0000}"/>
    <cellStyle name="Yüzde 4 4 5 2" xfId="24821" xr:uid="{F06C15B8-A20B-446C-9A50-3EBBC4F928AB}"/>
    <cellStyle name="Yüzde 4 4 5 2 2" xfId="48955" xr:uid="{E605BFD5-F59D-4A38-8DD5-56F266405EEE}"/>
    <cellStyle name="Yüzde 4 4 6" xfId="3116" xr:uid="{00000000-0005-0000-0000-00003D0E0000}"/>
    <cellStyle name="Yüzde 4 4 7" xfId="3117" xr:uid="{00000000-0005-0000-0000-00003E0E0000}"/>
    <cellStyle name="Yüzde 4 4 8" xfId="3118" xr:uid="{00000000-0005-0000-0000-00003F0E0000}"/>
    <cellStyle name="Yüzde 4 4 9" xfId="3119" xr:uid="{00000000-0005-0000-0000-0000400E0000}"/>
    <cellStyle name="Yüzde 4 5" xfId="3120" xr:uid="{00000000-0005-0000-0000-0000410E0000}"/>
    <cellStyle name="Yüzde 4 5 2" xfId="5373" xr:uid="{89BC8B42-8EDF-4A00-ADBE-11364595F4EA}"/>
    <cellStyle name="Yüzde 4 5 2 2" xfId="7900" xr:uid="{756A19B9-3082-45F2-A8E9-8B02ED6ED18E}"/>
    <cellStyle name="Yüzde 4 5 2 2 2" xfId="27507" xr:uid="{377E272C-7D9F-49B4-887A-5773815FBEAA}"/>
    <cellStyle name="Yüzde 4 5 2 2 2 2" xfId="51624" xr:uid="{6C7CE1C3-69AF-4844-9E3C-A60854E5A314}"/>
    <cellStyle name="Yüzde 4 5 2 2 3" xfId="32742" xr:uid="{83BC503D-2A10-4AD1-98B9-1AA2FD9ADDFA}"/>
    <cellStyle name="Yüzde 4 5 2 3" xfId="14075" xr:uid="{63F62E5B-1BB0-4C43-A295-EA56102DF2F7}"/>
    <cellStyle name="Yüzde 4 5 2 3 2" xfId="38308" xr:uid="{B5F50DF5-2E9A-43C8-9343-7F4DE8BE5F1E}"/>
    <cellStyle name="Yüzde 4 5 2 4" xfId="17788" xr:uid="{B08EA91F-469E-477F-AFC3-CD9CC5EF55C5}"/>
    <cellStyle name="Yüzde 4 5 2 4 2" xfId="42019" xr:uid="{900059CE-F9E9-4864-BDBB-00D8178A0CDA}"/>
    <cellStyle name="Yüzde 4 5 2 5" xfId="21527" xr:uid="{7C3FD859-CAB9-4E10-9FF2-2293F3FCDA9F}"/>
    <cellStyle name="Yüzde 4 5 2 5 2" xfId="45750" xr:uid="{002EEBD2-1105-4998-961D-03A32B5251F4}"/>
    <cellStyle name="Yüzde 4 5 2 6" xfId="23547" xr:uid="{409DAE7D-0A64-4D03-BEE8-AA19E7D7F6CD}"/>
    <cellStyle name="Yüzde 4 5 2 6 2" xfId="47749" xr:uid="{4B341E8B-0D49-46CB-A381-2976AEDCF744}"/>
    <cellStyle name="Yüzde 4 5 3" xfId="6733" xr:uid="{65C0AA0B-DFC0-4693-BAB8-8AE691F1D4CA}"/>
    <cellStyle name="Yüzde 4 5 3 2" xfId="12893" xr:uid="{1675B635-53C8-4E73-AAFE-135BD6EF8DD3}"/>
    <cellStyle name="Yüzde 4 5 3 2 2" xfId="37126" xr:uid="{B608F834-BDE0-4B8A-8C04-D187769AFE10}"/>
    <cellStyle name="Yüzde 4 5 3 3" xfId="16606" xr:uid="{F762288B-DB60-4A27-82BF-09BFA1B99102}"/>
    <cellStyle name="Yüzde 4 5 3 3 2" xfId="40837" xr:uid="{EBD86DF6-5166-4ED1-8AAB-15132C754448}"/>
    <cellStyle name="Yüzde 4 5 3 4" xfId="20345" xr:uid="{FDCD54F0-D3E4-457B-B681-03DBE97F2789}"/>
    <cellStyle name="Yüzde 4 5 3 4 2" xfId="44568" xr:uid="{6D66D853-89BE-4896-A95C-7BB72B2ADADF}"/>
    <cellStyle name="Yüzde 4 5 3 5" xfId="26323" xr:uid="{A13AD364-3A14-4FC3-BA22-4F3819FB28CF}"/>
    <cellStyle name="Yüzde 4 5 3 5 2" xfId="50442" xr:uid="{F111FD6D-682C-4AC7-8E74-7CB0168438DC}"/>
    <cellStyle name="Yüzde 4 5 3 6" xfId="31691" xr:uid="{A1BD75E2-C999-4F06-AF69-8147B2DA7F85}"/>
    <cellStyle name="Yüzde 4 5 4" xfId="11064" xr:uid="{9B94D649-22D5-47BD-9996-09CB8EC692E5}"/>
    <cellStyle name="Yüzde 4 5 4 2" xfId="24910" xr:uid="{7A659DEB-219A-4731-9AE0-CC14C45A37D6}"/>
    <cellStyle name="Yüzde 4 5 4 2 2" xfId="49044" xr:uid="{0CBE4828-857E-4E2A-AF79-5604EBA8F0EC}"/>
    <cellStyle name="Yüzde 4 5 4 3" xfId="35308" xr:uid="{D3E0E30A-6B73-4104-A6C1-910FE4BDDF99}"/>
    <cellStyle name="Yüzde 4 5 5" xfId="11491" xr:uid="{F4F753B4-BF98-4EBF-9D4B-AC613CD5BA33}"/>
    <cellStyle name="Yüzde 4 5 5 2" xfId="35725" xr:uid="{2A003C47-F21A-4D0D-893C-109BD839A552}"/>
    <cellStyle name="Yüzde 4 5 6" xfId="15204" xr:uid="{A0F31067-2057-4702-89BD-46304ACFDA57}"/>
    <cellStyle name="Yüzde 4 5 6 2" xfId="39436" xr:uid="{7867F924-C1A9-4C21-BF39-8035F24D701A}"/>
    <cellStyle name="Yüzde 4 5 7" xfId="18941" xr:uid="{7748F700-8804-45E6-A6B2-DF69AF6493C9}"/>
    <cellStyle name="Yüzde 4 5 7 2" xfId="43167" xr:uid="{DFDE3D86-426B-408F-902D-0B563F8E32A8}"/>
    <cellStyle name="Yüzde 4 5 8" xfId="22494" xr:uid="{B5F7A64C-8F28-42B1-8AB5-0C7CCEB906DD}"/>
    <cellStyle name="Yüzde 4 5 8 2" xfId="46696" xr:uid="{B7405544-C445-4E65-81FD-EB41C0467CAE}"/>
    <cellStyle name="Yüzde 4 5 9" xfId="29195" xr:uid="{B81AE718-11A8-401A-B939-FBE3E5A4DE4A}"/>
    <cellStyle name="Yüzde 4 6" xfId="3121" xr:uid="{00000000-0005-0000-0000-0000420E0000}"/>
    <cellStyle name="Yüzde 4 6 2" xfId="5374" xr:uid="{0D060E0E-DF16-43F2-8D52-36BC5BF84C73}"/>
    <cellStyle name="Yüzde 4 6 2 2" xfId="8020" xr:uid="{2024B438-ABB2-40A4-A3C9-E043E01F646A}"/>
    <cellStyle name="Yüzde 4 6 2 2 2" xfId="27617" xr:uid="{6A2617C0-C260-443E-8CE4-06D1766F35A7}"/>
    <cellStyle name="Yüzde 4 6 2 2 2 2" xfId="51734" xr:uid="{579DDCB0-91BA-4B95-B841-E3B1F5202CCD}"/>
    <cellStyle name="Yüzde 4 6 2 2 3" xfId="32852" xr:uid="{6467B3CA-01BC-4CAB-8514-837D57503416}"/>
    <cellStyle name="Yüzde 4 6 2 3" xfId="14185" xr:uid="{14FDBBDF-36FC-4068-9AB2-CA3966EFDF44}"/>
    <cellStyle name="Yüzde 4 6 2 3 2" xfId="38418" xr:uid="{B7585F9C-BC26-4EC0-8CED-F0C020DB8480}"/>
    <cellStyle name="Yüzde 4 6 2 4" xfId="17898" xr:uid="{B2AD3030-4021-4300-A592-3550173603AC}"/>
    <cellStyle name="Yüzde 4 6 2 4 2" xfId="42129" xr:uid="{09408710-09E0-443E-BCCD-88F3A9988F10}"/>
    <cellStyle name="Yüzde 4 6 2 5" xfId="21637" xr:uid="{6A1F58C8-E613-4F31-90BD-6B73B87B051A}"/>
    <cellStyle name="Yüzde 4 6 2 5 2" xfId="45860" xr:uid="{A206B985-93A7-4006-8973-63B9CB7F83CE}"/>
    <cellStyle name="Yüzde 4 6 2 6" xfId="23657" xr:uid="{DD8CB153-63CD-4DE6-8307-F4ECEE0CB68C}"/>
    <cellStyle name="Yüzde 4 6 2 6 2" xfId="47859" xr:uid="{84F9C7DF-40AD-4557-BDDB-16A20D35282B}"/>
    <cellStyle name="Yüzde 4 6 3" xfId="6871" xr:uid="{5F5E443A-CBAB-4F37-88BD-EEB0A460EF8E}"/>
    <cellStyle name="Yüzde 4 6 3 2" xfId="12993" xr:uid="{6C71FACC-4461-487E-83B5-96766A788518}"/>
    <cellStyle name="Yüzde 4 6 3 2 2" xfId="37226" xr:uid="{EE79E59E-0109-408D-B473-A123F7207313}"/>
    <cellStyle name="Yüzde 4 6 3 3" xfId="16706" xr:uid="{68814D00-F15B-47EC-81A5-006491DDFEA9}"/>
    <cellStyle name="Yüzde 4 6 3 3 2" xfId="40937" xr:uid="{1923B6B9-5FFC-42BB-AB63-56D20318F48B}"/>
    <cellStyle name="Yüzde 4 6 3 4" xfId="20445" xr:uid="{10DA43D3-309E-4642-9D10-457F068CFB14}"/>
    <cellStyle name="Yüzde 4 6 3 4 2" xfId="44668" xr:uid="{FC105BEC-929D-42DA-8A99-A02B691A859B}"/>
    <cellStyle name="Yüzde 4 6 3 5" xfId="26423" xr:uid="{13E45AEF-67A5-4CE4-9E4E-0206AF86104C}"/>
    <cellStyle name="Yüzde 4 6 3 5 2" xfId="50542" xr:uid="{FED10556-4BAE-477B-9B1D-02078B0139A7}"/>
    <cellStyle name="Yüzde 4 6 3 6" xfId="31804" xr:uid="{5D30DDF6-CBE9-447C-905B-30B40C0A6672}"/>
    <cellStyle name="Yüzde 4 6 4" xfId="11604" xr:uid="{A84E6CD5-BD9F-453C-92D5-A48D08C9B382}"/>
    <cellStyle name="Yüzde 4 6 4 2" xfId="25020" xr:uid="{1FBCDE93-EF15-419D-9033-B3BD5A779A11}"/>
    <cellStyle name="Yüzde 4 6 4 2 2" xfId="49154" xr:uid="{C714A059-B8A7-4242-AF8B-3DC850C8EB8A}"/>
    <cellStyle name="Yüzde 4 6 4 3" xfId="35838" xr:uid="{10ACE910-1214-4D2B-A4E2-3C759FA22939}"/>
    <cellStyle name="Yüzde 4 6 5" xfId="15317" xr:uid="{FFD4DE56-D3D8-44A6-BE61-A50D2A916AAE}"/>
    <cellStyle name="Yüzde 4 6 5 2" xfId="39549" xr:uid="{59542455-52A8-48EB-8A6D-7D39ADF3DC56}"/>
    <cellStyle name="Yüzde 4 6 6" xfId="19054" xr:uid="{C4A6364D-A3A3-46E0-8EBF-537458091791}"/>
    <cellStyle name="Yüzde 4 6 6 2" xfId="43280" xr:uid="{129A7504-45EE-4EE1-8CE2-8877778D7F31}"/>
    <cellStyle name="Yüzde 4 6 7" xfId="22607" xr:uid="{5FE240C5-A466-44AA-86F2-5B01393F1FBD}"/>
    <cellStyle name="Yüzde 4 6 7 2" xfId="46809" xr:uid="{DA0B4DA9-C382-4113-B66F-94BC5D2039E9}"/>
    <cellStyle name="Yüzde 4 6 8" xfId="29196" xr:uid="{7BA34498-1CA7-4E2A-ADB6-B79136D538B8}"/>
    <cellStyle name="Yüzde 4 7" xfId="3122" xr:uid="{00000000-0005-0000-0000-0000430E0000}"/>
    <cellStyle name="Yüzde 4 7 2" xfId="5375" xr:uid="{5E03A71C-0622-475E-B1A1-01633EB6D0F9}"/>
    <cellStyle name="Yüzde 4 7 2 2" xfId="8572" xr:uid="{100C381D-5A01-4EDD-9B05-B62C08DD8361}"/>
    <cellStyle name="Yüzde 4 7 2 2 2" xfId="28153" xr:uid="{7C184553-6FB6-48A3-A463-4302AB245AF5}"/>
    <cellStyle name="Yüzde 4 7 2 2 2 2" xfId="52270" xr:uid="{6EFC9203-8238-4A35-9F62-B84FA5C4A73C}"/>
    <cellStyle name="Yüzde 4 7 2 2 3" xfId="33388" xr:uid="{0632B1C4-9E94-4610-AD8B-62D8ACAF05C1}"/>
    <cellStyle name="Yüzde 4 7 2 3" xfId="14721" xr:uid="{081C069D-21D8-4D5E-B1FD-9D49B0318C89}"/>
    <cellStyle name="Yüzde 4 7 2 3 2" xfId="38954" xr:uid="{CC1EC8C3-9692-4B59-9B2B-F3E1E38224F6}"/>
    <cellStyle name="Yüzde 4 7 2 4" xfId="18434" xr:uid="{F73C2112-1CF0-4360-8079-53477333C357}"/>
    <cellStyle name="Yüzde 4 7 2 4 2" xfId="42665" xr:uid="{74575EBB-A528-4F59-BD2D-DACDA0D01AF2}"/>
    <cellStyle name="Yüzde 4 7 2 5" xfId="22173" xr:uid="{A9D1AC59-C153-4B90-9491-36AA42DED643}"/>
    <cellStyle name="Yüzde 4 7 2 5 2" xfId="46396" xr:uid="{218DEEEF-725D-457E-94AD-25074722035F}"/>
    <cellStyle name="Yüzde 4 7 2 6" xfId="24193" xr:uid="{BF9216CC-1BCD-4DC1-A77F-D98DB574D6EB}"/>
    <cellStyle name="Yüzde 4 7 2 6 2" xfId="48395" xr:uid="{633845A3-FAA8-443A-8CF1-0C9C43CB2A1C}"/>
    <cellStyle name="Yüzde 4 7 3" xfId="7426" xr:uid="{F8409019-FAD2-4678-B635-6E5D7CD3E0FE}"/>
    <cellStyle name="Yüzde 4 7 3 2" xfId="13529" xr:uid="{1A2696E6-7948-47B8-8581-6138C3ADBCC0}"/>
    <cellStyle name="Yüzde 4 7 3 2 2" xfId="37762" xr:uid="{6D610680-94F2-4747-8394-A51C27663B9F}"/>
    <cellStyle name="Yüzde 4 7 3 3" xfId="17242" xr:uid="{50EABAC2-9130-4B75-8779-4A58C72B90B4}"/>
    <cellStyle name="Yüzde 4 7 3 3 2" xfId="41473" xr:uid="{00705746-04D0-461D-B2F5-7F22BB0F978C}"/>
    <cellStyle name="Yüzde 4 7 3 4" xfId="20981" xr:uid="{5974DCEB-DF35-49A6-82C7-1AFB08F104D4}"/>
    <cellStyle name="Yüzde 4 7 3 4 2" xfId="45204" xr:uid="{F7AAFE6E-8F7A-4506-985D-DB5A1C195594}"/>
    <cellStyle name="Yüzde 4 7 3 5" xfId="26959" xr:uid="{DB9C97E5-F9E6-441E-A560-A62B9C322A1C}"/>
    <cellStyle name="Yüzde 4 7 3 5 2" xfId="51078" xr:uid="{AC47960E-6347-4709-8902-B1EC329B07C2}"/>
    <cellStyle name="Yüzde 4 7 3 6" xfId="32340" xr:uid="{46672F20-BCF3-450E-8774-FF0F297D468F}"/>
    <cellStyle name="Yüzde 4 7 4" xfId="12140" xr:uid="{1E249B9E-1210-4DDD-825C-E834AC7FA839}"/>
    <cellStyle name="Yüzde 4 7 4 2" xfId="25556" xr:uid="{C5607644-124F-435D-9E61-08FA7B7EF393}"/>
    <cellStyle name="Yüzde 4 7 4 2 2" xfId="49690" xr:uid="{1DB0EB79-9CBF-454E-B483-827B6D7389BF}"/>
    <cellStyle name="Yüzde 4 7 4 3" xfId="36374" xr:uid="{54DC0582-4703-4D26-8695-C5B4C0B44E3E}"/>
    <cellStyle name="Yüzde 4 7 5" xfId="15853" xr:uid="{706AA2A6-1286-4BCB-B5BB-6DBAB38D013A}"/>
    <cellStyle name="Yüzde 4 7 5 2" xfId="40085" xr:uid="{FB7C44C4-8E2A-432B-9727-7939A4A7C3D9}"/>
    <cellStyle name="Yüzde 4 7 6" xfId="19590" xr:uid="{38548A4F-9B96-4B24-9A2A-40A2CD2DB07E}"/>
    <cellStyle name="Yüzde 4 7 6 2" xfId="43816" xr:uid="{227EAC33-7F6B-42E4-BF85-19229EB71215}"/>
    <cellStyle name="Yüzde 4 7 7" xfId="23143" xr:uid="{ED6E250C-FB83-4959-88D2-000A5F959B7D}"/>
    <cellStyle name="Yüzde 4 7 7 2" xfId="47345" xr:uid="{FB725BF8-4FAF-42B6-AF3F-827FA2527E86}"/>
    <cellStyle name="Yüzde 4 8" xfId="3424" xr:uid="{00000000-0005-0000-0000-0000440E0000}"/>
    <cellStyle name="Yüzde 4 8 2" xfId="7686" xr:uid="{2B5C4624-55D1-458B-84A8-852DD8BB4042}"/>
    <cellStyle name="Yüzde 4 9" xfId="5366" xr:uid="{ABEB455D-3F99-445D-98D0-70A1A3E6F3B0}"/>
    <cellStyle name="Yüzde 4 9 2" xfId="7592" xr:uid="{7F75F10D-577A-4B4C-AED4-3231D741958E}"/>
    <cellStyle name="Yüzde 4 9 2 2" xfId="26090" xr:uid="{68E802E7-6F21-49CD-9C86-CC9202C311C3}"/>
    <cellStyle name="Yüzde 4 9 2 2 2" xfId="50211" xr:uid="{C17D8310-6E41-4824-8629-CEF7E26B457F}"/>
    <cellStyle name="Yüzde 4 9 2 3" xfId="32503" xr:uid="{59C2DF2E-C1BF-445C-B48F-B692E1485234}"/>
    <cellStyle name="Yüzde 4 9 3" xfId="12662" xr:uid="{508B8713-3576-46D0-BF2C-FC449D6598C0}"/>
    <cellStyle name="Yüzde 4 9 3 2" xfId="36895" xr:uid="{2431A78B-91B4-49AE-BD5B-BEADD0D58032}"/>
    <cellStyle name="Yüzde 4 9 4" xfId="16375" xr:uid="{B93BF97E-E89A-4A60-9652-CF8D10A5ABA9}"/>
    <cellStyle name="Yüzde 4 9 4 2" xfId="40606" xr:uid="{20A082BE-2298-427B-A0AB-3B73F7852FFB}"/>
    <cellStyle name="Yüzde 4 9 5" xfId="20114" xr:uid="{ADD917A3-C2BF-4E3B-88C2-0FC970E27C26}"/>
    <cellStyle name="Yüzde 4 9 5 2" xfId="44337" xr:uid="{023F2F0E-431E-4A9A-85D0-8662EAAB0994}"/>
    <cellStyle name="Yüzde 4 9 6" xfId="23306" xr:uid="{9334E95E-7471-4332-8AA2-AB55FFA07462}"/>
    <cellStyle name="Yüzde 4 9 6 2" xfId="47508" xr:uid="{33A7D87F-6045-49AE-9B4F-2C3C58A2E5FE}"/>
    <cellStyle name="Yüzde 5" xfId="3123" xr:uid="{00000000-0005-0000-0000-0000450E0000}"/>
    <cellStyle name="Yüzde 5 10" xfId="3124" xr:uid="{00000000-0005-0000-0000-0000460E0000}"/>
    <cellStyle name="Yüzde 5 10 2" xfId="5376" xr:uid="{1A4B4D65-FB84-45B5-84A4-F3FC4B2D9ADA}"/>
    <cellStyle name="Yüzde 5 10 3" xfId="11065" xr:uid="{A015966C-E154-487A-BBDF-CCA30A619452}"/>
    <cellStyle name="Yüzde 5 11" xfId="3429" xr:uid="{00000000-0005-0000-0000-0000470E0000}"/>
    <cellStyle name="Yüzde 5 12" xfId="11270" xr:uid="{5AA1551C-22DC-4BF1-A77C-487BD9AA49CF}"/>
    <cellStyle name="Yüzde 5 12 2" xfId="35504" xr:uid="{7F8FB48A-8694-4117-A39E-8CDFD4A62F05}"/>
    <cellStyle name="Yüzde 5 13" xfId="14983" xr:uid="{6F4D3340-6D4E-45D1-9A33-6BB6EB985173}"/>
    <cellStyle name="Yüzde 5 13 2" xfId="39215" xr:uid="{90CFFB2E-694C-4345-8C84-26893F1948B2}"/>
    <cellStyle name="Yüzde 5 14" xfId="18716" xr:uid="{E4C339E3-910B-46F0-BAEB-4994DF912F55}"/>
    <cellStyle name="Yüzde 5 14 2" xfId="42942" xr:uid="{50E17288-A019-4932-B691-7AB629099B7C}"/>
    <cellStyle name="Yüzde 5 15" xfId="22307" xr:uid="{E0470D70-7116-490E-8580-A3C451F221BC}"/>
    <cellStyle name="Yüzde 5 2" xfId="3125" xr:uid="{00000000-0005-0000-0000-0000480E0000}"/>
    <cellStyle name="Yüzde 5 2 10" xfId="5377" xr:uid="{B5319217-DB09-46DE-BD0C-9C21503382CE}"/>
    <cellStyle name="Yüzde 5 2 2" xfId="3126" xr:uid="{00000000-0005-0000-0000-0000490E0000}"/>
    <cellStyle name="Yüzde 5 2 3" xfId="3127" xr:uid="{00000000-0005-0000-0000-00004A0E0000}"/>
    <cellStyle name="Yüzde 5 2 3 2" xfId="8886" xr:uid="{5E91D786-D8A1-4474-9770-69A259A1D51F}"/>
    <cellStyle name="Yüzde 5 2 3 2 2" xfId="33618" xr:uid="{9DA5ED5C-A07D-42C8-9144-2911E5EDAB14}"/>
    <cellStyle name="Yüzde 5 2 3 3" xfId="12316" xr:uid="{E7AE6661-9B36-4C75-A7B1-EC11A4BB0360}"/>
    <cellStyle name="Yüzde 5 2 3 3 2" xfId="36550" xr:uid="{3956F142-A6E4-432A-9B58-A5D9C06E0F2E}"/>
    <cellStyle name="Yüzde 5 2 3 4" xfId="16029" xr:uid="{F2258795-BC99-49AC-840D-AF69BACC357D}"/>
    <cellStyle name="Yüzde 5 2 3 4 2" xfId="40261" xr:uid="{68A33899-CE31-466A-AB45-C48852E5F4DA}"/>
    <cellStyle name="Yüzde 5 2 3 5" xfId="19767" xr:uid="{1EFC2EF1-D23E-46A8-827D-026AF44B67EB}"/>
    <cellStyle name="Yüzde 5 2 3 5 2" xfId="43992" xr:uid="{4834C8A8-E653-4AB4-B1B8-D86B59331B71}"/>
    <cellStyle name="Yüzde 5 2 3 6" xfId="25742" xr:uid="{4514017E-250C-483F-B547-05279A427C8F}"/>
    <cellStyle name="Yüzde 5 2 3 6 2" xfId="49866" xr:uid="{67DBF2C0-B8CA-44A7-8F14-CA5E76106662}"/>
    <cellStyle name="Yüzde 5 2 4" xfId="3128" xr:uid="{00000000-0005-0000-0000-00004B0E0000}"/>
    <cellStyle name="Yüzde 5 2 5" xfId="3129" xr:uid="{00000000-0005-0000-0000-00004C0E0000}"/>
    <cellStyle name="Yüzde 5 2 6" xfId="3130" xr:uid="{00000000-0005-0000-0000-00004D0E0000}"/>
    <cellStyle name="Yüzde 5 2 7" xfId="3131" xr:uid="{00000000-0005-0000-0000-00004E0E0000}"/>
    <cellStyle name="Yüzde 5 2 8" xfId="3132" xr:uid="{00000000-0005-0000-0000-00004F0E0000}"/>
    <cellStyle name="Yüzde 5 2 9" xfId="5378" xr:uid="{D52A534C-100D-4BE0-8157-A8C060F3BE11}"/>
    <cellStyle name="Yüzde 5 3" xfId="3133" xr:uid="{00000000-0005-0000-0000-0000500E0000}"/>
    <cellStyle name="Yüzde 5 3 2" xfId="7613" xr:uid="{9C4A8493-F076-43C5-A163-52CB0E1A66DF}"/>
    <cellStyle name="Yüzde 5 3 2 2" xfId="11066" xr:uid="{3C162314-5469-40A9-BB75-9D74B5C02D88}"/>
    <cellStyle name="Yüzde 5 3 2 3" xfId="26111" xr:uid="{2B77B41D-2222-48F1-ADAB-44EED984666F}"/>
    <cellStyle name="Yüzde 5 3 2 3 2" xfId="50232" xr:uid="{94DBC542-9718-4FDF-B21B-2624A9A6F783}"/>
    <cellStyle name="Yüzde 5 3 2 4" xfId="32524" xr:uid="{BA50CAC6-3BC6-4600-AAEC-F8382626033B}"/>
    <cellStyle name="Yüzde 5 3 3" xfId="12683" xr:uid="{0EC5A9B7-D1E6-4F15-919E-4898B13EBFB5}"/>
    <cellStyle name="Yüzde 5 3 3 2" xfId="36916" xr:uid="{F00BDE4D-AC71-4CC4-A710-BA17C8AB9BC4}"/>
    <cellStyle name="Yüzde 5 3 4" xfId="16396" xr:uid="{22BF9931-01CD-4DE7-9CC3-4745CC222A16}"/>
    <cellStyle name="Yüzde 5 3 4 2" xfId="40627" xr:uid="{2A6A2FBE-154C-42F4-AE6A-1DFB25F463A2}"/>
    <cellStyle name="Yüzde 5 3 5" xfId="20135" xr:uid="{96202DEF-C635-4131-8FBB-3659B442C333}"/>
    <cellStyle name="Yüzde 5 3 5 2" xfId="44358" xr:uid="{68396D73-3396-4B72-9084-10EEC8A29AFB}"/>
    <cellStyle name="Yüzde 5 3 6" xfId="23327" xr:uid="{54BEE975-37C4-4CBB-B286-E779F9E513B6}"/>
    <cellStyle name="Yüzde 5 3 6 2" xfId="47529" xr:uid="{CB7D2524-6E01-412C-B2DE-B47735CE4280}"/>
    <cellStyle name="Yüzde 5 4" xfId="3134" xr:uid="{00000000-0005-0000-0000-0000510E0000}"/>
    <cellStyle name="Yüzde 5 4 2" xfId="3135" xr:uid="{00000000-0005-0000-0000-0000520E0000}"/>
    <cellStyle name="Yüzde 5 4 3" xfId="9766" xr:uid="{A6E046B4-BD5B-4ADE-BE51-785AD0DD259D}"/>
    <cellStyle name="Yüzde 5 5" xfId="3136" xr:uid="{00000000-0005-0000-0000-0000530E0000}"/>
    <cellStyle name="Yüzde 5 5 2" xfId="3137" xr:uid="{00000000-0005-0000-0000-0000540E0000}"/>
    <cellStyle name="Yüzde 5 5 3" xfId="9827" xr:uid="{0DF7E1E7-4D05-4034-B12E-B92BD5B4323B}"/>
    <cellStyle name="Yüzde 5 5 3 2" xfId="34430" xr:uid="{69E9D2E2-86D2-4C47-BFBE-F8A92429A50F}"/>
    <cellStyle name="Yüzde 5 5 4" xfId="13675" xr:uid="{1FCB4A6C-FE36-42E5-8173-A84D22F507E7}"/>
    <cellStyle name="Yüzde 5 5 4 2" xfId="37908" xr:uid="{2C0EEB9E-9FE5-41D0-9A95-96F2D47CAE93}"/>
    <cellStyle name="Yüzde 5 5 5" xfId="17388" xr:uid="{4199C241-C6E9-4D8D-BF51-184D57605E34}"/>
    <cellStyle name="Yüzde 5 5 5 2" xfId="41619" xr:uid="{FC011E26-A2E0-4633-895D-4EFCECC5155B}"/>
    <cellStyle name="Yüzde 5 5 6" xfId="21127" xr:uid="{DB9AC03C-4636-401A-B252-D17CE0331F94}"/>
    <cellStyle name="Yüzde 5 5 6 2" xfId="45350" xr:uid="{A65EC4F2-EF36-4560-86D6-217C086B5AC4}"/>
    <cellStyle name="Yüzde 5 5 7" xfId="27105" xr:uid="{BF21F2A9-3FED-448F-983F-07BD3E2C8184}"/>
    <cellStyle name="Yüzde 5 5 7 2" xfId="51224" xr:uid="{2A505706-B50C-4B9F-9D65-A24F7B5E9C62}"/>
    <cellStyle name="Yüzde 5 6" xfId="3138" xr:uid="{00000000-0005-0000-0000-0000550E0000}"/>
    <cellStyle name="Yüzde 5 6 2" xfId="3139" xr:uid="{00000000-0005-0000-0000-0000560E0000}"/>
    <cellStyle name="Yüzde 5 6 3" xfId="9925" xr:uid="{8F5ECFEE-4766-4F92-9D07-195574060642}"/>
    <cellStyle name="Yüzde 5 6 3 2" xfId="34525" xr:uid="{AEC55E4C-C74C-4E08-AEAE-86AF3FCEC9D1}"/>
    <cellStyle name="Yüzde 5 6 4" xfId="13860" xr:uid="{3C805132-665B-4ACD-920C-6D6A3A0DE4F0}"/>
    <cellStyle name="Yüzde 5 6 4 2" xfId="38093" xr:uid="{0F3FFE4B-0CD3-426E-B455-4850C4303B38}"/>
    <cellStyle name="Yüzde 5 6 5" xfId="17573" xr:uid="{FA13595B-6787-44D5-9206-1326BA4EBF96}"/>
    <cellStyle name="Yüzde 5 6 5 2" xfId="41804" xr:uid="{FE6174D9-DCBF-4BCC-8261-1D865936FB9A}"/>
    <cellStyle name="Yüzde 5 6 6" xfId="21312" xr:uid="{B23F8BCF-2C44-40E9-8BE9-A15FD4929970}"/>
    <cellStyle name="Yüzde 5 6 6 2" xfId="45535" xr:uid="{3F4B817A-4E97-4A8E-8813-4AF7C9EB82D9}"/>
    <cellStyle name="Yüzde 5 6 7" xfId="27292" xr:uid="{560DFDFC-58FD-4FD1-B9B1-7D99141D61E0}"/>
    <cellStyle name="Yüzde 5 6 7 2" xfId="51409" xr:uid="{49334DD2-3AC3-4CDC-A613-336A0F418142}"/>
    <cellStyle name="Yüzde 5 7" xfId="3140" xr:uid="{00000000-0005-0000-0000-0000570E0000}"/>
    <cellStyle name="Yüzde 5 7 2" xfId="3141" xr:uid="{00000000-0005-0000-0000-0000580E0000}"/>
    <cellStyle name="Yüzde 5 7 3" xfId="8847" xr:uid="{4B1A6B6C-7B20-43D3-9469-312FA7563EE1}"/>
    <cellStyle name="Yüzde 5 7 3 2" xfId="33607" xr:uid="{EC767D86-6C4D-4C60-A89B-11BC0681F5BC}"/>
    <cellStyle name="Yüzde 5 7 4" xfId="12304" xr:uid="{1714CA63-3A21-4548-AD5A-67BD36ED06C1}"/>
    <cellStyle name="Yüzde 5 7 4 2" xfId="36538" xr:uid="{1407E6D2-7422-49CE-A9D7-D57FE04407C2}"/>
    <cellStyle name="Yüzde 5 7 5" xfId="16017" xr:uid="{2016B7F1-45D7-429F-9E32-B906D0F8C250}"/>
    <cellStyle name="Yüzde 5 7 5 2" xfId="40249" xr:uid="{034C2258-4AFB-4B21-B8A1-D9E5CA652C34}"/>
    <cellStyle name="Yüzde 5 7 6" xfId="19755" xr:uid="{31A3AA54-E95D-4252-A69D-1D8DA62DC826}"/>
    <cellStyle name="Yüzde 5 7 6 2" xfId="43980" xr:uid="{6B59463F-7FCE-4E36-B757-79E501284EEF}"/>
    <cellStyle name="Yüzde 5 7 7" xfId="25728" xr:uid="{27F21341-18E0-472B-9815-C3AA2188BE40}"/>
    <cellStyle name="Yüzde 5 7 7 2" xfId="49854" xr:uid="{E38B8DE4-107B-4798-B140-EFCC1FB0468F}"/>
    <cellStyle name="Yüzde 5 8" xfId="3142" xr:uid="{00000000-0005-0000-0000-0000590E0000}"/>
    <cellStyle name="Yüzde 5 8 2" xfId="3143" xr:uid="{00000000-0005-0000-0000-00005A0E0000}"/>
    <cellStyle name="Yüzde 5 8 3" xfId="24651" xr:uid="{6D96CC05-2029-4B34-8B33-7A050BFA6EED}"/>
    <cellStyle name="Yüzde 5 8 3 2" xfId="48825" xr:uid="{2009F47A-E589-4020-99D2-F71EB8D44E26}"/>
    <cellStyle name="Yüzde 5 9" xfId="3144" xr:uid="{00000000-0005-0000-0000-00005B0E0000}"/>
    <cellStyle name="Yüzde 5 9 2" xfId="3145" xr:uid="{00000000-0005-0000-0000-00005C0E0000}"/>
    <cellStyle name="Yüzde 6" xfId="3146" xr:uid="{00000000-0005-0000-0000-00005D0E0000}"/>
    <cellStyle name="Yüzde 6 2" xfId="3147" xr:uid="{00000000-0005-0000-0000-00005E0E0000}"/>
    <cellStyle name="Yüzde 6 3" xfId="3457" xr:uid="{00000000-0005-0000-0000-00005F0E0000}"/>
    <cellStyle name="Yüzde 6 3 2" xfId="7651" xr:uid="{8088C252-B344-4CE3-BB3D-768E1B3A535B}"/>
    <cellStyle name="Yüzde 6 3 2 2" xfId="26148" xr:uid="{D9778CBA-BDD2-4A05-8FE9-2938964B24A1}"/>
    <cellStyle name="Yüzde 6 3 2 2 2" xfId="50269" xr:uid="{08ABDB29-E1CF-4739-A979-04BD542CA0AD}"/>
    <cellStyle name="Yüzde 6 3 2 3" xfId="32562" xr:uid="{C803602C-D45B-4208-B351-6ECDF98B54DE}"/>
    <cellStyle name="Yüzde 6 3 3" xfId="12720" xr:uid="{C514D56F-5B5F-497A-AF2B-4F727210F364}"/>
    <cellStyle name="Yüzde 6 3 3 2" xfId="36953" xr:uid="{FDF34CE0-97DE-4DC0-9AB5-37B9A12BDC17}"/>
    <cellStyle name="Yüzde 6 3 4" xfId="16433" xr:uid="{C93E931F-13F8-4B3F-8E86-D389698FB661}"/>
    <cellStyle name="Yüzde 6 3 4 2" xfId="40664" xr:uid="{21FFB67D-1681-485E-B978-14399EF6A82D}"/>
    <cellStyle name="Yüzde 6 3 5" xfId="20172" xr:uid="{3304BB5A-B97D-47CB-8572-32B96EAE45B2}"/>
    <cellStyle name="Yüzde 6 3 5 2" xfId="44395" xr:uid="{EC18BD4F-C1CD-48BF-A0B6-75B601634C7F}"/>
    <cellStyle name="Yüzde 6 3 6" xfId="23365" xr:uid="{FBEE9682-8884-4060-964A-A56BA5038FB6}"/>
    <cellStyle name="Yüzde 6 3 6 2" xfId="47567" xr:uid="{5B205F85-F2CD-4524-8948-610C2D7F255C}"/>
    <cellStyle name="Yüzde 6 4" xfId="9788" xr:uid="{33F6C6F2-D24F-44F4-B60A-4B747C6CE419}"/>
    <cellStyle name="Yüzde 6 5" xfId="9934" xr:uid="{544B5DD0-27BF-44A4-B5B9-C294D3A8FF54}"/>
    <cellStyle name="Yüzde 6 5 2" xfId="13898" xr:uid="{F9980034-52F9-4313-B7A8-A79341E8367D}"/>
    <cellStyle name="Yüzde 6 5 2 2" xfId="38131" xr:uid="{699B155A-B3A4-46DD-8F5F-A47EA43C7EE8}"/>
    <cellStyle name="Yüzde 6 5 3" xfId="17611" xr:uid="{D9641491-AEE7-44A7-B710-922B8F8E6B2D}"/>
    <cellStyle name="Yüzde 6 5 3 2" xfId="41842" xr:uid="{FFD9353F-78D0-47AB-BDB4-646C71A56909}"/>
    <cellStyle name="Yüzde 6 5 4" xfId="21350" xr:uid="{5D18536A-E1F0-4E43-A26E-402B0F8EC94B}"/>
    <cellStyle name="Yüzde 6 5 4 2" xfId="45573" xr:uid="{9A9EF670-BF2B-435D-822A-DF2AA809F0D8}"/>
    <cellStyle name="Yüzde 6 5 5" xfId="27330" xr:uid="{83F03A3D-F66F-4C53-9C54-74F48395EB8D}"/>
    <cellStyle name="Yüzde 6 5 5 2" xfId="51447" xr:uid="{B49FDD55-5134-48C4-810B-B6EEE023D98A}"/>
    <cellStyle name="Yüzde 6 5 6" xfId="34534" xr:uid="{2F936EC1-50C6-443C-B968-DF12AFB15E02}"/>
    <cellStyle name="Yüzde 6 6" xfId="11308" xr:uid="{F2D87F15-F2BF-449B-BC17-AF30734F4ACC}"/>
    <cellStyle name="Yüzde 6 6 2" xfId="24689" xr:uid="{376F1F50-DCD3-41D2-AB7F-2EEFB3800CC9}"/>
    <cellStyle name="Yüzde 6 6 2 2" xfId="48863" xr:uid="{991BAD9B-D410-45A8-A6DD-CC3778111424}"/>
    <cellStyle name="Yüzde 6 6 3" xfId="35542" xr:uid="{E40635DD-7939-4BD4-B8FD-3F0CECDF4BD4}"/>
    <cellStyle name="Yüzde 6 7" xfId="15021" xr:uid="{5D7FCE58-4FFE-4AFA-82B3-1FB0B91D8F80}"/>
    <cellStyle name="Yüzde 6 7 2" xfId="39253" xr:uid="{5EAC3F14-BB06-4F01-BA88-02B34955AA66}"/>
    <cellStyle name="Yüzde 6 8" xfId="18754" xr:uid="{D6869BDC-632E-46D1-A1C0-5D0FDFF3E295}"/>
    <cellStyle name="Yüzde 6 8 2" xfId="42980" xr:uid="{39043A3B-F1FF-4516-A15B-95AB71779A26}"/>
    <cellStyle name="Yüzde 6 9" xfId="22308" xr:uid="{A260741A-2C23-422F-8DA3-1D1DC4EA729A}"/>
    <cellStyle name="Yüzde 7" xfId="3148" xr:uid="{00000000-0005-0000-0000-0000600E0000}"/>
    <cellStyle name="Yüzde 7 2" xfId="3149" xr:uid="{00000000-0005-0000-0000-0000610E0000}"/>
    <cellStyle name="Yüzde 7 2 2" xfId="9341" xr:uid="{9C2C51E0-5BF2-4342-95E5-1E73122A2C9A}"/>
    <cellStyle name="Yüzde 7 3" xfId="3494" xr:uid="{00000000-0005-0000-0000-0000620E0000}"/>
    <cellStyle name="Yüzde 7 3 2" xfId="5380" xr:uid="{5AA6C5FE-3CAA-44AF-8857-EE98E954B6D6}"/>
    <cellStyle name="Yüzde 7 3 3" xfId="8944" xr:uid="{E4CAFA04-6384-4F16-81EE-1F444636D6DB}"/>
    <cellStyle name="Yüzde 7 3 4" xfId="29292" xr:uid="{2D4C49CA-5FC5-40F2-8268-14A0200DFE93}"/>
    <cellStyle name="Yüzde 7 4" xfId="5379" xr:uid="{84248581-6F4C-49F0-8C52-4146B13FC191}"/>
    <cellStyle name="Yüzde 7 5" xfId="6712" xr:uid="{4029E649-5C51-439B-AB89-E8BB70D93852}"/>
    <cellStyle name="Yüzde 8" xfId="3150" xr:uid="{00000000-0005-0000-0000-0000630E0000}"/>
    <cellStyle name="Yüzde 8 2" xfId="3151" xr:uid="{00000000-0005-0000-0000-0000640E0000}"/>
    <cellStyle name="Yüzde 8 3" xfId="5381" xr:uid="{6A374A51-5BC8-413C-9BE2-73F5A634A3DD}"/>
    <cellStyle name="Yüzde 8 3 2" xfId="9081" xr:uid="{9E2F5D8F-8892-47E8-91AB-48EC1EFAD948}"/>
    <cellStyle name="Yüzde 8 3 2 2" xfId="33774" xr:uid="{EF489478-AEF7-4AD4-8962-DD75D1E10324}"/>
    <cellStyle name="Yüzde 8 3 3" xfId="12494" xr:uid="{B8566659-74C9-4597-B962-F91336A0B450}"/>
    <cellStyle name="Yüzde 8 3 3 2" xfId="36728" xr:uid="{24A66206-A6DB-43D5-8010-74C2389BC882}"/>
    <cellStyle name="Yüzde 8 3 4" xfId="16207" xr:uid="{F906E720-624F-4DE7-B0BF-D997935D577B}"/>
    <cellStyle name="Yüzde 8 3 4 2" xfId="40439" xr:uid="{E9E73C0B-9952-4E30-BD8C-32F56A7987FE}"/>
    <cellStyle name="Yüzde 8 3 5" xfId="19945" xr:uid="{9C9A409E-B74C-487A-9981-C25800DF5873}"/>
    <cellStyle name="Yüzde 8 3 5 2" xfId="44170" xr:uid="{D814590D-DF1A-45D5-92C1-48148D7A3BFC}"/>
    <cellStyle name="Yüzde 8 3 6" xfId="25920" xr:uid="{5F2524EC-714A-464E-9DAF-4EE37F02E57B}"/>
    <cellStyle name="Yüzde 8 3 6 2" xfId="50044" xr:uid="{808BB974-28A4-4651-9C72-BC9BA756F51F}"/>
    <cellStyle name="Yüzde 9" xfId="3152" xr:uid="{00000000-0005-0000-0000-0000650E0000}"/>
    <cellStyle name="Yüzde 9 2" xfId="3153" xr:uid="{00000000-0005-0000-0000-0000660E0000}"/>
    <cellStyle name="Yüzde 9 2 2" xfId="3154" xr:uid="{00000000-0005-0000-0000-0000670E0000}"/>
    <cellStyle name="Yüzde 9 2 3" xfId="9209" xr:uid="{F47C0E61-1811-4725-BD47-AC2FFADADC91}"/>
    <cellStyle name="Yüzde 9 3" xfId="7683" xr:uid="{7C963905-704D-40B3-B05B-CD061F68AF49}"/>
    <cellStyle name="Yüzde 9 3 2" xfId="9120" xr:uid="{664BC205-DAC2-4B23-B806-8BD5C617E5E2}"/>
    <cellStyle name="Yüzde 9 3 3" xfId="11067" xr:uid="{1B5C1E35-9934-4896-BAD7-9846D746042B}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112</xdr:row>
      <xdr:rowOff>0</xdr:rowOff>
    </xdr:from>
    <xdr:to>
      <xdr:col>0</xdr:col>
      <xdr:colOff>0</xdr:colOff>
      <xdr:row>112</xdr:row>
      <xdr:rowOff>0</xdr:rowOff>
    </xdr:to>
    <xdr:grpSp>
      <xdr:nvGrpSpPr>
        <xdr:cNvPr id="123934" name="Group 1">
          <a:extLst>
            <a:ext uri="{FF2B5EF4-FFF2-40B4-BE49-F238E27FC236}">
              <a16:creationId xmlns:a16="http://schemas.microsoft.com/office/drawing/2014/main" id="{00000000-0008-0000-0000-00001EE40100}"/>
            </a:ext>
          </a:extLst>
        </xdr:cNvPr>
        <xdr:cNvGrpSpPr>
          <a:grpSpLocks/>
        </xdr:cNvGrpSpPr>
      </xdr:nvGrpSpPr>
      <xdr:grpSpPr bwMode="auto">
        <a:xfrm>
          <a:off x="0" y="18320742"/>
          <a:ext cx="0" cy="0"/>
          <a:chOff x="87" y="53"/>
          <a:chExt cx="362" cy="60"/>
        </a:xfrm>
      </xdr:grpSpPr>
      <xdr:sp macro="" textlink="">
        <xdr:nvSpPr>
          <xdr:cNvPr id="7170" name="Text Box 2">
            <a:extLst>
              <a:ext uri="{FF2B5EF4-FFF2-40B4-BE49-F238E27FC236}">
                <a16:creationId xmlns:a16="http://schemas.microsoft.com/office/drawing/2014/main" id="{00000000-0008-0000-0000-000002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8116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7171" name="Text Box 3">
            <a:extLst>
              <a:ext uri="{FF2B5EF4-FFF2-40B4-BE49-F238E27FC236}">
                <a16:creationId xmlns:a16="http://schemas.microsoft.com/office/drawing/2014/main" id="{00000000-0008-0000-0000-000003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18116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112</xdr:row>
      <xdr:rowOff>0</xdr:rowOff>
    </xdr:from>
    <xdr:to>
      <xdr:col>13</xdr:col>
      <xdr:colOff>0</xdr:colOff>
      <xdr:row>112</xdr:row>
      <xdr:rowOff>0</xdr:rowOff>
    </xdr:to>
    <xdr:grpSp>
      <xdr:nvGrpSpPr>
        <xdr:cNvPr id="123935" name="Group 4">
          <a:extLst>
            <a:ext uri="{FF2B5EF4-FFF2-40B4-BE49-F238E27FC236}">
              <a16:creationId xmlns:a16="http://schemas.microsoft.com/office/drawing/2014/main" id="{00000000-0008-0000-0000-00001FE40100}"/>
            </a:ext>
          </a:extLst>
        </xdr:cNvPr>
        <xdr:cNvGrpSpPr>
          <a:grpSpLocks/>
        </xdr:cNvGrpSpPr>
      </xdr:nvGrpSpPr>
      <xdr:grpSpPr bwMode="auto">
        <a:xfrm>
          <a:off x="3036094" y="18320742"/>
          <a:ext cx="9778008" cy="0"/>
          <a:chOff x="87" y="53"/>
          <a:chExt cx="362" cy="60"/>
        </a:xfrm>
      </xdr:grpSpPr>
      <xdr:sp macro="" textlink="">
        <xdr:nvSpPr>
          <xdr:cNvPr id="7173" name="Text Box 5">
            <a:extLst>
              <a:ext uri="{FF2B5EF4-FFF2-40B4-BE49-F238E27FC236}">
                <a16:creationId xmlns:a16="http://schemas.microsoft.com/office/drawing/2014/main" id="{00000000-0008-0000-0000-000005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102105701375" y="18116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7174" name="Text Box 6">
            <a:extLst>
              <a:ext uri="{FF2B5EF4-FFF2-40B4-BE49-F238E27FC236}">
                <a16:creationId xmlns:a16="http://schemas.microsoft.com/office/drawing/2014/main" id="{00000000-0008-0000-0000-000006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3102105701375" y="18116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158</xdr:row>
      <xdr:rowOff>0</xdr:rowOff>
    </xdr:from>
    <xdr:to>
      <xdr:col>4</xdr:col>
      <xdr:colOff>0</xdr:colOff>
      <xdr:row>158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CC0F5DCE-233E-4E16-9336-C75ED79B57F2}"/>
            </a:ext>
          </a:extLst>
        </xdr:cNvPr>
        <xdr:cNvGrpSpPr>
          <a:grpSpLocks/>
        </xdr:cNvGrpSpPr>
      </xdr:nvGrpSpPr>
      <xdr:grpSpPr bwMode="auto">
        <a:xfrm>
          <a:off x="4585607" y="26601964"/>
          <a:ext cx="3020786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C2D10E70-6137-4F09-BDAC-3E33965EA4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6F8337E9-13C2-45BD-86B5-05C5FEE5AD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156</xdr:row>
      <xdr:rowOff>0</xdr:rowOff>
    </xdr:from>
    <xdr:to>
      <xdr:col>4</xdr:col>
      <xdr:colOff>0</xdr:colOff>
      <xdr:row>156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D744A1B-8C71-47FF-89BC-7225FBF00259}"/>
            </a:ext>
          </a:extLst>
        </xdr:cNvPr>
        <xdr:cNvGrpSpPr>
          <a:grpSpLocks/>
        </xdr:cNvGrpSpPr>
      </xdr:nvGrpSpPr>
      <xdr:grpSpPr bwMode="auto">
        <a:xfrm>
          <a:off x="4585607" y="26180143"/>
          <a:ext cx="3197679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1610FB08-3C05-4843-946D-76683110AA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1AE96DEA-533B-462A-88B1-83433CDF2C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156</xdr:row>
      <xdr:rowOff>0</xdr:rowOff>
    </xdr:from>
    <xdr:to>
      <xdr:col>4</xdr:col>
      <xdr:colOff>0</xdr:colOff>
      <xdr:row>156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2CB47B9-D5BC-4463-A076-FF2CB72DCDA6}"/>
            </a:ext>
          </a:extLst>
        </xdr:cNvPr>
        <xdr:cNvGrpSpPr>
          <a:grpSpLocks/>
        </xdr:cNvGrpSpPr>
      </xdr:nvGrpSpPr>
      <xdr:grpSpPr bwMode="auto">
        <a:xfrm>
          <a:off x="4585607" y="26180143"/>
          <a:ext cx="3211286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358E1A85-9263-45D1-B8A4-382B71C320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35657701-81FD-4953-8F55-DE041909EA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156</xdr:row>
      <xdr:rowOff>0</xdr:rowOff>
    </xdr:from>
    <xdr:to>
      <xdr:col>5</xdr:col>
      <xdr:colOff>0</xdr:colOff>
      <xdr:row>156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B601281-B13D-4684-AA2B-6426737C5999}"/>
            </a:ext>
          </a:extLst>
        </xdr:cNvPr>
        <xdr:cNvGrpSpPr>
          <a:grpSpLocks/>
        </xdr:cNvGrpSpPr>
      </xdr:nvGrpSpPr>
      <xdr:grpSpPr bwMode="auto">
        <a:xfrm>
          <a:off x="9103179" y="26180143"/>
          <a:ext cx="3197678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7FF59D67-D5D8-9CF5-BD08-6C4509178E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E714E203-0DDE-17ED-4895-54E8CD26BB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156</xdr:row>
      <xdr:rowOff>0</xdr:rowOff>
    </xdr:from>
    <xdr:to>
      <xdr:col>5</xdr:col>
      <xdr:colOff>0</xdr:colOff>
      <xdr:row>156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5C2B21D-C88B-4B58-9E86-0102766DEB1C}"/>
            </a:ext>
          </a:extLst>
        </xdr:cNvPr>
        <xdr:cNvGrpSpPr>
          <a:grpSpLocks/>
        </xdr:cNvGrpSpPr>
      </xdr:nvGrpSpPr>
      <xdr:grpSpPr bwMode="auto">
        <a:xfrm>
          <a:off x="7978588" y="25336500"/>
          <a:ext cx="3171265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29DDC800-8CBE-BFDC-22F8-621B3D8E29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BD61395-B1BC-9916-530C-68BE84BF7B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111</xdr:row>
      <xdr:rowOff>0</xdr:rowOff>
    </xdr:from>
    <xdr:to>
      <xdr:col>4</xdr:col>
      <xdr:colOff>0</xdr:colOff>
      <xdr:row>111</xdr:row>
      <xdr:rowOff>0</xdr:rowOff>
    </xdr:to>
    <xdr:grpSp>
      <xdr:nvGrpSpPr>
        <xdr:cNvPr id="124943" name="Group 4">
          <a:extLst>
            <a:ext uri="{FF2B5EF4-FFF2-40B4-BE49-F238E27FC236}">
              <a16:creationId xmlns:a16="http://schemas.microsoft.com/office/drawing/2014/main" id="{00000000-0008-0000-0100-00000FE80100}"/>
            </a:ext>
          </a:extLst>
        </xdr:cNvPr>
        <xdr:cNvGrpSpPr>
          <a:grpSpLocks/>
        </xdr:cNvGrpSpPr>
      </xdr:nvGrpSpPr>
      <xdr:grpSpPr bwMode="auto">
        <a:xfrm>
          <a:off x="2843068" y="17736705"/>
          <a:ext cx="2294659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765347503793" y="18116550"/>
            <a:ext cx="23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3986456930621" y="18116550"/>
            <a:ext cx="142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111</xdr:row>
      <xdr:rowOff>0</xdr:rowOff>
    </xdr:from>
    <xdr:to>
      <xdr:col>3</xdr:col>
      <xdr:colOff>0</xdr:colOff>
      <xdr:row>111</xdr:row>
      <xdr:rowOff>0</xdr:rowOff>
    </xdr:to>
    <xdr:grpSp>
      <xdr:nvGrpSpPr>
        <xdr:cNvPr id="125967" name="Group 4">
          <a:extLst>
            <a:ext uri="{FF2B5EF4-FFF2-40B4-BE49-F238E27FC236}">
              <a16:creationId xmlns:a16="http://schemas.microsoft.com/office/drawing/2014/main" id="{00000000-0008-0000-0200-00000FEC0100}"/>
            </a:ext>
          </a:extLst>
        </xdr:cNvPr>
        <xdr:cNvGrpSpPr>
          <a:grpSpLocks/>
        </xdr:cNvGrpSpPr>
      </xdr:nvGrpSpPr>
      <xdr:grpSpPr bwMode="auto">
        <a:xfrm>
          <a:off x="2824273" y="18684506"/>
          <a:ext cx="1528430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08863973304" y="18135600"/>
            <a:ext cx="233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800187838277" y="18135600"/>
            <a:ext cx="129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100</xdr:row>
      <xdr:rowOff>0</xdr:rowOff>
    </xdr:from>
    <xdr:to>
      <xdr:col>4</xdr:col>
      <xdr:colOff>0</xdr:colOff>
      <xdr:row>100</xdr:row>
      <xdr:rowOff>0</xdr:rowOff>
    </xdr:to>
    <xdr:grpSp>
      <xdr:nvGrpSpPr>
        <xdr:cNvPr id="126991" name="Group 4">
          <a:extLst>
            <a:ext uri="{FF2B5EF4-FFF2-40B4-BE49-F238E27FC236}">
              <a16:creationId xmlns:a16="http://schemas.microsoft.com/office/drawing/2014/main" id="{00000000-0008-0000-0300-00000FF00100}"/>
            </a:ext>
          </a:extLst>
        </xdr:cNvPr>
        <xdr:cNvGrpSpPr>
          <a:grpSpLocks/>
        </xdr:cNvGrpSpPr>
      </xdr:nvGrpSpPr>
      <xdr:grpSpPr bwMode="auto">
        <a:xfrm>
          <a:off x="4012406" y="16787813"/>
          <a:ext cx="2643188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68294453789" y="16297275"/>
            <a:ext cx="223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09187125869" y="16297275"/>
            <a:ext cx="138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156</xdr:row>
      <xdr:rowOff>0</xdr:rowOff>
    </xdr:from>
    <xdr:to>
      <xdr:col>4</xdr:col>
      <xdr:colOff>0</xdr:colOff>
      <xdr:row>156</xdr:row>
      <xdr:rowOff>0</xdr:rowOff>
    </xdr:to>
    <xdr:grpSp>
      <xdr:nvGrpSpPr>
        <xdr:cNvPr id="128015" name="Group 4">
          <a:extLst>
            <a:ext uri="{FF2B5EF4-FFF2-40B4-BE49-F238E27FC236}">
              <a16:creationId xmlns:a16="http://schemas.microsoft.com/office/drawing/2014/main" id="{00000000-0008-0000-0400-00000FF40100}"/>
            </a:ext>
          </a:extLst>
        </xdr:cNvPr>
        <xdr:cNvGrpSpPr>
          <a:grpSpLocks/>
        </xdr:cNvGrpSpPr>
      </xdr:nvGrpSpPr>
      <xdr:grpSpPr bwMode="auto">
        <a:xfrm>
          <a:off x="4544786" y="26275393"/>
          <a:ext cx="3497035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4174139698400" y="259842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818541675408" y="25984200"/>
            <a:ext cx="141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160</xdr:row>
      <xdr:rowOff>0</xdr:rowOff>
    </xdr:from>
    <xdr:to>
      <xdr:col>4</xdr:col>
      <xdr:colOff>0</xdr:colOff>
      <xdr:row>160</xdr:row>
      <xdr:rowOff>0</xdr:rowOff>
    </xdr:to>
    <xdr:grpSp>
      <xdr:nvGrpSpPr>
        <xdr:cNvPr id="129039" name="Group 4">
          <a:extLst>
            <a:ext uri="{FF2B5EF4-FFF2-40B4-BE49-F238E27FC236}">
              <a16:creationId xmlns:a16="http://schemas.microsoft.com/office/drawing/2014/main" id="{00000000-0008-0000-0500-00000FF80100}"/>
            </a:ext>
          </a:extLst>
        </xdr:cNvPr>
        <xdr:cNvGrpSpPr>
          <a:grpSpLocks/>
        </xdr:cNvGrpSpPr>
      </xdr:nvGrpSpPr>
      <xdr:grpSpPr bwMode="auto">
        <a:xfrm>
          <a:off x="4912179" y="26996571"/>
          <a:ext cx="3388178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815021203925" y="25612725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2507902440" y="25612725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160</xdr:row>
      <xdr:rowOff>0</xdr:rowOff>
    </xdr:from>
    <xdr:to>
      <xdr:col>4</xdr:col>
      <xdr:colOff>0</xdr:colOff>
      <xdr:row>160</xdr:row>
      <xdr:rowOff>0</xdr:rowOff>
    </xdr:to>
    <xdr:grpSp>
      <xdr:nvGrpSpPr>
        <xdr:cNvPr id="88504" name="Group 4">
          <a:extLst>
            <a:ext uri="{FF2B5EF4-FFF2-40B4-BE49-F238E27FC236}">
              <a16:creationId xmlns:a16="http://schemas.microsoft.com/office/drawing/2014/main" id="{00000000-0008-0000-0600-0000B8590100}"/>
            </a:ext>
          </a:extLst>
        </xdr:cNvPr>
        <xdr:cNvGrpSpPr>
          <a:grpSpLocks/>
        </xdr:cNvGrpSpPr>
      </xdr:nvGrpSpPr>
      <xdr:grpSpPr bwMode="auto">
        <a:xfrm>
          <a:off x="4748893" y="26996571"/>
          <a:ext cx="3020786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164</xdr:row>
      <xdr:rowOff>0</xdr:rowOff>
    </xdr:from>
    <xdr:to>
      <xdr:col>4</xdr:col>
      <xdr:colOff>0</xdr:colOff>
      <xdr:row>164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4585607" y="27649714"/>
          <a:ext cx="3020786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159</xdr:row>
      <xdr:rowOff>0</xdr:rowOff>
    </xdr:from>
    <xdr:to>
      <xdr:col>4</xdr:col>
      <xdr:colOff>0</xdr:colOff>
      <xdr:row>159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>
          <a:grpSpLocks/>
        </xdr:cNvGrpSpPr>
      </xdr:nvGrpSpPr>
      <xdr:grpSpPr bwMode="auto">
        <a:xfrm>
          <a:off x="4585607" y="26778857"/>
          <a:ext cx="3020786" cy="0"/>
          <a:chOff x="87" y="53"/>
          <a:chExt cx="362" cy="60"/>
        </a:xfrm>
      </xdr:grpSpPr>
      <xdr:sp macro="" textlink="">
        <xdr:nvSpPr>
          <xdr:cNvPr id="3" name="Text Box 5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5594504425" y="257746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912817639972" y="25774650"/>
            <a:ext cx="145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autoPageBreaks="0"/>
  </sheetPr>
  <dimension ref="A1:Q167"/>
  <sheetViews>
    <sheetView zoomScale="64" zoomScaleNormal="64" zoomScaleSheetLayoutView="100" workbookViewId="0">
      <selection activeCell="A44" sqref="A44"/>
    </sheetView>
  </sheetViews>
  <sheetFormatPr defaultColWidth="9.140625" defaultRowHeight="12.75"/>
  <cols>
    <col min="1" max="1" width="45.42578125" style="12" customWidth="1"/>
    <col min="2" max="2" width="9.140625" style="12" bestFit="1" customWidth="1"/>
    <col min="3" max="13" width="12.42578125" style="12" customWidth="1"/>
    <col min="14" max="14" width="53" style="12" customWidth="1"/>
    <col min="15" max="244" width="9.140625" style="12" customWidth="1"/>
    <col min="245" max="16384" width="9.140625" style="12"/>
  </cols>
  <sheetData>
    <row r="1" spans="1:1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13"/>
    </row>
    <row r="2" spans="1:14">
      <c r="A2" s="900" t="s">
        <v>311</v>
      </c>
      <c r="B2" s="901"/>
      <c r="C2" s="901"/>
      <c r="D2" s="901"/>
      <c r="E2" s="901"/>
      <c r="F2" s="901"/>
      <c r="G2" s="901"/>
      <c r="H2" s="901"/>
      <c r="I2" s="901"/>
      <c r="J2" s="901"/>
      <c r="K2" s="901"/>
      <c r="L2" s="901"/>
      <c r="M2" s="901"/>
      <c r="N2" s="902"/>
    </row>
    <row r="3" spans="1:14">
      <c r="A3" s="903" t="s">
        <v>312</v>
      </c>
      <c r="B3" s="904"/>
      <c r="C3" s="904"/>
      <c r="D3" s="904"/>
      <c r="E3" s="904"/>
      <c r="F3" s="904"/>
      <c r="G3" s="904"/>
      <c r="H3" s="904"/>
      <c r="I3" s="904"/>
      <c r="J3" s="904"/>
      <c r="K3" s="904"/>
      <c r="L3" s="904"/>
      <c r="M3" s="904"/>
      <c r="N3" s="905"/>
    </row>
    <row r="4" spans="1:1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13"/>
    </row>
    <row r="5" spans="1:14">
      <c r="A5" s="46" t="s">
        <v>108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47" t="s">
        <v>67</v>
      </c>
    </row>
    <row r="6" spans="1:14">
      <c r="A6" s="8" t="s">
        <v>113</v>
      </c>
      <c r="B6" s="9" t="s">
        <v>184</v>
      </c>
      <c r="C6" s="9" t="s">
        <v>187</v>
      </c>
      <c r="D6" s="9" t="s">
        <v>185</v>
      </c>
      <c r="E6" s="9" t="s">
        <v>186</v>
      </c>
      <c r="F6" s="9" t="s">
        <v>188</v>
      </c>
      <c r="G6" s="9" t="s">
        <v>189</v>
      </c>
      <c r="H6" s="9" t="s">
        <v>190</v>
      </c>
      <c r="I6" s="9" t="s">
        <v>191</v>
      </c>
      <c r="J6" s="9" t="s">
        <v>165</v>
      </c>
      <c r="K6" s="9" t="s">
        <v>192</v>
      </c>
      <c r="L6" s="9" t="s">
        <v>166</v>
      </c>
      <c r="M6" s="9" t="s">
        <v>193</v>
      </c>
      <c r="N6" s="48" t="s">
        <v>114</v>
      </c>
    </row>
    <row r="7" spans="1:14">
      <c r="A7" s="38" t="s">
        <v>115</v>
      </c>
      <c r="B7" s="49">
        <v>378064</v>
      </c>
      <c r="C7" s="49">
        <v>388152</v>
      </c>
      <c r="D7" s="15">
        <v>394778</v>
      </c>
      <c r="E7" s="15">
        <v>394653</v>
      </c>
      <c r="F7" s="15">
        <v>408925</v>
      </c>
      <c r="G7" s="15">
        <v>411218</v>
      </c>
      <c r="H7" s="15">
        <v>415172</v>
      </c>
      <c r="I7" s="15">
        <v>421710</v>
      </c>
      <c r="J7" s="15">
        <v>414540</v>
      </c>
      <c r="K7" s="15">
        <v>408031</v>
      </c>
      <c r="L7" s="15">
        <v>409739</v>
      </c>
      <c r="M7" s="15">
        <v>417299</v>
      </c>
      <c r="N7" s="50" t="s">
        <v>116</v>
      </c>
    </row>
    <row r="8" spans="1:14">
      <c r="A8" s="37" t="s">
        <v>194</v>
      </c>
      <c r="B8" s="15">
        <v>142604</v>
      </c>
      <c r="C8" s="15">
        <v>150695</v>
      </c>
      <c r="D8" s="15">
        <v>154237</v>
      </c>
      <c r="E8" s="15">
        <v>153392</v>
      </c>
      <c r="F8" s="15">
        <v>155777</v>
      </c>
      <c r="G8" s="15">
        <v>158780</v>
      </c>
      <c r="H8" s="15">
        <v>161638</v>
      </c>
      <c r="I8" s="15">
        <v>167424</v>
      </c>
      <c r="J8" s="15">
        <v>170908</v>
      </c>
      <c r="K8" s="15">
        <v>171740</v>
      </c>
      <c r="L8" s="15">
        <v>175725</v>
      </c>
      <c r="M8" s="15">
        <v>180689</v>
      </c>
      <c r="N8" s="51" t="s">
        <v>47</v>
      </c>
    </row>
    <row r="9" spans="1:14" ht="11.25" customHeight="1">
      <c r="A9" s="37" t="s">
        <v>195</v>
      </c>
      <c r="B9" s="52">
        <v>34172</v>
      </c>
      <c r="C9" s="52">
        <v>34730</v>
      </c>
      <c r="D9" s="52">
        <v>34550</v>
      </c>
      <c r="E9" s="52">
        <v>35001</v>
      </c>
      <c r="F9" s="52">
        <v>35677</v>
      </c>
      <c r="G9" s="52">
        <v>35983</v>
      </c>
      <c r="H9" s="52">
        <v>36555</v>
      </c>
      <c r="I9" s="52">
        <v>37709</v>
      </c>
      <c r="J9" s="52">
        <v>37897</v>
      </c>
      <c r="K9" s="52">
        <v>38308</v>
      </c>
      <c r="L9" s="52">
        <v>39005</v>
      </c>
      <c r="M9" s="52">
        <v>39672</v>
      </c>
      <c r="N9" s="51" t="s">
        <v>48</v>
      </c>
    </row>
    <row r="10" spans="1:14">
      <c r="A10" s="37" t="s">
        <v>196</v>
      </c>
      <c r="B10" s="15">
        <v>61607</v>
      </c>
      <c r="C10" s="15">
        <v>63201</v>
      </c>
      <c r="D10" s="15">
        <v>64522</v>
      </c>
      <c r="E10" s="15">
        <v>63794</v>
      </c>
      <c r="F10" s="15">
        <v>63657</v>
      </c>
      <c r="G10" s="15">
        <v>63837</v>
      </c>
      <c r="H10" s="15">
        <v>64003</v>
      </c>
      <c r="I10" s="15">
        <v>64345</v>
      </c>
      <c r="J10" s="15">
        <v>64440</v>
      </c>
      <c r="K10" s="15">
        <v>65437</v>
      </c>
      <c r="L10" s="15">
        <v>66647</v>
      </c>
      <c r="M10" s="15">
        <v>67087</v>
      </c>
      <c r="N10" s="51" t="s">
        <v>50</v>
      </c>
    </row>
    <row r="11" spans="1:14">
      <c r="A11" s="37" t="s">
        <v>51</v>
      </c>
      <c r="B11" s="15">
        <v>5383</v>
      </c>
      <c r="C11" s="15">
        <v>5326</v>
      </c>
      <c r="D11" s="15">
        <v>5334</v>
      </c>
      <c r="E11" s="15">
        <v>5379</v>
      </c>
      <c r="F11" s="15">
        <v>5586</v>
      </c>
      <c r="G11" s="15">
        <v>5641</v>
      </c>
      <c r="H11" s="15">
        <v>5651</v>
      </c>
      <c r="I11" s="15">
        <v>5808</v>
      </c>
      <c r="J11" s="15">
        <v>5883</v>
      </c>
      <c r="K11" s="15">
        <v>6298</v>
      </c>
      <c r="L11" s="15">
        <v>6384</v>
      </c>
      <c r="M11" s="15">
        <v>6437</v>
      </c>
      <c r="N11" s="51" t="s">
        <v>52</v>
      </c>
    </row>
    <row r="12" spans="1:14">
      <c r="A12" s="37" t="s">
        <v>53</v>
      </c>
      <c r="B12" s="15">
        <v>31887</v>
      </c>
      <c r="C12" s="15">
        <v>31410</v>
      </c>
      <c r="D12" s="15">
        <v>30842</v>
      </c>
      <c r="E12" s="15">
        <v>31542</v>
      </c>
      <c r="F12" s="15">
        <v>31375</v>
      </c>
      <c r="G12" s="15">
        <v>31133</v>
      </c>
      <c r="H12" s="15">
        <v>30197</v>
      </c>
      <c r="I12" s="15">
        <v>29840</v>
      </c>
      <c r="J12" s="15">
        <v>29733</v>
      </c>
      <c r="K12" s="15">
        <v>29087</v>
      </c>
      <c r="L12" s="15">
        <v>27051</v>
      </c>
      <c r="M12" s="15">
        <v>26605</v>
      </c>
      <c r="N12" s="51" t="s">
        <v>54</v>
      </c>
    </row>
    <row r="13" spans="1:14">
      <c r="A13" s="37" t="s">
        <v>55</v>
      </c>
      <c r="B13" s="52">
        <v>2068</v>
      </c>
      <c r="C13" s="52">
        <v>1909</v>
      </c>
      <c r="D13" s="52">
        <v>1882</v>
      </c>
      <c r="E13" s="52">
        <v>2777</v>
      </c>
      <c r="F13" s="52">
        <v>2932</v>
      </c>
      <c r="G13" s="52">
        <v>2428</v>
      </c>
      <c r="H13" s="52">
        <v>2144</v>
      </c>
      <c r="I13" s="52">
        <v>1605</v>
      </c>
      <c r="J13" s="52">
        <v>2633</v>
      </c>
      <c r="K13" s="52">
        <v>2292</v>
      </c>
      <c r="L13" s="52">
        <v>2643</v>
      </c>
      <c r="M13" s="52">
        <v>1355</v>
      </c>
      <c r="N13" s="51" t="s">
        <v>55</v>
      </c>
    </row>
    <row r="14" spans="1:14">
      <c r="A14" s="37" t="s">
        <v>39</v>
      </c>
      <c r="B14" s="15">
        <v>12130</v>
      </c>
      <c r="C14" s="15">
        <v>12208</v>
      </c>
      <c r="D14" s="15">
        <v>12536</v>
      </c>
      <c r="E14" s="15">
        <v>12999</v>
      </c>
      <c r="F14" s="15">
        <v>13093</v>
      </c>
      <c r="G14" s="15">
        <v>13378</v>
      </c>
      <c r="H14" s="15">
        <v>13631</v>
      </c>
      <c r="I14" s="15">
        <v>13647</v>
      </c>
      <c r="J14" s="15">
        <v>14027</v>
      </c>
      <c r="K14" s="15">
        <v>14043</v>
      </c>
      <c r="L14" s="15">
        <v>14142</v>
      </c>
      <c r="M14" s="15">
        <v>14309</v>
      </c>
      <c r="N14" s="51" t="s">
        <v>40</v>
      </c>
    </row>
    <row r="15" spans="1:14">
      <c r="A15" s="37" t="s">
        <v>56</v>
      </c>
      <c r="B15" s="15">
        <v>56105</v>
      </c>
      <c r="C15" s="15">
        <v>55966</v>
      </c>
      <c r="D15" s="15">
        <v>60584</v>
      </c>
      <c r="E15" s="15">
        <v>65601</v>
      </c>
      <c r="F15" s="15">
        <v>61124</v>
      </c>
      <c r="G15" s="15">
        <v>61616</v>
      </c>
      <c r="H15" s="15">
        <v>61036</v>
      </c>
      <c r="I15" s="15">
        <v>52875</v>
      </c>
      <c r="J15" s="15">
        <v>57000</v>
      </c>
      <c r="K15" s="15">
        <v>57603</v>
      </c>
      <c r="L15" s="15">
        <v>51044</v>
      </c>
      <c r="M15" s="15">
        <v>53072</v>
      </c>
      <c r="N15" s="51" t="s">
        <v>144</v>
      </c>
    </row>
    <row r="16" spans="1:14">
      <c r="A16" s="53" t="s">
        <v>1</v>
      </c>
      <c r="B16" s="16">
        <f>SUM(B7:B15)</f>
        <v>724020</v>
      </c>
      <c r="C16" s="16">
        <f t="shared" ref="C16:M16" si="0">SUM(C7:C15)</f>
        <v>743597</v>
      </c>
      <c r="D16" s="16">
        <f t="shared" si="0"/>
        <v>759265</v>
      </c>
      <c r="E16" s="16">
        <f t="shared" si="0"/>
        <v>765138</v>
      </c>
      <c r="F16" s="16">
        <f t="shared" si="0"/>
        <v>778146</v>
      </c>
      <c r="G16" s="16">
        <f t="shared" si="0"/>
        <v>784014</v>
      </c>
      <c r="H16" s="16">
        <f t="shared" si="0"/>
        <v>790027</v>
      </c>
      <c r="I16" s="16">
        <f t="shared" si="0"/>
        <v>794963</v>
      </c>
      <c r="J16" s="16">
        <f t="shared" si="0"/>
        <v>797061</v>
      </c>
      <c r="K16" s="16">
        <f t="shared" si="0"/>
        <v>792839</v>
      </c>
      <c r="L16" s="16">
        <f t="shared" si="0"/>
        <v>792380</v>
      </c>
      <c r="M16" s="16">
        <f t="shared" si="0"/>
        <v>806525</v>
      </c>
      <c r="N16" s="54" t="s">
        <v>2</v>
      </c>
    </row>
    <row r="17" spans="1:14">
      <c r="A17" s="55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56"/>
    </row>
    <row r="18" spans="1:14">
      <c r="A18" s="57" t="s">
        <v>109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58" t="s">
        <v>70</v>
      </c>
    </row>
    <row r="19" spans="1:14">
      <c r="A19" s="8" t="s">
        <v>113</v>
      </c>
      <c r="B19" s="19" t="str">
        <f>+B6</f>
        <v>2011/01</v>
      </c>
      <c r="C19" s="19" t="str">
        <f t="shared" ref="C19:M19" si="1">+C6</f>
        <v>2011/02</v>
      </c>
      <c r="D19" s="19" t="str">
        <f t="shared" si="1"/>
        <v>2011/03</v>
      </c>
      <c r="E19" s="19" t="str">
        <f t="shared" si="1"/>
        <v>2011/04</v>
      </c>
      <c r="F19" s="19" t="str">
        <f t="shared" si="1"/>
        <v>2011/05</v>
      </c>
      <c r="G19" s="19" t="str">
        <f t="shared" si="1"/>
        <v>2011/06</v>
      </c>
      <c r="H19" s="19" t="str">
        <f t="shared" si="1"/>
        <v>2011/07</v>
      </c>
      <c r="I19" s="19" t="str">
        <f t="shared" si="1"/>
        <v>2011/08</v>
      </c>
      <c r="J19" s="19" t="str">
        <f t="shared" si="1"/>
        <v>2011/09</v>
      </c>
      <c r="K19" s="19" t="str">
        <f t="shared" si="1"/>
        <v>2011/10</v>
      </c>
      <c r="L19" s="19" t="str">
        <f t="shared" si="1"/>
        <v>2011/11</v>
      </c>
      <c r="M19" s="19" t="str">
        <f t="shared" si="1"/>
        <v>2011/12</v>
      </c>
      <c r="N19" s="48" t="s">
        <v>114</v>
      </c>
    </row>
    <row r="20" spans="1:14">
      <c r="A20" s="38" t="s">
        <v>56</v>
      </c>
      <c r="B20" s="49">
        <v>105826.8389</v>
      </c>
      <c r="C20" s="49">
        <v>98869.874400000001</v>
      </c>
      <c r="D20" s="15">
        <v>103455.9783</v>
      </c>
      <c r="E20" s="15">
        <v>111439.2741</v>
      </c>
      <c r="F20" s="15">
        <v>101248.6137</v>
      </c>
      <c r="G20" s="15">
        <v>101163.8241</v>
      </c>
      <c r="H20" s="15">
        <v>100931.7827</v>
      </c>
      <c r="I20" s="15">
        <v>85121.412599999996</v>
      </c>
      <c r="J20" s="15">
        <v>96279.060799999992</v>
      </c>
      <c r="K20" s="15">
        <v>93349.671799999996</v>
      </c>
      <c r="L20" s="15">
        <v>83608.155299999999</v>
      </c>
      <c r="M20" s="15">
        <v>86096.062000000005</v>
      </c>
      <c r="N20" s="50" t="s">
        <v>144</v>
      </c>
    </row>
    <row r="21" spans="1:14">
      <c r="A21" s="37" t="s">
        <v>49</v>
      </c>
      <c r="B21" s="15">
        <v>52867.845099999999</v>
      </c>
      <c r="C21" s="15">
        <v>53621.612000000001</v>
      </c>
      <c r="D21" s="15">
        <v>57402.313199999997</v>
      </c>
      <c r="E21" s="15">
        <v>62524.7595</v>
      </c>
      <c r="F21" s="15">
        <v>61691.51</v>
      </c>
      <c r="G21" s="15">
        <v>64713.632099999995</v>
      </c>
      <c r="H21" s="15">
        <v>67420.603600000002</v>
      </c>
      <c r="I21" s="15">
        <v>66546.8658</v>
      </c>
      <c r="J21" s="15">
        <v>62668.673600000002</v>
      </c>
      <c r="K21" s="15">
        <v>61354.395199999999</v>
      </c>
      <c r="L21" s="15">
        <v>60164.293799999999</v>
      </c>
      <c r="M21" s="15">
        <v>67530.063899999994</v>
      </c>
      <c r="N21" s="51" t="s">
        <v>50</v>
      </c>
    </row>
    <row r="22" spans="1:14">
      <c r="A22" s="37" t="s">
        <v>51</v>
      </c>
      <c r="B22" s="15">
        <v>1679.0550000000001</v>
      </c>
      <c r="C22" s="15">
        <v>1621.4703999999999</v>
      </c>
      <c r="D22" s="15">
        <v>1586.9979000000001</v>
      </c>
      <c r="E22" s="15">
        <v>791.87429999999995</v>
      </c>
      <c r="F22" s="15">
        <v>824.66800000000001</v>
      </c>
      <c r="G22" s="15">
        <v>851.47389999999996</v>
      </c>
      <c r="H22" s="15">
        <v>865.09609999999998</v>
      </c>
      <c r="I22" s="15">
        <v>942.51600000000008</v>
      </c>
      <c r="J22" s="15">
        <v>920.04639999999995</v>
      </c>
      <c r="K22" s="15">
        <v>846.71299999999997</v>
      </c>
      <c r="L22" s="15">
        <v>758.45079999999996</v>
      </c>
      <c r="M22" s="15">
        <v>766.89340000000004</v>
      </c>
      <c r="N22" s="51" t="s">
        <v>52</v>
      </c>
    </row>
    <row r="23" spans="1:14">
      <c r="A23" s="37" t="s">
        <v>0</v>
      </c>
      <c r="B23" s="52">
        <v>13888.183499999999</v>
      </c>
      <c r="C23" s="52">
        <v>16601.754400000002</v>
      </c>
      <c r="D23" s="52">
        <v>16487.571599999999</v>
      </c>
      <c r="E23" s="52">
        <v>16561.2258</v>
      </c>
      <c r="F23" s="52">
        <v>17194.327800000003</v>
      </c>
      <c r="G23" s="52">
        <v>18591.859899999999</v>
      </c>
      <c r="H23" s="52">
        <v>19659.601699999999</v>
      </c>
      <c r="I23" s="52">
        <v>23390.1054</v>
      </c>
      <c r="J23" s="52">
        <v>24071.153599999998</v>
      </c>
      <c r="K23" s="52">
        <v>21822.5</v>
      </c>
      <c r="L23" s="52">
        <v>22405.5939</v>
      </c>
      <c r="M23" s="52">
        <v>24969.3691</v>
      </c>
      <c r="N23" s="51" t="s">
        <v>278</v>
      </c>
    </row>
    <row r="24" spans="1:14">
      <c r="A24" s="53" t="s">
        <v>1</v>
      </c>
      <c r="B24" s="16">
        <f>SUM(B20:B23)</f>
        <v>174261.92249999999</v>
      </c>
      <c r="C24" s="16">
        <f t="shared" ref="C24:M24" si="2">SUM(C20:C23)</f>
        <v>170714.71119999999</v>
      </c>
      <c r="D24" s="16">
        <f t="shared" si="2"/>
        <v>178932.86099999998</v>
      </c>
      <c r="E24" s="16">
        <f t="shared" si="2"/>
        <v>191317.13370000001</v>
      </c>
      <c r="F24" s="16">
        <f t="shared" si="2"/>
        <v>180959.1195</v>
      </c>
      <c r="G24" s="16">
        <f t="shared" si="2"/>
        <v>185320.79</v>
      </c>
      <c r="H24" s="16">
        <f t="shared" si="2"/>
        <v>188877.08410000001</v>
      </c>
      <c r="I24" s="16">
        <f t="shared" si="2"/>
        <v>176000.89980000001</v>
      </c>
      <c r="J24" s="16">
        <f t="shared" si="2"/>
        <v>183938.93439999997</v>
      </c>
      <c r="K24" s="16">
        <f t="shared" si="2"/>
        <v>177373.27999999997</v>
      </c>
      <c r="L24" s="16">
        <f t="shared" si="2"/>
        <v>166936.4938</v>
      </c>
      <c r="M24" s="16">
        <f t="shared" si="2"/>
        <v>179362.3884</v>
      </c>
      <c r="N24" s="54" t="s">
        <v>2</v>
      </c>
    </row>
    <row r="25" spans="1:14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13"/>
    </row>
    <row r="26" spans="1:14">
      <c r="A26" s="46" t="s">
        <v>5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47" t="s">
        <v>6</v>
      </c>
    </row>
    <row r="27" spans="1:14">
      <c r="A27" s="8" t="s">
        <v>113</v>
      </c>
      <c r="B27" s="1" t="str">
        <f>+B6</f>
        <v>2011/01</v>
      </c>
      <c r="C27" s="1" t="str">
        <f t="shared" ref="C27:M27" si="3">+C6</f>
        <v>2011/02</v>
      </c>
      <c r="D27" s="1" t="str">
        <f t="shared" si="3"/>
        <v>2011/03</v>
      </c>
      <c r="E27" s="1" t="str">
        <f t="shared" si="3"/>
        <v>2011/04</v>
      </c>
      <c r="F27" s="1" t="str">
        <f t="shared" si="3"/>
        <v>2011/05</v>
      </c>
      <c r="G27" s="1" t="str">
        <f t="shared" si="3"/>
        <v>2011/06</v>
      </c>
      <c r="H27" s="1" t="str">
        <f t="shared" si="3"/>
        <v>2011/07</v>
      </c>
      <c r="I27" s="1" t="str">
        <f t="shared" si="3"/>
        <v>2011/08</v>
      </c>
      <c r="J27" s="1" t="str">
        <f t="shared" si="3"/>
        <v>2011/09</v>
      </c>
      <c r="K27" s="1" t="str">
        <f t="shared" si="3"/>
        <v>2011/10</v>
      </c>
      <c r="L27" s="1" t="str">
        <f t="shared" si="3"/>
        <v>2011/11</v>
      </c>
      <c r="M27" s="1" t="str">
        <f t="shared" si="3"/>
        <v>2011/12</v>
      </c>
      <c r="N27" s="10" t="s">
        <v>114</v>
      </c>
    </row>
    <row r="28" spans="1:14">
      <c r="A28" s="63" t="s">
        <v>149</v>
      </c>
      <c r="B28" s="2">
        <v>460257.07893766009</v>
      </c>
      <c r="C28" s="2">
        <v>448184.41919722402</v>
      </c>
      <c r="D28" s="2">
        <v>479595.27733640803</v>
      </c>
      <c r="E28" s="2">
        <v>513791.39036151901</v>
      </c>
      <c r="F28" s="2">
        <v>463626.697764243</v>
      </c>
      <c r="G28" s="2">
        <v>470981.337352439</v>
      </c>
      <c r="H28" s="2">
        <v>454313.21798621101</v>
      </c>
      <c r="I28" s="2">
        <v>403491.03458703199</v>
      </c>
      <c r="J28" s="2">
        <v>432085.62141321</v>
      </c>
      <c r="K28" s="2">
        <v>426346.63274060201</v>
      </c>
      <c r="L28" s="2">
        <v>380383.45531952899</v>
      </c>
      <c r="M28" s="2">
        <v>387032.58580414503</v>
      </c>
      <c r="N28" s="11" t="s">
        <v>151</v>
      </c>
    </row>
    <row r="29" spans="1:14">
      <c r="A29" s="63" t="s">
        <v>162</v>
      </c>
      <c r="B29" s="3">
        <v>158930.21273064092</v>
      </c>
      <c r="C29" s="3">
        <v>154387.69525361451</v>
      </c>
      <c r="D29" s="3">
        <v>163911.99290534502</v>
      </c>
      <c r="E29" s="3">
        <v>177041.40593988521</v>
      </c>
      <c r="F29" s="3">
        <v>162736.38725944201</v>
      </c>
      <c r="G29" s="3">
        <v>162736.38725944201</v>
      </c>
      <c r="H29" s="3">
        <v>162736.38725944201</v>
      </c>
      <c r="I29" s="3">
        <v>162736.38725944201</v>
      </c>
      <c r="J29" s="3">
        <v>162736.38725944201</v>
      </c>
      <c r="K29" s="3">
        <v>151579.3282059292</v>
      </c>
      <c r="L29" s="3">
        <v>135282.48727170139</v>
      </c>
      <c r="M29" s="3">
        <v>139970.48900843653</v>
      </c>
      <c r="N29" s="64" t="s">
        <v>163</v>
      </c>
    </row>
    <row r="30" spans="1:14">
      <c r="A30" s="63" t="s">
        <v>150</v>
      </c>
      <c r="B30" s="3">
        <v>115010.00435809002</v>
      </c>
      <c r="C30" s="3">
        <v>111557.64265132899</v>
      </c>
      <c r="D30" s="3">
        <v>117772.45187567901</v>
      </c>
      <c r="E30" s="3">
        <v>129799.85370722901</v>
      </c>
      <c r="F30" s="3">
        <v>117904.09739955499</v>
      </c>
      <c r="G30" s="3">
        <v>119136.86864862801</v>
      </c>
      <c r="H30" s="3">
        <v>117154.414061085</v>
      </c>
      <c r="I30" s="3">
        <v>103549.82659744901</v>
      </c>
      <c r="J30" s="3">
        <v>111448.84825926801</v>
      </c>
      <c r="K30" s="3">
        <v>106635.37632896</v>
      </c>
      <c r="L30" s="3">
        <v>95986.031391929093</v>
      </c>
      <c r="M30" s="3">
        <v>98076.891949151599</v>
      </c>
      <c r="N30" s="51" t="s">
        <v>164</v>
      </c>
    </row>
    <row r="31" spans="1:14">
      <c r="A31" s="65" t="s">
        <v>7</v>
      </c>
      <c r="B31" s="59">
        <f t="shared" ref="B31:L31" si="4">+B30/B28</f>
        <v>0.24988209768234254</v>
      </c>
      <c r="C31" s="59">
        <f t="shared" si="4"/>
        <v>0.24891013134983153</v>
      </c>
      <c r="D31" s="59">
        <f t="shared" si="4"/>
        <v>0.24556632944712781</v>
      </c>
      <c r="E31" s="59">
        <f t="shared" si="4"/>
        <v>0.25263143007495309</v>
      </c>
      <c r="F31" s="59">
        <f t="shared" si="4"/>
        <v>0.25430825698374676</v>
      </c>
      <c r="G31" s="59">
        <f t="shared" si="4"/>
        <v>0.25295454235690229</v>
      </c>
      <c r="H31" s="59">
        <f t="shared" si="4"/>
        <v>0.25787146273309791</v>
      </c>
      <c r="I31" s="59">
        <f t="shared" si="4"/>
        <v>0.25663476439676275</v>
      </c>
      <c r="J31" s="59">
        <f t="shared" si="4"/>
        <v>0.25793232344727296</v>
      </c>
      <c r="K31" s="59">
        <f t="shared" si="4"/>
        <v>0.25011426886028471</v>
      </c>
      <c r="L31" s="59">
        <f t="shared" si="4"/>
        <v>0.25234018475198688</v>
      </c>
      <c r="M31" s="59">
        <f>+M30/M28</f>
        <v>0.25340732420598477</v>
      </c>
      <c r="N31" s="66" t="s">
        <v>8</v>
      </c>
    </row>
    <row r="32" spans="1:14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94"/>
      <c r="N32" s="114"/>
    </row>
    <row r="33" spans="1:15">
      <c r="A33" s="46" t="s">
        <v>197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47" t="s">
        <v>198</v>
      </c>
    </row>
    <row r="34" spans="1:15">
      <c r="A34" s="37"/>
      <c r="B34" s="9" t="str">
        <f>+B6</f>
        <v>2011/01</v>
      </c>
      <c r="C34" s="9" t="str">
        <f t="shared" ref="C34:M34" si="5">+C6</f>
        <v>2011/02</v>
      </c>
      <c r="D34" s="9" t="str">
        <f t="shared" si="5"/>
        <v>2011/03</v>
      </c>
      <c r="E34" s="9" t="str">
        <f t="shared" si="5"/>
        <v>2011/04</v>
      </c>
      <c r="F34" s="9" t="str">
        <f t="shared" si="5"/>
        <v>2011/05</v>
      </c>
      <c r="G34" s="9" t="str">
        <f t="shared" si="5"/>
        <v>2011/06</v>
      </c>
      <c r="H34" s="9" t="str">
        <f t="shared" si="5"/>
        <v>2011/07</v>
      </c>
      <c r="I34" s="9" t="str">
        <f t="shared" si="5"/>
        <v>2011/08</v>
      </c>
      <c r="J34" s="9" t="str">
        <f t="shared" si="5"/>
        <v>2011/09</v>
      </c>
      <c r="K34" s="9" t="str">
        <f t="shared" si="5"/>
        <v>2011/10</v>
      </c>
      <c r="L34" s="9" t="str">
        <f t="shared" si="5"/>
        <v>2011/11</v>
      </c>
      <c r="M34" s="9" t="str">
        <f t="shared" si="5"/>
        <v>2011/12</v>
      </c>
      <c r="N34" s="64"/>
    </row>
    <row r="35" spans="1:15">
      <c r="A35" s="130" t="s">
        <v>111</v>
      </c>
      <c r="B35" s="131"/>
      <c r="C35" s="131"/>
      <c r="D35" s="131"/>
      <c r="E35" s="131"/>
      <c r="F35" s="132"/>
      <c r="G35" s="131"/>
      <c r="H35" s="131"/>
      <c r="I35" s="131"/>
      <c r="J35" s="131"/>
      <c r="K35" s="131"/>
      <c r="L35" s="131"/>
      <c r="M35" s="131"/>
      <c r="N35" s="133" t="s">
        <v>199</v>
      </c>
    </row>
    <row r="36" spans="1:15">
      <c r="A36" s="134" t="s">
        <v>212</v>
      </c>
      <c r="B36" s="71">
        <v>287</v>
      </c>
      <c r="C36" s="135">
        <v>289</v>
      </c>
      <c r="D36" s="135">
        <v>290</v>
      </c>
      <c r="E36" s="135">
        <v>291</v>
      </c>
      <c r="F36" s="135">
        <v>293</v>
      </c>
      <c r="G36" s="136">
        <v>300</v>
      </c>
      <c r="H36" s="136">
        <v>303</v>
      </c>
      <c r="I36" s="136">
        <v>305</v>
      </c>
      <c r="J36" s="136">
        <v>305</v>
      </c>
      <c r="K36" s="136">
        <v>306</v>
      </c>
      <c r="L36" s="136">
        <v>306</v>
      </c>
      <c r="M36" s="136">
        <v>309</v>
      </c>
      <c r="N36" s="64" t="s">
        <v>280</v>
      </c>
    </row>
    <row r="37" spans="1:15">
      <c r="A37" s="37" t="s">
        <v>200</v>
      </c>
      <c r="B37" s="71">
        <v>53</v>
      </c>
      <c r="C37" s="71">
        <v>53</v>
      </c>
      <c r="D37" s="71">
        <v>52</v>
      </c>
      <c r="E37" s="71">
        <v>53</v>
      </c>
      <c r="F37" s="71">
        <v>54</v>
      </c>
      <c r="G37" s="18">
        <v>54</v>
      </c>
      <c r="H37" s="18">
        <v>53</v>
      </c>
      <c r="I37" s="18">
        <v>53</v>
      </c>
      <c r="J37" s="18">
        <v>53</v>
      </c>
      <c r="K37" s="18">
        <v>53</v>
      </c>
      <c r="L37" s="18">
        <v>53</v>
      </c>
      <c r="M37" s="18">
        <v>52</v>
      </c>
      <c r="N37" s="64" t="s">
        <v>201</v>
      </c>
    </row>
    <row r="38" spans="1:15">
      <c r="A38" s="37" t="s">
        <v>202</v>
      </c>
      <c r="B38" s="71">
        <v>12</v>
      </c>
      <c r="C38" s="71">
        <v>12</v>
      </c>
      <c r="D38" s="71">
        <v>12</v>
      </c>
      <c r="E38" s="71">
        <v>12</v>
      </c>
      <c r="F38" s="71">
        <v>12</v>
      </c>
      <c r="G38" s="18">
        <v>12</v>
      </c>
      <c r="H38" s="18">
        <v>12</v>
      </c>
      <c r="I38" s="18">
        <v>12</v>
      </c>
      <c r="J38" s="18">
        <v>12</v>
      </c>
      <c r="K38" s="18">
        <v>12</v>
      </c>
      <c r="L38" s="18">
        <v>12</v>
      </c>
      <c r="M38" s="18">
        <v>12</v>
      </c>
      <c r="N38" s="64" t="s">
        <v>203</v>
      </c>
    </row>
    <row r="39" spans="1:15">
      <c r="A39" s="85" t="s">
        <v>139</v>
      </c>
      <c r="B39" s="61">
        <v>22</v>
      </c>
      <c r="C39" s="61">
        <v>26</v>
      </c>
      <c r="D39" s="61">
        <v>34</v>
      </c>
      <c r="E39" s="61">
        <v>50</v>
      </c>
      <c r="F39" s="61">
        <v>62</v>
      </c>
      <c r="G39" s="137">
        <v>64</v>
      </c>
      <c r="H39" s="137">
        <v>84</v>
      </c>
      <c r="I39" s="137">
        <v>84</v>
      </c>
      <c r="J39" s="137">
        <v>104</v>
      </c>
      <c r="K39" s="137">
        <v>128</v>
      </c>
      <c r="L39" s="137">
        <v>138</v>
      </c>
      <c r="M39" s="61">
        <v>175</v>
      </c>
      <c r="N39" s="115" t="s">
        <v>136</v>
      </c>
    </row>
    <row r="40" spans="1:15">
      <c r="A40" s="155" t="s">
        <v>204</v>
      </c>
      <c r="B40" s="138" t="s">
        <v>135</v>
      </c>
      <c r="C40" s="139">
        <v>1</v>
      </c>
      <c r="D40" s="139">
        <v>1</v>
      </c>
      <c r="E40" s="139">
        <v>1</v>
      </c>
      <c r="F40" s="139">
        <v>1</v>
      </c>
      <c r="G40" s="138">
        <v>1</v>
      </c>
      <c r="H40" s="138">
        <v>1</v>
      </c>
      <c r="I40" s="138">
        <v>1</v>
      </c>
      <c r="J40" s="138">
        <v>2</v>
      </c>
      <c r="K40" s="138">
        <v>2</v>
      </c>
      <c r="L40" s="138">
        <v>2</v>
      </c>
      <c r="M40" s="138">
        <v>2</v>
      </c>
      <c r="N40" s="156" t="s">
        <v>205</v>
      </c>
    </row>
    <row r="41" spans="1:15">
      <c r="A41" s="110" t="s">
        <v>318</v>
      </c>
      <c r="B41" s="72"/>
      <c r="C41" s="72"/>
      <c r="D41" s="72">
        <f>+D36+D37+D38</f>
        <v>354</v>
      </c>
      <c r="E41" s="72">
        <f t="shared" ref="E41:M41" si="6">+E36+E37+E38</f>
        <v>356</v>
      </c>
      <c r="F41" s="72">
        <f t="shared" si="6"/>
        <v>359</v>
      </c>
      <c r="G41" s="72">
        <f t="shared" si="6"/>
        <v>366</v>
      </c>
      <c r="H41" s="72">
        <f t="shared" si="6"/>
        <v>368</v>
      </c>
      <c r="I41" s="72">
        <f t="shared" si="6"/>
        <v>370</v>
      </c>
      <c r="J41" s="72">
        <f t="shared" si="6"/>
        <v>370</v>
      </c>
      <c r="K41" s="72">
        <f t="shared" si="6"/>
        <v>371</v>
      </c>
      <c r="L41" s="72">
        <f t="shared" si="6"/>
        <v>371</v>
      </c>
      <c r="M41" s="72">
        <f t="shared" si="6"/>
        <v>373</v>
      </c>
      <c r="N41" s="14" t="s">
        <v>319</v>
      </c>
      <c r="O41" s="14"/>
    </row>
    <row r="42" spans="1:15">
      <c r="A42" s="87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16"/>
      <c r="O42" s="14"/>
    </row>
    <row r="43" spans="1:15">
      <c r="A43" s="46" t="s">
        <v>57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47" t="s">
        <v>105</v>
      </c>
    </row>
    <row r="44" spans="1:15">
      <c r="A44" s="53" t="s">
        <v>152</v>
      </c>
      <c r="B44" s="140" t="str">
        <f>+B6</f>
        <v>2011/01</v>
      </c>
      <c r="C44" s="140" t="str">
        <f t="shared" ref="C44:M44" si="7">+C6</f>
        <v>2011/02</v>
      </c>
      <c r="D44" s="140" t="str">
        <f t="shared" si="7"/>
        <v>2011/03</v>
      </c>
      <c r="E44" s="140" t="str">
        <f t="shared" si="7"/>
        <v>2011/04</v>
      </c>
      <c r="F44" s="140" t="str">
        <f t="shared" si="7"/>
        <v>2011/05</v>
      </c>
      <c r="G44" s="140" t="str">
        <f t="shared" si="7"/>
        <v>2011/06</v>
      </c>
      <c r="H44" s="140" t="str">
        <f t="shared" si="7"/>
        <v>2011/07</v>
      </c>
      <c r="I44" s="140" t="str">
        <f t="shared" si="7"/>
        <v>2011/08</v>
      </c>
      <c r="J44" s="140" t="str">
        <f t="shared" si="7"/>
        <v>2011/09</v>
      </c>
      <c r="K44" s="140" t="str">
        <f t="shared" si="7"/>
        <v>2011/10</v>
      </c>
      <c r="L44" s="140" t="str">
        <f t="shared" si="7"/>
        <v>2011/11</v>
      </c>
      <c r="M44" s="140" t="str">
        <f t="shared" si="7"/>
        <v>2011/12</v>
      </c>
      <c r="N44" s="48" t="s">
        <v>153</v>
      </c>
    </row>
    <row r="45" spans="1:15">
      <c r="A45" s="88" t="s">
        <v>111</v>
      </c>
      <c r="B45" s="39">
        <v>153.86665683780001</v>
      </c>
      <c r="C45" s="39">
        <v>292.09146620696998</v>
      </c>
      <c r="D45" s="39">
        <v>458.8124582319299</v>
      </c>
      <c r="E45" s="39">
        <v>603.01045482548989</v>
      </c>
      <c r="F45" s="39">
        <v>732.90150912850004</v>
      </c>
      <c r="G45" s="39">
        <v>833.93822123904965</v>
      </c>
      <c r="H45" s="39">
        <v>917.75355944412001</v>
      </c>
      <c r="I45" s="39">
        <v>1024.6410390415097</v>
      </c>
      <c r="J45" s="39">
        <v>1136.5226560688002</v>
      </c>
      <c r="K45" s="39">
        <v>1237.6404215551202</v>
      </c>
      <c r="L45" s="39">
        <v>1316.3129488612803</v>
      </c>
      <c r="M45" s="39">
        <v>1389.8048029433503</v>
      </c>
      <c r="N45" s="117" t="s">
        <v>112</v>
      </c>
    </row>
    <row r="46" spans="1:15">
      <c r="A46" s="90" t="s">
        <v>180</v>
      </c>
      <c r="B46" s="40" t="s">
        <v>135</v>
      </c>
      <c r="C46" s="40">
        <v>6.4657524479999992E-2</v>
      </c>
      <c r="D46" s="40">
        <v>0.11440206036000002</v>
      </c>
      <c r="E46" s="40">
        <v>0.1607002344</v>
      </c>
      <c r="F46" s="40">
        <v>0.1607002344</v>
      </c>
      <c r="G46" s="40">
        <v>3.8294083999999999E-2</v>
      </c>
      <c r="H46" s="40">
        <v>0.28433985596000005</v>
      </c>
      <c r="I46" s="40">
        <v>0.34799365548</v>
      </c>
      <c r="J46" s="40">
        <v>0.44064437560000003</v>
      </c>
      <c r="K46" s="40">
        <v>0.44064437560000003</v>
      </c>
      <c r="L46" s="40">
        <v>0.66565325894000005</v>
      </c>
      <c r="M46" s="40">
        <v>0.87030032670000002</v>
      </c>
      <c r="N46" s="119" t="s">
        <v>181</v>
      </c>
    </row>
    <row r="47" spans="1:15">
      <c r="A47" s="89" t="s">
        <v>220</v>
      </c>
      <c r="B47" s="22">
        <f>SUM(B48:B50)</f>
        <v>170.18123221800334</v>
      </c>
      <c r="C47" s="22">
        <f>SUM(C48:C50)</f>
        <v>324.75627556077285</v>
      </c>
      <c r="D47" s="22">
        <f>SUM(D48:D50)</f>
        <v>320.68032679888148</v>
      </c>
      <c r="E47" s="22">
        <f>SUM(E48:E50)</f>
        <v>646.05996962615552</v>
      </c>
      <c r="F47" s="22">
        <v>1062.1241137544478</v>
      </c>
      <c r="G47" s="22">
        <v>1234.0271349268583</v>
      </c>
      <c r="H47" s="22">
        <v>1034.2190944264073</v>
      </c>
      <c r="I47" s="22">
        <v>1229.3617851660997</v>
      </c>
      <c r="J47" s="22">
        <v>1363.6594344340731</v>
      </c>
      <c r="K47" s="22">
        <v>1476.0699444328968</v>
      </c>
      <c r="L47" s="22">
        <f>SUM(L48:L50)</f>
        <v>1592.5899858007597</v>
      </c>
      <c r="M47" s="22">
        <v>1699.0458759368298</v>
      </c>
      <c r="N47" s="118" t="s">
        <v>285</v>
      </c>
    </row>
    <row r="48" spans="1:15">
      <c r="A48" s="37" t="s">
        <v>21</v>
      </c>
      <c r="B48" s="6">
        <v>16.299876044841014</v>
      </c>
      <c r="C48" s="6">
        <v>30.603469088967806</v>
      </c>
      <c r="D48" s="6">
        <v>29.068071938785433</v>
      </c>
      <c r="E48" s="6">
        <v>57.148086218106641</v>
      </c>
      <c r="F48" s="6">
        <v>66.562853138233876</v>
      </c>
      <c r="G48" s="6">
        <v>75.016415066734197</v>
      </c>
      <c r="H48" s="6">
        <v>84.582433753476195</v>
      </c>
      <c r="I48" s="6">
        <v>101.39338567061998</v>
      </c>
      <c r="J48" s="6">
        <v>107.0899662116431</v>
      </c>
      <c r="K48" s="6">
        <v>115.32678718257776</v>
      </c>
      <c r="L48" s="6">
        <v>122.50312322056996</v>
      </c>
      <c r="M48" s="6">
        <v>127.05614221160999</v>
      </c>
      <c r="N48" s="64" t="s">
        <v>75</v>
      </c>
    </row>
    <row r="49" spans="1:14">
      <c r="A49" s="37" t="s">
        <v>22</v>
      </c>
      <c r="B49" s="6">
        <v>153.88135617316232</v>
      </c>
      <c r="C49" s="6">
        <v>294.12627693704206</v>
      </c>
      <c r="D49" s="6">
        <v>291.59284299636136</v>
      </c>
      <c r="E49" s="6">
        <v>588.88038462022791</v>
      </c>
      <c r="F49" s="6">
        <v>995.52949999108296</v>
      </c>
      <c r="G49" s="6">
        <v>1158.9789592349941</v>
      </c>
      <c r="H49" s="6">
        <v>949.60490004780002</v>
      </c>
      <c r="I49" s="6">
        <v>1127.9348143044799</v>
      </c>
      <c r="J49" s="6">
        <v>1256.5358830313389</v>
      </c>
      <c r="K49" s="6">
        <v>1360.708511405481</v>
      </c>
      <c r="L49" s="6">
        <v>1470.0512904368297</v>
      </c>
      <c r="M49" s="6">
        <v>1571.9541615818598</v>
      </c>
      <c r="N49" s="64" t="s">
        <v>23</v>
      </c>
    </row>
    <row r="50" spans="1:14">
      <c r="A50" s="91" t="s">
        <v>104</v>
      </c>
      <c r="B50" s="21">
        <v>0</v>
      </c>
      <c r="C50" s="21">
        <v>2.6529534763E-2</v>
      </c>
      <c r="D50" s="21">
        <v>1.94118637347181E-2</v>
      </c>
      <c r="E50" s="21">
        <v>3.1498787820999997E-2</v>
      </c>
      <c r="F50" s="21">
        <v>3.1760625131000003E-2</v>
      </c>
      <c r="G50" s="21">
        <v>3.1760625129999998E-2</v>
      </c>
      <c r="H50" s="21">
        <v>3.1760625131000003E-2</v>
      </c>
      <c r="I50" s="21">
        <v>3.3585191E-2</v>
      </c>
      <c r="J50" s="21">
        <v>3.3585191091E-2</v>
      </c>
      <c r="K50" s="21">
        <v>3.4645844837999998E-2</v>
      </c>
      <c r="L50" s="21">
        <v>3.5572143360000003E-2</v>
      </c>
      <c r="M50" s="21">
        <v>3.5572143360000003E-2</v>
      </c>
      <c r="N50" s="120" t="s">
        <v>106</v>
      </c>
    </row>
    <row r="51" spans="1:14">
      <c r="A51" s="89" t="s">
        <v>221</v>
      </c>
      <c r="B51" s="22">
        <f>SUM(B52:B54)</f>
        <v>584.532665071</v>
      </c>
      <c r="C51" s="22">
        <f>SUM(C52:C54)</f>
        <v>1184.0730106160001</v>
      </c>
      <c r="D51" s="22">
        <f>SUM(D52:D54)</f>
        <v>1130.0760692283307</v>
      </c>
      <c r="E51" s="22">
        <f>SUM(E52:E54)</f>
        <v>2330.474560354</v>
      </c>
      <c r="F51" s="22">
        <v>3108.0896720709998</v>
      </c>
      <c r="G51" s="22">
        <v>3633.2785026629999</v>
      </c>
      <c r="H51" s="22">
        <v>3840.7113096760004</v>
      </c>
      <c r="I51" s="22">
        <v>4275.9738266539998</v>
      </c>
      <c r="J51" s="22">
        <v>4730.6823370850007</v>
      </c>
      <c r="K51" s="22">
        <v>5259.8979298300001</v>
      </c>
      <c r="L51" s="22">
        <f>SUM(L52:L54)</f>
        <v>6305.0403636230003</v>
      </c>
      <c r="M51" s="22">
        <v>7698.4065775340005</v>
      </c>
      <c r="N51" s="118" t="s">
        <v>286</v>
      </c>
    </row>
    <row r="52" spans="1:14">
      <c r="A52" s="37" t="s">
        <v>21</v>
      </c>
      <c r="B52" s="6">
        <v>87.525715542</v>
      </c>
      <c r="C52" s="6">
        <v>181.89973630200001</v>
      </c>
      <c r="D52" s="6">
        <v>183.01268317216716</v>
      </c>
      <c r="E52" s="6">
        <v>385.39345326400002</v>
      </c>
      <c r="F52" s="6">
        <v>480.45061830399999</v>
      </c>
      <c r="G52" s="6">
        <v>565.55061703800004</v>
      </c>
      <c r="H52" s="6">
        <v>644.53101250300006</v>
      </c>
      <c r="I52" s="6">
        <v>726.277182154</v>
      </c>
      <c r="J52" s="6">
        <v>805.906588908</v>
      </c>
      <c r="K52" s="6">
        <v>883.14466498299998</v>
      </c>
      <c r="L52" s="6">
        <v>990.44951203300002</v>
      </c>
      <c r="M52" s="6">
        <v>1128.5141116059999</v>
      </c>
      <c r="N52" s="64" t="s">
        <v>75</v>
      </c>
    </row>
    <row r="53" spans="1:14">
      <c r="A53" s="37" t="s">
        <v>22</v>
      </c>
      <c r="B53" s="6">
        <v>496.864897579</v>
      </c>
      <c r="C53" s="6">
        <v>1001.873826409</v>
      </c>
      <c r="D53" s="6">
        <v>946.7721489881784</v>
      </c>
      <c r="E53" s="6">
        <v>1942.729346585</v>
      </c>
      <c r="F53" s="6">
        <v>2625.166281412</v>
      </c>
      <c r="G53" s="6">
        <v>3065.1238562200001</v>
      </c>
      <c r="H53" s="6">
        <v>3193.4109693680002</v>
      </c>
      <c r="I53" s="6">
        <v>3546.7953328949998</v>
      </c>
      <c r="J53" s="6">
        <v>3920.4750946220001</v>
      </c>
      <c r="K53" s="6">
        <v>4368.8259282420004</v>
      </c>
      <c r="L53" s="6">
        <v>5297.2070070850004</v>
      </c>
      <c r="M53" s="6">
        <v>6512.6312575230004</v>
      </c>
      <c r="N53" s="64" t="s">
        <v>23</v>
      </c>
    </row>
    <row r="54" spans="1:14">
      <c r="A54" s="85" t="s">
        <v>104</v>
      </c>
      <c r="B54" s="23">
        <v>0.14205195000000001</v>
      </c>
      <c r="C54" s="23">
        <v>0.29944790500000001</v>
      </c>
      <c r="D54" s="23">
        <v>0.2912370679851029</v>
      </c>
      <c r="E54" s="23">
        <v>2.3517605050000001</v>
      </c>
      <c r="F54" s="23">
        <v>2.472772355</v>
      </c>
      <c r="G54" s="23">
        <v>2.6040294049999999</v>
      </c>
      <c r="H54" s="23">
        <v>2.7693278050000001</v>
      </c>
      <c r="I54" s="23">
        <v>2.9013116050000001</v>
      </c>
      <c r="J54" s="23">
        <v>4.3006535550000002</v>
      </c>
      <c r="K54" s="23">
        <v>7.9273366049999998</v>
      </c>
      <c r="L54" s="23">
        <v>17.383844504999999</v>
      </c>
      <c r="M54" s="23">
        <v>57.261208404999998</v>
      </c>
      <c r="N54" s="115" t="s">
        <v>106</v>
      </c>
    </row>
    <row r="55" spans="1:14">
      <c r="A55" s="110" t="s">
        <v>297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4" t="s">
        <v>315</v>
      </c>
    </row>
    <row r="56" spans="1:14">
      <c r="A56" s="110" t="s">
        <v>313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14" t="s">
        <v>314</v>
      </c>
    </row>
    <row r="57" spans="1:14">
      <c r="A57" s="86"/>
      <c r="B57" s="15"/>
      <c r="C57" s="15"/>
      <c r="D57" s="15"/>
      <c r="E57" s="15"/>
      <c r="F57" s="6"/>
      <c r="G57" s="6"/>
      <c r="H57" s="6"/>
      <c r="I57" s="6"/>
      <c r="J57" s="6"/>
      <c r="K57" s="6"/>
      <c r="L57" s="6"/>
      <c r="M57" s="6"/>
      <c r="N57" s="14"/>
    </row>
    <row r="58" spans="1:14">
      <c r="A58" s="46" t="s">
        <v>58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47" t="s">
        <v>94</v>
      </c>
    </row>
    <row r="59" spans="1:14">
      <c r="A59" s="53" t="s">
        <v>152</v>
      </c>
      <c r="B59" s="157" t="str">
        <f>+B6</f>
        <v>2011/01</v>
      </c>
      <c r="C59" s="157" t="str">
        <f t="shared" ref="C59:M59" si="8">+C6</f>
        <v>2011/02</v>
      </c>
      <c r="D59" s="157" t="str">
        <f t="shared" si="8"/>
        <v>2011/03</v>
      </c>
      <c r="E59" s="157" t="str">
        <f t="shared" si="8"/>
        <v>2011/04</v>
      </c>
      <c r="F59" s="157" t="str">
        <f t="shared" si="8"/>
        <v>2011/05</v>
      </c>
      <c r="G59" s="157" t="str">
        <f t="shared" si="8"/>
        <v>2011/06</v>
      </c>
      <c r="H59" s="157" t="str">
        <f t="shared" si="8"/>
        <v>2011/07</v>
      </c>
      <c r="I59" s="157" t="str">
        <f t="shared" si="8"/>
        <v>2011/08</v>
      </c>
      <c r="J59" s="157" t="str">
        <f t="shared" si="8"/>
        <v>2011/09</v>
      </c>
      <c r="K59" s="157" t="str">
        <f t="shared" si="8"/>
        <v>2011/10</v>
      </c>
      <c r="L59" s="157" t="str">
        <f t="shared" si="8"/>
        <v>2011/11</v>
      </c>
      <c r="M59" s="157" t="str">
        <f t="shared" si="8"/>
        <v>2011/12</v>
      </c>
      <c r="N59" s="48" t="s">
        <v>153</v>
      </c>
    </row>
    <row r="60" spans="1:14">
      <c r="A60" s="141" t="s">
        <v>154</v>
      </c>
      <c r="B60" s="24">
        <f>+B61+B62+B63</f>
        <v>76.212960736790009</v>
      </c>
      <c r="C60" s="24">
        <f>+C61+C62+C63</f>
        <v>153.76123574904918</v>
      </c>
      <c r="D60" s="24">
        <f>+D61+D62+D63</f>
        <v>241.48674545383</v>
      </c>
      <c r="E60" s="24">
        <f>+E61+E62+E63</f>
        <v>309.62125004933989</v>
      </c>
      <c r="F60" s="24">
        <v>382.40723699777993</v>
      </c>
      <c r="G60" s="24">
        <v>451.29477191743013</v>
      </c>
      <c r="H60" s="24">
        <v>509.84064839471006</v>
      </c>
      <c r="I60" s="24">
        <v>597.3923902308801</v>
      </c>
      <c r="J60" s="24">
        <v>670.48346787791002</v>
      </c>
      <c r="K60" s="24">
        <v>751.14925495512011</v>
      </c>
      <c r="L60" s="24">
        <f>+L61+L62+L63</f>
        <v>814.24018595885991</v>
      </c>
      <c r="M60" s="24">
        <v>879.59857852864025</v>
      </c>
      <c r="N60" s="142" t="s">
        <v>155</v>
      </c>
    </row>
    <row r="61" spans="1:14">
      <c r="A61" s="63" t="s">
        <v>119</v>
      </c>
      <c r="B61" s="6">
        <v>64.20854109759</v>
      </c>
      <c r="C61" s="6">
        <v>129.43605269431742</v>
      </c>
      <c r="D61" s="6">
        <v>203.28329801248003</v>
      </c>
      <c r="E61" s="6">
        <v>260.38306062346987</v>
      </c>
      <c r="F61" s="15">
        <v>322.70888715053991</v>
      </c>
      <c r="G61" s="15">
        <v>381.51986086765015</v>
      </c>
      <c r="H61" s="15">
        <v>430.98610084302004</v>
      </c>
      <c r="I61" s="15">
        <v>506.05187636781011</v>
      </c>
      <c r="J61" s="15">
        <v>565.69285742957993</v>
      </c>
      <c r="K61" s="15">
        <v>638.19451537228019</v>
      </c>
      <c r="L61" s="15">
        <v>691.08314828638993</v>
      </c>
      <c r="M61" s="15">
        <v>747.30352791420023</v>
      </c>
      <c r="N61" s="51" t="s">
        <v>122</v>
      </c>
    </row>
    <row r="62" spans="1:14">
      <c r="A62" s="63" t="s">
        <v>120</v>
      </c>
      <c r="B62" s="67">
        <v>0.14768125412999999</v>
      </c>
      <c r="C62" s="67">
        <v>0.40516602257913781</v>
      </c>
      <c r="D62" s="67">
        <v>0.63632568823000002</v>
      </c>
      <c r="E62" s="67">
        <v>0.96512639557000002</v>
      </c>
      <c r="F62" s="15">
        <v>1.46555216918</v>
      </c>
      <c r="G62" s="15">
        <v>1.74228525345</v>
      </c>
      <c r="H62" s="15">
        <v>2.0161200687299998</v>
      </c>
      <c r="I62" s="15">
        <v>2.4476938395000003</v>
      </c>
      <c r="J62" s="15">
        <v>2.7337832785499998</v>
      </c>
      <c r="K62" s="15">
        <v>2.87369968952</v>
      </c>
      <c r="L62" s="15">
        <v>3.1189984969200002</v>
      </c>
      <c r="M62" s="15">
        <v>3.30737331568</v>
      </c>
      <c r="N62" s="51" t="s">
        <v>123</v>
      </c>
    </row>
    <row r="63" spans="1:14">
      <c r="A63" s="143" t="s">
        <v>121</v>
      </c>
      <c r="B63" s="68">
        <v>11.856738385070001</v>
      </c>
      <c r="C63" s="68">
        <v>23.920017032152618</v>
      </c>
      <c r="D63" s="68">
        <v>37.567121753119991</v>
      </c>
      <c r="E63" s="68">
        <v>48.273063030299994</v>
      </c>
      <c r="F63" s="25">
        <v>58.232797678060003</v>
      </c>
      <c r="G63" s="25">
        <v>68.032625796329995</v>
      </c>
      <c r="H63" s="25">
        <v>76.83842748296</v>
      </c>
      <c r="I63" s="25">
        <v>88.89282002357001</v>
      </c>
      <c r="J63" s="25">
        <v>102.05682716977999</v>
      </c>
      <c r="K63" s="25">
        <v>110.08103989331998</v>
      </c>
      <c r="L63" s="25">
        <v>120.03803917555</v>
      </c>
      <c r="M63" s="25">
        <v>128.98767729875999</v>
      </c>
      <c r="N63" s="144" t="s">
        <v>124</v>
      </c>
    </row>
    <row r="64" spans="1:14">
      <c r="A64" s="63" t="s">
        <v>76</v>
      </c>
      <c r="B64" s="111">
        <v>5.4655490000000002</v>
      </c>
      <c r="C64" s="111">
        <v>11.16592</v>
      </c>
      <c r="D64" s="111">
        <v>18.079789000000002</v>
      </c>
      <c r="E64" s="26">
        <v>22.890364999999999</v>
      </c>
      <c r="F64" s="111">
        <v>28.492087999999999</v>
      </c>
      <c r="G64" s="111">
        <v>34.215156</v>
      </c>
      <c r="H64" s="111">
        <v>39.30677</v>
      </c>
      <c r="I64" s="111">
        <v>47.386310000000002</v>
      </c>
      <c r="J64" s="111">
        <v>54.008284000000003</v>
      </c>
      <c r="K64" s="111">
        <v>61.806213999999997</v>
      </c>
      <c r="L64" s="26">
        <v>68.009873999999996</v>
      </c>
      <c r="M64" s="26">
        <v>74.287629999999993</v>
      </c>
      <c r="N64" s="51" t="s">
        <v>77</v>
      </c>
    </row>
    <row r="65" spans="1:14">
      <c r="A65" s="65" t="s">
        <v>142</v>
      </c>
      <c r="B65" s="27">
        <v>294089</v>
      </c>
      <c r="C65" s="27">
        <v>265252</v>
      </c>
      <c r="D65" s="27">
        <v>341337</v>
      </c>
      <c r="E65" s="27">
        <v>279100</v>
      </c>
      <c r="F65" s="27">
        <v>329878</v>
      </c>
      <c r="G65" s="27">
        <v>248027</v>
      </c>
      <c r="H65" s="27">
        <v>349839</v>
      </c>
      <c r="I65" s="27">
        <v>304979</v>
      </c>
      <c r="J65" s="27">
        <v>412724</v>
      </c>
      <c r="K65" s="27">
        <v>304011</v>
      </c>
      <c r="L65" s="27">
        <v>361232</v>
      </c>
      <c r="M65" s="27">
        <v>361232</v>
      </c>
      <c r="N65" s="66" t="s">
        <v>143</v>
      </c>
    </row>
    <row r="66" spans="1:14">
      <c r="A66" s="110" t="s">
        <v>297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14" t="s">
        <v>316</v>
      </c>
    </row>
    <row r="67" spans="1:14">
      <c r="A67" s="86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14"/>
    </row>
    <row r="68" spans="1:14">
      <c r="A68" s="46" t="s">
        <v>9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47" t="s">
        <v>137</v>
      </c>
    </row>
    <row r="69" spans="1:14">
      <c r="A69" s="8" t="s">
        <v>113</v>
      </c>
      <c r="B69" s="9" t="str">
        <f>+B6</f>
        <v>2011/01</v>
      </c>
      <c r="C69" s="9" t="str">
        <f t="shared" ref="C69:M69" si="9">+C6</f>
        <v>2011/02</v>
      </c>
      <c r="D69" s="9" t="str">
        <f t="shared" si="9"/>
        <v>2011/03</v>
      </c>
      <c r="E69" s="9" t="str">
        <f t="shared" si="9"/>
        <v>2011/04</v>
      </c>
      <c r="F69" s="9" t="str">
        <f t="shared" si="9"/>
        <v>2011/05</v>
      </c>
      <c r="G69" s="9" t="str">
        <f t="shared" si="9"/>
        <v>2011/06</v>
      </c>
      <c r="H69" s="9" t="str">
        <f t="shared" si="9"/>
        <v>2011/07</v>
      </c>
      <c r="I69" s="9" t="str">
        <f t="shared" si="9"/>
        <v>2011/08</v>
      </c>
      <c r="J69" s="9" t="str">
        <f t="shared" si="9"/>
        <v>2011/09</v>
      </c>
      <c r="K69" s="9" t="str">
        <f t="shared" si="9"/>
        <v>2011/10</v>
      </c>
      <c r="L69" s="9" t="str">
        <f t="shared" si="9"/>
        <v>2011/11</v>
      </c>
      <c r="M69" s="9" t="str">
        <f t="shared" si="9"/>
        <v>2011/12</v>
      </c>
      <c r="N69" s="10" t="s">
        <v>114</v>
      </c>
    </row>
    <row r="70" spans="1:14">
      <c r="A70" s="38" t="s">
        <v>167</v>
      </c>
      <c r="B70" s="60">
        <v>3</v>
      </c>
      <c r="C70" s="60">
        <v>6</v>
      </c>
      <c r="D70" s="60">
        <v>6</v>
      </c>
      <c r="E70" s="60">
        <v>7</v>
      </c>
      <c r="F70" s="60">
        <v>12</v>
      </c>
      <c r="G70" s="60">
        <v>15</v>
      </c>
      <c r="H70" s="60">
        <v>19</v>
      </c>
      <c r="I70" s="60">
        <v>19</v>
      </c>
      <c r="J70" s="60">
        <v>20</v>
      </c>
      <c r="K70" s="60">
        <v>21</v>
      </c>
      <c r="L70" s="60">
        <v>22</v>
      </c>
      <c r="M70" s="60">
        <v>24</v>
      </c>
      <c r="N70" s="11" t="s">
        <v>168</v>
      </c>
    </row>
    <row r="71" spans="1:14">
      <c r="A71" s="41" t="s">
        <v>169</v>
      </c>
      <c r="B71" s="62">
        <v>148.28951405341124</v>
      </c>
      <c r="C71" s="62">
        <v>575.08860447828101</v>
      </c>
      <c r="D71" s="62">
        <v>575.08860447828101</v>
      </c>
      <c r="E71" s="62">
        <v>674.48488399999997</v>
      </c>
      <c r="F71" s="62">
        <v>757.69144500000004</v>
      </c>
      <c r="G71" s="62">
        <v>823.23195750000002</v>
      </c>
      <c r="H71" s="62">
        <v>889.93195749999995</v>
      </c>
      <c r="I71" s="62">
        <v>889.93195749999995</v>
      </c>
      <c r="J71" s="62">
        <v>908.01095750000002</v>
      </c>
      <c r="K71" s="62">
        <v>913.52345749999995</v>
      </c>
      <c r="L71" s="62">
        <v>981.85674949999998</v>
      </c>
      <c r="M71" s="62">
        <v>1007.7317495</v>
      </c>
      <c r="N71" s="42" t="s">
        <v>170</v>
      </c>
    </row>
    <row r="72" spans="1:14">
      <c r="A72" s="37" t="s">
        <v>183</v>
      </c>
      <c r="B72" s="43">
        <v>0</v>
      </c>
      <c r="C72" s="43">
        <v>0</v>
      </c>
      <c r="D72" s="43">
        <v>0</v>
      </c>
      <c r="E72" s="43">
        <v>1</v>
      </c>
      <c r="F72" s="43">
        <v>2</v>
      </c>
      <c r="G72" s="43">
        <v>2</v>
      </c>
      <c r="H72" s="43">
        <v>3</v>
      </c>
      <c r="I72" s="43">
        <v>3</v>
      </c>
      <c r="J72" s="43">
        <v>3</v>
      </c>
      <c r="K72" s="43">
        <v>3</v>
      </c>
      <c r="L72" s="43">
        <v>3</v>
      </c>
      <c r="M72" s="43">
        <v>3</v>
      </c>
      <c r="N72" s="64" t="s">
        <v>171</v>
      </c>
    </row>
    <row r="73" spans="1:14">
      <c r="A73" s="91" t="s">
        <v>172</v>
      </c>
      <c r="B73" s="44">
        <v>0</v>
      </c>
      <c r="C73" s="44">
        <v>0</v>
      </c>
      <c r="D73" s="44">
        <v>0</v>
      </c>
      <c r="E73" s="44">
        <v>307.53165000000001</v>
      </c>
      <c r="F73" s="44">
        <v>307.53165000000001</v>
      </c>
      <c r="G73" s="44">
        <v>307.53165000000001</v>
      </c>
      <c r="H73" s="44">
        <v>321.58425099999999</v>
      </c>
      <c r="I73" s="44">
        <v>321.58425099999999</v>
      </c>
      <c r="J73" s="44">
        <v>321.58425099999999</v>
      </c>
      <c r="K73" s="44">
        <v>321.58425099999999</v>
      </c>
      <c r="L73" s="44">
        <v>321.58425099999999</v>
      </c>
      <c r="M73" s="44">
        <v>321.58425099999999</v>
      </c>
      <c r="N73" s="120" t="s">
        <v>173</v>
      </c>
    </row>
    <row r="74" spans="1:14">
      <c r="A74" s="37" t="s">
        <v>174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64" t="s">
        <v>175</v>
      </c>
    </row>
    <row r="75" spans="1:14">
      <c r="A75" s="91" t="s">
        <v>176</v>
      </c>
      <c r="B75" s="44">
        <v>0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120" t="s">
        <v>177</v>
      </c>
    </row>
    <row r="76" spans="1:14">
      <c r="A76" s="92" t="s">
        <v>178</v>
      </c>
      <c r="B76" s="74">
        <f>+B75+B73+B71</f>
        <v>148.28951405341124</v>
      </c>
      <c r="C76" s="74">
        <f t="shared" ref="C76:M76" si="10">+C75+C73+C71</f>
        <v>575.08860447828101</v>
      </c>
      <c r="D76" s="74">
        <f t="shared" si="10"/>
        <v>575.08860447828101</v>
      </c>
      <c r="E76" s="74">
        <f t="shared" si="10"/>
        <v>982.01653399999998</v>
      </c>
      <c r="F76" s="74">
        <f t="shared" si="10"/>
        <v>1065.2230950000001</v>
      </c>
      <c r="G76" s="74">
        <f t="shared" si="10"/>
        <v>1130.7636075</v>
      </c>
      <c r="H76" s="74">
        <f t="shared" si="10"/>
        <v>1211.5162084999999</v>
      </c>
      <c r="I76" s="74">
        <f t="shared" si="10"/>
        <v>1211.5162084999999</v>
      </c>
      <c r="J76" s="74">
        <f t="shared" si="10"/>
        <v>1229.5952084999999</v>
      </c>
      <c r="K76" s="74">
        <f t="shared" si="10"/>
        <v>1235.1077084999999</v>
      </c>
      <c r="L76" s="74">
        <f t="shared" si="10"/>
        <v>1303.4410005</v>
      </c>
      <c r="M76" s="74">
        <f t="shared" si="10"/>
        <v>1329.3160005</v>
      </c>
      <c r="N76" s="121" t="s">
        <v>179</v>
      </c>
    </row>
    <row r="77" spans="1:14">
      <c r="A77" s="18"/>
      <c r="B77" s="4">
        <f>+B70+B72</f>
        <v>3</v>
      </c>
      <c r="C77" s="4">
        <f t="shared" ref="C77:M77" si="11">+C70+C72</f>
        <v>6</v>
      </c>
      <c r="D77" s="4">
        <f t="shared" si="11"/>
        <v>6</v>
      </c>
      <c r="E77" s="4">
        <f t="shared" si="11"/>
        <v>8</v>
      </c>
      <c r="F77" s="4">
        <f t="shared" si="11"/>
        <v>14</v>
      </c>
      <c r="G77" s="4">
        <f t="shared" si="11"/>
        <v>17</v>
      </c>
      <c r="H77" s="4">
        <f t="shared" si="11"/>
        <v>22</v>
      </c>
      <c r="I77" s="4">
        <f t="shared" si="11"/>
        <v>22</v>
      </c>
      <c r="J77" s="4">
        <f t="shared" si="11"/>
        <v>23</v>
      </c>
      <c r="K77" s="4">
        <f t="shared" si="11"/>
        <v>24</v>
      </c>
      <c r="L77" s="4">
        <f t="shared" si="11"/>
        <v>25</v>
      </c>
      <c r="M77" s="4">
        <f t="shared" si="11"/>
        <v>27</v>
      </c>
      <c r="N77" s="105"/>
    </row>
    <row r="78" spans="1:14">
      <c r="A78" s="18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113"/>
    </row>
    <row r="79" spans="1:14">
      <c r="A79" s="46" t="s">
        <v>10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47" t="s">
        <v>11</v>
      </c>
    </row>
    <row r="80" spans="1:14">
      <c r="A80" s="93" t="s">
        <v>113</v>
      </c>
      <c r="B80" s="9" t="str">
        <f>+B6</f>
        <v>2011/01</v>
      </c>
      <c r="C80" s="9" t="str">
        <f t="shared" ref="C80:M80" si="12">+C6</f>
        <v>2011/02</v>
      </c>
      <c r="D80" s="9" t="str">
        <f t="shared" si="12"/>
        <v>2011/03</v>
      </c>
      <c r="E80" s="9" t="str">
        <f t="shared" si="12"/>
        <v>2011/04</v>
      </c>
      <c r="F80" s="9" t="str">
        <f t="shared" si="12"/>
        <v>2011/05</v>
      </c>
      <c r="G80" s="9" t="str">
        <f t="shared" si="12"/>
        <v>2011/06</v>
      </c>
      <c r="H80" s="9" t="str">
        <f t="shared" si="12"/>
        <v>2011/07</v>
      </c>
      <c r="I80" s="9" t="str">
        <f t="shared" si="12"/>
        <v>2011/08</v>
      </c>
      <c r="J80" s="9" t="str">
        <f t="shared" si="12"/>
        <v>2011/09</v>
      </c>
      <c r="K80" s="9" t="str">
        <f t="shared" si="12"/>
        <v>2011/10</v>
      </c>
      <c r="L80" s="9" t="str">
        <f t="shared" si="12"/>
        <v>2011/11</v>
      </c>
      <c r="M80" s="9" t="str">
        <f t="shared" si="12"/>
        <v>2011/12</v>
      </c>
      <c r="N80" s="58" t="s">
        <v>114</v>
      </c>
    </row>
    <row r="81" spans="1:14">
      <c r="A81" s="38" t="s">
        <v>12</v>
      </c>
      <c r="B81" s="5">
        <v>1674.6302859899999</v>
      </c>
      <c r="C81" s="5">
        <v>1698.06188243</v>
      </c>
      <c r="D81" s="5">
        <v>1743.14670385</v>
      </c>
      <c r="E81" s="5">
        <v>1834.74485213</v>
      </c>
      <c r="F81" s="5">
        <v>1854.139995</v>
      </c>
      <c r="G81" s="5">
        <v>1821.9935680599999</v>
      </c>
      <c r="H81" s="5">
        <v>1784.8323514400001</v>
      </c>
      <c r="I81" s="5">
        <v>1633.117571</v>
      </c>
      <c r="J81" s="5">
        <v>1689.87004112</v>
      </c>
      <c r="K81" s="5">
        <v>1627.48522209</v>
      </c>
      <c r="L81" s="5">
        <v>1561.9456570500001</v>
      </c>
      <c r="M81" s="5">
        <v>1475.7738827000001</v>
      </c>
      <c r="N81" s="11" t="s">
        <v>43</v>
      </c>
    </row>
    <row r="82" spans="1:14">
      <c r="A82" s="37" t="s">
        <v>13</v>
      </c>
      <c r="B82" s="6">
        <v>30589.244027090001</v>
      </c>
      <c r="C82" s="6">
        <v>30169.98546294</v>
      </c>
      <c r="D82" s="6">
        <v>29111.667914509999</v>
      </c>
      <c r="E82" s="6">
        <v>29693.201319899999</v>
      </c>
      <c r="F82" s="6">
        <v>32181.3929298</v>
      </c>
      <c r="G82" s="6">
        <v>31335.456046029998</v>
      </c>
      <c r="H82" s="6">
        <v>31496.04508643</v>
      </c>
      <c r="I82" s="6">
        <v>31831.319593</v>
      </c>
      <c r="J82" s="6">
        <v>31298.091627579997</v>
      </c>
      <c r="K82" s="6">
        <v>30575.51044776</v>
      </c>
      <c r="L82" s="6">
        <v>30178.04965705</v>
      </c>
      <c r="M82" s="6">
        <v>28743.307886130002</v>
      </c>
      <c r="N82" s="64" t="s">
        <v>44</v>
      </c>
    </row>
    <row r="83" spans="1:14">
      <c r="A83" s="37" t="s">
        <v>39</v>
      </c>
      <c r="B83" s="6">
        <v>12129.752939579999</v>
      </c>
      <c r="C83" s="6">
        <v>12209.61475096</v>
      </c>
      <c r="D83" s="6">
        <v>12521.99040857</v>
      </c>
      <c r="E83" s="6">
        <v>12962.887433900001</v>
      </c>
      <c r="F83" s="6">
        <v>13103.015926419999</v>
      </c>
      <c r="G83" s="6">
        <v>13386.8926985</v>
      </c>
      <c r="H83" s="6">
        <v>13640.321151079999</v>
      </c>
      <c r="I83" s="6">
        <v>13660.975494999999</v>
      </c>
      <c r="J83" s="6">
        <v>14038.598430550001</v>
      </c>
      <c r="K83" s="6">
        <v>14056.79687113</v>
      </c>
      <c r="L83" s="6">
        <v>14155.31261949</v>
      </c>
      <c r="M83" s="6">
        <v>14345.204853770001</v>
      </c>
      <c r="N83" s="64" t="s">
        <v>40</v>
      </c>
    </row>
    <row r="84" spans="1:14">
      <c r="A84" s="37" t="s">
        <v>14</v>
      </c>
      <c r="B84" s="6">
        <v>525.84288000000004</v>
      </c>
      <c r="C84" s="6">
        <v>499.40441226999997</v>
      </c>
      <c r="D84" s="6">
        <v>545.92995089999999</v>
      </c>
      <c r="E84" s="6">
        <v>580.06966768000007</v>
      </c>
      <c r="F84" s="6">
        <v>539.05837581999992</v>
      </c>
      <c r="G84" s="6">
        <v>506.97493377999996</v>
      </c>
      <c r="H84" s="6">
        <v>482.60496928000003</v>
      </c>
      <c r="I84" s="6">
        <v>468.24491688000001</v>
      </c>
      <c r="J84" s="6">
        <v>460.04687937</v>
      </c>
      <c r="K84" s="6">
        <v>503.99033222999998</v>
      </c>
      <c r="L84" s="6">
        <v>490.22632183999997</v>
      </c>
      <c r="M84" s="6">
        <v>489.50402991999999</v>
      </c>
      <c r="N84" s="64" t="s">
        <v>15</v>
      </c>
    </row>
    <row r="85" spans="1:14">
      <c r="A85" s="37" t="s">
        <v>158</v>
      </c>
      <c r="B85" s="6">
        <v>13504.2317415</v>
      </c>
      <c r="C85" s="6">
        <v>11975.89239787</v>
      </c>
      <c r="D85" s="6">
        <v>12910.15917795</v>
      </c>
      <c r="E85" s="6">
        <v>14677.992265180001</v>
      </c>
      <c r="F85" s="6">
        <v>14210.101044770001</v>
      </c>
      <c r="G85" s="6">
        <v>13516.625987950001</v>
      </c>
      <c r="H85" s="6">
        <v>12800.87861657</v>
      </c>
      <c r="I85" s="6">
        <v>10833.736897049999</v>
      </c>
      <c r="J85" s="6">
        <v>11728.511909129998</v>
      </c>
      <c r="K85" s="6">
        <v>12038.819931949998</v>
      </c>
      <c r="L85" s="6">
        <v>10730.45323399</v>
      </c>
      <c r="M85" s="6">
        <v>10830.355077120001</v>
      </c>
      <c r="N85" s="64" t="s">
        <v>16</v>
      </c>
    </row>
    <row r="86" spans="1:14">
      <c r="A86" s="37" t="s">
        <v>182</v>
      </c>
      <c r="B86" s="6">
        <v>167.83199999999999</v>
      </c>
      <c r="C86" s="6">
        <v>165.816</v>
      </c>
      <c r="D86" s="6">
        <v>185.364</v>
      </c>
      <c r="E86" s="6">
        <v>205.23599999999999</v>
      </c>
      <c r="F86" s="6">
        <v>222.91905328000001</v>
      </c>
      <c r="G86" s="6">
        <v>236.89776028</v>
      </c>
      <c r="H86" s="6">
        <v>872.05666669999994</v>
      </c>
      <c r="I86" s="6">
        <v>652.71330566000006</v>
      </c>
      <c r="J86" s="6">
        <v>677.10463338999989</v>
      </c>
      <c r="K86" s="6">
        <v>798.42616760999999</v>
      </c>
      <c r="L86" s="6">
        <v>750.40702267999995</v>
      </c>
      <c r="M86" s="6">
        <v>724.44955848000006</v>
      </c>
      <c r="N86" s="64" t="s">
        <v>17</v>
      </c>
    </row>
    <row r="87" spans="1:14">
      <c r="A87" s="159" t="s">
        <v>1</v>
      </c>
      <c r="B87" s="158">
        <f>+SUM(B81:B86)</f>
        <v>58591.533874159999</v>
      </c>
      <c r="C87" s="158">
        <f t="shared" ref="C87:M87" si="13">+SUM(C81:C86)</f>
        <v>56718.774906469996</v>
      </c>
      <c r="D87" s="158">
        <f t="shared" si="13"/>
        <v>57018.25815578</v>
      </c>
      <c r="E87" s="158">
        <f t="shared" si="13"/>
        <v>59954.131538789996</v>
      </c>
      <c r="F87" s="158">
        <f t="shared" si="13"/>
        <v>62110.627325089998</v>
      </c>
      <c r="G87" s="158">
        <f t="shared" si="13"/>
        <v>60804.840994600003</v>
      </c>
      <c r="H87" s="158">
        <f t="shared" si="13"/>
        <v>61076.73884150001</v>
      </c>
      <c r="I87" s="158">
        <f t="shared" si="13"/>
        <v>59080.107778589998</v>
      </c>
      <c r="J87" s="158">
        <f t="shared" si="13"/>
        <v>59892.223521139997</v>
      </c>
      <c r="K87" s="158">
        <f t="shared" si="13"/>
        <v>59601.02897277</v>
      </c>
      <c r="L87" s="158">
        <f t="shared" si="13"/>
        <v>57866.394512099992</v>
      </c>
      <c r="M87" s="158">
        <f t="shared" si="13"/>
        <v>56608.595288120006</v>
      </c>
      <c r="N87" s="128" t="s">
        <v>2</v>
      </c>
    </row>
    <row r="88" spans="1:14">
      <c r="A88" s="162" t="s">
        <v>396</v>
      </c>
      <c r="B88" s="160">
        <v>2.4056138773287432E-2</v>
      </c>
      <c r="C88" s="160">
        <v>3.0617105084006915E-2</v>
      </c>
      <c r="D88" s="160">
        <v>3.0174790420453606E-2</v>
      </c>
      <c r="E88" s="160">
        <v>3.0267792625285981E-2</v>
      </c>
      <c r="F88" s="160">
        <v>3.2087143132357158E-2</v>
      </c>
      <c r="G88" s="160">
        <v>3.3242558333543677E-2</v>
      </c>
      <c r="H88" s="160">
        <v>3.409137627357163E-2</v>
      </c>
      <c r="I88" s="160">
        <v>3.3382757529515056E-2</v>
      </c>
      <c r="J88" s="160">
        <v>3.2867719632422202E-2</v>
      </c>
      <c r="K88" s="160">
        <v>3.3171786855820153E-2</v>
      </c>
      <c r="L88" s="160">
        <v>3.5029795188875494E-2</v>
      </c>
      <c r="M88" s="160">
        <v>3.0947083087557312E-2</v>
      </c>
      <c r="N88" s="161" t="s">
        <v>397</v>
      </c>
    </row>
    <row r="89" spans="1:14">
      <c r="A89" s="18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113"/>
    </row>
    <row r="90" spans="1:14">
      <c r="A90" s="95" t="s">
        <v>18</v>
      </c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122" t="s">
        <v>107</v>
      </c>
    </row>
    <row r="91" spans="1:14">
      <c r="A91" s="96"/>
      <c r="B91" s="78" t="str">
        <f>+B6</f>
        <v>2011/01</v>
      </c>
      <c r="C91" s="78" t="str">
        <f t="shared" ref="C91:M91" si="14">+C6</f>
        <v>2011/02</v>
      </c>
      <c r="D91" s="78" t="str">
        <f t="shared" si="14"/>
        <v>2011/03</v>
      </c>
      <c r="E91" s="78" t="str">
        <f t="shared" si="14"/>
        <v>2011/04</v>
      </c>
      <c r="F91" s="78" t="str">
        <f t="shared" si="14"/>
        <v>2011/05</v>
      </c>
      <c r="G91" s="78" t="str">
        <f t="shared" si="14"/>
        <v>2011/06</v>
      </c>
      <c r="H91" s="78" t="str">
        <f t="shared" si="14"/>
        <v>2011/07</v>
      </c>
      <c r="I91" s="78" t="str">
        <f t="shared" si="14"/>
        <v>2011/08</v>
      </c>
      <c r="J91" s="78" t="str">
        <f t="shared" si="14"/>
        <v>2011/09</v>
      </c>
      <c r="K91" s="78" t="str">
        <f t="shared" si="14"/>
        <v>2011/10</v>
      </c>
      <c r="L91" s="78" t="str">
        <f t="shared" si="14"/>
        <v>2011/11</v>
      </c>
      <c r="M91" s="78" t="str">
        <f t="shared" si="14"/>
        <v>2011/12</v>
      </c>
      <c r="N91" s="123"/>
    </row>
    <row r="92" spans="1:14">
      <c r="A92" s="97" t="s">
        <v>322</v>
      </c>
      <c r="B92" s="6">
        <v>1056817</v>
      </c>
      <c r="C92" s="6">
        <v>1061773</v>
      </c>
      <c r="D92" s="6">
        <v>1071926</v>
      </c>
      <c r="E92" s="6">
        <v>1080286</v>
      </c>
      <c r="F92" s="6">
        <v>1090233</v>
      </c>
      <c r="G92" s="6">
        <v>1092791</v>
      </c>
      <c r="H92" s="6">
        <v>1089425</v>
      </c>
      <c r="I92" s="6">
        <v>1097037</v>
      </c>
      <c r="J92" s="6">
        <v>1091919</v>
      </c>
      <c r="K92" s="6">
        <v>1097417</v>
      </c>
      <c r="L92" s="6">
        <v>1099464</v>
      </c>
      <c r="M92" s="6">
        <v>1097786</v>
      </c>
      <c r="N92" s="124" t="s">
        <v>326</v>
      </c>
    </row>
    <row r="93" spans="1:14">
      <c r="A93" s="97" t="s">
        <v>331</v>
      </c>
      <c r="B93" s="6">
        <v>2874178</v>
      </c>
      <c r="C93" s="6">
        <v>2888617</v>
      </c>
      <c r="D93" s="6">
        <v>2874977</v>
      </c>
      <c r="E93" s="6">
        <v>2919330</v>
      </c>
      <c r="F93" s="6">
        <v>2920514</v>
      </c>
      <c r="G93" s="6">
        <v>2949364</v>
      </c>
      <c r="H93" s="6">
        <v>2936296</v>
      </c>
      <c r="I93" s="6">
        <v>3182015</v>
      </c>
      <c r="J93" s="6">
        <v>2939314</v>
      </c>
      <c r="K93" s="6">
        <v>2953310</v>
      </c>
      <c r="L93" s="6">
        <v>2918916</v>
      </c>
      <c r="M93" s="6">
        <v>2961206</v>
      </c>
      <c r="N93" s="124" t="s">
        <v>327</v>
      </c>
    </row>
    <row r="94" spans="1:14">
      <c r="A94" s="97" t="s">
        <v>323</v>
      </c>
      <c r="B94" s="7">
        <v>4950</v>
      </c>
      <c r="C94" s="7">
        <v>34807</v>
      </c>
      <c r="D94" s="7">
        <v>37659</v>
      </c>
      <c r="E94" s="7">
        <v>50715</v>
      </c>
      <c r="F94" s="7">
        <v>62662</v>
      </c>
      <c r="G94" s="7">
        <v>82116</v>
      </c>
      <c r="H94" s="7">
        <v>85073</v>
      </c>
      <c r="I94" s="7">
        <v>102139</v>
      </c>
      <c r="J94" s="7">
        <v>100058</v>
      </c>
      <c r="K94" s="7">
        <v>99844</v>
      </c>
      <c r="L94" s="7">
        <v>111658</v>
      </c>
      <c r="M94" s="7">
        <v>118629</v>
      </c>
      <c r="N94" s="124" t="s">
        <v>328</v>
      </c>
    </row>
    <row r="95" spans="1:14">
      <c r="A95" s="97" t="s">
        <v>332</v>
      </c>
      <c r="B95" s="45">
        <v>1508</v>
      </c>
      <c r="C95" s="45">
        <v>2286</v>
      </c>
      <c r="D95" s="45">
        <v>2256</v>
      </c>
      <c r="E95" s="45">
        <v>2473</v>
      </c>
      <c r="F95" s="45">
        <v>2816</v>
      </c>
      <c r="G95" s="45">
        <v>2672</v>
      </c>
      <c r="H95" s="45">
        <v>1781</v>
      </c>
      <c r="I95" s="45">
        <v>2366</v>
      </c>
      <c r="J95" s="45">
        <v>2361</v>
      </c>
      <c r="K95" s="45">
        <v>2625</v>
      </c>
      <c r="L95" s="45">
        <v>2631</v>
      </c>
      <c r="M95" s="45">
        <v>2457</v>
      </c>
      <c r="N95" s="124" t="s">
        <v>334</v>
      </c>
    </row>
    <row r="96" spans="1:14">
      <c r="A96" s="98" t="s">
        <v>333</v>
      </c>
      <c r="B96" s="28">
        <v>0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35</v>
      </c>
      <c r="M96" s="28">
        <v>34</v>
      </c>
      <c r="N96" s="125" t="s">
        <v>329</v>
      </c>
    </row>
    <row r="97" spans="1:17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13"/>
    </row>
    <row r="98" spans="1:17">
      <c r="A98" s="46" t="s">
        <v>19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47" t="s">
        <v>20</v>
      </c>
      <c r="P98" s="84"/>
      <c r="Q98" s="145"/>
    </row>
    <row r="99" spans="1:17">
      <c r="A99" s="93" t="s">
        <v>3</v>
      </c>
      <c r="B99" s="78" t="str">
        <f>+B6</f>
        <v>2011/01</v>
      </c>
      <c r="C99" s="78" t="str">
        <f t="shared" ref="C99:M99" si="15">+C6</f>
        <v>2011/02</v>
      </c>
      <c r="D99" s="78" t="str">
        <f t="shared" si="15"/>
        <v>2011/03</v>
      </c>
      <c r="E99" s="78" t="str">
        <f t="shared" si="15"/>
        <v>2011/04</v>
      </c>
      <c r="F99" s="78" t="str">
        <f t="shared" si="15"/>
        <v>2011/05</v>
      </c>
      <c r="G99" s="78" t="str">
        <f t="shared" si="15"/>
        <v>2011/06</v>
      </c>
      <c r="H99" s="78" t="str">
        <f t="shared" si="15"/>
        <v>2011/07</v>
      </c>
      <c r="I99" s="78" t="str">
        <f t="shared" si="15"/>
        <v>2011/08</v>
      </c>
      <c r="J99" s="78" t="str">
        <f t="shared" si="15"/>
        <v>2011/09</v>
      </c>
      <c r="K99" s="78" t="str">
        <f t="shared" si="15"/>
        <v>2011/10</v>
      </c>
      <c r="L99" s="78" t="str">
        <f t="shared" si="15"/>
        <v>2011/11</v>
      </c>
      <c r="M99" s="78" t="str">
        <f t="shared" si="15"/>
        <v>2011/12</v>
      </c>
      <c r="N99" s="58" t="s">
        <v>4</v>
      </c>
    </row>
    <row r="100" spans="1:17">
      <c r="A100" s="38" t="s">
        <v>140</v>
      </c>
      <c r="B100" s="146">
        <v>64302.204759464701</v>
      </c>
      <c r="C100" s="146">
        <v>61791.596422090974</v>
      </c>
      <c r="D100" s="146">
        <v>67257.635022066665</v>
      </c>
      <c r="E100" s="146">
        <v>73601.696676384658</v>
      </c>
      <c r="F100" s="146">
        <v>64574.447346580491</v>
      </c>
      <c r="G100" s="146">
        <v>63650.018122543785</v>
      </c>
      <c r="H100" s="146">
        <v>60207.703708981055</v>
      </c>
      <c r="I100" s="146">
        <v>49665.133717537698</v>
      </c>
      <c r="J100" s="146">
        <v>54986.123872356882</v>
      </c>
      <c r="K100" s="146">
        <v>53649.05450161748</v>
      </c>
      <c r="L100" s="146">
        <v>48962.122765657405</v>
      </c>
      <c r="M100" s="146">
        <v>46004.58500439542</v>
      </c>
      <c r="N100" s="11" t="s">
        <v>145</v>
      </c>
    </row>
    <row r="101" spans="1:17">
      <c r="A101" s="37" t="s">
        <v>65</v>
      </c>
      <c r="B101" s="79">
        <v>0.64698620774598481</v>
      </c>
      <c r="C101" s="79">
        <v>0.63749675529146332</v>
      </c>
      <c r="D101" s="79">
        <v>0.63038648272716835</v>
      </c>
      <c r="E101" s="79">
        <v>0.62945912763228851</v>
      </c>
      <c r="F101" s="79">
        <v>0.62486126133301978</v>
      </c>
      <c r="G101" s="79">
        <v>0.62216125998825222</v>
      </c>
      <c r="H101" s="79">
        <v>0.62272698123036985</v>
      </c>
      <c r="I101" s="79">
        <v>0.61867890655209279</v>
      </c>
      <c r="J101" s="79">
        <v>0.64103467987399565</v>
      </c>
      <c r="K101" s="79">
        <v>0.61918729491083169</v>
      </c>
      <c r="L101" s="79">
        <v>0.62400989096117054</v>
      </c>
      <c r="M101" s="79">
        <v>0.6208312997289368</v>
      </c>
      <c r="N101" s="64" t="s">
        <v>146</v>
      </c>
    </row>
    <row r="102" spans="1:17">
      <c r="A102" s="37" t="s">
        <v>141</v>
      </c>
      <c r="B102" s="4">
        <v>13833.83423790075</v>
      </c>
      <c r="C102" s="4">
        <v>27169.743472575225</v>
      </c>
      <c r="D102" s="4">
        <v>42072.105007513084</v>
      </c>
      <c r="E102" s="4">
        <v>54643.083327151893</v>
      </c>
      <c r="F102" s="4">
        <v>67240.390823497713</v>
      </c>
      <c r="G102" s="4">
        <v>78866.956699243849</v>
      </c>
      <c r="H102" s="4">
        <v>88025.713646953023</v>
      </c>
      <c r="I102" s="4">
        <v>98512.719426724638</v>
      </c>
      <c r="J102" s="4">
        <v>108848.51368485192</v>
      </c>
      <c r="K102" s="4">
        <v>118818.7626210498</v>
      </c>
      <c r="L102" s="4">
        <v>126838.62759872655</v>
      </c>
      <c r="M102" s="4">
        <v>132112.6250972948</v>
      </c>
      <c r="N102" s="51" t="s">
        <v>71</v>
      </c>
    </row>
    <row r="103" spans="1:17">
      <c r="A103" s="37" t="s">
        <v>66</v>
      </c>
      <c r="B103" s="79">
        <v>0.13981818479220706</v>
      </c>
      <c r="C103" s="79">
        <v>0.14578366360690753</v>
      </c>
      <c r="D103" s="79">
        <v>0.1438992893313458</v>
      </c>
      <c r="E103" s="79">
        <v>0.14092619031461803</v>
      </c>
      <c r="F103" s="79">
        <v>0.14285067516657501</v>
      </c>
      <c r="G103" s="79">
        <v>0.147646058340895</v>
      </c>
      <c r="H103" s="79">
        <v>0.15047338057813953</v>
      </c>
      <c r="I103" s="79">
        <v>0.15240832549131847</v>
      </c>
      <c r="J103" s="79">
        <v>0.15355494810677675</v>
      </c>
      <c r="K103" s="79">
        <v>0.15550318835760443</v>
      </c>
      <c r="L103" s="79">
        <v>0.15698556893807886</v>
      </c>
      <c r="M103" s="79">
        <v>0.1558481182377883</v>
      </c>
      <c r="N103" s="51" t="s">
        <v>72</v>
      </c>
    </row>
    <row r="104" spans="1:17">
      <c r="A104" s="85" t="s">
        <v>73</v>
      </c>
      <c r="B104" s="147">
        <v>-752.60352808701612</v>
      </c>
      <c r="C104" s="147">
        <v>-1500.4052860147781</v>
      </c>
      <c r="D104" s="147">
        <v>-1390.2281225471877</v>
      </c>
      <c r="E104" s="147">
        <v>-933.37415099816781</v>
      </c>
      <c r="F104" s="147">
        <v>-1525.5221247821253</v>
      </c>
      <c r="G104" s="147">
        <v>-1559.9593497596404</v>
      </c>
      <c r="H104" s="147">
        <v>-1424.6987940377098</v>
      </c>
      <c r="I104" s="147">
        <v>-1975.5688471220576</v>
      </c>
      <c r="J104" s="147">
        <v>-1325.2280785499493</v>
      </c>
      <c r="K104" s="147">
        <v>-1926.1096260630393</v>
      </c>
      <c r="L104" s="147">
        <v>-2083.0284343075032</v>
      </c>
      <c r="M104" s="147">
        <v>-2010.8648706190629</v>
      </c>
      <c r="N104" s="66" t="s">
        <v>74</v>
      </c>
    </row>
    <row r="105" spans="1:17">
      <c r="A105" s="18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114"/>
    </row>
    <row r="106" spans="1:17">
      <c r="A106" s="46" t="s">
        <v>41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47" t="s">
        <v>42</v>
      </c>
    </row>
    <row r="107" spans="1:17">
      <c r="A107" s="99" t="s">
        <v>320</v>
      </c>
      <c r="B107" s="9" t="str">
        <f>+B6</f>
        <v>2011/01</v>
      </c>
      <c r="C107" s="9" t="str">
        <f t="shared" ref="C107:M107" si="16">+C6</f>
        <v>2011/02</v>
      </c>
      <c r="D107" s="9" t="str">
        <f t="shared" si="16"/>
        <v>2011/03</v>
      </c>
      <c r="E107" s="9" t="str">
        <f t="shared" si="16"/>
        <v>2011/04</v>
      </c>
      <c r="F107" s="9" t="str">
        <f t="shared" si="16"/>
        <v>2011/05</v>
      </c>
      <c r="G107" s="9" t="str">
        <f t="shared" si="16"/>
        <v>2011/06</v>
      </c>
      <c r="H107" s="9" t="str">
        <f t="shared" si="16"/>
        <v>2011/07</v>
      </c>
      <c r="I107" s="9" t="str">
        <f t="shared" si="16"/>
        <v>2011/08</v>
      </c>
      <c r="J107" s="9" t="str">
        <f t="shared" si="16"/>
        <v>2011/09</v>
      </c>
      <c r="K107" s="9" t="str">
        <f t="shared" si="16"/>
        <v>2011/10</v>
      </c>
      <c r="L107" s="9" t="str">
        <f t="shared" si="16"/>
        <v>2011/11</v>
      </c>
      <c r="M107" s="9" t="str">
        <f t="shared" si="16"/>
        <v>2011/12</v>
      </c>
      <c r="N107" s="126" t="s">
        <v>321</v>
      </c>
    </row>
    <row r="108" spans="1:17">
      <c r="A108" s="100" t="s">
        <v>119</v>
      </c>
      <c r="B108" s="5">
        <v>103</v>
      </c>
      <c r="C108" s="5">
        <v>103</v>
      </c>
      <c r="D108" s="5">
        <v>103</v>
      </c>
      <c r="E108" s="5">
        <v>103</v>
      </c>
      <c r="F108" s="5">
        <v>103</v>
      </c>
      <c r="G108" s="5">
        <v>102</v>
      </c>
      <c r="H108" s="5">
        <v>102</v>
      </c>
      <c r="I108" s="5">
        <v>102</v>
      </c>
      <c r="J108" s="5">
        <v>102</v>
      </c>
      <c r="K108" s="5">
        <v>102</v>
      </c>
      <c r="L108" s="5">
        <v>102</v>
      </c>
      <c r="M108" s="5">
        <v>101</v>
      </c>
      <c r="N108" s="50" t="s">
        <v>122</v>
      </c>
    </row>
    <row r="109" spans="1:17">
      <c r="A109" s="63" t="s">
        <v>335</v>
      </c>
      <c r="B109" s="6">
        <v>0</v>
      </c>
      <c r="C109" s="6">
        <v>1</v>
      </c>
      <c r="D109" s="6">
        <v>1</v>
      </c>
      <c r="E109" s="6">
        <v>1</v>
      </c>
      <c r="F109" s="6">
        <v>1</v>
      </c>
      <c r="G109" s="6">
        <v>1</v>
      </c>
      <c r="H109" s="6">
        <v>1</v>
      </c>
      <c r="I109" s="6">
        <v>1</v>
      </c>
      <c r="J109" s="6">
        <v>1</v>
      </c>
      <c r="K109" s="6">
        <v>1</v>
      </c>
      <c r="L109" s="6">
        <v>1</v>
      </c>
      <c r="M109" s="6">
        <v>1</v>
      </c>
      <c r="N109" s="51" t="s">
        <v>123</v>
      </c>
    </row>
    <row r="110" spans="1:17">
      <c r="A110" s="63" t="s">
        <v>336</v>
      </c>
      <c r="B110" s="6">
        <v>41</v>
      </c>
      <c r="C110" s="6">
        <v>41</v>
      </c>
      <c r="D110" s="6">
        <v>40</v>
      </c>
      <c r="E110" s="6">
        <v>40</v>
      </c>
      <c r="F110" s="6">
        <v>40</v>
      </c>
      <c r="G110" s="6">
        <v>40</v>
      </c>
      <c r="H110" s="6">
        <v>40</v>
      </c>
      <c r="I110" s="6">
        <v>40</v>
      </c>
      <c r="J110" s="6">
        <v>40</v>
      </c>
      <c r="K110" s="6">
        <v>40</v>
      </c>
      <c r="L110" s="6">
        <v>40</v>
      </c>
      <c r="M110" s="6">
        <v>40</v>
      </c>
      <c r="N110" s="51" t="s">
        <v>124</v>
      </c>
    </row>
    <row r="111" spans="1:17">
      <c r="A111" s="101" t="s">
        <v>1</v>
      </c>
      <c r="B111" s="102">
        <f>SUM(B108:B110)</f>
        <v>144</v>
      </c>
      <c r="C111" s="102">
        <f t="shared" ref="C111:M111" si="17">SUM(C108:C110)</f>
        <v>145</v>
      </c>
      <c r="D111" s="102">
        <f t="shared" si="17"/>
        <v>144</v>
      </c>
      <c r="E111" s="102">
        <f t="shared" si="17"/>
        <v>144</v>
      </c>
      <c r="F111" s="102">
        <f t="shared" si="17"/>
        <v>144</v>
      </c>
      <c r="G111" s="102">
        <f t="shared" si="17"/>
        <v>143</v>
      </c>
      <c r="H111" s="102">
        <f t="shared" si="17"/>
        <v>143</v>
      </c>
      <c r="I111" s="102">
        <f t="shared" si="17"/>
        <v>143</v>
      </c>
      <c r="J111" s="102">
        <f t="shared" si="17"/>
        <v>143</v>
      </c>
      <c r="K111" s="102">
        <f t="shared" si="17"/>
        <v>143</v>
      </c>
      <c r="L111" s="102">
        <f t="shared" si="17"/>
        <v>143</v>
      </c>
      <c r="M111" s="102">
        <f t="shared" si="17"/>
        <v>142</v>
      </c>
      <c r="N111" s="54" t="s">
        <v>2</v>
      </c>
    </row>
    <row r="112" spans="1:17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13"/>
    </row>
    <row r="113" spans="1:14">
      <c r="A113" s="46" t="s">
        <v>128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47" t="s">
        <v>122</v>
      </c>
    </row>
    <row r="114" spans="1:14">
      <c r="A114" s="53" t="s">
        <v>113</v>
      </c>
      <c r="B114" s="80" t="s">
        <v>117</v>
      </c>
      <c r="C114" s="80" t="s">
        <v>148</v>
      </c>
      <c r="D114" s="80" t="s">
        <v>185</v>
      </c>
      <c r="E114" s="80"/>
      <c r="F114" s="80"/>
      <c r="G114" s="80" t="s">
        <v>189</v>
      </c>
      <c r="H114" s="80"/>
      <c r="I114" s="80"/>
      <c r="J114" s="80" t="s">
        <v>165</v>
      </c>
      <c r="K114" s="80"/>
      <c r="L114" s="80"/>
      <c r="M114" s="80" t="s">
        <v>193</v>
      </c>
      <c r="N114" s="48" t="s">
        <v>114</v>
      </c>
    </row>
    <row r="115" spans="1:14">
      <c r="A115" s="100" t="s">
        <v>95</v>
      </c>
      <c r="B115" s="29">
        <v>5286.9745058299986</v>
      </c>
      <c r="C115" s="29">
        <v>6707.9338575197999</v>
      </c>
      <c r="D115" s="29">
        <v>8118.1188936600001</v>
      </c>
      <c r="E115" s="29"/>
      <c r="F115" s="29"/>
      <c r="G115" s="29">
        <v>7920.1616035878997</v>
      </c>
      <c r="H115" s="29"/>
      <c r="I115" s="29"/>
      <c r="J115" s="29">
        <v>8803.3589524092004</v>
      </c>
      <c r="K115" s="29"/>
      <c r="L115" s="29"/>
      <c r="M115" s="29">
        <v>7305.9342785200006</v>
      </c>
      <c r="N115" s="50" t="s">
        <v>96</v>
      </c>
    </row>
    <row r="116" spans="1:14">
      <c r="A116" s="63" t="s">
        <v>129</v>
      </c>
      <c r="B116" s="30">
        <v>684.85670848140001</v>
      </c>
      <c r="C116" s="30">
        <v>766.3067676349998</v>
      </c>
      <c r="D116" s="30">
        <v>764.54238245559998</v>
      </c>
      <c r="E116" s="30"/>
      <c r="F116" s="30"/>
      <c r="G116" s="30">
        <v>784.46684906780013</v>
      </c>
      <c r="H116" s="30"/>
      <c r="I116" s="30"/>
      <c r="J116" s="30">
        <v>770.29818701789986</v>
      </c>
      <c r="K116" s="30"/>
      <c r="L116" s="30"/>
      <c r="M116" s="30">
        <v>743.48462999680009</v>
      </c>
      <c r="N116" s="51" t="s">
        <v>97</v>
      </c>
    </row>
    <row r="117" spans="1:14">
      <c r="A117" s="103" t="s">
        <v>130</v>
      </c>
      <c r="B117" s="31">
        <v>5971.831214311399</v>
      </c>
      <c r="C117" s="31">
        <v>7474.2406253284998</v>
      </c>
      <c r="D117" s="31">
        <v>8882.6612761155993</v>
      </c>
      <c r="E117" s="31"/>
      <c r="F117" s="31"/>
      <c r="G117" s="31">
        <f>SUM(G115:G116)</f>
        <v>8704.6284526556992</v>
      </c>
      <c r="H117" s="31"/>
      <c r="I117" s="31"/>
      <c r="J117" s="31">
        <v>9573.6571394270995</v>
      </c>
      <c r="K117" s="31"/>
      <c r="L117" s="31"/>
      <c r="M117" s="31">
        <v>8049.4189085168009</v>
      </c>
      <c r="N117" s="127" t="s">
        <v>98</v>
      </c>
    </row>
    <row r="118" spans="1:14">
      <c r="A118" s="63" t="s">
        <v>131</v>
      </c>
      <c r="B118" s="32">
        <v>3771.1367327525004</v>
      </c>
      <c r="C118" s="32">
        <v>5005.8534895000994</v>
      </c>
      <c r="D118" s="32">
        <v>6354.6347024645993</v>
      </c>
      <c r="E118" s="32"/>
      <c r="F118" s="32"/>
      <c r="G118" s="32">
        <v>6057.6712880466002</v>
      </c>
      <c r="H118" s="32"/>
      <c r="I118" s="32"/>
      <c r="J118" s="32">
        <v>6858.8097635900003</v>
      </c>
      <c r="K118" s="32"/>
      <c r="L118" s="32"/>
      <c r="M118" s="32">
        <v>5227.36371074</v>
      </c>
      <c r="N118" s="51" t="s">
        <v>99</v>
      </c>
    </row>
    <row r="119" spans="1:14">
      <c r="A119" s="63" t="s">
        <v>132</v>
      </c>
      <c r="B119" s="32">
        <v>48.122929040700001</v>
      </c>
      <c r="C119" s="32">
        <v>42.970260643099998</v>
      </c>
      <c r="D119" s="32">
        <v>43.009329245800004</v>
      </c>
      <c r="E119" s="32"/>
      <c r="F119" s="32"/>
      <c r="G119" s="32">
        <v>54.295277262300004</v>
      </c>
      <c r="H119" s="32"/>
      <c r="I119" s="32"/>
      <c r="J119" s="32">
        <v>48.663552886999994</v>
      </c>
      <c r="K119" s="32"/>
      <c r="L119" s="32"/>
      <c r="M119" s="32">
        <v>53.097220759300001</v>
      </c>
      <c r="N119" s="51" t="s">
        <v>100</v>
      </c>
    </row>
    <row r="120" spans="1:14">
      <c r="A120" s="63" t="s">
        <v>127</v>
      </c>
      <c r="B120" s="32">
        <v>2152.5715525142</v>
      </c>
      <c r="C120" s="32">
        <v>2425.4168751852999</v>
      </c>
      <c r="D120" s="32">
        <v>2485.0172444052</v>
      </c>
      <c r="E120" s="32"/>
      <c r="F120" s="32"/>
      <c r="G120" s="32">
        <v>2592.6618873469001</v>
      </c>
      <c r="H120" s="32"/>
      <c r="I120" s="32"/>
      <c r="J120" s="32">
        <v>2666.1838230429003</v>
      </c>
      <c r="K120" s="32"/>
      <c r="L120" s="32"/>
      <c r="M120" s="32">
        <v>2768.9579768475</v>
      </c>
      <c r="N120" s="51" t="s">
        <v>134</v>
      </c>
    </row>
    <row r="121" spans="1:14">
      <c r="A121" s="57" t="s">
        <v>101</v>
      </c>
      <c r="B121" s="33">
        <v>5971.8312143073999</v>
      </c>
      <c r="C121" s="33">
        <f>SUM(C118:C120)</f>
        <v>7474.2406253284989</v>
      </c>
      <c r="D121" s="33">
        <v>8882.6612761155993</v>
      </c>
      <c r="E121" s="33"/>
      <c r="F121" s="33"/>
      <c r="G121" s="33">
        <f>SUM(G118:G120)</f>
        <v>8704.6284526558011</v>
      </c>
      <c r="H121" s="33"/>
      <c r="I121" s="33"/>
      <c r="J121" s="33">
        <v>9573.6571395199007</v>
      </c>
      <c r="K121" s="33"/>
      <c r="L121" s="33"/>
      <c r="M121" s="33">
        <v>8049.4189083468009</v>
      </c>
      <c r="N121" s="128" t="s">
        <v>102</v>
      </c>
    </row>
    <row r="122" spans="1:14">
      <c r="A122" s="104" t="s">
        <v>277</v>
      </c>
      <c r="B122" s="34">
        <v>571.67376337000007</v>
      </c>
      <c r="C122" s="34">
        <v>715.68166269000005</v>
      </c>
      <c r="D122" s="34">
        <v>224.05213430999999</v>
      </c>
      <c r="E122" s="34"/>
      <c r="F122" s="34"/>
      <c r="G122" s="34">
        <v>413.09138410000003</v>
      </c>
      <c r="H122" s="34"/>
      <c r="I122" s="34"/>
      <c r="J122" s="34">
        <v>569.53010179000012</v>
      </c>
      <c r="K122" s="34"/>
      <c r="L122" s="34"/>
      <c r="M122" s="34">
        <v>111.545007</v>
      </c>
      <c r="N122" s="51" t="s">
        <v>307</v>
      </c>
    </row>
    <row r="123" spans="1:14">
      <c r="A123" s="63" t="s">
        <v>125</v>
      </c>
      <c r="B123" s="35">
        <v>186.76529057440004</v>
      </c>
      <c r="C123" s="35">
        <v>262.38762776110002</v>
      </c>
      <c r="D123" s="35">
        <v>102.49346603639999</v>
      </c>
      <c r="E123" s="35"/>
      <c r="F123" s="35"/>
      <c r="G123" s="35">
        <v>197.27996855100736</v>
      </c>
      <c r="H123" s="35"/>
      <c r="I123" s="35"/>
      <c r="J123" s="35">
        <v>285.29387621649005</v>
      </c>
      <c r="K123" s="35"/>
      <c r="L123" s="35"/>
      <c r="M123" s="35">
        <v>304.05928974690005</v>
      </c>
      <c r="N123" s="51" t="s">
        <v>126</v>
      </c>
    </row>
    <row r="124" spans="1:14">
      <c r="A124" s="65" t="s">
        <v>103</v>
      </c>
      <c r="B124" s="36">
        <v>316.88945790689996</v>
      </c>
      <c r="C124" s="36">
        <v>366.74017465960003</v>
      </c>
      <c r="D124" s="36">
        <v>163.36626303520001</v>
      </c>
      <c r="E124" s="36"/>
      <c r="F124" s="36"/>
      <c r="G124" s="36">
        <v>275.64988685910737</v>
      </c>
      <c r="H124" s="36"/>
      <c r="I124" s="36"/>
      <c r="J124" s="36">
        <v>367.23126014289011</v>
      </c>
      <c r="K124" s="36"/>
      <c r="L124" s="36"/>
      <c r="M124" s="36">
        <v>413.67686471750005</v>
      </c>
      <c r="N124" s="66" t="s">
        <v>24</v>
      </c>
    </row>
    <row r="125" spans="1:14">
      <c r="A125" s="63" t="s">
        <v>133</v>
      </c>
      <c r="B125" s="6">
        <v>4715</v>
      </c>
      <c r="C125" s="5">
        <v>4948</v>
      </c>
      <c r="D125" s="6">
        <v>5037</v>
      </c>
      <c r="E125" s="5"/>
      <c r="F125" s="5"/>
      <c r="G125" s="5">
        <v>5085</v>
      </c>
      <c r="H125" s="5"/>
      <c r="I125" s="5"/>
      <c r="J125" s="5">
        <v>5092</v>
      </c>
      <c r="K125" s="5"/>
      <c r="L125" s="5"/>
      <c r="M125" s="5">
        <v>5100</v>
      </c>
      <c r="N125" s="50" t="s">
        <v>64</v>
      </c>
    </row>
    <row r="126" spans="1:14">
      <c r="A126" s="37" t="s">
        <v>25</v>
      </c>
      <c r="B126" s="148">
        <v>157</v>
      </c>
      <c r="C126" s="12">
        <v>161</v>
      </c>
      <c r="D126" s="148">
        <v>165</v>
      </c>
      <c r="G126" s="12">
        <v>167</v>
      </c>
      <c r="J126" s="12">
        <v>160</v>
      </c>
      <c r="M126" s="12">
        <v>159</v>
      </c>
      <c r="N126" s="64" t="s">
        <v>26</v>
      </c>
    </row>
    <row r="127" spans="1:14">
      <c r="A127" s="37" t="s">
        <v>27</v>
      </c>
      <c r="B127" s="148">
        <v>39</v>
      </c>
      <c r="C127" s="12">
        <v>46</v>
      </c>
      <c r="D127" s="148">
        <v>51</v>
      </c>
      <c r="G127" s="12">
        <v>55</v>
      </c>
      <c r="J127" s="12">
        <v>58</v>
      </c>
      <c r="M127" s="12">
        <v>61</v>
      </c>
      <c r="N127" s="64" t="s">
        <v>28</v>
      </c>
    </row>
    <row r="128" spans="1:14">
      <c r="A128" s="85" t="s">
        <v>29</v>
      </c>
      <c r="B128" s="23">
        <v>5873</v>
      </c>
      <c r="C128" s="23">
        <v>6347</v>
      </c>
      <c r="D128" s="23">
        <v>6408</v>
      </c>
      <c r="E128" s="23"/>
      <c r="F128" s="23"/>
      <c r="G128" s="23">
        <v>6459</v>
      </c>
      <c r="H128" s="23"/>
      <c r="I128" s="23"/>
      <c r="J128" s="23">
        <v>6519</v>
      </c>
      <c r="K128" s="23"/>
      <c r="L128" s="23"/>
      <c r="M128" s="23">
        <v>6466</v>
      </c>
      <c r="N128" s="115" t="s">
        <v>30</v>
      </c>
    </row>
    <row r="129" spans="1:15" s="84" customFormat="1">
      <c r="A129" s="110" t="s">
        <v>309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14" t="s">
        <v>306</v>
      </c>
    </row>
    <row r="130" spans="1:15">
      <c r="A130" s="10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113"/>
    </row>
    <row r="131" spans="1:15">
      <c r="A131" s="46" t="s">
        <v>138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47" t="s">
        <v>161</v>
      </c>
    </row>
    <row r="132" spans="1:15">
      <c r="A132" s="8"/>
      <c r="B132" s="9" t="str">
        <f>+B6</f>
        <v>2011/01</v>
      </c>
      <c r="C132" s="9" t="str">
        <f t="shared" ref="C132:M132" si="18">+C6</f>
        <v>2011/02</v>
      </c>
      <c r="D132" s="9" t="str">
        <f t="shared" si="18"/>
        <v>2011/03</v>
      </c>
      <c r="E132" s="9" t="str">
        <f t="shared" si="18"/>
        <v>2011/04</v>
      </c>
      <c r="F132" s="9" t="str">
        <f t="shared" si="18"/>
        <v>2011/05</v>
      </c>
      <c r="G132" s="9" t="str">
        <f t="shared" si="18"/>
        <v>2011/06</v>
      </c>
      <c r="H132" s="9" t="str">
        <f t="shared" si="18"/>
        <v>2011/07</v>
      </c>
      <c r="I132" s="9" t="str">
        <f t="shared" si="18"/>
        <v>2011/08</v>
      </c>
      <c r="J132" s="9" t="str">
        <f t="shared" si="18"/>
        <v>2011/09</v>
      </c>
      <c r="K132" s="9" t="str">
        <f t="shared" si="18"/>
        <v>2011/10</v>
      </c>
      <c r="L132" s="9" t="str">
        <f t="shared" si="18"/>
        <v>2011/11</v>
      </c>
      <c r="M132" s="9" t="str">
        <f t="shared" si="18"/>
        <v>2011/12</v>
      </c>
      <c r="N132" s="48"/>
    </row>
    <row r="133" spans="1:15">
      <c r="A133" s="63" t="s">
        <v>31</v>
      </c>
      <c r="B133" s="15">
        <v>63211.27</v>
      </c>
      <c r="C133" s="15">
        <v>61367.34</v>
      </c>
      <c r="D133" s="15">
        <v>64247</v>
      </c>
      <c r="E133" s="15">
        <v>69250.14</v>
      </c>
      <c r="F133" s="15">
        <v>62407.42</v>
      </c>
      <c r="G133" s="15">
        <v>63264.51</v>
      </c>
      <c r="H133" s="15">
        <v>62295.68</v>
      </c>
      <c r="I133" s="15">
        <v>55375.28</v>
      </c>
      <c r="J133" s="15">
        <v>59693.43</v>
      </c>
      <c r="K133" s="15">
        <v>57042.36</v>
      </c>
      <c r="L133" s="15">
        <v>51071.22</v>
      </c>
      <c r="M133" s="15">
        <v>51266.62</v>
      </c>
      <c r="N133" s="51" t="s">
        <v>32</v>
      </c>
    </row>
    <row r="134" spans="1:15">
      <c r="A134" s="63" t="s">
        <v>78</v>
      </c>
      <c r="B134" s="15">
        <v>69311.23</v>
      </c>
      <c r="C134" s="15">
        <v>69311.23</v>
      </c>
      <c r="D134" s="15">
        <v>69311.23</v>
      </c>
      <c r="E134" s="15">
        <v>69490.47</v>
      </c>
      <c r="F134" s="15">
        <v>70072.02</v>
      </c>
      <c r="G134" s="15">
        <v>70072.02</v>
      </c>
      <c r="H134" s="15">
        <v>70072.02</v>
      </c>
      <c r="I134" s="15">
        <v>70702.02</v>
      </c>
      <c r="J134" s="15">
        <v>70702.02</v>
      </c>
      <c r="K134" s="15">
        <v>70702.02</v>
      </c>
      <c r="L134" s="15">
        <v>70702.02</v>
      </c>
      <c r="M134" s="15">
        <v>70702.02</v>
      </c>
      <c r="N134" s="51" t="s">
        <v>79</v>
      </c>
    </row>
    <row r="135" spans="1:15">
      <c r="A135" s="63" t="s">
        <v>80</v>
      </c>
      <c r="B135" s="15">
        <v>63211.27</v>
      </c>
      <c r="C135" s="15">
        <v>60760.82</v>
      </c>
      <c r="D135" s="15">
        <v>58664.24</v>
      </c>
      <c r="E135" s="15">
        <v>58664.24</v>
      </c>
      <c r="F135" s="15">
        <v>58664.24</v>
      </c>
      <c r="G135" s="15">
        <v>58664.24</v>
      </c>
      <c r="H135" s="15">
        <v>58664.24</v>
      </c>
      <c r="I135" s="15">
        <v>50307.63</v>
      </c>
      <c r="J135" s="15">
        <v>50307.63</v>
      </c>
      <c r="K135" s="15">
        <v>50307.63</v>
      </c>
      <c r="L135" s="15">
        <v>51071.22</v>
      </c>
      <c r="M135" s="15">
        <v>49621.67</v>
      </c>
      <c r="N135" s="51" t="s">
        <v>81</v>
      </c>
    </row>
    <row r="136" spans="1:15">
      <c r="A136" s="65" t="s">
        <v>156</v>
      </c>
      <c r="B136" s="69">
        <v>3663.1032580426904</v>
      </c>
      <c r="C136" s="69">
        <v>3561.9078777426707</v>
      </c>
      <c r="D136" s="69">
        <v>3583.6409692017946</v>
      </c>
      <c r="E136" s="69">
        <v>3547.026085336754</v>
      </c>
      <c r="F136" s="69">
        <v>3456.1175654439539</v>
      </c>
      <c r="G136" s="69">
        <v>3256.5859869128981</v>
      </c>
      <c r="H136" s="69">
        <v>3078.701005329357</v>
      </c>
      <c r="I136" s="69">
        <v>3013.495748089907</v>
      </c>
      <c r="J136" s="69">
        <v>2975.0528046540826</v>
      </c>
      <c r="K136" s="69">
        <v>2917.613236240582</v>
      </c>
      <c r="L136" s="69">
        <v>2849.0486237453433</v>
      </c>
      <c r="M136" s="69">
        <v>2746.5460835028089</v>
      </c>
      <c r="N136" s="66" t="s">
        <v>157</v>
      </c>
    </row>
    <row r="137" spans="1:15">
      <c r="A137" s="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14"/>
    </row>
    <row r="138" spans="1:15">
      <c r="A138" s="46" t="s">
        <v>110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47" t="s">
        <v>33</v>
      </c>
    </row>
    <row r="139" spans="1:15">
      <c r="A139" s="57"/>
      <c r="B139" s="107" t="str">
        <f>+B6</f>
        <v>2011/01</v>
      </c>
      <c r="C139" s="107" t="str">
        <f t="shared" ref="C139:M139" si="19">+C6</f>
        <v>2011/02</v>
      </c>
      <c r="D139" s="107" t="str">
        <f t="shared" si="19"/>
        <v>2011/03</v>
      </c>
      <c r="E139" s="107" t="str">
        <f t="shared" si="19"/>
        <v>2011/04</v>
      </c>
      <c r="F139" s="107" t="str">
        <f t="shared" si="19"/>
        <v>2011/05</v>
      </c>
      <c r="G139" s="107" t="str">
        <f t="shared" si="19"/>
        <v>2011/06</v>
      </c>
      <c r="H139" s="107" t="str">
        <f t="shared" si="19"/>
        <v>2011/07</v>
      </c>
      <c r="I139" s="107" t="str">
        <f t="shared" si="19"/>
        <v>2011/08</v>
      </c>
      <c r="J139" s="107" t="str">
        <f t="shared" si="19"/>
        <v>2011/09</v>
      </c>
      <c r="K139" s="107" t="str">
        <f t="shared" si="19"/>
        <v>2011/10</v>
      </c>
      <c r="L139" s="107" t="str">
        <f t="shared" si="19"/>
        <v>2011/11</v>
      </c>
      <c r="M139" s="107" t="str">
        <f t="shared" si="19"/>
        <v>2011/12</v>
      </c>
      <c r="N139" s="58"/>
    </row>
    <row r="140" spans="1:15">
      <c r="A140" s="108" t="s">
        <v>69</v>
      </c>
      <c r="B140" s="81">
        <v>2270.5100000000002</v>
      </c>
      <c r="C140" s="81">
        <v>2346.29</v>
      </c>
      <c r="D140" s="81">
        <v>2316.36</v>
      </c>
      <c r="E140" s="81">
        <v>2404.08</v>
      </c>
      <c r="F140" s="81">
        <v>2336.09</v>
      </c>
      <c r="G140" s="81">
        <v>2361.39</v>
      </c>
      <c r="H140" s="81">
        <v>2362.81</v>
      </c>
      <c r="I140" s="81">
        <v>2167.83</v>
      </c>
      <c r="J140" s="81">
        <v>2139.1799999999998</v>
      </c>
      <c r="K140" s="81">
        <v>2401.29</v>
      </c>
      <c r="L140" s="81">
        <v>2150.88</v>
      </c>
      <c r="M140" s="81">
        <v>2277.83</v>
      </c>
      <c r="N140" s="50" t="s">
        <v>93</v>
      </c>
      <c r="O140" s="149"/>
    </row>
    <row r="141" spans="1:15">
      <c r="A141" s="109" t="s">
        <v>68</v>
      </c>
      <c r="B141" s="82">
        <v>1276.3399999999999</v>
      </c>
      <c r="C141" s="82">
        <v>1319.88</v>
      </c>
      <c r="D141" s="82">
        <v>1313.8</v>
      </c>
      <c r="E141" s="82">
        <v>1363.61</v>
      </c>
      <c r="F141" s="82">
        <v>1331.1</v>
      </c>
      <c r="G141" s="82">
        <v>1339.97</v>
      </c>
      <c r="H141" s="82">
        <v>1292.28</v>
      </c>
      <c r="I141" s="82">
        <v>1173.97</v>
      </c>
      <c r="J141" s="82">
        <v>1131.42</v>
      </c>
      <c r="K141" s="82">
        <v>1285.08</v>
      </c>
      <c r="L141" s="82">
        <v>1158.67</v>
      </c>
      <c r="M141" s="82">
        <v>1257.5999999999999</v>
      </c>
      <c r="N141" s="64" t="s">
        <v>92</v>
      </c>
      <c r="O141" s="149"/>
    </row>
    <row r="142" spans="1:15">
      <c r="A142" s="109" t="s">
        <v>34</v>
      </c>
      <c r="B142" s="82">
        <v>7102.8</v>
      </c>
      <c r="C142" s="82">
        <v>7185.17</v>
      </c>
      <c r="D142" s="82">
        <v>6946.36</v>
      </c>
      <c r="E142" s="82">
        <v>7514.46</v>
      </c>
      <c r="F142" s="82">
        <v>7163.47</v>
      </c>
      <c r="G142" s="82">
        <v>7419.49</v>
      </c>
      <c r="H142" s="82">
        <v>7158.77</v>
      </c>
      <c r="I142" s="82">
        <v>5538.33</v>
      </c>
      <c r="J142" s="82">
        <v>5502.02</v>
      </c>
      <c r="K142" s="82">
        <v>6346.19</v>
      </c>
      <c r="L142" s="82">
        <v>5492.87</v>
      </c>
      <c r="M142" s="82">
        <v>5898.35</v>
      </c>
      <c r="N142" s="51" t="s">
        <v>84</v>
      </c>
      <c r="O142" s="149"/>
    </row>
    <row r="143" spans="1:15">
      <c r="A143" s="37" t="s">
        <v>59</v>
      </c>
      <c r="B143" s="82">
        <v>66697.570000000007</v>
      </c>
      <c r="C143" s="82">
        <v>66902.53</v>
      </c>
      <c r="D143" s="82">
        <v>67765.94</v>
      </c>
      <c r="E143" s="82">
        <v>66132.86</v>
      </c>
      <c r="F143" s="82">
        <v>64294.96</v>
      </c>
      <c r="G143" s="82">
        <v>63394.34</v>
      </c>
      <c r="H143" s="82">
        <v>58823.45</v>
      </c>
      <c r="I143" s="82">
        <v>56531.62</v>
      </c>
      <c r="J143" s="82">
        <v>52324.42</v>
      </c>
      <c r="K143" s="82">
        <v>59513.13</v>
      </c>
      <c r="L143" s="82">
        <v>57897.49</v>
      </c>
      <c r="M143" s="82">
        <v>56754.080000000002</v>
      </c>
      <c r="N143" s="64" t="s">
        <v>82</v>
      </c>
      <c r="O143" s="149"/>
    </row>
    <row r="144" spans="1:15">
      <c r="A144" s="37" t="s">
        <v>147</v>
      </c>
      <c r="B144" s="82">
        <v>3583.11</v>
      </c>
      <c r="C144" s="82">
        <v>3455.44</v>
      </c>
      <c r="D144" s="82">
        <v>3348.83</v>
      </c>
      <c r="E144" s="82">
        <v>2911.51</v>
      </c>
      <c r="F144" s="82">
        <v>2709.95</v>
      </c>
      <c r="G144" s="82">
        <v>2759.36</v>
      </c>
      <c r="H144" s="82">
        <v>2701.73</v>
      </c>
      <c r="I144" s="82">
        <v>2528.2800000000002</v>
      </c>
      <c r="J144" s="82">
        <v>2359.2199999999998</v>
      </c>
      <c r="K144" s="82">
        <v>2473.41</v>
      </c>
      <c r="L144" s="82">
        <v>2380.2199999999998</v>
      </c>
      <c r="M144" s="82">
        <v>2199.42</v>
      </c>
      <c r="N144" s="64" t="s">
        <v>159</v>
      </c>
      <c r="O144" s="149"/>
    </row>
    <row r="145" spans="1:15">
      <c r="A145" s="109" t="s">
        <v>36</v>
      </c>
      <c r="B145" s="82">
        <v>4002.32</v>
      </c>
      <c r="C145" s="82">
        <v>4070.38</v>
      </c>
      <c r="D145" s="82">
        <v>3972.38</v>
      </c>
      <c r="E145" s="82">
        <v>4106.92</v>
      </c>
      <c r="F145" s="82">
        <v>3950.98</v>
      </c>
      <c r="G145" s="82">
        <v>4007.35</v>
      </c>
      <c r="H145" s="82">
        <v>3672.77</v>
      </c>
      <c r="I145" s="82">
        <v>3148.53</v>
      </c>
      <c r="J145" s="82">
        <v>2981.96</v>
      </c>
      <c r="K145" s="82">
        <v>3348.63</v>
      </c>
      <c r="L145" s="82">
        <v>2856.97</v>
      </c>
      <c r="M145" s="82">
        <v>3159.81</v>
      </c>
      <c r="N145" s="64" t="s">
        <v>83</v>
      </c>
      <c r="O145" s="149"/>
    </row>
    <row r="146" spans="1:15">
      <c r="A146" s="37" t="s">
        <v>63</v>
      </c>
      <c r="B146" s="82">
        <v>31543.05</v>
      </c>
      <c r="C146" s="82">
        <v>31965.59</v>
      </c>
      <c r="D146" s="82">
        <v>31595.89</v>
      </c>
      <c r="E146" s="82">
        <v>32836.230000000003</v>
      </c>
      <c r="F146" s="82">
        <v>32384.41</v>
      </c>
      <c r="G146" s="82">
        <v>31925.47</v>
      </c>
      <c r="H146" s="82">
        <v>31208.04</v>
      </c>
      <c r="I146" s="82">
        <v>30518.92</v>
      </c>
      <c r="J146" s="82">
        <v>29674.2</v>
      </c>
      <c r="K146" s="82">
        <v>32894.11</v>
      </c>
      <c r="L146" s="82">
        <v>31123.96</v>
      </c>
      <c r="M146" s="82">
        <v>31985.67</v>
      </c>
      <c r="N146" s="64" t="s">
        <v>90</v>
      </c>
      <c r="O146" s="149"/>
    </row>
    <row r="147" spans="1:15">
      <c r="A147" s="37" t="s">
        <v>60</v>
      </c>
      <c r="B147" s="82">
        <v>18395.97</v>
      </c>
      <c r="C147" s="82">
        <v>17700.91</v>
      </c>
      <c r="D147" s="82">
        <v>18815.64</v>
      </c>
      <c r="E147" s="82">
        <v>19135.96</v>
      </c>
      <c r="F147" s="82">
        <v>18266.099999999999</v>
      </c>
      <c r="G147" s="82">
        <v>18762.8</v>
      </c>
      <c r="H147" s="82">
        <v>18197.2</v>
      </c>
      <c r="I147" s="82">
        <v>16821.46</v>
      </c>
      <c r="J147" s="82">
        <v>16453.759999999998</v>
      </c>
      <c r="K147" s="82">
        <v>17804.8</v>
      </c>
      <c r="L147" s="82">
        <v>15695.43</v>
      </c>
      <c r="M147" s="82">
        <v>15454.92</v>
      </c>
      <c r="N147" s="64" t="s">
        <v>86</v>
      </c>
      <c r="O147" s="149"/>
    </row>
    <row r="148" spans="1:15">
      <c r="A148" s="109" t="s">
        <v>35</v>
      </c>
      <c r="B148" s="82">
        <v>23617.02</v>
      </c>
      <c r="C148" s="82">
        <v>23012.37</v>
      </c>
      <c r="D148" s="82">
        <v>23158.67</v>
      </c>
      <c r="E148" s="82">
        <v>23720.81</v>
      </c>
      <c r="F148" s="82">
        <v>23118.07</v>
      </c>
      <c r="G148" s="82">
        <v>22398.1</v>
      </c>
      <c r="H148" s="82">
        <v>22440.25</v>
      </c>
      <c r="I148" s="82">
        <v>20212.91</v>
      </c>
      <c r="J148" s="82">
        <v>17592.41</v>
      </c>
      <c r="K148" s="82">
        <v>20019.240000000002</v>
      </c>
      <c r="L148" s="82">
        <v>17689.48</v>
      </c>
      <c r="M148" s="82">
        <v>18434.39</v>
      </c>
      <c r="N148" s="64" t="s">
        <v>85</v>
      </c>
      <c r="O148" s="149"/>
    </row>
    <row r="149" spans="1:15">
      <c r="A149" s="109" t="s">
        <v>37</v>
      </c>
      <c r="B149" s="82">
        <v>5881.37</v>
      </c>
      <c r="C149" s="82">
        <v>6001.2</v>
      </c>
      <c r="D149" s="82">
        <v>5900.76</v>
      </c>
      <c r="E149" s="82">
        <v>6069.9</v>
      </c>
      <c r="F149" s="82">
        <v>5938.87</v>
      </c>
      <c r="G149" s="82">
        <v>5989.76</v>
      </c>
      <c r="H149" s="82">
        <v>5815.19</v>
      </c>
      <c r="I149" s="82">
        <v>5292.03</v>
      </c>
      <c r="J149" s="82">
        <v>5128.4799999999996</v>
      </c>
      <c r="K149" s="82">
        <v>5702.24</v>
      </c>
      <c r="L149" s="82">
        <v>5164.6499999999996</v>
      </c>
      <c r="M149" s="82">
        <v>5572.28</v>
      </c>
      <c r="N149" s="64" t="s">
        <v>91</v>
      </c>
      <c r="O149" s="149"/>
    </row>
    <row r="150" spans="1:15">
      <c r="A150" s="109" t="s">
        <v>38</v>
      </c>
      <c r="B150" s="82">
        <v>10360.34</v>
      </c>
      <c r="C150" s="82">
        <v>10526.76</v>
      </c>
      <c r="D150" s="82">
        <v>9536.1299999999992</v>
      </c>
      <c r="E150" s="82">
        <v>9849.74</v>
      </c>
      <c r="F150" s="82">
        <v>9521.94</v>
      </c>
      <c r="G150" s="82">
        <v>9868.07</v>
      </c>
      <c r="H150" s="82">
        <v>9833.0300000000007</v>
      </c>
      <c r="I150" s="82">
        <v>8950.74</v>
      </c>
      <c r="J150" s="82">
        <v>8700.2900000000009</v>
      </c>
      <c r="K150" s="82">
        <v>9050.4699999999993</v>
      </c>
      <c r="L150" s="82">
        <v>8160.01</v>
      </c>
      <c r="M150" s="82">
        <v>8455.35</v>
      </c>
      <c r="N150" s="64" t="s">
        <v>87</v>
      </c>
      <c r="O150" s="149"/>
    </row>
    <row r="151" spans="1:15">
      <c r="A151" s="37" t="s">
        <v>61</v>
      </c>
      <c r="B151" s="82">
        <v>36839.72</v>
      </c>
      <c r="C151" s="82">
        <v>36880</v>
      </c>
      <c r="D151" s="82">
        <v>36784.269999999997</v>
      </c>
      <c r="E151" s="82">
        <v>36962.620000000003</v>
      </c>
      <c r="F151" s="82">
        <v>35819.199999999997</v>
      </c>
      <c r="G151" s="82">
        <v>36800.720000000001</v>
      </c>
      <c r="H151" s="82">
        <v>35999.339999999997</v>
      </c>
      <c r="I151" s="82">
        <v>35134.43</v>
      </c>
      <c r="J151" s="82">
        <v>33503.279999999999</v>
      </c>
      <c r="K151" s="82">
        <v>36708.639999999999</v>
      </c>
      <c r="L151" s="82">
        <v>34573.040000000001</v>
      </c>
      <c r="M151" s="82">
        <v>37077.730000000003</v>
      </c>
      <c r="N151" s="64" t="s">
        <v>88</v>
      </c>
      <c r="O151" s="149"/>
    </row>
    <row r="152" spans="1:15">
      <c r="A152" s="85" t="s">
        <v>62</v>
      </c>
      <c r="B152" s="83">
        <v>1885.53</v>
      </c>
      <c r="C152" s="83">
        <v>1932.82</v>
      </c>
      <c r="D152" s="83">
        <v>2041.49</v>
      </c>
      <c r="E152" s="83">
        <v>2026.94</v>
      </c>
      <c r="F152" s="83">
        <v>1858.39</v>
      </c>
      <c r="G152" s="83">
        <v>1937.57</v>
      </c>
      <c r="H152" s="83">
        <v>1965.02</v>
      </c>
      <c r="I152" s="83">
        <v>1657.25</v>
      </c>
      <c r="J152" s="83">
        <v>1341.09</v>
      </c>
      <c r="K152" s="83">
        <v>1610.32</v>
      </c>
      <c r="L152" s="83">
        <v>1413.18</v>
      </c>
      <c r="M152" s="83">
        <v>1381.87</v>
      </c>
      <c r="N152" s="115" t="s">
        <v>89</v>
      </c>
      <c r="O152" s="149"/>
    </row>
    <row r="153" spans="1:1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13"/>
    </row>
    <row r="154" spans="1:15" ht="10.5" customHeight="1">
      <c r="A154" s="110" t="s">
        <v>46</v>
      </c>
      <c r="B154" s="82"/>
      <c r="C154" s="82"/>
      <c r="D154" s="82"/>
      <c r="E154" s="18"/>
      <c r="F154" s="18"/>
      <c r="G154" s="18"/>
      <c r="H154" s="18"/>
      <c r="I154" s="18"/>
      <c r="J154" s="18"/>
      <c r="K154" s="18"/>
      <c r="L154" s="18"/>
      <c r="M154" s="18"/>
      <c r="N154" s="86" t="s">
        <v>45</v>
      </c>
    </row>
    <row r="155" spans="1:15" s="129" customFormat="1" ht="10.5" customHeight="1">
      <c r="A155" s="150" t="s">
        <v>296</v>
      </c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3" t="s">
        <v>310</v>
      </c>
    </row>
    <row r="158" spans="1:15" s="84" customFormat="1">
      <c r="A158" s="112" t="s">
        <v>355</v>
      </c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54" t="s">
        <v>356</v>
      </c>
    </row>
    <row r="167" spans="2:13">
      <c r="B167" s="152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</row>
  </sheetData>
  <mergeCells count="2">
    <mergeCell ref="A2:N2"/>
    <mergeCell ref="A3:N3"/>
  </mergeCells>
  <phoneticPr fontId="0" type="noConversion"/>
  <pageMargins left="0.43307086614173229" right="0.23622047244094491" top="0.31496062992125984" bottom="0.31496062992125984" header="0.15748031496062992" footer="0.19685039370078741"/>
  <pageSetup paperSize="9" scale="54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77" max="5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A6D0E-E8A1-4122-8A64-54A7B4EF5003}">
  <sheetPr>
    <pageSetUpPr autoPageBreaks="0"/>
  </sheetPr>
  <dimension ref="A1:Q312"/>
  <sheetViews>
    <sheetView zoomScale="70" zoomScaleNormal="70" workbookViewId="0">
      <selection activeCell="M5" sqref="M5"/>
    </sheetView>
  </sheetViews>
  <sheetFormatPr defaultColWidth="42" defaultRowHeight="12.75"/>
  <cols>
    <col min="1" max="1" width="68.7109375" style="170" customWidth="1"/>
    <col min="2" max="2" width="15" style="313" customWidth="1"/>
    <col min="3" max="4" width="15" style="170" customWidth="1"/>
    <col min="5" max="13" width="15.7109375" style="170" bestFit="1" customWidth="1"/>
    <col min="14" max="14" width="75.7109375" style="170" bestFit="1" customWidth="1"/>
    <col min="15" max="16" width="42" style="170"/>
    <col min="17" max="17" width="28.42578125" style="170" customWidth="1"/>
    <col min="18" max="20" width="13.85546875" style="170" customWidth="1"/>
    <col min="21" max="16384" width="42" style="170"/>
  </cols>
  <sheetData>
    <row r="1" spans="1:17" s="165" customFormat="1" ht="22.5">
      <c r="A1" s="163" t="s">
        <v>378</v>
      </c>
      <c r="B1" s="435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17" s="165" customFormat="1" ht="22.5">
      <c r="A2" s="278"/>
      <c r="B2" s="43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276"/>
    </row>
    <row r="3" spans="1:17" s="165" customFormat="1" ht="22.5">
      <c r="A3" s="277"/>
      <c r="B3" s="43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276"/>
    </row>
    <row r="4" spans="1:17">
      <c r="A4" s="167" t="s">
        <v>495</v>
      </c>
      <c r="B4" s="437" t="s">
        <v>601</v>
      </c>
      <c r="C4" s="437" t="s">
        <v>602</v>
      </c>
      <c r="D4" s="437" t="s">
        <v>603</v>
      </c>
      <c r="E4" s="437" t="s">
        <v>604</v>
      </c>
      <c r="F4" s="437" t="s">
        <v>605</v>
      </c>
      <c r="G4" s="437" t="s">
        <v>606</v>
      </c>
      <c r="H4" s="437" t="s">
        <v>607</v>
      </c>
      <c r="I4" s="437" t="s">
        <v>608</v>
      </c>
      <c r="J4" s="437" t="s">
        <v>609</v>
      </c>
      <c r="K4" s="437" t="s">
        <v>610</v>
      </c>
      <c r="L4" s="437" t="s">
        <v>611</v>
      </c>
      <c r="M4" s="437" t="s">
        <v>612</v>
      </c>
      <c r="N4" s="169" t="s">
        <v>496</v>
      </c>
    </row>
    <row r="5" spans="1:17">
      <c r="A5" s="171" t="s">
        <v>343</v>
      </c>
      <c r="B5" s="432">
        <f>SUM(B6:B14)</f>
        <v>3747189.7395607997</v>
      </c>
      <c r="C5" s="432">
        <f t="shared" ref="C5:M5" si="0">SUM(C6:C14)</f>
        <v>3837577.5935020442</v>
      </c>
      <c r="D5" s="432">
        <f t="shared" si="0"/>
        <v>3962545.6133794277</v>
      </c>
      <c r="E5" s="432">
        <f t="shared" si="0"/>
        <v>4300161.6372596826</v>
      </c>
      <c r="F5" s="432">
        <f t="shared" si="0"/>
        <v>4466330.872115829</v>
      </c>
      <c r="G5" s="432">
        <f t="shared" si="0"/>
        <v>4625555.1138738105</v>
      </c>
      <c r="H5" s="432">
        <f t="shared" si="0"/>
        <v>4818663.2486399496</v>
      </c>
      <c r="I5" s="432">
        <f t="shared" si="0"/>
        <v>4976652.6118118502</v>
      </c>
      <c r="J5" s="432">
        <f t="shared" si="0"/>
        <v>5152588.9506198904</v>
      </c>
      <c r="K5" s="432">
        <f t="shared" si="0"/>
        <v>5280353.6179195093</v>
      </c>
      <c r="L5" s="432">
        <f t="shared" si="0"/>
        <v>5289188.8968318291</v>
      </c>
      <c r="M5" s="432">
        <f t="shared" si="0"/>
        <v>5280975.4294060003</v>
      </c>
      <c r="N5" s="173" t="s">
        <v>345</v>
      </c>
      <c r="P5" s="225"/>
    </row>
    <row r="6" spans="1:17">
      <c r="A6" s="174" t="s">
        <v>340</v>
      </c>
      <c r="B6" s="416">
        <v>1229508.679</v>
      </c>
      <c r="C6" s="416">
        <v>1239529.4620000001</v>
      </c>
      <c r="D6" s="424">
        <v>1292884.2110000001</v>
      </c>
      <c r="E6" s="424">
        <v>1423829.963</v>
      </c>
      <c r="F6" s="424">
        <v>1404468.4</v>
      </c>
      <c r="G6" s="424">
        <v>1482514.3020000001</v>
      </c>
      <c r="H6" s="424">
        <v>1514107.7509999999</v>
      </c>
      <c r="I6" s="424">
        <v>1495996.44</v>
      </c>
      <c r="J6" s="424">
        <v>1535518.169</v>
      </c>
      <c r="K6" s="424">
        <v>1519471.8959999999</v>
      </c>
      <c r="L6" s="424">
        <v>1506641.077</v>
      </c>
      <c r="M6" s="424">
        <v>1498053.0630000001</v>
      </c>
      <c r="N6" s="176" t="s">
        <v>351</v>
      </c>
      <c r="P6" s="225"/>
    </row>
    <row r="7" spans="1:17">
      <c r="A7" s="174" t="s">
        <v>341</v>
      </c>
      <c r="B7" s="416">
        <v>1161722.3618367999</v>
      </c>
      <c r="C7" s="416">
        <v>1230229.8539516001</v>
      </c>
      <c r="D7" s="424">
        <v>1274641.9467860002</v>
      </c>
      <c r="E7" s="424">
        <v>1358256.8181481999</v>
      </c>
      <c r="F7" s="424">
        <v>1359317.9749214</v>
      </c>
      <c r="G7" s="424">
        <v>1383836.1887348001</v>
      </c>
      <c r="H7" s="424">
        <v>1477070.3607056001</v>
      </c>
      <c r="I7" s="424">
        <v>1594232.5084438</v>
      </c>
      <c r="J7" s="424">
        <v>1668570.1658200002</v>
      </c>
      <c r="K7" s="424">
        <v>1795072.9361652997</v>
      </c>
      <c r="L7" s="424">
        <v>1799774.399001</v>
      </c>
      <c r="M7" s="424">
        <v>1788982.2523459999</v>
      </c>
      <c r="N7" s="176" t="s">
        <v>352</v>
      </c>
      <c r="P7" s="225"/>
    </row>
    <row r="8" spans="1:17">
      <c r="A8" s="174" t="s">
        <v>585</v>
      </c>
      <c r="B8" s="416">
        <v>811413</v>
      </c>
      <c r="C8" s="416">
        <v>832400.20000000007</v>
      </c>
      <c r="D8" s="416">
        <v>867386.7</v>
      </c>
      <c r="E8" s="416">
        <v>926736.20000000007</v>
      </c>
      <c r="F8" s="416">
        <v>1059359.8999999999</v>
      </c>
      <c r="G8" s="416">
        <v>1089482.3</v>
      </c>
      <c r="H8" s="416">
        <v>1153926.9000000001</v>
      </c>
      <c r="I8" s="416">
        <v>1195119</v>
      </c>
      <c r="J8" s="416">
        <v>1194822.3999999999</v>
      </c>
      <c r="K8" s="416">
        <v>1193958.6000000001</v>
      </c>
      <c r="L8" s="416">
        <v>1174221.2</v>
      </c>
      <c r="M8" s="416">
        <v>1156750.6000000001</v>
      </c>
      <c r="N8" s="176" t="s">
        <v>298</v>
      </c>
      <c r="P8" s="225"/>
    </row>
    <row r="9" spans="1:17">
      <c r="A9" s="174" t="s">
        <v>613</v>
      </c>
      <c r="B9" s="424">
        <v>177419.66656000001</v>
      </c>
      <c r="C9" s="424">
        <v>179825.16006000002</v>
      </c>
      <c r="D9" s="424">
        <v>187272.36064</v>
      </c>
      <c r="E9" s="424">
        <v>201503.94537</v>
      </c>
      <c r="F9" s="424">
        <v>200739.99904</v>
      </c>
      <c r="G9" s="424">
        <v>203257.41072000001</v>
      </c>
      <c r="H9" s="424">
        <v>202812.51060000001</v>
      </c>
      <c r="I9" s="424">
        <v>223865.10292</v>
      </c>
      <c r="J9" s="424">
        <v>234435.83063999997</v>
      </c>
      <c r="K9" s="424">
        <v>255957.36395999999</v>
      </c>
      <c r="L9" s="424">
        <v>259070.34983999998</v>
      </c>
      <c r="M9" s="424">
        <v>252523.73064000005</v>
      </c>
      <c r="N9" s="176" t="s">
        <v>615</v>
      </c>
      <c r="P9" s="225"/>
    </row>
    <row r="10" spans="1:17">
      <c r="A10" s="174" t="s">
        <v>614</v>
      </c>
      <c r="B10" s="424">
        <v>50529.032163999997</v>
      </c>
      <c r="C10" s="424">
        <v>49252.721346000006</v>
      </c>
      <c r="D10" s="424">
        <v>56713.057439999997</v>
      </c>
      <c r="E10" s="424">
        <v>61943.658243999984</v>
      </c>
      <c r="F10" s="424">
        <v>62196.775227999991</v>
      </c>
      <c r="G10" s="424">
        <v>60885.592768000017</v>
      </c>
      <c r="H10" s="424">
        <v>64095.704423999996</v>
      </c>
      <c r="I10" s="424">
        <v>68146.063502000005</v>
      </c>
      <c r="J10" s="424">
        <v>72269.031757999997</v>
      </c>
      <c r="K10" s="424">
        <v>81795.22598399999</v>
      </c>
      <c r="L10" s="424">
        <v>78572.152944000001</v>
      </c>
      <c r="M10" s="424">
        <v>75709.783420000007</v>
      </c>
      <c r="N10" s="176" t="s">
        <v>616</v>
      </c>
      <c r="P10" s="225"/>
    </row>
    <row r="11" spans="1:17">
      <c r="A11" s="174" t="s">
        <v>234</v>
      </c>
      <c r="B11" s="424">
        <v>203772</v>
      </c>
      <c r="C11" s="424">
        <v>188713.0030399973</v>
      </c>
      <c r="D11" s="424">
        <v>166186.62544346869</v>
      </c>
      <c r="E11" s="424">
        <v>202479.8152930965</v>
      </c>
      <c r="F11" s="424">
        <v>239679.67941052158</v>
      </c>
      <c r="G11" s="424">
        <v>266897.56127955968</v>
      </c>
      <c r="H11" s="424">
        <v>273513.78450056259</v>
      </c>
      <c r="I11" s="424">
        <v>272276.9922732141</v>
      </c>
      <c r="J11" s="424">
        <v>315400.67570434243</v>
      </c>
      <c r="K11" s="424">
        <v>304397.78793593671</v>
      </c>
      <c r="L11" s="424">
        <v>339836.84458324895</v>
      </c>
      <c r="M11" s="424">
        <v>380788</v>
      </c>
      <c r="N11" s="176" t="s">
        <v>144</v>
      </c>
      <c r="P11" s="225"/>
    </row>
    <row r="12" spans="1:17">
      <c r="A12" s="174" t="s">
        <v>262</v>
      </c>
      <c r="B12" s="416">
        <v>92256</v>
      </c>
      <c r="C12" s="416">
        <v>97038.463469698501</v>
      </c>
      <c r="D12" s="424">
        <v>97082.890597727004</v>
      </c>
      <c r="E12" s="424">
        <v>105196.15791580369</v>
      </c>
      <c r="F12" s="424">
        <v>117322.9575215985</v>
      </c>
      <c r="G12" s="424">
        <v>114459.216680468</v>
      </c>
      <c r="H12" s="424">
        <v>108246.6799601082</v>
      </c>
      <c r="I12" s="424">
        <v>102794.653789384</v>
      </c>
      <c r="J12" s="424">
        <v>103636.2581991553</v>
      </c>
      <c r="K12" s="424">
        <v>99986.777388636794</v>
      </c>
      <c r="L12" s="424">
        <v>100346.1009528562</v>
      </c>
      <c r="M12" s="424">
        <v>96527</v>
      </c>
      <c r="N12" s="176" t="s">
        <v>569</v>
      </c>
      <c r="P12" s="225"/>
    </row>
    <row r="13" spans="1:17">
      <c r="A13" s="174" t="s">
        <v>584</v>
      </c>
      <c r="B13" s="416">
        <v>20441</v>
      </c>
      <c r="C13" s="416">
        <v>20282.844207157701</v>
      </c>
      <c r="D13" s="424">
        <v>19950.943711700798</v>
      </c>
      <c r="E13" s="424">
        <v>20129.432529022401</v>
      </c>
      <c r="F13" s="424">
        <v>23139.6523627885</v>
      </c>
      <c r="G13" s="424">
        <v>23991.951636912599</v>
      </c>
      <c r="H13" s="424">
        <v>24713.726942667701</v>
      </c>
      <c r="I13" s="424">
        <v>24063.421110891672</v>
      </c>
      <c r="J13" s="424">
        <v>27766.061222540709</v>
      </c>
      <c r="K13" s="424">
        <v>29557.132033970513</v>
      </c>
      <c r="L13" s="424">
        <v>30411.803517043852</v>
      </c>
      <c r="M13" s="424">
        <v>31269</v>
      </c>
      <c r="N13" s="176" t="s">
        <v>347</v>
      </c>
      <c r="P13" s="225"/>
    </row>
    <row r="14" spans="1:17">
      <c r="A14" s="174" t="s">
        <v>263</v>
      </c>
      <c r="B14" s="433">
        <v>128</v>
      </c>
      <c r="C14" s="433">
        <v>305.88542759000001</v>
      </c>
      <c r="D14" s="433">
        <v>426.87776053000005</v>
      </c>
      <c r="E14" s="433">
        <v>85.646759560000007</v>
      </c>
      <c r="F14" s="433">
        <v>105.53363152</v>
      </c>
      <c r="G14" s="433">
        <v>230.59005407000001</v>
      </c>
      <c r="H14" s="433">
        <v>175.83050700999999</v>
      </c>
      <c r="I14" s="433">
        <v>158.42977256</v>
      </c>
      <c r="J14" s="433">
        <v>170.35827584999996</v>
      </c>
      <c r="K14" s="433">
        <v>155.89845166500001</v>
      </c>
      <c r="L14" s="433">
        <v>314.96899367999998</v>
      </c>
      <c r="M14" s="433">
        <v>372</v>
      </c>
      <c r="N14" s="176" t="s">
        <v>346</v>
      </c>
      <c r="O14" s="573"/>
      <c r="P14" s="225"/>
    </row>
    <row r="15" spans="1:17">
      <c r="A15" s="178" t="s">
        <v>344</v>
      </c>
      <c r="B15" s="432">
        <f>SUM(B16:B23)</f>
        <v>549519.48324960005</v>
      </c>
      <c r="C15" s="432">
        <f t="shared" ref="C15:M15" si="1">SUM(C16:C23)</f>
        <v>498753.08832401189</v>
      </c>
      <c r="D15" s="432">
        <f t="shared" si="1"/>
        <v>451001.48424335453</v>
      </c>
      <c r="E15" s="432">
        <f t="shared" si="1"/>
        <v>495690.25005900051</v>
      </c>
      <c r="F15" s="432">
        <f t="shared" si="1"/>
        <v>483678.24306268228</v>
      </c>
      <c r="G15" s="432">
        <f t="shared" si="1"/>
        <v>496344.87163508782</v>
      </c>
      <c r="H15" s="432">
        <f t="shared" si="1"/>
        <v>564768.09464432928</v>
      </c>
      <c r="I15" s="432">
        <f t="shared" si="1"/>
        <v>527314.11028885725</v>
      </c>
      <c r="J15" s="432">
        <f t="shared" si="1"/>
        <v>538159.10833812598</v>
      </c>
      <c r="K15" s="432">
        <f t="shared" si="1"/>
        <v>547143.36133598385</v>
      </c>
      <c r="L15" s="432">
        <f t="shared" si="1"/>
        <v>594571.15936403268</v>
      </c>
      <c r="M15" s="432">
        <f t="shared" si="1"/>
        <v>615742.25528099993</v>
      </c>
      <c r="N15" s="180" t="s">
        <v>359</v>
      </c>
      <c r="O15" s="574"/>
    </row>
    <row r="16" spans="1:17">
      <c r="A16" s="174" t="s">
        <v>340</v>
      </c>
      <c r="B16" s="424">
        <v>30389.984</v>
      </c>
      <c r="C16" s="424">
        <v>31227.694</v>
      </c>
      <c r="D16" s="424">
        <v>32042.028999999999</v>
      </c>
      <c r="E16" s="424">
        <v>32677.649000000001</v>
      </c>
      <c r="F16" s="424">
        <v>33063.582999999999</v>
      </c>
      <c r="G16" s="424">
        <v>39190.387000000002</v>
      </c>
      <c r="H16" s="424">
        <v>39983.233999999997</v>
      </c>
      <c r="I16" s="424">
        <v>40591.885000000002</v>
      </c>
      <c r="J16" s="424">
        <v>40506.722000000002</v>
      </c>
      <c r="K16" s="424">
        <v>39048.983</v>
      </c>
      <c r="L16" s="424">
        <v>38695.786999999997</v>
      </c>
      <c r="M16" s="424">
        <v>38792.563999999998</v>
      </c>
      <c r="N16" s="176" t="s">
        <v>351</v>
      </c>
      <c r="Q16" s="225"/>
    </row>
    <row r="17" spans="1:17">
      <c r="A17" s="174" t="s">
        <v>341</v>
      </c>
      <c r="B17" s="424">
        <v>123653.2282496</v>
      </c>
      <c r="C17" s="424">
        <v>127341.35918459999</v>
      </c>
      <c r="D17" s="424">
        <v>132321.02015</v>
      </c>
      <c r="E17" s="424">
        <v>141860.2776878</v>
      </c>
      <c r="F17" s="424">
        <v>139210.77389820002</v>
      </c>
      <c r="G17" s="424">
        <v>136438.46688460003</v>
      </c>
      <c r="H17" s="424">
        <v>144064.6379072</v>
      </c>
      <c r="I17" s="424">
        <v>153308.27404759999</v>
      </c>
      <c r="J17" s="424">
        <v>157780.28087700001</v>
      </c>
      <c r="K17" s="424">
        <v>164679.25138130001</v>
      </c>
      <c r="L17" s="424">
        <v>154678.84082300001</v>
      </c>
      <c r="M17" s="424">
        <v>146502.27650099999</v>
      </c>
      <c r="N17" s="176" t="s">
        <v>352</v>
      </c>
      <c r="Q17" s="225"/>
    </row>
    <row r="18" spans="1:17">
      <c r="A18" s="174" t="s">
        <v>342</v>
      </c>
      <c r="B18" s="424">
        <v>1653.271</v>
      </c>
      <c r="C18" s="424">
        <v>1949.021</v>
      </c>
      <c r="D18" s="424">
        <v>2118.1289999999999</v>
      </c>
      <c r="E18" s="424">
        <v>2531.7922400000002</v>
      </c>
      <c r="F18" s="424">
        <v>2595.9148100000002</v>
      </c>
      <c r="G18" s="424">
        <v>2672.0237299999999</v>
      </c>
      <c r="H18" s="424">
        <v>3181.18075</v>
      </c>
      <c r="I18" s="424">
        <v>3723.9279500000002</v>
      </c>
      <c r="J18" s="424">
        <v>3944.50398</v>
      </c>
      <c r="K18" s="424">
        <v>4341.4742100000003</v>
      </c>
      <c r="L18" s="424">
        <v>4032.4002500000001</v>
      </c>
      <c r="M18" s="424">
        <v>3986.8147799999997</v>
      </c>
      <c r="N18" s="176" t="s">
        <v>353</v>
      </c>
      <c r="Q18" s="225"/>
    </row>
    <row r="19" spans="1:17">
      <c r="A19" s="174" t="s">
        <v>585</v>
      </c>
      <c r="B19" s="424">
        <v>92449</v>
      </c>
      <c r="C19" s="424">
        <v>77076.2</v>
      </c>
      <c r="D19" s="424">
        <v>62985.9</v>
      </c>
      <c r="E19" s="424">
        <v>57911.3</v>
      </c>
      <c r="F19" s="424">
        <v>51357.5</v>
      </c>
      <c r="G19" s="424">
        <v>48853.399999999994</v>
      </c>
      <c r="H19" s="424">
        <v>45881.8</v>
      </c>
      <c r="I19" s="424">
        <v>41160.799999999996</v>
      </c>
      <c r="J19" s="424">
        <v>41111.800000000003</v>
      </c>
      <c r="K19" s="424">
        <v>41884.800000000003</v>
      </c>
      <c r="L19" s="424">
        <v>48268</v>
      </c>
      <c r="M19" s="424">
        <v>63015.6</v>
      </c>
      <c r="N19" s="176" t="s">
        <v>298</v>
      </c>
      <c r="Q19" s="225"/>
    </row>
    <row r="20" spans="1:17">
      <c r="A20" s="174" t="s">
        <v>234</v>
      </c>
      <c r="B20" s="424">
        <v>299045</v>
      </c>
      <c r="C20" s="424">
        <v>258581.2515447007</v>
      </c>
      <c r="D20" s="424">
        <v>219146.2379800195</v>
      </c>
      <c r="E20" s="424">
        <v>258199.79363800952</v>
      </c>
      <c r="F20" s="424">
        <v>254813.87374608341</v>
      </c>
      <c r="G20" s="424">
        <v>266627.05544749479</v>
      </c>
      <c r="H20" s="424">
        <v>329596.22458278568</v>
      </c>
      <c r="I20" s="424">
        <v>286491.067755508</v>
      </c>
      <c r="J20" s="424">
        <v>292738.48268473119</v>
      </c>
      <c r="K20" s="424">
        <v>295261.26893688994</v>
      </c>
      <c r="L20" s="424">
        <v>346964.37465613853</v>
      </c>
      <c r="M20" s="424">
        <v>361667</v>
      </c>
      <c r="N20" s="176" t="s">
        <v>144</v>
      </c>
      <c r="Q20" s="225"/>
    </row>
    <row r="21" spans="1:17">
      <c r="A21" s="174" t="s">
        <v>262</v>
      </c>
      <c r="B21" s="424">
        <v>1303</v>
      </c>
      <c r="C21" s="424">
        <v>1549.1986193057999</v>
      </c>
      <c r="D21" s="424">
        <v>1389.7290744608999</v>
      </c>
      <c r="E21" s="424">
        <v>1489.8626260768999</v>
      </c>
      <c r="F21" s="424">
        <v>1587.8672336191</v>
      </c>
      <c r="G21" s="424">
        <v>1538.2442708056001</v>
      </c>
      <c r="H21" s="424">
        <v>1395.4741323313001</v>
      </c>
      <c r="I21" s="424">
        <v>1361.57630743097</v>
      </c>
      <c r="J21" s="424">
        <v>1412.1178564555312</v>
      </c>
      <c r="K21" s="424">
        <v>1264.7762930894912</v>
      </c>
      <c r="L21" s="424">
        <v>1273.3664257780499</v>
      </c>
      <c r="M21" s="424">
        <v>1079</v>
      </c>
      <c r="N21" s="176" t="s">
        <v>569</v>
      </c>
      <c r="Q21" s="225"/>
    </row>
    <row r="22" spans="1:17">
      <c r="A22" s="174" t="s">
        <v>584</v>
      </c>
      <c r="B22" s="424">
        <v>1026</v>
      </c>
      <c r="C22" s="424">
        <v>1023.2497245554</v>
      </c>
      <c r="D22" s="424">
        <v>998.39195628410005</v>
      </c>
      <c r="E22" s="424">
        <v>1019.5138396341</v>
      </c>
      <c r="F22" s="424">
        <v>1048.4588405397999</v>
      </c>
      <c r="G22" s="424">
        <v>1024.8619670874</v>
      </c>
      <c r="H22" s="424">
        <v>665.45608433229995</v>
      </c>
      <c r="I22" s="424">
        <v>676.49707410830001</v>
      </c>
      <c r="J22" s="424">
        <v>665.04675345930002</v>
      </c>
      <c r="K22" s="424">
        <v>662.66344802944991</v>
      </c>
      <c r="L22" s="424">
        <v>657.94230995618</v>
      </c>
      <c r="M22" s="424">
        <v>699</v>
      </c>
      <c r="N22" s="176" t="s">
        <v>347</v>
      </c>
      <c r="Q22" s="225"/>
    </row>
    <row r="23" spans="1:17">
      <c r="A23" s="174" t="s">
        <v>263</v>
      </c>
      <c r="B23" s="424">
        <v>0</v>
      </c>
      <c r="C23" s="424">
        <v>5.1142508499999995</v>
      </c>
      <c r="D23" s="424">
        <v>4.7082590000000001E-2</v>
      </c>
      <c r="E23" s="424">
        <v>6.1027480000000002E-2</v>
      </c>
      <c r="F23" s="424">
        <v>0.27153423999999998</v>
      </c>
      <c r="G23" s="424">
        <v>0.43233510000000003</v>
      </c>
      <c r="H23" s="424">
        <v>8.7187680000000004E-2</v>
      </c>
      <c r="I23" s="424">
        <v>8.2154210000000005E-2</v>
      </c>
      <c r="J23" s="424">
        <v>0.15418648000000001</v>
      </c>
      <c r="K23" s="424">
        <v>0.14406667499999998</v>
      </c>
      <c r="L23" s="424">
        <v>0.44789915999999996</v>
      </c>
      <c r="M23" s="424">
        <v>0</v>
      </c>
      <c r="N23" s="176" t="s">
        <v>346</v>
      </c>
      <c r="Q23" s="225"/>
    </row>
    <row r="24" spans="1:17" s="185" customFormat="1">
      <c r="A24" s="182" t="s">
        <v>1</v>
      </c>
      <c r="B24" s="429">
        <f>B15+B5</f>
        <v>4296709.2228103997</v>
      </c>
      <c r="C24" s="429">
        <f t="shared" ref="C24:M24" si="2">C15+C5</f>
        <v>4336330.681826056</v>
      </c>
      <c r="D24" s="429">
        <f t="shared" si="2"/>
        <v>4413547.097622782</v>
      </c>
      <c r="E24" s="429">
        <f t="shared" si="2"/>
        <v>4795851.8873186829</v>
      </c>
      <c r="F24" s="429">
        <f t="shared" si="2"/>
        <v>4950009.1151785115</v>
      </c>
      <c r="G24" s="429">
        <f t="shared" si="2"/>
        <v>5121899.9855088983</v>
      </c>
      <c r="H24" s="429">
        <f t="shared" si="2"/>
        <v>5383431.3432842791</v>
      </c>
      <c r="I24" s="429">
        <f t="shared" si="2"/>
        <v>5503966.7221007077</v>
      </c>
      <c r="J24" s="429">
        <f t="shared" si="2"/>
        <v>5690748.0589580163</v>
      </c>
      <c r="K24" s="429">
        <f t="shared" si="2"/>
        <v>5827496.9792554928</v>
      </c>
      <c r="L24" s="429">
        <f t="shared" si="2"/>
        <v>5883760.0561958617</v>
      </c>
      <c r="M24" s="429">
        <f t="shared" si="2"/>
        <v>5896717.6846869998</v>
      </c>
      <c r="N24" s="184" t="s">
        <v>2</v>
      </c>
      <c r="O24" s="170"/>
    </row>
    <row r="25" spans="1:17" s="188" customFormat="1">
      <c r="A25" s="292" t="s">
        <v>598</v>
      </c>
      <c r="B25" s="438"/>
      <c r="C25" s="438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187" t="s">
        <v>599</v>
      </c>
      <c r="O25" s="170"/>
    </row>
    <row r="26" spans="1:17" s="188" customFormat="1">
      <c r="A26" s="292"/>
      <c r="B26" s="438"/>
      <c r="C26" s="186"/>
      <c r="D26" s="186"/>
      <c r="E26" s="186"/>
      <c r="F26" s="186"/>
      <c r="G26" s="186"/>
      <c r="I26" s="186"/>
      <c r="J26" s="186"/>
      <c r="L26" s="196"/>
      <c r="N26" s="187"/>
      <c r="O26" s="170"/>
    </row>
    <row r="27" spans="1:17">
      <c r="A27" s="167" t="s">
        <v>360</v>
      </c>
      <c r="B27" s="311" t="str">
        <f t="shared" ref="B27:M27" si="3">+B4</f>
        <v>2020/01</v>
      </c>
      <c r="C27" s="311" t="str">
        <f t="shared" si="3"/>
        <v>2020/02</v>
      </c>
      <c r="D27" s="311" t="str">
        <f t="shared" si="3"/>
        <v>2020/03</v>
      </c>
      <c r="E27" s="311" t="str">
        <f t="shared" si="3"/>
        <v>2020/04</v>
      </c>
      <c r="F27" s="311" t="str">
        <f t="shared" si="3"/>
        <v>2020/05</v>
      </c>
      <c r="G27" s="311" t="str">
        <f t="shared" si="3"/>
        <v>2020/06</v>
      </c>
      <c r="H27" s="311" t="str">
        <f t="shared" si="3"/>
        <v>2020/07</v>
      </c>
      <c r="I27" s="311" t="str">
        <f t="shared" si="3"/>
        <v>2020/08</v>
      </c>
      <c r="J27" s="311" t="str">
        <f t="shared" si="3"/>
        <v>2020/09</v>
      </c>
      <c r="K27" s="311" t="str">
        <f t="shared" si="3"/>
        <v>2020/10</v>
      </c>
      <c r="L27" s="311" t="str">
        <f t="shared" si="3"/>
        <v>2020/11</v>
      </c>
      <c r="M27" s="311" t="str">
        <f t="shared" si="3"/>
        <v>2020/12</v>
      </c>
      <c r="N27" s="192" t="s">
        <v>361</v>
      </c>
    </row>
    <row r="28" spans="1:17">
      <c r="A28" s="193" t="s">
        <v>258</v>
      </c>
      <c r="B28" s="440">
        <v>1211182.2414299799</v>
      </c>
      <c r="C28" s="194">
        <v>1068779.0324447199</v>
      </c>
      <c r="D28" s="440">
        <v>904988.70578913402</v>
      </c>
      <c r="E28" s="440">
        <v>1086750.0978448601</v>
      </c>
      <c r="F28" s="194">
        <v>1141168.1257758799</v>
      </c>
      <c r="G28" s="194">
        <v>1233019.79350803</v>
      </c>
      <c r="H28" s="194">
        <v>1446151.29504438</v>
      </c>
      <c r="I28" s="196">
        <v>1396781.4034807412</v>
      </c>
      <c r="J28" s="196">
        <v>1468623.2002457513</v>
      </c>
      <c r="K28" s="196">
        <v>1452215.3073629399</v>
      </c>
      <c r="L28" s="196">
        <v>1671714.4464412599</v>
      </c>
      <c r="M28" s="196">
        <v>1782648.21</v>
      </c>
      <c r="N28" s="195" t="s">
        <v>300</v>
      </c>
      <c r="O28" s="505"/>
    </row>
    <row r="29" spans="1:17">
      <c r="A29" s="193" t="s">
        <v>235</v>
      </c>
      <c r="B29" s="441">
        <v>502817.36435738718</v>
      </c>
      <c r="C29" s="441">
        <v>447294.25458469801</v>
      </c>
      <c r="D29" s="196">
        <v>385332.86342348822</v>
      </c>
      <c r="E29" s="196">
        <v>460679.60893110605</v>
      </c>
      <c r="F29" s="196">
        <v>494493.55315660499</v>
      </c>
      <c r="G29" s="196">
        <v>533524.61672705447</v>
      </c>
      <c r="H29" s="196">
        <v>603110.00908334833</v>
      </c>
      <c r="I29" s="196">
        <v>558768</v>
      </c>
      <c r="J29" s="196">
        <v>608139.15838907356</v>
      </c>
      <c r="K29" s="196">
        <v>599659</v>
      </c>
      <c r="L29" s="196">
        <v>686801</v>
      </c>
      <c r="M29" s="196">
        <v>742455</v>
      </c>
      <c r="N29" s="197" t="s">
        <v>163</v>
      </c>
    </row>
    <row r="30" spans="1:17" s="313" customFormat="1">
      <c r="A30" s="526" t="s">
        <v>372</v>
      </c>
      <c r="B30" s="527">
        <v>113638.09999999999</v>
      </c>
      <c r="C30" s="527">
        <v>118534.5</v>
      </c>
      <c r="D30" s="527">
        <v>118670.39999999999</v>
      </c>
      <c r="E30" s="527">
        <v>120140.7</v>
      </c>
      <c r="F30" s="527">
        <v>141708.1</v>
      </c>
      <c r="G30" s="527">
        <v>142956.19999999998</v>
      </c>
      <c r="H30" s="527">
        <v>133685.79999999999</v>
      </c>
      <c r="I30" s="527">
        <v>128697.70000000001</v>
      </c>
      <c r="J30" s="527">
        <v>132021.30000000002</v>
      </c>
      <c r="K30" s="527">
        <v>130619.9</v>
      </c>
      <c r="L30" s="527">
        <v>131521.70000000001</v>
      </c>
      <c r="M30" s="527">
        <v>129642</v>
      </c>
      <c r="N30" s="528" t="s">
        <v>373</v>
      </c>
    </row>
    <row r="31" spans="1:17">
      <c r="A31" s="201"/>
      <c r="B31" s="441"/>
      <c r="C31" s="196"/>
      <c r="D31" s="196"/>
      <c r="E31" s="196"/>
      <c r="F31" s="196"/>
      <c r="G31" s="196"/>
      <c r="H31" s="196"/>
      <c r="I31" s="196"/>
      <c r="J31" s="196"/>
      <c r="K31" s="199"/>
      <c r="L31" s="196"/>
      <c r="M31" s="196"/>
      <c r="N31" s="202"/>
      <c r="O31" s="313"/>
    </row>
    <row r="32" spans="1:17">
      <c r="A32" s="203" t="s">
        <v>211</v>
      </c>
      <c r="B32" s="311" t="str">
        <f t="shared" ref="B32:M32" si="4">+B4</f>
        <v>2020/01</v>
      </c>
      <c r="C32" s="311" t="str">
        <f t="shared" si="4"/>
        <v>2020/02</v>
      </c>
      <c r="D32" s="311" t="str">
        <f t="shared" si="4"/>
        <v>2020/03</v>
      </c>
      <c r="E32" s="311" t="str">
        <f t="shared" si="4"/>
        <v>2020/04</v>
      </c>
      <c r="F32" s="311" t="str">
        <f t="shared" si="4"/>
        <v>2020/05</v>
      </c>
      <c r="G32" s="311" t="str">
        <f t="shared" si="4"/>
        <v>2020/06</v>
      </c>
      <c r="H32" s="311" t="str">
        <f t="shared" si="4"/>
        <v>2020/07</v>
      </c>
      <c r="I32" s="311" t="str">
        <f t="shared" si="4"/>
        <v>2020/08</v>
      </c>
      <c r="J32" s="311" t="str">
        <f t="shared" si="4"/>
        <v>2020/09</v>
      </c>
      <c r="K32" s="311" t="str">
        <f t="shared" si="4"/>
        <v>2020/10</v>
      </c>
      <c r="L32" s="311" t="str">
        <f t="shared" si="4"/>
        <v>2020/11</v>
      </c>
      <c r="M32" s="311" t="str">
        <f t="shared" si="4"/>
        <v>2020/12</v>
      </c>
      <c r="N32" s="204" t="s">
        <v>287</v>
      </c>
      <c r="O32" s="313"/>
    </row>
    <row r="33" spans="1:15">
      <c r="A33" s="317" t="s">
        <v>641</v>
      </c>
      <c r="B33" s="205">
        <v>92</v>
      </c>
      <c r="C33" s="205">
        <v>92</v>
      </c>
      <c r="D33" s="205">
        <v>92</v>
      </c>
      <c r="E33" s="205">
        <v>105</v>
      </c>
      <c r="F33" s="205">
        <v>104</v>
      </c>
      <c r="G33" s="205">
        <v>104</v>
      </c>
      <c r="H33" s="205">
        <v>111</v>
      </c>
      <c r="I33" s="205">
        <v>111</v>
      </c>
      <c r="J33" s="205">
        <v>111</v>
      </c>
      <c r="K33" s="442">
        <v>112</v>
      </c>
      <c r="L33" s="442">
        <v>112</v>
      </c>
      <c r="M33" s="442">
        <v>114</v>
      </c>
      <c r="N33" s="197" t="s">
        <v>486</v>
      </c>
      <c r="O33" s="313"/>
    </row>
    <row r="34" spans="1:15">
      <c r="A34" s="317" t="s">
        <v>640</v>
      </c>
      <c r="B34" s="205">
        <v>252</v>
      </c>
      <c r="C34" s="205">
        <v>253</v>
      </c>
      <c r="D34" s="205">
        <v>253</v>
      </c>
      <c r="E34" s="205">
        <v>240</v>
      </c>
      <c r="F34" s="205">
        <v>238</v>
      </c>
      <c r="G34" s="205">
        <v>240</v>
      </c>
      <c r="H34" s="205">
        <v>232</v>
      </c>
      <c r="I34" s="205">
        <v>233</v>
      </c>
      <c r="J34" s="205">
        <v>234</v>
      </c>
      <c r="K34" s="442">
        <v>159</v>
      </c>
      <c r="L34" s="442">
        <v>159</v>
      </c>
      <c r="M34" s="504">
        <v>159</v>
      </c>
      <c r="N34" s="197" t="s">
        <v>487</v>
      </c>
      <c r="O34" s="313"/>
    </row>
    <row r="35" spans="1:15">
      <c r="A35" s="317" t="s">
        <v>481</v>
      </c>
      <c r="B35" s="205">
        <v>64</v>
      </c>
      <c r="C35" s="205">
        <v>64</v>
      </c>
      <c r="D35" s="205">
        <v>64</v>
      </c>
      <c r="E35" s="205">
        <v>64</v>
      </c>
      <c r="F35" s="205">
        <v>63</v>
      </c>
      <c r="G35" s="205">
        <v>62</v>
      </c>
      <c r="H35" s="205">
        <v>61</v>
      </c>
      <c r="I35" s="205">
        <v>61</v>
      </c>
      <c r="J35" s="205">
        <v>60</v>
      </c>
      <c r="K35" s="205">
        <v>133</v>
      </c>
      <c r="L35" s="205">
        <v>129</v>
      </c>
      <c r="M35" s="205">
        <v>129</v>
      </c>
      <c r="N35" s="197" t="s">
        <v>489</v>
      </c>
    </row>
    <row r="36" spans="1:15">
      <c r="A36" s="317" t="s">
        <v>202</v>
      </c>
      <c r="B36" s="205">
        <v>4</v>
      </c>
      <c r="C36" s="205">
        <v>4</v>
      </c>
      <c r="D36" s="205">
        <v>7</v>
      </c>
      <c r="E36" s="205">
        <v>7</v>
      </c>
      <c r="F36" s="205">
        <v>8</v>
      </c>
      <c r="G36" s="205">
        <v>8</v>
      </c>
      <c r="H36" s="205">
        <v>11</v>
      </c>
      <c r="I36" s="205">
        <v>11</v>
      </c>
      <c r="J36" s="205">
        <v>11</v>
      </c>
      <c r="K36" s="442">
        <v>11</v>
      </c>
      <c r="L36" s="442">
        <v>13</v>
      </c>
      <c r="M36" s="442">
        <v>13</v>
      </c>
      <c r="N36" s="197" t="s">
        <v>203</v>
      </c>
    </row>
    <row r="37" spans="1:15" ht="11.25" customHeight="1">
      <c r="A37" s="483" t="s">
        <v>482</v>
      </c>
      <c r="B37" s="415">
        <v>1730</v>
      </c>
      <c r="C37" s="415">
        <v>1490</v>
      </c>
      <c r="D37" s="415">
        <v>888</v>
      </c>
      <c r="E37" s="415">
        <v>382</v>
      </c>
      <c r="F37" s="415">
        <v>216</v>
      </c>
      <c r="G37" s="415">
        <v>334</v>
      </c>
      <c r="H37" s="415">
        <v>418</v>
      </c>
      <c r="I37" s="415">
        <v>672</v>
      </c>
      <c r="J37" s="415">
        <v>804</v>
      </c>
      <c r="K37" s="415">
        <v>984</v>
      </c>
      <c r="L37" s="415">
        <v>754</v>
      </c>
      <c r="M37" s="415">
        <v>1056</v>
      </c>
      <c r="N37" s="208" t="s">
        <v>490</v>
      </c>
    </row>
    <row r="38" spans="1:15" s="188" customFormat="1">
      <c r="A38" s="300" t="s">
        <v>638</v>
      </c>
      <c r="B38" s="443"/>
      <c r="C38" s="209"/>
      <c r="D38" s="209"/>
      <c r="E38" s="209"/>
      <c r="F38" s="205"/>
      <c r="G38" s="209"/>
      <c r="H38" s="209"/>
      <c r="J38" s="209"/>
      <c r="K38" s="209"/>
      <c r="L38" s="209"/>
      <c r="M38" s="209"/>
      <c r="N38" s="210" t="s">
        <v>639</v>
      </c>
    </row>
    <row r="39" spans="1:15">
      <c r="A39" s="300" t="s">
        <v>643</v>
      </c>
      <c r="B39" s="442"/>
      <c r="D39" s="442"/>
      <c r="E39" s="442"/>
      <c r="G39" s="442"/>
      <c r="H39" s="442"/>
      <c r="L39" s="442"/>
      <c r="M39" s="442"/>
      <c r="N39" s="210" t="s">
        <v>642</v>
      </c>
    </row>
    <row r="40" spans="1:15">
      <c r="A40" s="300"/>
      <c r="B40" s="428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11"/>
    </row>
    <row r="41" spans="1:15">
      <c r="A41" s="203" t="s">
        <v>430</v>
      </c>
      <c r="B41" s="419" t="str">
        <f t="shared" ref="B41:M41" si="5">+B4</f>
        <v>2020/01</v>
      </c>
      <c r="C41" s="419" t="str">
        <f t="shared" si="5"/>
        <v>2020/02</v>
      </c>
      <c r="D41" s="419" t="str">
        <f t="shared" si="5"/>
        <v>2020/03</v>
      </c>
      <c r="E41" s="419" t="str">
        <f t="shared" si="5"/>
        <v>2020/04</v>
      </c>
      <c r="F41" s="419" t="str">
        <f t="shared" si="5"/>
        <v>2020/05</v>
      </c>
      <c r="G41" s="419" t="str">
        <f t="shared" si="5"/>
        <v>2020/06</v>
      </c>
      <c r="H41" s="419" t="str">
        <f t="shared" si="5"/>
        <v>2020/07</v>
      </c>
      <c r="I41" s="419" t="str">
        <f t="shared" si="5"/>
        <v>2020/08</v>
      </c>
      <c r="J41" s="419" t="str">
        <f t="shared" si="5"/>
        <v>2020/09</v>
      </c>
      <c r="K41" s="419" t="str">
        <f t="shared" si="5"/>
        <v>2020/10</v>
      </c>
      <c r="L41" s="419" t="str">
        <f t="shared" si="5"/>
        <v>2020/11</v>
      </c>
      <c r="M41" s="419" t="str">
        <f t="shared" si="5"/>
        <v>2020/12</v>
      </c>
      <c r="N41" s="204" t="s">
        <v>431</v>
      </c>
    </row>
    <row r="42" spans="1:15" s="185" customFormat="1" ht="13.5" customHeight="1">
      <c r="A42" s="303" t="s">
        <v>238</v>
      </c>
      <c r="B42" s="422">
        <v>400.02915397999999</v>
      </c>
      <c r="C42" s="422">
        <v>791.66317653099998</v>
      </c>
      <c r="D42" s="422">
        <v>1046.5335916639999</v>
      </c>
      <c r="E42" s="422">
        <v>1424.0647114789999</v>
      </c>
      <c r="F42" s="422">
        <v>1766.856096282</v>
      </c>
      <c r="G42" s="304">
        <v>2323.441579156</v>
      </c>
      <c r="H42" s="304">
        <v>2968.5089483309998</v>
      </c>
      <c r="I42" s="304">
        <v>3507.488548673</v>
      </c>
      <c r="J42" s="304">
        <v>4112.4380295589999</v>
      </c>
      <c r="K42" s="304">
        <v>4768.9957373730003</v>
      </c>
      <c r="L42" s="304">
        <v>5644.2683552750004</v>
      </c>
      <c r="M42" s="304">
        <v>6543.5746112939996</v>
      </c>
      <c r="N42" s="308" t="s">
        <v>514</v>
      </c>
      <c r="O42" s="482"/>
    </row>
    <row r="43" spans="1:15" s="185" customFormat="1" ht="13.5" customHeight="1">
      <c r="A43" s="235" t="s">
        <v>636</v>
      </c>
      <c r="B43" s="215">
        <v>79.687858342303798</v>
      </c>
      <c r="C43" s="315">
        <v>150.98693059710612</v>
      </c>
      <c r="D43" s="201">
        <v>222.45265743904142</v>
      </c>
      <c r="E43" s="201">
        <v>292.52433937746491</v>
      </c>
      <c r="F43" s="201">
        <v>343.30152746061509</v>
      </c>
      <c r="G43" s="201">
        <v>398.69771476184474</v>
      </c>
      <c r="H43" s="201">
        <v>441.30194384479819</v>
      </c>
      <c r="I43" s="201">
        <v>502.2279785588247</v>
      </c>
      <c r="J43" s="201">
        <v>551.82217083957755</v>
      </c>
      <c r="K43" s="201">
        <v>601.28944029831496</v>
      </c>
      <c r="L43" s="201">
        <v>663.29047470579803</v>
      </c>
      <c r="M43" s="201">
        <v>715.00286926579804</v>
      </c>
      <c r="N43" s="237" t="s">
        <v>370</v>
      </c>
    </row>
    <row r="44" spans="1:15" s="185" customFormat="1" ht="13.5" customHeight="1">
      <c r="A44" s="235" t="s">
        <v>369</v>
      </c>
      <c r="B44" s="432">
        <v>1756.4268499080001</v>
      </c>
      <c r="C44" s="432">
        <v>3215.0213864080001</v>
      </c>
      <c r="D44" s="236">
        <v>4969.6759556469997</v>
      </c>
      <c r="E44" s="236">
        <v>6539.1885708580003</v>
      </c>
      <c r="F44" s="236">
        <v>7797.9770253870001</v>
      </c>
      <c r="G44" s="236">
        <v>9192.5779387929997</v>
      </c>
      <c r="H44" s="236">
        <v>10493.03424913</v>
      </c>
      <c r="I44" s="236">
        <v>13320.460950794</v>
      </c>
      <c r="J44" s="236">
        <v>15872.222569137</v>
      </c>
      <c r="K44" s="236">
        <v>18516.086765341999</v>
      </c>
      <c r="L44" s="236">
        <v>20599.567501101999</v>
      </c>
      <c r="M44" s="236">
        <v>22412.357243569</v>
      </c>
      <c r="N44" s="237" t="s">
        <v>371</v>
      </c>
    </row>
    <row r="45" spans="1:15" s="185" customFormat="1" ht="13.5" customHeight="1">
      <c r="A45" s="235" t="s">
        <v>429</v>
      </c>
      <c r="B45" s="432">
        <v>55.167485999999997</v>
      </c>
      <c r="C45" s="432">
        <v>95.641445000000004</v>
      </c>
      <c r="D45" s="236">
        <v>140.365365</v>
      </c>
      <c r="E45" s="236">
        <v>183.95978500000001</v>
      </c>
      <c r="F45" s="236">
        <v>226.25624999999999</v>
      </c>
      <c r="G45" s="236">
        <v>282.54562199999998</v>
      </c>
      <c r="H45" s="236">
        <v>334.79568499999999</v>
      </c>
      <c r="I45" s="236">
        <v>391.08292699999998</v>
      </c>
      <c r="J45" s="236">
        <v>453.469178</v>
      </c>
      <c r="K45" s="236">
        <v>518.547867</v>
      </c>
      <c r="L45" s="236">
        <v>592.56612399999995</v>
      </c>
      <c r="M45" s="236">
        <v>670.83714999999995</v>
      </c>
      <c r="N45" s="237" t="s">
        <v>494</v>
      </c>
    </row>
    <row r="46" spans="1:15" s="185" customFormat="1" ht="13.5" customHeight="1">
      <c r="A46" s="178" t="s">
        <v>364</v>
      </c>
      <c r="B46" s="307">
        <f>+SUM(B47:B56)</f>
        <v>171.57442660688997</v>
      </c>
      <c r="C46" s="307">
        <v>387.48626235426002</v>
      </c>
      <c r="D46" s="307">
        <v>619.18287228391</v>
      </c>
      <c r="E46" s="307">
        <v>823.68032962904999</v>
      </c>
      <c r="F46" s="307">
        <f>SUM(F47:F57)</f>
        <v>958.23569747677993</v>
      </c>
      <c r="G46" s="307">
        <f>SUM(G47:G57)</f>
        <v>1178.9590526273801</v>
      </c>
      <c r="H46" s="307">
        <f>SUM(H47:H57)</f>
        <v>1383.6139772510801</v>
      </c>
      <c r="I46" s="307">
        <v>1675.8946104204199</v>
      </c>
      <c r="J46" s="307">
        <v>1900.38697010191</v>
      </c>
      <c r="K46" s="307">
        <f>SUM(K47:K57)</f>
        <v>2154.5167573668996</v>
      </c>
      <c r="L46" s="307">
        <f>SUM(L47:L57)</f>
        <v>2529.0082549033696</v>
      </c>
      <c r="M46" s="307">
        <f>SUM(M47:M57)</f>
        <v>2868.1219050219593</v>
      </c>
      <c r="N46" s="271" t="s">
        <v>366</v>
      </c>
      <c r="O46" s="482"/>
    </row>
    <row r="47" spans="1:15" ht="13.5" customHeight="1">
      <c r="A47" s="189" t="s">
        <v>417</v>
      </c>
      <c r="B47" s="215">
        <v>38.549873595999998</v>
      </c>
      <c r="C47" s="444">
        <v>81.318237861</v>
      </c>
      <c r="D47" s="201">
        <v>109.729993728</v>
      </c>
      <c r="E47" s="201">
        <v>138.67443540799999</v>
      </c>
      <c r="F47" s="201">
        <v>167.65898548499999</v>
      </c>
      <c r="G47" s="201">
        <v>227.53492563648001</v>
      </c>
      <c r="H47" s="201">
        <v>296.70878284464004</v>
      </c>
      <c r="I47" s="201">
        <v>363.84346396040002</v>
      </c>
      <c r="J47" s="201">
        <v>424.75146634324</v>
      </c>
      <c r="K47" s="201">
        <v>496.85319689724003</v>
      </c>
      <c r="L47" s="201">
        <v>638.34666411624005</v>
      </c>
      <c r="M47" s="201">
        <v>776.27960226755999</v>
      </c>
      <c r="N47" s="197" t="s">
        <v>302</v>
      </c>
    </row>
    <row r="48" spans="1:15" ht="13.5" customHeight="1">
      <c r="A48" s="189" t="s">
        <v>414</v>
      </c>
      <c r="B48" s="201">
        <v>106.64279138249999</v>
      </c>
      <c r="C48" s="315">
        <v>240.21811864750001</v>
      </c>
      <c r="D48" s="315">
        <v>392.29191420000001</v>
      </c>
      <c r="E48" s="315">
        <v>508.6054229275</v>
      </c>
      <c r="F48" s="315">
        <v>574.91405377249998</v>
      </c>
      <c r="G48" s="201">
        <v>688.82153825750004</v>
      </c>
      <c r="H48" s="201">
        <v>776.64124230000004</v>
      </c>
      <c r="I48" s="201">
        <v>894.92884167249997</v>
      </c>
      <c r="J48" s="201">
        <v>981.49944879750001</v>
      </c>
      <c r="K48" s="201">
        <v>1078.6413390299999</v>
      </c>
      <c r="L48" s="201">
        <v>1201.5712269549999</v>
      </c>
      <c r="M48" s="201">
        <v>1321.06612842</v>
      </c>
      <c r="N48" s="197" t="s">
        <v>461</v>
      </c>
    </row>
    <row r="49" spans="1:14" ht="13.5" customHeight="1">
      <c r="A49" s="189" t="s">
        <v>415</v>
      </c>
      <c r="B49" s="215">
        <v>16.542900994669999</v>
      </c>
      <c r="C49" s="444">
        <v>41.472374999690004</v>
      </c>
      <c r="D49" s="444">
        <v>69.943719830079999</v>
      </c>
      <c r="E49" s="201">
        <v>107.54514314277</v>
      </c>
      <c r="F49" s="201">
        <v>132.53493543696999</v>
      </c>
      <c r="G49" s="315">
        <v>158.25578739427999</v>
      </c>
      <c r="H49" s="201">
        <v>185.51312616204999</v>
      </c>
      <c r="I49" s="201">
        <v>243.44146455100997</v>
      </c>
      <c r="J49" s="201">
        <v>285.98931291504999</v>
      </c>
      <c r="K49" s="201">
        <v>340.18801171417999</v>
      </c>
      <c r="L49" s="201">
        <v>414.89415063605998</v>
      </c>
      <c r="M49" s="201">
        <v>467.64830351180001</v>
      </c>
      <c r="N49" s="197" t="s">
        <v>462</v>
      </c>
    </row>
    <row r="50" spans="1:14" ht="13.5" customHeight="1">
      <c r="A50" s="189" t="s">
        <v>424</v>
      </c>
      <c r="B50" s="215">
        <v>9.5121596682000007</v>
      </c>
      <c r="C50" s="444">
        <v>23.934044039429999</v>
      </c>
      <c r="D50" s="215">
        <v>46.370121500550006</v>
      </c>
      <c r="E50" s="215">
        <v>67.916662564160006</v>
      </c>
      <c r="F50" s="215">
        <v>82.125765290480004</v>
      </c>
      <c r="G50" s="201">
        <v>103.11148487111002</v>
      </c>
      <c r="H50" s="201">
        <v>123.40306132471002</v>
      </c>
      <c r="I50" s="201">
        <v>172.10283984881002</v>
      </c>
      <c r="J50" s="201">
        <v>206.38291119818001</v>
      </c>
      <c r="K50" s="201">
        <v>236.94574917526</v>
      </c>
      <c r="L50" s="201">
        <v>272.12807879371002</v>
      </c>
      <c r="M50" s="201">
        <v>300.93562634277998</v>
      </c>
      <c r="N50" s="197" t="s">
        <v>463</v>
      </c>
    </row>
    <row r="51" spans="1:14" ht="13.5" customHeight="1">
      <c r="A51" s="189" t="s">
        <v>458</v>
      </c>
      <c r="B51" s="215">
        <v>0.32670096552</v>
      </c>
      <c r="C51" s="444">
        <v>0.53748680664000004</v>
      </c>
      <c r="D51" s="215">
        <v>0.83212302527999993</v>
      </c>
      <c r="E51" s="215">
        <v>0.91107791711999997</v>
      </c>
      <c r="F51" s="215">
        <v>0.96234585408000006</v>
      </c>
      <c r="G51" s="215">
        <v>1.1816799897599999</v>
      </c>
      <c r="H51" s="215">
        <v>1.2851265616800001</v>
      </c>
      <c r="I51" s="215">
        <v>1.4993617572</v>
      </c>
      <c r="J51" s="215">
        <v>1.67719221744</v>
      </c>
      <c r="K51" s="215">
        <v>1.79877802128</v>
      </c>
      <c r="L51" s="215">
        <v>1.9783714987200001</v>
      </c>
      <c r="M51" s="215">
        <v>2.0993799043200001</v>
      </c>
      <c r="N51" s="197" t="s">
        <v>464</v>
      </c>
    </row>
    <row r="52" spans="1:14" ht="13.5" customHeight="1">
      <c r="A52" s="189" t="s">
        <v>425</v>
      </c>
      <c r="B52" s="444">
        <v>0</v>
      </c>
      <c r="C52" s="444">
        <v>0</v>
      </c>
      <c r="D52" s="444">
        <v>0</v>
      </c>
      <c r="E52" s="444">
        <v>0</v>
      </c>
      <c r="F52" s="444">
        <v>0</v>
      </c>
      <c r="G52" s="444">
        <v>0</v>
      </c>
      <c r="H52" s="444">
        <v>0</v>
      </c>
      <c r="I52" s="444">
        <v>0</v>
      </c>
      <c r="J52" s="444">
        <v>0</v>
      </c>
      <c r="K52" s="444">
        <v>0</v>
      </c>
      <c r="L52" s="215">
        <v>5.5859999999999997E-5</v>
      </c>
      <c r="M52" s="215">
        <v>1.20925E-4</v>
      </c>
      <c r="N52" s="197" t="s">
        <v>426</v>
      </c>
    </row>
    <row r="53" spans="1:14" ht="13.5" customHeight="1">
      <c r="A53" s="189" t="s">
        <v>459</v>
      </c>
      <c r="B53" s="444">
        <v>0</v>
      </c>
      <c r="C53" s="444">
        <v>0</v>
      </c>
      <c r="D53" s="444">
        <v>0</v>
      </c>
      <c r="E53" s="215">
        <v>5.8766950000000004E-4</v>
      </c>
      <c r="F53" s="215">
        <v>6.1163774999999998E-4</v>
      </c>
      <c r="G53" s="215">
        <v>6.3647824999999998E-4</v>
      </c>
      <c r="H53" s="215">
        <v>6.3805800000000005E-4</v>
      </c>
      <c r="I53" s="215">
        <v>6.3863050000000001E-4</v>
      </c>
      <c r="J53" s="215">
        <v>6.3863050000000001E-4</v>
      </c>
      <c r="K53" s="215">
        <v>6.3863050000000001E-4</v>
      </c>
      <c r="L53" s="215">
        <v>6.3863050000000001E-4</v>
      </c>
      <c r="M53" s="215">
        <v>6.3863050000000001E-4</v>
      </c>
      <c r="N53" s="197" t="s">
        <v>460</v>
      </c>
    </row>
    <row r="54" spans="1:14" ht="13.5" customHeight="1">
      <c r="A54" s="189" t="s">
        <v>456</v>
      </c>
      <c r="B54" s="444">
        <v>0</v>
      </c>
      <c r="C54" s="444">
        <v>0</v>
      </c>
      <c r="D54" s="444">
        <v>0</v>
      </c>
      <c r="E54" s="444">
        <v>0</v>
      </c>
      <c r="F54" s="444">
        <v>0</v>
      </c>
      <c r="G54" s="444">
        <v>0</v>
      </c>
      <c r="H54" s="444">
        <v>0</v>
      </c>
      <c r="I54" s="444">
        <v>0</v>
      </c>
      <c r="J54" s="444">
        <v>0</v>
      </c>
      <c r="K54" s="444">
        <v>4.3898440000000002E-5</v>
      </c>
      <c r="L54" s="215">
        <v>6.8413139999999993E-5</v>
      </c>
      <c r="M54" s="215">
        <v>1.0501999999999999E-4</v>
      </c>
      <c r="N54" s="197" t="s">
        <v>456</v>
      </c>
    </row>
    <row r="55" spans="1:14" ht="13.5" customHeight="1">
      <c r="A55" s="189" t="s">
        <v>202</v>
      </c>
      <c r="B55" s="444">
        <v>0</v>
      </c>
      <c r="C55" s="444">
        <v>0</v>
      </c>
      <c r="D55" s="444">
        <v>0</v>
      </c>
      <c r="E55" s="444">
        <v>0</v>
      </c>
      <c r="F55" s="444">
        <v>0</v>
      </c>
      <c r="G55" s="444">
        <v>0</v>
      </c>
      <c r="H55" s="444">
        <v>0</v>
      </c>
      <c r="I55" s="444">
        <v>0</v>
      </c>
      <c r="J55" s="444">
        <v>0</v>
      </c>
      <c r="K55" s="444">
        <v>0</v>
      </c>
      <c r="L55" s="444">
        <v>0</v>
      </c>
      <c r="M55" s="444">
        <v>0</v>
      </c>
      <c r="N55" s="197" t="s">
        <v>457</v>
      </c>
    </row>
    <row r="56" spans="1:14" ht="13.5" customHeight="1">
      <c r="A56" s="189" t="s">
        <v>517</v>
      </c>
      <c r="B56" s="444">
        <v>0</v>
      </c>
      <c r="C56" s="444">
        <v>0</v>
      </c>
      <c r="D56" s="444">
        <v>0</v>
      </c>
      <c r="E56" s="444">
        <v>0</v>
      </c>
      <c r="F56" s="444">
        <v>0</v>
      </c>
      <c r="G56" s="444">
        <v>0</v>
      </c>
      <c r="H56" s="444">
        <v>0</v>
      </c>
      <c r="I56" s="444">
        <v>0</v>
      </c>
      <c r="J56" s="444">
        <v>0</v>
      </c>
      <c r="K56" s="444">
        <v>0</v>
      </c>
      <c r="L56" s="444">
        <v>0</v>
      </c>
      <c r="M56" s="444">
        <v>0</v>
      </c>
      <c r="N56" s="197" t="s">
        <v>516</v>
      </c>
    </row>
    <row r="57" spans="1:14" ht="13.5" customHeight="1">
      <c r="A57" s="189" t="s">
        <v>600</v>
      </c>
      <c r="B57" s="215">
        <v>5.0000000000000001E-3</v>
      </c>
      <c r="C57" s="477">
        <v>6.0000000000000001E-3</v>
      </c>
      <c r="D57" s="215">
        <v>1.4999999999999999E-2</v>
      </c>
      <c r="E57" s="215">
        <v>2.7E-2</v>
      </c>
      <c r="F57" s="215">
        <v>3.9E-2</v>
      </c>
      <c r="G57" s="444">
        <v>5.2999999999999999E-2</v>
      </c>
      <c r="H57" s="444">
        <v>6.2E-2</v>
      </c>
      <c r="I57" s="215">
        <v>7.8E-2</v>
      </c>
      <c r="J57" s="215">
        <v>8.5999999999999993E-2</v>
      </c>
      <c r="K57" s="215">
        <v>8.8999999999999996E-2</v>
      </c>
      <c r="L57" s="215">
        <v>8.8999999999999996E-2</v>
      </c>
      <c r="M57" s="215">
        <v>9.1999999999999998E-2</v>
      </c>
      <c r="N57" s="197" t="s">
        <v>600</v>
      </c>
    </row>
    <row r="58" spans="1:14" s="185" customFormat="1" ht="13.5" customHeight="1">
      <c r="A58" s="178" t="s">
        <v>365</v>
      </c>
      <c r="B58" s="445">
        <f t="shared" ref="B58:M58" si="6">+SUM(B59:B61)</f>
        <v>2.8448678799999998</v>
      </c>
      <c r="C58" s="445">
        <f t="shared" si="6"/>
        <v>5.3658482950000002</v>
      </c>
      <c r="D58" s="445">
        <f t="shared" si="6"/>
        <v>7.0031216499999998</v>
      </c>
      <c r="E58" s="445">
        <f t="shared" si="6"/>
        <v>7.7421582860000004</v>
      </c>
      <c r="F58" s="445">
        <f t="shared" si="6"/>
        <v>7.963908236</v>
      </c>
      <c r="G58" s="445">
        <f t="shared" si="6"/>
        <v>8.7868088459999996</v>
      </c>
      <c r="H58" s="445">
        <f t="shared" si="6"/>
        <v>9.2811187660000005</v>
      </c>
      <c r="I58" s="445">
        <f t="shared" si="6"/>
        <v>10.059701665999999</v>
      </c>
      <c r="J58" s="445">
        <f t="shared" si="6"/>
        <v>11.082348015999999</v>
      </c>
      <c r="K58" s="445">
        <f t="shared" si="6"/>
        <v>12.233977770999999</v>
      </c>
      <c r="L58" s="445">
        <f t="shared" si="6"/>
        <v>13.544281140999999</v>
      </c>
      <c r="M58" s="445">
        <f t="shared" si="6"/>
        <v>14.892308061</v>
      </c>
      <c r="N58" s="271" t="s">
        <v>367</v>
      </c>
    </row>
    <row r="59" spans="1:14" ht="13.5" customHeight="1">
      <c r="A59" s="189" t="s">
        <v>414</v>
      </c>
      <c r="B59" s="444">
        <v>0.88705000000000001</v>
      </c>
      <c r="C59" s="444">
        <v>1.7457716000000001</v>
      </c>
      <c r="D59" s="444">
        <v>2.1160749999999999</v>
      </c>
      <c r="E59" s="215">
        <v>2.4340207999999999</v>
      </c>
      <c r="F59" s="215">
        <v>2.5126051999999999</v>
      </c>
      <c r="G59" s="215">
        <v>3.0582495999999999</v>
      </c>
      <c r="H59" s="215">
        <v>3.2166602000000002</v>
      </c>
      <c r="I59" s="215">
        <v>3.6056412</v>
      </c>
      <c r="J59" s="215">
        <v>3.752888</v>
      </c>
      <c r="K59" s="215">
        <v>4.0917919999999999</v>
      </c>
      <c r="L59" s="215">
        <v>4.4087658000000003</v>
      </c>
      <c r="M59" s="477">
        <v>4.7571858000000002</v>
      </c>
      <c r="N59" s="197" t="s">
        <v>461</v>
      </c>
    </row>
    <row r="60" spans="1:14" ht="13.5" customHeight="1">
      <c r="A60" s="189" t="s">
        <v>417</v>
      </c>
      <c r="B60" s="444">
        <v>0.98341493000000002</v>
      </c>
      <c r="C60" s="215">
        <v>1.5364422449999999</v>
      </c>
      <c r="D60" s="444">
        <v>1.85109715</v>
      </c>
      <c r="E60" s="215">
        <v>1.8982851359999999</v>
      </c>
      <c r="F60" s="215">
        <v>1.9629638359999999</v>
      </c>
      <c r="G60" s="215">
        <v>2.1581064959999998</v>
      </c>
      <c r="H60" s="215">
        <v>2.3721177660000001</v>
      </c>
      <c r="I60" s="215">
        <v>2.429053466</v>
      </c>
      <c r="J60" s="467">
        <v>2.6701778159999998</v>
      </c>
      <c r="K60" s="477">
        <v>2.8201319210000002</v>
      </c>
      <c r="L60" s="477">
        <v>3.075149541</v>
      </c>
      <c r="M60" s="477">
        <v>3.5833501110000001</v>
      </c>
      <c r="N60" s="197" t="s">
        <v>302</v>
      </c>
    </row>
    <row r="61" spans="1:14" ht="13.5" customHeight="1">
      <c r="A61" s="274" t="s">
        <v>415</v>
      </c>
      <c r="B61" s="446">
        <v>0.97440294999999999</v>
      </c>
      <c r="C61" s="217">
        <v>2.0836344499999999</v>
      </c>
      <c r="D61" s="217">
        <v>3.0359495000000001</v>
      </c>
      <c r="E61" s="217">
        <v>3.40985235</v>
      </c>
      <c r="F61" s="217">
        <v>3.4883392</v>
      </c>
      <c r="G61" s="217">
        <v>3.5704527499999998</v>
      </c>
      <c r="H61" s="217">
        <v>3.6923408000000002</v>
      </c>
      <c r="I61" s="217">
        <v>4.0250069999999996</v>
      </c>
      <c r="J61" s="467">
        <v>4.6592821999999998</v>
      </c>
      <c r="K61" s="467">
        <v>5.3220538499999996</v>
      </c>
      <c r="L61" s="467">
        <v>6.0603657999999996</v>
      </c>
      <c r="M61" s="477">
        <v>6.5517721499999997</v>
      </c>
      <c r="N61" s="218" t="s">
        <v>462</v>
      </c>
    </row>
    <row r="62" spans="1:14" s="185" customFormat="1" ht="13.5" customHeight="1">
      <c r="A62" s="275" t="s">
        <v>427</v>
      </c>
      <c r="B62" s="445">
        <f>+SUM(B63:B65)</f>
        <v>17.111450228657169</v>
      </c>
      <c r="C62" s="445">
        <f>+SUM(C63:C65)</f>
        <v>32.498936349570791</v>
      </c>
      <c r="D62" s="445">
        <f>+SUM(D63:D65)</f>
        <v>50.439419969659113</v>
      </c>
      <c r="E62" s="445">
        <f t="shared" ref="E62:H62" si="7">+SUM(E63:E65)</f>
        <v>60.416617566496129</v>
      </c>
      <c r="F62" s="445">
        <f t="shared" si="7"/>
        <v>76.063603010750214</v>
      </c>
      <c r="G62" s="445">
        <f t="shared" si="7"/>
        <v>96.496389383495995</v>
      </c>
      <c r="H62" s="445">
        <f t="shared" si="7"/>
        <v>122.99213018954023</v>
      </c>
      <c r="I62" s="445">
        <f>+SUM(I63:I65)</f>
        <v>161.96554000919346</v>
      </c>
      <c r="J62" s="445">
        <f>+SUM(J63:J65)</f>
        <v>194.92336945122102</v>
      </c>
      <c r="K62" s="445">
        <f>+SUM(K63:K65)</f>
        <v>222.15367917446176</v>
      </c>
      <c r="L62" s="445">
        <f>+SUM(L63:L65)</f>
        <v>271.41411852940467</v>
      </c>
      <c r="M62" s="445">
        <f>+SUM(M63:M65)</f>
        <v>303.29778422340809</v>
      </c>
      <c r="N62" s="237" t="s">
        <v>421</v>
      </c>
    </row>
    <row r="63" spans="1:14" ht="13.5" customHeight="1">
      <c r="A63" s="189" t="s">
        <v>416</v>
      </c>
      <c r="B63" s="215">
        <v>16.975634313243301</v>
      </c>
      <c r="C63" s="215">
        <v>32.226164128078999</v>
      </c>
      <c r="D63" s="215">
        <v>49.9108216737839</v>
      </c>
      <c r="E63" s="215">
        <v>59.783292684131503</v>
      </c>
      <c r="F63" s="215">
        <v>75.312066944946721</v>
      </c>
      <c r="G63" s="215">
        <v>95.482422588041814</v>
      </c>
      <c r="H63" s="215">
        <v>121.4341588839949</v>
      </c>
      <c r="I63" s="215">
        <v>159.62373550400989</v>
      </c>
      <c r="J63" s="215">
        <v>191.947690057459</v>
      </c>
      <c r="K63" s="477">
        <v>218.85358769288189</v>
      </c>
      <c r="L63" s="477">
        <v>267.69964044372699</v>
      </c>
      <c r="M63" s="477">
        <v>299.34057115909002</v>
      </c>
      <c r="N63" s="197" t="s">
        <v>422</v>
      </c>
    </row>
    <row r="64" spans="1:14" ht="13.5" customHeight="1">
      <c r="A64" s="189" t="s">
        <v>419</v>
      </c>
      <c r="B64" s="215">
        <v>0.135815915413869</v>
      </c>
      <c r="C64" s="215">
        <v>0.27092290717691198</v>
      </c>
      <c r="D64" s="215">
        <v>0.52593004813490996</v>
      </c>
      <c r="E64" s="215">
        <v>0.63065663462432298</v>
      </c>
      <c r="F64" s="215">
        <v>0.74833793833006801</v>
      </c>
      <c r="G64" s="215">
        <v>1.009892469434627</v>
      </c>
      <c r="H64" s="215">
        <v>1.5525692122310519</v>
      </c>
      <c r="I64" s="215">
        <v>2.3371338291092987</v>
      </c>
      <c r="J64" s="215">
        <v>2.97100871768773</v>
      </c>
      <c r="K64" s="477">
        <v>3.2941394527381966</v>
      </c>
      <c r="L64" s="477">
        <v>3.7085260568359799</v>
      </c>
      <c r="M64" s="477">
        <v>3.9477851176551799</v>
      </c>
      <c r="N64" s="197" t="s">
        <v>423</v>
      </c>
    </row>
    <row r="65" spans="1:16" ht="13.5" customHeight="1">
      <c r="A65" s="273" t="s">
        <v>420</v>
      </c>
      <c r="B65" s="447">
        <v>0</v>
      </c>
      <c r="C65" s="221">
        <v>1.84931431488E-3</v>
      </c>
      <c r="D65" s="221">
        <v>2.6682477403060004E-3</v>
      </c>
      <c r="E65" s="221">
        <v>2.6682477403060004E-3</v>
      </c>
      <c r="F65" s="221">
        <v>3.1981274734280002E-3</v>
      </c>
      <c r="G65" s="221">
        <v>4.0743260195540004E-3</v>
      </c>
      <c r="H65" s="221">
        <v>5.4020933142929998E-3</v>
      </c>
      <c r="I65" s="221">
        <v>4.6706760742930009E-3</v>
      </c>
      <c r="J65" s="221">
        <v>4.6706760742930009E-3</v>
      </c>
      <c r="K65" s="221">
        <v>5.9520288416770005E-3</v>
      </c>
      <c r="L65" s="221">
        <v>5.9520288416770005E-3</v>
      </c>
      <c r="M65" s="221">
        <v>9.4279466628600008E-3</v>
      </c>
      <c r="N65" s="208" t="s">
        <v>428</v>
      </c>
      <c r="O65" s="467"/>
    </row>
    <row r="66" spans="1:16">
      <c r="A66" s="293" t="s">
        <v>384</v>
      </c>
      <c r="B66" s="475"/>
      <c r="C66" s="476"/>
      <c r="D66" s="476"/>
      <c r="E66" s="476"/>
      <c r="F66" s="476"/>
      <c r="G66" s="476"/>
      <c r="H66" s="476"/>
      <c r="I66" s="477"/>
      <c r="J66" s="477"/>
      <c r="K66" s="477"/>
      <c r="L66" s="477"/>
      <c r="M66" s="477"/>
      <c r="N66" s="210" t="s">
        <v>385</v>
      </c>
    </row>
    <row r="67" spans="1:16">
      <c r="A67" s="222"/>
      <c r="B67" s="448"/>
      <c r="C67" s="448"/>
      <c r="D67" s="448"/>
      <c r="E67" s="448"/>
      <c r="F67" s="448"/>
      <c r="G67" s="448"/>
      <c r="H67" s="448"/>
      <c r="I67" s="448"/>
      <c r="J67" s="448"/>
      <c r="K67" s="448"/>
      <c r="L67" s="448"/>
      <c r="M67" s="448"/>
      <c r="N67" s="224"/>
    </row>
    <row r="68" spans="1:16">
      <c r="A68" s="203" t="s">
        <v>376</v>
      </c>
      <c r="B68" s="419" t="str">
        <f t="shared" ref="B68:M68" si="8">+B4</f>
        <v>2020/01</v>
      </c>
      <c r="C68" s="419" t="str">
        <f t="shared" si="8"/>
        <v>2020/02</v>
      </c>
      <c r="D68" s="419" t="str">
        <f t="shared" si="8"/>
        <v>2020/03</v>
      </c>
      <c r="E68" s="419" t="str">
        <f t="shared" si="8"/>
        <v>2020/04</v>
      </c>
      <c r="F68" s="419" t="str">
        <f t="shared" si="8"/>
        <v>2020/05</v>
      </c>
      <c r="G68" s="419" t="str">
        <f t="shared" si="8"/>
        <v>2020/06</v>
      </c>
      <c r="H68" s="419" t="str">
        <f t="shared" si="8"/>
        <v>2020/07</v>
      </c>
      <c r="I68" s="419" t="str">
        <f t="shared" si="8"/>
        <v>2020/08</v>
      </c>
      <c r="J68" s="419" t="str">
        <f t="shared" si="8"/>
        <v>2020/09</v>
      </c>
      <c r="K68" s="419" t="str">
        <f t="shared" si="8"/>
        <v>2020/10</v>
      </c>
      <c r="L68" s="419" t="str">
        <f t="shared" si="8"/>
        <v>2020/11</v>
      </c>
      <c r="M68" s="419" t="str">
        <f t="shared" si="8"/>
        <v>2020/12</v>
      </c>
      <c r="N68" s="204" t="s">
        <v>377</v>
      </c>
    </row>
    <row r="69" spans="1:16">
      <c r="A69" s="193" t="s">
        <v>275</v>
      </c>
      <c r="B69" s="428">
        <v>357.35762235687997</v>
      </c>
      <c r="C69" s="428">
        <v>810.25291647300003</v>
      </c>
      <c r="D69" s="428">
        <v>1505.71468067346</v>
      </c>
      <c r="E69" s="428">
        <v>1973.7196227019599</v>
      </c>
      <c r="F69" s="225">
        <v>2420.7546285287899</v>
      </c>
      <c r="G69" s="225">
        <v>3039.5908919041894</v>
      </c>
      <c r="H69" s="428">
        <v>3749.2900404872298</v>
      </c>
      <c r="I69" s="428">
        <v>4437.2939262137297</v>
      </c>
      <c r="J69" s="428">
        <v>5109.6853108499699</v>
      </c>
      <c r="K69" s="428">
        <v>5854.2032831112401</v>
      </c>
      <c r="L69" s="428">
        <v>6460.4632320106602</v>
      </c>
      <c r="M69" s="428">
        <v>6977.6264334870302</v>
      </c>
      <c r="N69" s="195" t="s">
        <v>339</v>
      </c>
      <c r="O69" s="482"/>
    </row>
    <row r="70" spans="1:16">
      <c r="A70" s="193" t="s">
        <v>274</v>
      </c>
      <c r="B70" s="315">
        <v>324.42547541237002</v>
      </c>
      <c r="C70" s="315">
        <v>675.87204697429001</v>
      </c>
      <c r="D70" s="315">
        <v>1261.5735229601401</v>
      </c>
      <c r="E70" s="428">
        <v>1656.9553746822601</v>
      </c>
      <c r="F70" s="428">
        <v>2052.57583771386</v>
      </c>
      <c r="G70" s="428">
        <v>2537.5123555100795</v>
      </c>
      <c r="H70" s="428">
        <v>3100.6749918006499</v>
      </c>
      <c r="I70" s="428">
        <v>3614.7736707577501</v>
      </c>
      <c r="J70" s="225">
        <v>4109.0135686690701</v>
      </c>
      <c r="K70" s="225">
        <v>4624.4783236999601</v>
      </c>
      <c r="L70" s="225">
        <v>5070.0197936761797</v>
      </c>
      <c r="M70" s="225">
        <v>5462.7829500899297</v>
      </c>
      <c r="N70" s="197" t="s">
        <v>294</v>
      </c>
      <c r="O70" s="482"/>
    </row>
    <row r="71" spans="1:16">
      <c r="A71" s="182" t="s">
        <v>1</v>
      </c>
      <c r="B71" s="319">
        <f t="shared" ref="B71:H71" si="9">SUM(B69:B70)</f>
        <v>681.78309776924993</v>
      </c>
      <c r="C71" s="319">
        <f t="shared" si="9"/>
        <v>1486.1249634472902</v>
      </c>
      <c r="D71" s="319">
        <f t="shared" si="9"/>
        <v>2767.2882036336</v>
      </c>
      <c r="E71" s="319">
        <f t="shared" si="9"/>
        <v>3630.6749973842198</v>
      </c>
      <c r="F71" s="319">
        <f t="shared" si="9"/>
        <v>4473.3304662426499</v>
      </c>
      <c r="G71" s="319">
        <f t="shared" si="9"/>
        <v>5577.1032474142685</v>
      </c>
      <c r="H71" s="319">
        <f t="shared" si="9"/>
        <v>6849.9650322878797</v>
      </c>
      <c r="I71" s="319">
        <v>8052.0675969714794</v>
      </c>
      <c r="J71" s="319">
        <f>SUM(J69:J70)</f>
        <v>9218.6988795190409</v>
      </c>
      <c r="K71" s="319">
        <f>SUM(K69:K70)</f>
        <v>10478.6816068112</v>
      </c>
      <c r="L71" s="319">
        <f>SUM(L69:L70)</f>
        <v>11530.483025686841</v>
      </c>
      <c r="M71" s="319">
        <f>SUM(M69:M70)</f>
        <v>12440.40938357696</v>
      </c>
      <c r="N71" s="169" t="s">
        <v>2</v>
      </c>
      <c r="O71" s="482"/>
    </row>
    <row r="72" spans="1:16">
      <c r="A72" s="222"/>
      <c r="B72" s="448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190"/>
    </row>
    <row r="73" spans="1:16">
      <c r="A73" s="171" t="s">
        <v>582</v>
      </c>
      <c r="B73" s="311" t="str">
        <f t="shared" ref="B73:M73" si="10">+B4</f>
        <v>2020/01</v>
      </c>
      <c r="C73" s="311" t="str">
        <f t="shared" si="10"/>
        <v>2020/02</v>
      </c>
      <c r="D73" s="311" t="str">
        <f t="shared" si="10"/>
        <v>2020/03</v>
      </c>
      <c r="E73" s="311" t="str">
        <f t="shared" si="10"/>
        <v>2020/04</v>
      </c>
      <c r="F73" s="311" t="str">
        <f t="shared" si="10"/>
        <v>2020/05</v>
      </c>
      <c r="G73" s="311" t="str">
        <f t="shared" si="10"/>
        <v>2020/06</v>
      </c>
      <c r="H73" s="311" t="str">
        <f t="shared" si="10"/>
        <v>2020/07</v>
      </c>
      <c r="I73" s="311" t="str">
        <f t="shared" si="10"/>
        <v>2020/08</v>
      </c>
      <c r="J73" s="311" t="str">
        <f t="shared" si="10"/>
        <v>2020/09</v>
      </c>
      <c r="K73" s="311" t="str">
        <f t="shared" si="10"/>
        <v>2020/10</v>
      </c>
      <c r="L73" s="311" t="str">
        <f t="shared" si="10"/>
        <v>2020/11</v>
      </c>
      <c r="M73" s="311" t="str">
        <f t="shared" si="10"/>
        <v>2020/12</v>
      </c>
      <c r="N73" s="173" t="s">
        <v>575</v>
      </c>
    </row>
    <row r="74" spans="1:16">
      <c r="A74" s="213" t="s">
        <v>167</v>
      </c>
      <c r="B74" s="420">
        <v>1</v>
      </c>
      <c r="C74" s="420">
        <v>1</v>
      </c>
      <c r="D74" s="420">
        <v>1</v>
      </c>
      <c r="E74" s="420">
        <v>1</v>
      </c>
      <c r="F74" s="420">
        <v>2</v>
      </c>
      <c r="G74" s="420">
        <v>2</v>
      </c>
      <c r="H74" s="449">
        <v>3</v>
      </c>
      <c r="I74" s="227">
        <v>4</v>
      </c>
      <c r="J74" s="227">
        <v>4</v>
      </c>
      <c r="K74" s="227">
        <v>6</v>
      </c>
      <c r="L74" s="227">
        <v>7</v>
      </c>
      <c r="M74" s="227">
        <v>8</v>
      </c>
      <c r="N74" s="195" t="s">
        <v>168</v>
      </c>
    </row>
    <row r="75" spans="1:16">
      <c r="A75" s="228" t="s">
        <v>465</v>
      </c>
      <c r="B75" s="484">
        <v>39.75</v>
      </c>
      <c r="C75" s="484">
        <v>39.75</v>
      </c>
      <c r="D75" s="484">
        <v>39.75</v>
      </c>
      <c r="E75" s="484">
        <v>39.75</v>
      </c>
      <c r="F75" s="484">
        <v>70.09</v>
      </c>
      <c r="G75" s="484">
        <v>70.09</v>
      </c>
      <c r="H75" s="450">
        <v>113.29</v>
      </c>
      <c r="I75" s="229">
        <v>143.91399999999999</v>
      </c>
      <c r="J75" s="229">
        <v>143.91399999999999</v>
      </c>
      <c r="K75" s="229">
        <v>397.93900000000002</v>
      </c>
      <c r="L75" s="229">
        <v>863.68899999999996</v>
      </c>
      <c r="M75" s="229">
        <v>1123.830582</v>
      </c>
      <c r="N75" s="230" t="s">
        <v>471</v>
      </c>
    </row>
    <row r="76" spans="1:16">
      <c r="A76" s="174" t="s">
        <v>183</v>
      </c>
      <c r="B76" s="315">
        <v>0</v>
      </c>
      <c r="C76" s="315">
        <v>0</v>
      </c>
      <c r="D76" s="315">
        <v>0</v>
      </c>
      <c r="E76" s="315">
        <v>0</v>
      </c>
      <c r="F76" s="315">
        <v>0</v>
      </c>
      <c r="G76" s="315">
        <v>0</v>
      </c>
      <c r="H76" s="315">
        <v>0</v>
      </c>
      <c r="I76" s="231">
        <v>0</v>
      </c>
      <c r="J76" s="231">
        <v>0</v>
      </c>
      <c r="K76" s="231">
        <v>0</v>
      </c>
      <c r="L76" s="231">
        <v>0</v>
      </c>
      <c r="M76" s="231">
        <v>0</v>
      </c>
      <c r="N76" s="197" t="s">
        <v>171</v>
      </c>
    </row>
    <row r="77" spans="1:16">
      <c r="A77" s="216" t="s">
        <v>466</v>
      </c>
      <c r="B77" s="485">
        <v>0</v>
      </c>
      <c r="C77" s="485">
        <v>0</v>
      </c>
      <c r="D77" s="485">
        <v>0</v>
      </c>
      <c r="E77" s="485">
        <v>0</v>
      </c>
      <c r="F77" s="485">
        <v>0</v>
      </c>
      <c r="G77" s="485">
        <v>0</v>
      </c>
      <c r="H77" s="485">
        <v>0</v>
      </c>
      <c r="I77" s="232">
        <v>0</v>
      </c>
      <c r="J77" s="232">
        <v>0</v>
      </c>
      <c r="K77" s="232">
        <v>0</v>
      </c>
      <c r="L77" s="232">
        <v>0</v>
      </c>
      <c r="M77" s="232">
        <v>0</v>
      </c>
      <c r="N77" s="218" t="s">
        <v>472</v>
      </c>
    </row>
    <row r="78" spans="1:16">
      <c r="A78" s="174" t="s">
        <v>174</v>
      </c>
      <c r="B78" s="315">
        <v>0</v>
      </c>
      <c r="C78" s="315">
        <v>0</v>
      </c>
      <c r="D78" s="315">
        <v>3</v>
      </c>
      <c r="E78" s="315">
        <v>3</v>
      </c>
      <c r="F78" s="315">
        <v>4</v>
      </c>
      <c r="G78" s="315">
        <v>4</v>
      </c>
      <c r="H78" s="315">
        <v>7</v>
      </c>
      <c r="I78" s="315">
        <v>7</v>
      </c>
      <c r="J78" s="315">
        <v>7</v>
      </c>
      <c r="K78" s="315">
        <v>7</v>
      </c>
      <c r="L78" s="315">
        <v>9</v>
      </c>
      <c r="M78" s="315">
        <v>9</v>
      </c>
      <c r="N78" s="197" t="s">
        <v>175</v>
      </c>
    </row>
    <row r="79" spans="1:16">
      <c r="A79" s="216" t="s">
        <v>467</v>
      </c>
      <c r="B79" s="485">
        <v>0</v>
      </c>
      <c r="C79" s="485">
        <v>0</v>
      </c>
      <c r="D79" s="485">
        <v>23.701599999999999</v>
      </c>
      <c r="E79" s="485">
        <v>23.701599999999999</v>
      </c>
      <c r="F79" s="485">
        <v>33.193318009999999</v>
      </c>
      <c r="G79" s="485">
        <v>33.193318009999999</v>
      </c>
      <c r="H79" s="485">
        <v>55.004518009999998</v>
      </c>
      <c r="I79" s="485">
        <v>55.004518009999998</v>
      </c>
      <c r="J79" s="485">
        <v>55.004518009999998</v>
      </c>
      <c r="K79" s="485">
        <v>55.004518009999998</v>
      </c>
      <c r="L79" s="485">
        <v>68.222118010000003</v>
      </c>
      <c r="M79" s="485">
        <v>68.222118010000003</v>
      </c>
      <c r="N79" s="218" t="s">
        <v>473</v>
      </c>
    </row>
    <row r="80" spans="1:16" s="313" customFormat="1">
      <c r="A80" s="317" t="s">
        <v>576</v>
      </c>
      <c r="B80" s="315">
        <v>561.41429900000003</v>
      </c>
      <c r="C80" s="315">
        <v>1040.6424910000001</v>
      </c>
      <c r="D80" s="315">
        <v>1040.6424910000001</v>
      </c>
      <c r="E80" s="315">
        <v>1570.6424910000001</v>
      </c>
      <c r="F80" s="315">
        <v>15591.6424909995</v>
      </c>
      <c r="G80" s="315">
        <v>15803.0564910005</v>
      </c>
      <c r="H80" s="315">
        <v>15979.739905754501</v>
      </c>
      <c r="I80" s="451">
        <v>16831.409874754499</v>
      </c>
      <c r="J80" s="451">
        <v>16876.972278434499</v>
      </c>
      <c r="K80" s="451">
        <v>17653.933391434501</v>
      </c>
      <c r="L80" s="451">
        <v>19318.133392831001</v>
      </c>
      <c r="M80" s="451">
        <v>20415.9302603545</v>
      </c>
      <c r="N80" s="316" t="s">
        <v>581</v>
      </c>
      <c r="O80" s="170"/>
      <c r="P80" s="170"/>
    </row>
    <row r="81" spans="1:16" s="469" customFormat="1" ht="13.5" customHeight="1">
      <c r="A81" s="318" t="s">
        <v>1</v>
      </c>
      <c r="B81" s="319">
        <f t="shared" ref="B81:M81" si="11">B80+B79+B77+B75</f>
        <v>601.16429900000003</v>
      </c>
      <c r="C81" s="319">
        <f t="shared" si="11"/>
        <v>1080.3924910000001</v>
      </c>
      <c r="D81" s="319">
        <f t="shared" si="11"/>
        <v>1104.0940910000002</v>
      </c>
      <c r="E81" s="319">
        <f t="shared" si="11"/>
        <v>1634.0940910000002</v>
      </c>
      <c r="F81" s="319">
        <f t="shared" si="11"/>
        <v>15694.925809009501</v>
      </c>
      <c r="G81" s="319">
        <f t="shared" si="11"/>
        <v>15906.3398090105</v>
      </c>
      <c r="H81" s="319">
        <f t="shared" si="11"/>
        <v>16148.034423764502</v>
      </c>
      <c r="I81" s="319">
        <f t="shared" si="11"/>
        <v>17030.328392764499</v>
      </c>
      <c r="J81" s="319">
        <f t="shared" si="11"/>
        <v>17075.890796444499</v>
      </c>
      <c r="K81" s="319">
        <f t="shared" si="11"/>
        <v>18106.876909444498</v>
      </c>
      <c r="L81" s="319">
        <f t="shared" si="11"/>
        <v>20250.044510840999</v>
      </c>
      <c r="M81" s="319">
        <f t="shared" si="11"/>
        <v>21607.982960364498</v>
      </c>
      <c r="N81" s="169" t="s">
        <v>2</v>
      </c>
      <c r="O81" s="170"/>
      <c r="P81" s="170"/>
    </row>
    <row r="82" spans="1:16" s="313" customFormat="1" ht="13.5" customHeight="1">
      <c r="A82" s="317"/>
      <c r="B82" s="451"/>
      <c r="C82" s="451"/>
      <c r="D82" s="451"/>
      <c r="E82" s="451"/>
      <c r="F82" s="451"/>
      <c r="G82" s="451"/>
      <c r="H82" s="451"/>
      <c r="I82" s="451"/>
      <c r="J82" s="451"/>
      <c r="K82" s="451"/>
      <c r="L82" s="451"/>
      <c r="N82" s="316"/>
    </row>
    <row r="83" spans="1:16">
      <c r="A83" s="203" t="s">
        <v>580</v>
      </c>
      <c r="B83" s="311" t="str">
        <f>+B73</f>
        <v>2020/01</v>
      </c>
      <c r="C83" s="311" t="str">
        <f t="shared" ref="C83:M83" si="12">+C73</f>
        <v>2020/02</v>
      </c>
      <c r="D83" s="311" t="str">
        <f t="shared" si="12"/>
        <v>2020/03</v>
      </c>
      <c r="E83" s="311" t="str">
        <f t="shared" si="12"/>
        <v>2020/04</v>
      </c>
      <c r="F83" s="311" t="str">
        <f t="shared" si="12"/>
        <v>2020/05</v>
      </c>
      <c r="G83" s="311" t="str">
        <f t="shared" si="12"/>
        <v>2020/06</v>
      </c>
      <c r="H83" s="311" t="str">
        <f t="shared" si="12"/>
        <v>2020/07</v>
      </c>
      <c r="I83" s="311" t="str">
        <f t="shared" si="12"/>
        <v>2020/08</v>
      </c>
      <c r="J83" s="311" t="str">
        <f t="shared" si="12"/>
        <v>2020/09</v>
      </c>
      <c r="K83" s="311" t="str">
        <f t="shared" si="12"/>
        <v>2020/10</v>
      </c>
      <c r="L83" s="311" t="str">
        <f t="shared" si="12"/>
        <v>2020/11</v>
      </c>
      <c r="M83" s="311" t="str">
        <f t="shared" si="12"/>
        <v>2020/12</v>
      </c>
      <c r="N83" s="204" t="s">
        <v>579</v>
      </c>
    </row>
    <row r="84" spans="1:16">
      <c r="A84" s="174" t="s">
        <v>577</v>
      </c>
      <c r="B84" s="170">
        <v>99</v>
      </c>
      <c r="C84" s="233">
        <v>208</v>
      </c>
      <c r="D84" s="170">
        <v>293</v>
      </c>
      <c r="E84" s="170">
        <v>393</v>
      </c>
      <c r="F84" s="170">
        <v>528</v>
      </c>
      <c r="G84" s="170">
        <v>648</v>
      </c>
      <c r="H84" s="315">
        <v>778</v>
      </c>
      <c r="I84" s="225">
        <v>860</v>
      </c>
      <c r="J84" s="225">
        <v>960</v>
      </c>
      <c r="K84" s="451">
        <v>1042</v>
      </c>
      <c r="L84" s="451">
        <v>1132</v>
      </c>
      <c r="M84" s="451">
        <v>1255</v>
      </c>
      <c r="N84" s="197" t="s">
        <v>570</v>
      </c>
    </row>
    <row r="85" spans="1:16">
      <c r="A85" s="206" t="s">
        <v>578</v>
      </c>
      <c r="B85" s="454">
        <v>15923.616077999999</v>
      </c>
      <c r="C85" s="234">
        <v>31093.972759</v>
      </c>
      <c r="D85" s="234">
        <v>47205.319346999997</v>
      </c>
      <c r="E85" s="234">
        <v>65172.771141999998</v>
      </c>
      <c r="F85" s="234">
        <v>89361.538631999996</v>
      </c>
      <c r="G85" s="234">
        <v>114131.20135</v>
      </c>
      <c r="H85" s="234">
        <v>133644.74535300001</v>
      </c>
      <c r="I85" s="234">
        <v>144901.160783</v>
      </c>
      <c r="J85" s="234">
        <v>160438.93266699999</v>
      </c>
      <c r="K85" s="234">
        <v>172910.56258699999</v>
      </c>
      <c r="L85" s="234">
        <v>184539.33283699999</v>
      </c>
      <c r="M85" s="234">
        <v>199300.59692700001</v>
      </c>
      <c r="N85" s="208" t="s">
        <v>571</v>
      </c>
    </row>
    <row r="86" spans="1:16">
      <c r="A86" s="292" t="s">
        <v>674</v>
      </c>
      <c r="C86" s="616"/>
      <c r="D86" s="616"/>
      <c r="E86" s="616"/>
      <c r="F86" s="616"/>
      <c r="G86" s="503"/>
      <c r="H86" s="503"/>
      <c r="I86" s="503"/>
      <c r="J86" s="503"/>
      <c r="K86" s="503"/>
      <c r="L86" s="617"/>
      <c r="M86" s="503"/>
      <c r="N86" s="187" t="s">
        <v>687</v>
      </c>
    </row>
    <row r="87" spans="1:16" s="313" customFormat="1">
      <c r="A87" s="310" t="s">
        <v>390</v>
      </c>
      <c r="B87" s="311" t="str">
        <f t="shared" ref="B87:M87" si="13">+B4</f>
        <v>2020/01</v>
      </c>
      <c r="C87" s="311" t="str">
        <f t="shared" si="13"/>
        <v>2020/02</v>
      </c>
      <c r="D87" s="311" t="str">
        <f t="shared" si="13"/>
        <v>2020/03</v>
      </c>
      <c r="E87" s="311" t="str">
        <f t="shared" si="13"/>
        <v>2020/04</v>
      </c>
      <c r="F87" s="311" t="str">
        <f t="shared" si="13"/>
        <v>2020/05</v>
      </c>
      <c r="G87" s="311" t="str">
        <f t="shared" si="13"/>
        <v>2020/06</v>
      </c>
      <c r="H87" s="311" t="str">
        <f t="shared" si="13"/>
        <v>2020/07</v>
      </c>
      <c r="I87" s="311" t="str">
        <f t="shared" si="13"/>
        <v>2020/08</v>
      </c>
      <c r="J87" s="311" t="str">
        <f t="shared" si="13"/>
        <v>2020/09</v>
      </c>
      <c r="K87" s="311" t="str">
        <f t="shared" si="13"/>
        <v>2020/10</v>
      </c>
      <c r="L87" s="311" t="str">
        <f t="shared" si="13"/>
        <v>2020/11</v>
      </c>
      <c r="M87" s="311" t="str">
        <f t="shared" si="13"/>
        <v>2020/12</v>
      </c>
      <c r="N87" s="312" t="s">
        <v>391</v>
      </c>
      <c r="O87" s="170"/>
    </row>
    <row r="88" spans="1:16" s="313" customFormat="1">
      <c r="A88" s="314" t="s">
        <v>53</v>
      </c>
      <c r="B88" s="315">
        <v>139814.05798099999</v>
      </c>
      <c r="C88" s="315">
        <v>140625.08604699999</v>
      </c>
      <c r="D88" s="315">
        <v>132091.94064799999</v>
      </c>
      <c r="E88" s="315">
        <v>143600.75009300001</v>
      </c>
      <c r="F88" s="315">
        <v>159130.468845</v>
      </c>
      <c r="G88" s="315">
        <v>164180.69409199999</v>
      </c>
      <c r="H88" s="315">
        <v>167223.90935599999</v>
      </c>
      <c r="I88" s="315">
        <v>154590.287438</v>
      </c>
      <c r="J88" s="315">
        <v>153009.024599</v>
      </c>
      <c r="K88" s="315">
        <v>155192.09164699999</v>
      </c>
      <c r="L88" s="315">
        <v>149838.20850499999</v>
      </c>
      <c r="M88" s="315">
        <v>151857.44917099999</v>
      </c>
      <c r="N88" s="316" t="s">
        <v>54</v>
      </c>
      <c r="O88" s="170"/>
    </row>
    <row r="89" spans="1:16" s="313" customFormat="1">
      <c r="A89" s="317" t="s">
        <v>39</v>
      </c>
      <c r="B89" s="315">
        <v>133694.31348400001</v>
      </c>
      <c r="C89" s="315">
        <v>131714.98833299999</v>
      </c>
      <c r="D89" s="315">
        <v>131094.86330299999</v>
      </c>
      <c r="E89" s="315">
        <v>141298.43820500001</v>
      </c>
      <c r="F89" s="315">
        <v>142811.086301</v>
      </c>
      <c r="G89" s="315">
        <v>148414.80259599999</v>
      </c>
      <c r="H89" s="315">
        <v>152390.36947999999</v>
      </c>
      <c r="I89" s="315">
        <v>155753.40597600001</v>
      </c>
      <c r="J89" s="315">
        <v>159463.123567</v>
      </c>
      <c r="K89" s="315">
        <v>164181.07689900001</v>
      </c>
      <c r="L89" s="315">
        <v>165969.944411</v>
      </c>
      <c r="M89" s="315">
        <v>171015.29205300001</v>
      </c>
      <c r="N89" s="316" t="s">
        <v>40</v>
      </c>
      <c r="O89" s="170"/>
    </row>
    <row r="90" spans="1:16" s="313" customFormat="1">
      <c r="A90" s="317" t="s">
        <v>583</v>
      </c>
      <c r="B90" s="315">
        <v>734.49058948000004</v>
      </c>
      <c r="C90" s="315">
        <v>794.58023147999995</v>
      </c>
      <c r="D90" s="315">
        <v>690.25246775999994</v>
      </c>
      <c r="E90" s="315">
        <v>783.64236036</v>
      </c>
      <c r="F90" s="315">
        <v>857.76824580000005</v>
      </c>
      <c r="G90" s="315">
        <v>1003.83405964</v>
      </c>
      <c r="H90" s="315">
        <v>1380.63990928</v>
      </c>
      <c r="I90" s="315">
        <v>1212.1699450799999</v>
      </c>
      <c r="J90" s="315">
        <v>1286.51579472</v>
      </c>
      <c r="K90" s="315">
        <v>1511.8768591600001</v>
      </c>
      <c r="L90" s="315">
        <v>1447.2577088</v>
      </c>
      <c r="M90" s="315">
        <v>1488.29447968</v>
      </c>
      <c r="N90" s="316" t="s">
        <v>15</v>
      </c>
      <c r="O90" s="170"/>
    </row>
    <row r="91" spans="1:16" s="313" customFormat="1">
      <c r="A91" s="317" t="s">
        <v>158</v>
      </c>
      <c r="B91" s="315">
        <v>31818.722513870005</v>
      </c>
      <c r="C91" s="315">
        <v>28255.611959280301</v>
      </c>
      <c r="D91" s="315">
        <v>23038.805214872798</v>
      </c>
      <c r="E91" s="315">
        <v>27007.487493124772</v>
      </c>
      <c r="F91" s="315">
        <v>30296.148724754501</v>
      </c>
      <c r="G91" s="315">
        <v>36826.077078848102</v>
      </c>
      <c r="H91" s="315">
        <v>43116.408960244997</v>
      </c>
      <c r="I91" s="315">
        <v>39001.428061438601</v>
      </c>
      <c r="J91" s="315">
        <v>42986.903086758502</v>
      </c>
      <c r="K91" s="315">
        <v>44087.070863846398</v>
      </c>
      <c r="L91" s="315">
        <v>49709.721628731502</v>
      </c>
      <c r="M91" s="315">
        <v>54163.4650738282</v>
      </c>
      <c r="N91" s="316" t="s">
        <v>16</v>
      </c>
      <c r="O91" s="170"/>
    </row>
    <row r="92" spans="1:16" s="313" customFormat="1">
      <c r="A92" s="317" t="s">
        <v>182</v>
      </c>
      <c r="B92" s="315">
        <v>3507.4615943999997</v>
      </c>
      <c r="C92" s="315">
        <v>2933.2888744000002</v>
      </c>
      <c r="D92" s="315">
        <v>2355.1250599999998</v>
      </c>
      <c r="E92" s="315">
        <v>3082.8109336000002</v>
      </c>
      <c r="F92" s="315">
        <v>3271.3025664000002</v>
      </c>
      <c r="G92" s="315">
        <v>3764.8059263999999</v>
      </c>
      <c r="H92" s="315">
        <v>4041.8916583999999</v>
      </c>
      <c r="I92" s="315">
        <v>4171.9732080000003</v>
      </c>
      <c r="J92" s="315">
        <v>4341.3576599999997</v>
      </c>
      <c r="K92" s="315">
        <v>5099.5381440000001</v>
      </c>
      <c r="L92" s="315">
        <v>5289.9939112000002</v>
      </c>
      <c r="M92" s="315">
        <v>6451.4904960000003</v>
      </c>
      <c r="N92" s="316" t="s">
        <v>17</v>
      </c>
      <c r="O92" s="170"/>
    </row>
    <row r="93" spans="1:16" s="313" customFormat="1">
      <c r="A93" s="318" t="s">
        <v>1</v>
      </c>
      <c r="B93" s="319">
        <f t="shared" ref="B93:H93" si="14">SUM(B88:B92)</f>
        <v>309569.04616274993</v>
      </c>
      <c r="C93" s="319">
        <f t="shared" si="14"/>
        <v>304323.55544516031</v>
      </c>
      <c r="D93" s="319">
        <f t="shared" si="14"/>
        <v>289270.98669363279</v>
      </c>
      <c r="E93" s="319">
        <f t="shared" si="14"/>
        <v>315773.12908508483</v>
      </c>
      <c r="F93" s="319">
        <f t="shared" si="14"/>
        <v>336366.77468295448</v>
      </c>
      <c r="G93" s="319">
        <f t="shared" si="14"/>
        <v>354190.21375288808</v>
      </c>
      <c r="H93" s="319">
        <f t="shared" si="14"/>
        <v>368153.21936392499</v>
      </c>
      <c r="I93" s="319">
        <f>SUM(I88:I92)</f>
        <v>354729.26462851861</v>
      </c>
      <c r="J93" s="319">
        <f>SUM(J88:J92)</f>
        <v>361086.92470747849</v>
      </c>
      <c r="K93" s="319">
        <f>SUM(K88:K92)</f>
        <v>370071.65441300644</v>
      </c>
      <c r="L93" s="319">
        <f>SUM(L88:L92)</f>
        <v>372255.12616473157</v>
      </c>
      <c r="M93" s="319">
        <v>384975.99127350817</v>
      </c>
      <c r="N93" s="320" t="s">
        <v>2</v>
      </c>
      <c r="O93" s="170"/>
    </row>
    <row r="94" spans="1:16">
      <c r="A94" s="201"/>
      <c r="B94" s="455"/>
      <c r="C94" s="198"/>
      <c r="D94" s="198"/>
      <c r="E94" s="198"/>
      <c r="F94" s="315"/>
      <c r="G94" s="315"/>
      <c r="I94" s="315"/>
      <c r="J94" s="198"/>
      <c r="K94" s="198"/>
      <c r="L94" s="198"/>
      <c r="M94" s="198"/>
      <c r="N94" s="190"/>
    </row>
    <row r="95" spans="1:16">
      <c r="A95" s="203" t="s">
        <v>709</v>
      </c>
      <c r="B95" s="456" t="str">
        <f t="shared" ref="B95:M95" si="15">+B4</f>
        <v>2020/01</v>
      </c>
      <c r="C95" s="456" t="str">
        <f t="shared" si="15"/>
        <v>2020/02</v>
      </c>
      <c r="D95" s="456" t="str">
        <f t="shared" si="15"/>
        <v>2020/03</v>
      </c>
      <c r="E95" s="456" t="str">
        <f t="shared" si="15"/>
        <v>2020/04</v>
      </c>
      <c r="F95" s="456" t="str">
        <f t="shared" si="15"/>
        <v>2020/05</v>
      </c>
      <c r="G95" s="456" t="str">
        <f t="shared" si="15"/>
        <v>2020/06</v>
      </c>
      <c r="H95" s="456" t="str">
        <f t="shared" si="15"/>
        <v>2020/07</v>
      </c>
      <c r="I95" s="456" t="str">
        <f t="shared" si="15"/>
        <v>2020/08</v>
      </c>
      <c r="J95" s="456" t="str">
        <f t="shared" si="15"/>
        <v>2020/09</v>
      </c>
      <c r="K95" s="456" t="str">
        <f t="shared" si="15"/>
        <v>2020/10</v>
      </c>
      <c r="L95" s="456" t="str">
        <f t="shared" si="15"/>
        <v>2020/11</v>
      </c>
      <c r="M95" s="456" t="str">
        <f t="shared" si="15"/>
        <v>2020/12</v>
      </c>
      <c r="N95" s="204" t="s">
        <v>291</v>
      </c>
    </row>
    <row r="96" spans="1:16">
      <c r="A96" s="193" t="s">
        <v>242</v>
      </c>
      <c r="B96" s="175">
        <v>119140.08</v>
      </c>
      <c r="C96" s="175">
        <v>105993.65</v>
      </c>
      <c r="D96" s="175">
        <v>89643.71</v>
      </c>
      <c r="E96" s="175">
        <v>101110.11</v>
      </c>
      <c r="F96" s="175">
        <v>105520.47</v>
      </c>
      <c r="G96" s="175">
        <v>116524.78</v>
      </c>
      <c r="H96" s="175">
        <v>1126.9000000000001</v>
      </c>
      <c r="I96" s="175">
        <v>1078.6099999999999</v>
      </c>
      <c r="J96" s="175">
        <v>1145.24</v>
      </c>
      <c r="K96" s="175">
        <v>1112.3699999999999</v>
      </c>
      <c r="L96" s="175">
        <v>1283.58</v>
      </c>
      <c r="M96" s="175">
        <v>1476.72</v>
      </c>
      <c r="N96" s="176" t="s">
        <v>242</v>
      </c>
    </row>
    <row r="97" spans="1:14" ht="12" customHeight="1">
      <c r="A97" s="193" t="s">
        <v>243</v>
      </c>
      <c r="B97" s="175">
        <v>123556.1</v>
      </c>
      <c r="C97" s="175">
        <v>123556.1</v>
      </c>
      <c r="D97" s="175">
        <v>123556.1</v>
      </c>
      <c r="E97" s="175">
        <v>123556.1</v>
      </c>
      <c r="F97" s="175">
        <v>123556.1</v>
      </c>
      <c r="G97" s="175">
        <v>123556.1</v>
      </c>
      <c r="H97" s="175">
        <v>1235.5610000000001</v>
      </c>
      <c r="I97" s="175">
        <v>1235.5610000000001</v>
      </c>
      <c r="J97" s="175">
        <v>1235.5610000000001</v>
      </c>
      <c r="K97" s="175">
        <v>1235.5610000000001</v>
      </c>
      <c r="L97" s="175">
        <v>1342</v>
      </c>
      <c r="M97" s="175">
        <v>1479.91</v>
      </c>
      <c r="N97" s="176" t="s">
        <v>292</v>
      </c>
    </row>
    <row r="98" spans="1:14">
      <c r="A98" s="193" t="s">
        <v>244</v>
      </c>
      <c r="B98" s="175">
        <v>111412.7</v>
      </c>
      <c r="C98" s="175">
        <v>105993.65</v>
      </c>
      <c r="D98" s="175">
        <v>84246.17</v>
      </c>
      <c r="E98" s="175">
        <v>84246.17</v>
      </c>
      <c r="F98" s="175">
        <v>84246.17</v>
      </c>
      <c r="G98" s="175">
        <v>84246.17</v>
      </c>
      <c r="H98" s="175">
        <v>842.46169999999995</v>
      </c>
      <c r="I98" s="175">
        <v>842.46169999999995</v>
      </c>
      <c r="J98" s="175">
        <v>842.46169999999995</v>
      </c>
      <c r="K98" s="175">
        <v>842.46169999999995</v>
      </c>
      <c r="L98" s="175">
        <v>842.46169999999995</v>
      </c>
      <c r="M98" s="175">
        <v>842.46169999999995</v>
      </c>
      <c r="N98" s="176" t="s">
        <v>293</v>
      </c>
    </row>
    <row r="99" spans="1:14">
      <c r="A99" s="262" t="s">
        <v>156</v>
      </c>
      <c r="B99" s="457">
        <v>18183.14336270545</v>
      </c>
      <c r="C99" s="175">
        <v>18849.123250706187</v>
      </c>
      <c r="D99" s="457">
        <v>16611.644312092852</v>
      </c>
      <c r="E99" s="457">
        <v>16911.890708375406</v>
      </c>
      <c r="F99" s="457">
        <v>17453.942107984407</v>
      </c>
      <c r="G99" s="457">
        <v>18845.867563620959</v>
      </c>
      <c r="H99" s="457">
        <v>20565.206531469303</v>
      </c>
      <c r="I99" s="457">
        <v>21338.997257006784</v>
      </c>
      <c r="J99" s="457">
        <v>22063.550953432401</v>
      </c>
      <c r="K99" s="175">
        <v>23058.625861888351</v>
      </c>
      <c r="L99" s="175">
        <v>24815.36493915621</v>
      </c>
      <c r="M99" s="175">
        <v>26177.320408541618</v>
      </c>
      <c r="N99" s="260" t="s">
        <v>157</v>
      </c>
    </row>
    <row r="100" spans="1:14">
      <c r="A100" s="502" t="s">
        <v>635</v>
      </c>
      <c r="B100" s="458"/>
      <c r="C100" s="282"/>
      <c r="D100" s="457"/>
      <c r="H100" s="282"/>
      <c r="I100" s="282"/>
      <c r="J100" s="282"/>
      <c r="K100" s="282"/>
      <c r="L100" s="282"/>
      <c r="M100" s="282"/>
      <c r="N100" s="283" t="s">
        <v>637</v>
      </c>
    </row>
    <row r="101" spans="1:14">
      <c r="A101" s="240" t="s">
        <v>587</v>
      </c>
      <c r="B101" s="459" t="str">
        <f t="shared" ref="B101:M101" si="16">+B4</f>
        <v>2020/01</v>
      </c>
      <c r="C101" s="459" t="str">
        <f t="shared" si="16"/>
        <v>2020/02</v>
      </c>
      <c r="D101" s="459" t="str">
        <f t="shared" si="16"/>
        <v>2020/03</v>
      </c>
      <c r="E101" s="459" t="str">
        <f t="shared" si="16"/>
        <v>2020/04</v>
      </c>
      <c r="F101" s="459" t="str">
        <f t="shared" si="16"/>
        <v>2020/05</v>
      </c>
      <c r="G101" s="459" t="str">
        <f t="shared" si="16"/>
        <v>2020/06</v>
      </c>
      <c r="H101" s="459" t="str">
        <f t="shared" si="16"/>
        <v>2020/07</v>
      </c>
      <c r="I101" s="459" t="str">
        <f t="shared" si="16"/>
        <v>2020/08</v>
      </c>
      <c r="J101" s="459" t="str">
        <f t="shared" si="16"/>
        <v>2020/09</v>
      </c>
      <c r="K101" s="459" t="str">
        <f t="shared" si="16"/>
        <v>2020/10</v>
      </c>
      <c r="L101" s="459" t="str">
        <f t="shared" si="16"/>
        <v>2020/11</v>
      </c>
      <c r="M101" s="459" t="str">
        <f t="shared" si="16"/>
        <v>2020/12</v>
      </c>
      <c r="N101" s="242" t="s">
        <v>107</v>
      </c>
    </row>
    <row r="102" spans="1:14">
      <c r="A102" s="243" t="s">
        <v>234</v>
      </c>
      <c r="B102" s="428">
        <v>1240897</v>
      </c>
      <c r="C102" s="428">
        <v>1289458</v>
      </c>
      <c r="D102" s="225">
        <v>1347388</v>
      </c>
      <c r="E102" s="225">
        <v>1436731</v>
      </c>
      <c r="F102" s="225">
        <v>1517594</v>
      </c>
      <c r="G102" s="201">
        <v>1569290</v>
      </c>
      <c r="H102" s="201">
        <v>1617086</v>
      </c>
      <c r="I102" s="315">
        <v>1693706</v>
      </c>
      <c r="J102" s="315">
        <v>1761538</v>
      </c>
      <c r="K102" s="315">
        <v>1883627</v>
      </c>
      <c r="L102" s="315">
        <v>1885293</v>
      </c>
      <c r="M102" s="315">
        <v>1988940</v>
      </c>
      <c r="N102" s="244" t="s">
        <v>302</v>
      </c>
    </row>
    <row r="103" spans="1:14">
      <c r="A103" s="243" t="s">
        <v>261</v>
      </c>
      <c r="B103" s="428">
        <v>3017990</v>
      </c>
      <c r="C103" s="428">
        <v>3018130</v>
      </c>
      <c r="D103" s="225">
        <v>3014287</v>
      </c>
      <c r="E103" s="225">
        <v>3068869</v>
      </c>
      <c r="F103" s="246">
        <v>3085478</v>
      </c>
      <c r="G103" s="246">
        <v>3092939</v>
      </c>
      <c r="H103" s="246">
        <v>3133243</v>
      </c>
      <c r="I103" s="428">
        <v>3085614</v>
      </c>
      <c r="J103" s="428">
        <v>3076066</v>
      </c>
      <c r="K103" s="428">
        <v>3082619</v>
      </c>
      <c r="L103" s="428">
        <v>3061161</v>
      </c>
      <c r="M103" s="428">
        <v>3074739</v>
      </c>
      <c r="N103" s="244" t="s">
        <v>54</v>
      </c>
    </row>
    <row r="104" spans="1:14">
      <c r="A104" s="243" t="s">
        <v>262</v>
      </c>
      <c r="B104" s="428">
        <v>64693</v>
      </c>
      <c r="C104" s="428">
        <v>63994</v>
      </c>
      <c r="D104" s="225">
        <v>63669</v>
      </c>
      <c r="E104" s="225">
        <v>62293</v>
      </c>
      <c r="F104" s="225">
        <v>63936</v>
      </c>
      <c r="G104" s="225">
        <v>62540</v>
      </c>
      <c r="H104" s="225">
        <v>60032</v>
      </c>
      <c r="I104" s="426">
        <v>58660</v>
      </c>
      <c r="J104" s="426">
        <v>57095</v>
      </c>
      <c r="K104" s="426">
        <v>56503</v>
      </c>
      <c r="L104" s="426">
        <v>54437</v>
      </c>
      <c r="M104" s="426">
        <v>55853</v>
      </c>
      <c r="N104" s="244" t="s">
        <v>303</v>
      </c>
    </row>
    <row r="105" spans="1:14">
      <c r="A105" s="243" t="s">
        <v>263</v>
      </c>
      <c r="B105" s="428">
        <v>7196</v>
      </c>
      <c r="C105" s="428">
        <v>9589</v>
      </c>
      <c r="D105" s="225">
        <v>13027</v>
      </c>
      <c r="E105" s="246">
        <v>11103</v>
      </c>
      <c r="F105" s="246">
        <v>10311</v>
      </c>
      <c r="G105" s="225">
        <v>16194</v>
      </c>
      <c r="H105" s="225">
        <v>15264</v>
      </c>
      <c r="I105" s="426">
        <v>19152</v>
      </c>
      <c r="J105" s="426">
        <v>18744</v>
      </c>
      <c r="K105" s="426">
        <v>18116</v>
      </c>
      <c r="L105" s="426">
        <v>23707</v>
      </c>
      <c r="M105" s="426">
        <v>24771</v>
      </c>
      <c r="N105" s="244" t="s">
        <v>304</v>
      </c>
    </row>
    <row r="106" spans="1:14">
      <c r="A106" s="243" t="s">
        <v>584</v>
      </c>
      <c r="B106" s="428">
        <v>6145</v>
      </c>
      <c r="C106" s="428">
        <v>5397</v>
      </c>
      <c r="D106" s="225">
        <v>3793</v>
      </c>
      <c r="E106" s="246">
        <v>3732</v>
      </c>
      <c r="F106" s="225">
        <v>3987</v>
      </c>
      <c r="G106" s="225">
        <v>3876</v>
      </c>
      <c r="H106" s="225">
        <v>3408</v>
      </c>
      <c r="I106" s="428">
        <v>3448</v>
      </c>
      <c r="J106" s="428">
        <v>4806</v>
      </c>
      <c r="K106" s="428">
        <v>5159</v>
      </c>
      <c r="L106" s="428">
        <v>5091</v>
      </c>
      <c r="M106" s="428">
        <v>6359</v>
      </c>
      <c r="N106" s="244" t="s">
        <v>305</v>
      </c>
    </row>
    <row r="107" spans="1:14" s="313" customFormat="1">
      <c r="A107" s="491" t="s">
        <v>628</v>
      </c>
      <c r="B107" s="492">
        <v>539194</v>
      </c>
      <c r="C107" s="492">
        <v>593495</v>
      </c>
      <c r="D107" s="492">
        <v>635748</v>
      </c>
      <c r="E107" s="492">
        <v>731129</v>
      </c>
      <c r="F107" s="492">
        <v>786423</v>
      </c>
      <c r="G107" s="492">
        <v>920312</v>
      </c>
      <c r="H107" s="492">
        <v>966102</v>
      </c>
      <c r="I107" s="492">
        <v>1048592</v>
      </c>
      <c r="J107" s="492">
        <v>1104524</v>
      </c>
      <c r="K107" s="492">
        <v>1260708</v>
      </c>
      <c r="L107" s="492">
        <v>1199273</v>
      </c>
      <c r="M107" s="492">
        <v>1433009</v>
      </c>
      <c r="N107" s="493" t="s">
        <v>632</v>
      </c>
    </row>
    <row r="108" spans="1:14" s="313" customFormat="1">
      <c r="A108" s="430" t="s">
        <v>629</v>
      </c>
      <c r="B108" s="426">
        <v>25309</v>
      </c>
      <c r="C108" s="426">
        <v>26500</v>
      </c>
      <c r="D108" s="426">
        <v>31347</v>
      </c>
      <c r="E108" s="426">
        <v>31745</v>
      </c>
      <c r="F108" s="426">
        <v>28767</v>
      </c>
      <c r="G108" s="426">
        <v>31670</v>
      </c>
      <c r="H108" s="426">
        <v>31815</v>
      </c>
      <c r="I108" s="426">
        <v>34696</v>
      </c>
      <c r="J108" s="426">
        <v>32446</v>
      </c>
      <c r="K108" s="426">
        <v>33547</v>
      </c>
      <c r="L108" s="426">
        <v>37006</v>
      </c>
      <c r="M108" s="426">
        <v>37738</v>
      </c>
      <c r="N108" s="490" t="s">
        <v>633</v>
      </c>
    </row>
    <row r="109" spans="1:14" s="313" customFormat="1">
      <c r="A109" s="430" t="s">
        <v>630</v>
      </c>
      <c r="B109" s="428">
        <v>7338</v>
      </c>
      <c r="C109" s="428">
        <v>7579</v>
      </c>
      <c r="D109" s="428">
        <v>9300</v>
      </c>
      <c r="E109" s="426">
        <v>9850</v>
      </c>
      <c r="F109" s="428">
        <v>9177</v>
      </c>
      <c r="G109" s="428">
        <v>8942</v>
      </c>
      <c r="H109" s="428">
        <v>9086</v>
      </c>
      <c r="I109" s="428">
        <v>9592</v>
      </c>
      <c r="J109" s="428">
        <v>9718</v>
      </c>
      <c r="K109" s="428">
        <v>9505</v>
      </c>
      <c r="L109" s="428">
        <v>10302</v>
      </c>
      <c r="M109" s="428">
        <v>9941</v>
      </c>
      <c r="N109" s="490" t="s">
        <v>634</v>
      </c>
    </row>
    <row r="110" spans="1:14">
      <c r="A110" s="491" t="s">
        <v>723</v>
      </c>
      <c r="B110" s="492">
        <v>6086031</v>
      </c>
      <c r="C110" s="492">
        <v>6100062</v>
      </c>
      <c r="D110" s="492">
        <v>6101639</v>
      </c>
      <c r="E110" s="492">
        <v>6080012</v>
      </c>
      <c r="F110" s="492">
        <v>6060434</v>
      </c>
      <c r="G110" s="492">
        <v>6044431</v>
      </c>
      <c r="H110" s="492">
        <v>6051550</v>
      </c>
      <c r="I110" s="492">
        <v>6060524</v>
      </c>
      <c r="J110" s="492">
        <v>6089853</v>
      </c>
      <c r="K110" s="492">
        <v>6102576</v>
      </c>
      <c r="L110" s="492">
        <v>6110904</v>
      </c>
      <c r="M110" s="492">
        <v>6111212</v>
      </c>
      <c r="N110" s="493" t="s">
        <v>40</v>
      </c>
    </row>
    <row r="111" spans="1:14">
      <c r="A111" s="430" t="s">
        <v>726</v>
      </c>
      <c r="B111" s="426">
        <v>5361038</v>
      </c>
      <c r="C111" s="426">
        <v>5391741</v>
      </c>
      <c r="D111" s="426">
        <v>5402798</v>
      </c>
      <c r="E111" s="426">
        <v>5459746</v>
      </c>
      <c r="F111" s="426">
        <v>5473088</v>
      </c>
      <c r="G111" s="426">
        <v>5448988</v>
      </c>
      <c r="H111" s="426">
        <v>5511901</v>
      </c>
      <c r="I111" s="426">
        <v>5565211</v>
      </c>
      <c r="J111" s="426">
        <v>5622026</v>
      </c>
      <c r="K111" s="426">
        <v>5684551</v>
      </c>
      <c r="L111" s="426">
        <v>5705915</v>
      </c>
      <c r="M111" s="426">
        <v>5727362</v>
      </c>
      <c r="N111" s="490" t="s">
        <v>531</v>
      </c>
    </row>
    <row r="112" spans="1:14">
      <c r="A112" s="430" t="s">
        <v>727</v>
      </c>
      <c r="B112" s="426">
        <v>10741246</v>
      </c>
      <c r="C112" s="426">
        <v>10783519</v>
      </c>
      <c r="D112" s="426">
        <v>10797056</v>
      </c>
      <c r="E112" s="426">
        <v>10832647</v>
      </c>
      <c r="F112" s="426">
        <v>10828455</v>
      </c>
      <c r="G112" s="426">
        <v>10794070</v>
      </c>
      <c r="H112" s="426">
        <v>10860164</v>
      </c>
      <c r="I112" s="426">
        <v>10920216</v>
      </c>
      <c r="J112" s="426">
        <v>10997833</v>
      </c>
      <c r="K112" s="426">
        <v>11068571</v>
      </c>
      <c r="L112" s="426">
        <v>11098443</v>
      </c>
      <c r="M112" s="426">
        <v>11120832</v>
      </c>
      <c r="N112" s="490" t="s">
        <v>732</v>
      </c>
    </row>
    <row r="113" spans="1:14">
      <c r="A113" s="591" t="s">
        <v>392</v>
      </c>
      <c r="B113" s="460">
        <v>108418936</v>
      </c>
      <c r="C113" s="460">
        <v>109588394</v>
      </c>
      <c r="D113" s="460">
        <v>110512703</v>
      </c>
      <c r="E113" s="460">
        <v>112430646</v>
      </c>
      <c r="F113" s="460">
        <v>115055710</v>
      </c>
      <c r="G113" s="460">
        <v>116557889</v>
      </c>
      <c r="H113" s="460">
        <v>119048448</v>
      </c>
      <c r="I113" s="460">
        <v>118306979</v>
      </c>
      <c r="J113" s="460">
        <v>118045649</v>
      </c>
      <c r="K113" s="460">
        <v>119719615</v>
      </c>
      <c r="L113" s="460">
        <v>120420058</v>
      </c>
      <c r="M113" s="460">
        <v>121681918</v>
      </c>
      <c r="N113" s="592" t="s">
        <v>394</v>
      </c>
    </row>
    <row r="114" spans="1:14" ht="21.75">
      <c r="A114" s="279" t="s">
        <v>620</v>
      </c>
      <c r="B114" s="426"/>
      <c r="C114" s="327"/>
      <c r="D114" s="327"/>
      <c r="E114" s="327"/>
      <c r="F114" s="246"/>
      <c r="G114" s="246"/>
      <c r="H114" s="246"/>
      <c r="J114" s="503"/>
      <c r="N114" s="280" t="s">
        <v>626</v>
      </c>
    </row>
    <row r="115" spans="1:14">
      <c r="A115" s="279" t="s">
        <v>627</v>
      </c>
      <c r="B115" s="461"/>
      <c r="C115" s="257"/>
      <c r="D115" s="257"/>
      <c r="E115" s="257"/>
      <c r="F115" s="257"/>
      <c r="G115" s="257"/>
      <c r="I115" s="426"/>
      <c r="M115" s="257"/>
      <c r="N115" s="280" t="s">
        <v>631</v>
      </c>
    </row>
    <row r="116" spans="1:14">
      <c r="A116" s="240" t="s">
        <v>433</v>
      </c>
      <c r="B116" s="459" t="str">
        <f t="shared" ref="B116:M116" si="17">+B4</f>
        <v>2020/01</v>
      </c>
      <c r="C116" s="459" t="str">
        <f t="shared" si="17"/>
        <v>2020/02</v>
      </c>
      <c r="D116" s="459" t="str">
        <f t="shared" si="17"/>
        <v>2020/03</v>
      </c>
      <c r="E116" s="459" t="str">
        <f t="shared" si="17"/>
        <v>2020/04</v>
      </c>
      <c r="F116" s="459" t="str">
        <f t="shared" si="17"/>
        <v>2020/05</v>
      </c>
      <c r="G116" s="459" t="str">
        <f t="shared" si="17"/>
        <v>2020/06</v>
      </c>
      <c r="H116" s="459" t="str">
        <f t="shared" si="17"/>
        <v>2020/07</v>
      </c>
      <c r="I116" s="459" t="str">
        <f t="shared" si="17"/>
        <v>2020/08</v>
      </c>
      <c r="J116" s="459" t="str">
        <f t="shared" si="17"/>
        <v>2020/09</v>
      </c>
      <c r="K116" s="459" t="str">
        <f t="shared" si="17"/>
        <v>2020/10</v>
      </c>
      <c r="L116" s="459" t="str">
        <f t="shared" si="17"/>
        <v>2020/11</v>
      </c>
      <c r="M116" s="459" t="str">
        <f t="shared" si="17"/>
        <v>2020/12</v>
      </c>
      <c r="N116" s="242" t="s">
        <v>439</v>
      </c>
    </row>
    <row r="117" spans="1:14">
      <c r="A117" s="288" t="s">
        <v>434</v>
      </c>
      <c r="B117" s="432">
        <f t="shared" ref="B117:H117" si="18">+SUM(B118:B120)</f>
        <v>203771.95845767308</v>
      </c>
      <c r="C117" s="432">
        <f t="shared" si="18"/>
        <v>188713.0030399973</v>
      </c>
      <c r="D117" s="432">
        <f t="shared" si="18"/>
        <v>166186.62544346869</v>
      </c>
      <c r="E117" s="432">
        <f t="shared" si="18"/>
        <v>202479.8152930965</v>
      </c>
      <c r="F117" s="432">
        <f t="shared" si="18"/>
        <v>239679.67941052158</v>
      </c>
      <c r="G117" s="432">
        <f t="shared" si="18"/>
        <v>266897.56127955968</v>
      </c>
      <c r="H117" s="432">
        <f t="shared" si="18"/>
        <v>273513.78450056259</v>
      </c>
      <c r="I117" s="432">
        <f t="shared" ref="I117:M117" si="19">SUM(I118:I120)</f>
        <v>272276.9922732141</v>
      </c>
      <c r="J117" s="432">
        <f t="shared" si="19"/>
        <v>315400.67570434237</v>
      </c>
      <c r="K117" s="432">
        <f>SUM(K118:K120)</f>
        <v>304398</v>
      </c>
      <c r="L117" s="432">
        <f t="shared" si="19"/>
        <v>339836.84458324901</v>
      </c>
      <c r="M117" s="432">
        <f t="shared" si="19"/>
        <v>380788</v>
      </c>
      <c r="N117" s="289" t="s">
        <v>440</v>
      </c>
    </row>
    <row r="118" spans="1:14">
      <c r="A118" s="243" t="s">
        <v>518</v>
      </c>
      <c r="B118" s="426">
        <v>102398.60614755801</v>
      </c>
      <c r="C118" s="246">
        <v>95715.378659818496</v>
      </c>
      <c r="D118" s="246">
        <v>84223.837930877198</v>
      </c>
      <c r="E118" s="246">
        <v>108226.535554669</v>
      </c>
      <c r="F118" s="246">
        <v>121575.27482493399</v>
      </c>
      <c r="G118" s="246">
        <v>135513.370361868</v>
      </c>
      <c r="H118" s="246">
        <v>144236.84243300901</v>
      </c>
      <c r="I118" s="246">
        <v>147453.508118406</v>
      </c>
      <c r="J118" s="426">
        <v>167838.397362146</v>
      </c>
      <c r="K118" s="426">
        <v>168782</v>
      </c>
      <c r="L118" s="426">
        <v>185013.259256216</v>
      </c>
      <c r="M118" s="426">
        <v>210312</v>
      </c>
      <c r="N118" s="253" t="s">
        <v>441</v>
      </c>
    </row>
    <row r="119" spans="1:14">
      <c r="A119" s="243" t="s">
        <v>436</v>
      </c>
      <c r="B119" s="426">
        <v>68680.1271022484</v>
      </c>
      <c r="C119" s="246">
        <v>64511.659460744697</v>
      </c>
      <c r="D119" s="246">
        <v>55923.480518049197</v>
      </c>
      <c r="E119" s="246">
        <v>63979.962756743</v>
      </c>
      <c r="F119" s="246">
        <v>72560.3105775195</v>
      </c>
      <c r="G119" s="246">
        <v>80855.758180577497</v>
      </c>
      <c r="H119" s="246">
        <v>82075.971321539793</v>
      </c>
      <c r="I119" s="246">
        <v>79897.673790834306</v>
      </c>
      <c r="J119" s="426">
        <v>98919.301314323107</v>
      </c>
      <c r="K119" s="426">
        <v>88512</v>
      </c>
      <c r="L119" s="426">
        <v>99595.398590657205</v>
      </c>
      <c r="M119" s="426">
        <v>108306</v>
      </c>
      <c r="N119" s="253" t="s">
        <v>442</v>
      </c>
    </row>
    <row r="120" spans="1:14">
      <c r="A120" s="243" t="s">
        <v>437</v>
      </c>
      <c r="B120" s="426">
        <v>32693.225207866701</v>
      </c>
      <c r="C120" s="246">
        <v>28485.9649194341</v>
      </c>
      <c r="D120" s="246">
        <v>26039.306994542301</v>
      </c>
      <c r="E120" s="246">
        <v>30273.3169816845</v>
      </c>
      <c r="F120" s="246">
        <v>45544.094008068103</v>
      </c>
      <c r="G120" s="246">
        <v>50528.432737114199</v>
      </c>
      <c r="H120" s="246">
        <v>47200.970746013802</v>
      </c>
      <c r="I120" s="246">
        <v>44925.810363973804</v>
      </c>
      <c r="J120" s="426">
        <v>48642.977027873298</v>
      </c>
      <c r="K120" s="426">
        <v>47104</v>
      </c>
      <c r="L120" s="426">
        <v>55228.186736375799</v>
      </c>
      <c r="M120" s="426">
        <v>62170</v>
      </c>
      <c r="N120" s="253" t="s">
        <v>443</v>
      </c>
    </row>
    <row r="121" spans="1:14">
      <c r="A121" s="288" t="s">
        <v>438</v>
      </c>
      <c r="B121" s="432">
        <f t="shared" ref="B121:I121" si="20">+SUM(B122:B124)</f>
        <v>299045.4058997141</v>
      </c>
      <c r="C121" s="432">
        <f t="shared" si="20"/>
        <v>258581.2515447007</v>
      </c>
      <c r="D121" s="432">
        <f t="shared" si="20"/>
        <v>219146.2379800195</v>
      </c>
      <c r="E121" s="432">
        <f t="shared" si="20"/>
        <v>258199.79363800952</v>
      </c>
      <c r="F121" s="432">
        <f t="shared" si="20"/>
        <v>254813.87374608341</v>
      </c>
      <c r="G121" s="432">
        <f t="shared" si="20"/>
        <v>266627.05544749479</v>
      </c>
      <c r="H121" s="432">
        <f t="shared" si="20"/>
        <v>329596.22458278568</v>
      </c>
      <c r="I121" s="432">
        <f t="shared" si="20"/>
        <v>286491.06775550765</v>
      </c>
      <c r="J121" s="432">
        <v>292738.48268473119</v>
      </c>
      <c r="K121" s="432">
        <f>SUM(K122:K124)</f>
        <v>295261</v>
      </c>
      <c r="L121" s="432">
        <f>SUM(L122:L124)</f>
        <v>346964.37474128755</v>
      </c>
      <c r="M121" s="432">
        <f>SUM(M122:M124)</f>
        <v>361667</v>
      </c>
      <c r="N121" s="289" t="s">
        <v>20</v>
      </c>
    </row>
    <row r="122" spans="1:14">
      <c r="A122" s="243" t="s">
        <v>518</v>
      </c>
      <c r="B122" s="426">
        <v>1551.9725496941001</v>
      </c>
      <c r="C122" s="246">
        <v>1491.6921389647</v>
      </c>
      <c r="D122" s="246">
        <v>1390.0866402482</v>
      </c>
      <c r="E122" s="246">
        <v>1650.0656919935</v>
      </c>
      <c r="F122" s="246">
        <v>1867.1501769684</v>
      </c>
      <c r="G122" s="246">
        <v>1992.0011012038001</v>
      </c>
      <c r="H122" s="246">
        <v>2140.7962130496999</v>
      </c>
      <c r="I122" s="246">
        <v>2112.11723421135</v>
      </c>
      <c r="J122" s="426">
        <v>2274.4602462121802</v>
      </c>
      <c r="K122" s="426">
        <v>2205</v>
      </c>
      <c r="L122" s="426">
        <v>2396.5031775645798</v>
      </c>
      <c r="M122" s="426">
        <v>2725</v>
      </c>
      <c r="N122" s="253" t="s">
        <v>441</v>
      </c>
    </row>
    <row r="123" spans="1:14">
      <c r="A123" s="243" t="s">
        <v>436</v>
      </c>
      <c r="B123" s="426">
        <v>160145.260918043</v>
      </c>
      <c r="C123" s="246">
        <v>136801.749014181</v>
      </c>
      <c r="D123" s="246">
        <v>117763.215117874</v>
      </c>
      <c r="E123" s="246">
        <v>148259.33187063501</v>
      </c>
      <c r="F123" s="246">
        <v>146039.00985689199</v>
      </c>
      <c r="G123" s="246">
        <v>148019.245333937</v>
      </c>
      <c r="H123" s="246">
        <v>218704.528438326</v>
      </c>
      <c r="I123" s="246">
        <v>186095.53832134101</v>
      </c>
      <c r="J123" s="426">
        <v>188609.91847935502</v>
      </c>
      <c r="K123" s="426">
        <v>195051</v>
      </c>
      <c r="L123" s="426">
        <v>227415.072669113</v>
      </c>
      <c r="M123" s="426">
        <v>224081</v>
      </c>
      <c r="N123" s="253" t="s">
        <v>442</v>
      </c>
    </row>
    <row r="124" spans="1:14">
      <c r="A124" s="243" t="s">
        <v>437</v>
      </c>
      <c r="B124" s="426">
        <v>137348.172431977</v>
      </c>
      <c r="C124" s="246">
        <v>120287.810391555</v>
      </c>
      <c r="D124" s="246">
        <v>99992.936221897296</v>
      </c>
      <c r="E124" s="246">
        <v>108290.396075381</v>
      </c>
      <c r="F124" s="246">
        <v>106907.71371222301</v>
      </c>
      <c r="G124" s="246">
        <v>116615.809012354</v>
      </c>
      <c r="H124" s="246">
        <v>108750.89993140999</v>
      </c>
      <c r="I124" s="246">
        <v>98283.412199955303</v>
      </c>
      <c r="J124" s="426">
        <v>101854.103959164</v>
      </c>
      <c r="K124" s="426">
        <v>98005</v>
      </c>
      <c r="L124" s="426">
        <v>117152.79889460999</v>
      </c>
      <c r="M124" s="426">
        <v>134861</v>
      </c>
      <c r="N124" s="253" t="s">
        <v>443</v>
      </c>
    </row>
    <row r="125" spans="1:14">
      <c r="A125" s="288" t="s">
        <v>1</v>
      </c>
      <c r="B125" s="432">
        <f t="shared" ref="B125:C125" si="21">+SUM(B121+B117)</f>
        <v>502817.36435738718</v>
      </c>
      <c r="C125" s="432">
        <f t="shared" si="21"/>
        <v>447294.25458469801</v>
      </c>
      <c r="D125" s="432">
        <f t="shared" ref="D125:I125" si="22">+SUM(D121+D117)</f>
        <v>385332.86342348822</v>
      </c>
      <c r="E125" s="432">
        <f t="shared" si="22"/>
        <v>460679.60893110605</v>
      </c>
      <c r="F125" s="432">
        <f t="shared" si="22"/>
        <v>494493.55315660499</v>
      </c>
      <c r="G125" s="432">
        <f t="shared" si="22"/>
        <v>533524.61672705447</v>
      </c>
      <c r="H125" s="432">
        <f t="shared" si="22"/>
        <v>603110.00908334833</v>
      </c>
      <c r="I125" s="432">
        <f t="shared" si="22"/>
        <v>558768.06002872181</v>
      </c>
      <c r="J125" s="432">
        <v>608139.15838907356</v>
      </c>
      <c r="K125" s="432">
        <v>599659</v>
      </c>
      <c r="L125" s="432">
        <f>L117+L121</f>
        <v>686801.21932453662</v>
      </c>
      <c r="M125" s="432">
        <f>M117+M121</f>
        <v>742455</v>
      </c>
      <c r="N125" s="289" t="s">
        <v>2</v>
      </c>
    </row>
    <row r="126" spans="1:14">
      <c r="A126" s="285" t="s">
        <v>509</v>
      </c>
      <c r="B126" s="462"/>
      <c r="C126" s="286"/>
      <c r="D126" s="286"/>
      <c r="E126" s="286"/>
      <c r="F126" s="286"/>
      <c r="G126" s="286"/>
      <c r="H126" s="286"/>
      <c r="I126" s="286"/>
      <c r="J126" s="286"/>
      <c r="K126" s="286"/>
      <c r="L126" s="286"/>
      <c r="M126" s="286"/>
      <c r="N126" s="287" t="s">
        <v>510</v>
      </c>
    </row>
    <row r="127" spans="1:14">
      <c r="A127" s="189"/>
      <c r="B127" s="43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</row>
    <row r="128" spans="1:14">
      <c r="A128" s="240" t="s">
        <v>444</v>
      </c>
      <c r="B128" s="459" t="str">
        <f t="shared" ref="B128:M128" si="23">+B4</f>
        <v>2020/01</v>
      </c>
      <c r="C128" s="459" t="str">
        <f t="shared" si="23"/>
        <v>2020/02</v>
      </c>
      <c r="D128" s="459" t="str">
        <f t="shared" si="23"/>
        <v>2020/03</v>
      </c>
      <c r="E128" s="459" t="str">
        <f t="shared" si="23"/>
        <v>2020/04</v>
      </c>
      <c r="F128" s="459" t="str">
        <f t="shared" si="23"/>
        <v>2020/05</v>
      </c>
      <c r="G128" s="459" t="str">
        <f t="shared" si="23"/>
        <v>2020/06</v>
      </c>
      <c r="H128" s="459" t="str">
        <f t="shared" si="23"/>
        <v>2020/07</v>
      </c>
      <c r="I128" s="459" t="str">
        <f t="shared" si="23"/>
        <v>2020/08</v>
      </c>
      <c r="J128" s="459" t="str">
        <f t="shared" si="23"/>
        <v>2020/09</v>
      </c>
      <c r="K128" s="459" t="str">
        <f t="shared" si="23"/>
        <v>2020/10</v>
      </c>
      <c r="L128" s="459" t="str">
        <f t="shared" si="23"/>
        <v>2020/11</v>
      </c>
      <c r="M128" s="459" t="str">
        <f t="shared" si="23"/>
        <v>2020/12</v>
      </c>
      <c r="N128" s="242" t="s">
        <v>572</v>
      </c>
    </row>
    <row r="129" spans="1:14">
      <c r="A129" s="288" t="s">
        <v>434</v>
      </c>
      <c r="B129" s="432">
        <f t="shared" ref="B129:I129" si="24">+SUM(B130:B132)</f>
        <v>92255.745360506902</v>
      </c>
      <c r="C129" s="432">
        <f t="shared" si="24"/>
        <v>97038.463469698501</v>
      </c>
      <c r="D129" s="432">
        <f t="shared" si="24"/>
        <v>97082.890597727004</v>
      </c>
      <c r="E129" s="432">
        <f t="shared" si="24"/>
        <v>105196.15791580369</v>
      </c>
      <c r="F129" s="432">
        <f t="shared" si="24"/>
        <v>117322.9575215985</v>
      </c>
      <c r="G129" s="432">
        <f t="shared" si="24"/>
        <v>114459.216680468</v>
      </c>
      <c r="H129" s="432">
        <f t="shared" si="24"/>
        <v>108246.6799601082</v>
      </c>
      <c r="I129" s="432">
        <f t="shared" si="24"/>
        <v>102794.653789384</v>
      </c>
      <c r="J129" s="432">
        <v>103636.2581991553</v>
      </c>
      <c r="K129" s="432">
        <v>99987</v>
      </c>
      <c r="L129" s="432">
        <f t="shared" ref="L129:M129" si="25">SUM(L130:L132)</f>
        <v>100346.1009528562</v>
      </c>
      <c r="M129" s="432">
        <f t="shared" si="25"/>
        <v>96526</v>
      </c>
      <c r="N129" s="289" t="s">
        <v>440</v>
      </c>
    </row>
    <row r="130" spans="1:14">
      <c r="A130" s="243" t="s">
        <v>435</v>
      </c>
      <c r="B130" s="246">
        <v>24996.007003629398</v>
      </c>
      <c r="C130" s="246">
        <v>26034.479117589701</v>
      </c>
      <c r="D130" s="246">
        <v>26351.218427768501</v>
      </c>
      <c r="E130" s="426">
        <v>28533.252805518001</v>
      </c>
      <c r="F130" s="426">
        <v>33572.0012591165</v>
      </c>
      <c r="G130" s="426">
        <v>25472.103361503701</v>
      </c>
      <c r="H130" s="246">
        <v>21452.0406376959</v>
      </c>
      <c r="I130" s="426">
        <v>19956.604690118598</v>
      </c>
      <c r="J130" s="246">
        <v>19394.632835215998</v>
      </c>
      <c r="K130" s="246">
        <v>17579</v>
      </c>
      <c r="L130" s="246">
        <v>16725.730801254002</v>
      </c>
      <c r="M130" s="246">
        <v>15437</v>
      </c>
      <c r="N130" s="253" t="s">
        <v>441</v>
      </c>
    </row>
    <row r="131" spans="1:14">
      <c r="A131" s="243" t="s">
        <v>436</v>
      </c>
      <c r="B131" s="246">
        <v>11717.385903432199</v>
      </c>
      <c r="C131" s="246">
        <v>11898.9826764548</v>
      </c>
      <c r="D131" s="246">
        <v>11728.9754218465</v>
      </c>
      <c r="E131" s="426">
        <v>12824.9099768178</v>
      </c>
      <c r="F131" s="426">
        <v>14687.463251307699</v>
      </c>
      <c r="G131" s="426">
        <v>15414.481281734999</v>
      </c>
      <c r="H131" s="246">
        <v>15517.701335023299</v>
      </c>
      <c r="I131" s="426">
        <v>16541.465693198599</v>
      </c>
      <c r="J131" s="246">
        <v>18835.796687551399</v>
      </c>
      <c r="K131" s="246">
        <v>20578</v>
      </c>
      <c r="L131" s="246">
        <v>21648.0123081938</v>
      </c>
      <c r="M131" s="246">
        <v>20502</v>
      </c>
      <c r="N131" s="253" t="s">
        <v>442</v>
      </c>
    </row>
    <row r="132" spans="1:14">
      <c r="A132" s="243" t="s">
        <v>437</v>
      </c>
      <c r="B132" s="246">
        <v>55542.352453445303</v>
      </c>
      <c r="C132" s="246">
        <v>59105.001675653999</v>
      </c>
      <c r="D132" s="246">
        <v>59002.696748112001</v>
      </c>
      <c r="E132" s="426">
        <v>63837.995133467899</v>
      </c>
      <c r="F132" s="426">
        <v>69063.493011174302</v>
      </c>
      <c r="G132" s="426">
        <v>73572.632037229298</v>
      </c>
      <c r="H132" s="246">
        <v>71276.937987388999</v>
      </c>
      <c r="I132" s="426">
        <v>66296.583406066798</v>
      </c>
      <c r="J132" s="246">
        <v>65405.8286763879</v>
      </c>
      <c r="K132" s="246">
        <v>61829</v>
      </c>
      <c r="L132" s="246">
        <v>61972.357843408397</v>
      </c>
      <c r="M132" s="246">
        <v>60587</v>
      </c>
      <c r="N132" s="253" t="s">
        <v>443</v>
      </c>
    </row>
    <row r="133" spans="1:14">
      <c r="A133" s="288" t="s">
        <v>438</v>
      </c>
      <c r="B133" s="432">
        <f t="shared" ref="B133:I133" si="26">+SUM(B134:B136)</f>
        <v>1303.3447578677999</v>
      </c>
      <c r="C133" s="432">
        <f t="shared" si="26"/>
        <v>1549.1986193057999</v>
      </c>
      <c r="D133" s="432">
        <f t="shared" si="26"/>
        <v>1389.7290744608999</v>
      </c>
      <c r="E133" s="432">
        <f t="shared" si="26"/>
        <v>1489.8626260768999</v>
      </c>
      <c r="F133" s="432">
        <f t="shared" si="26"/>
        <v>1587.8672336191</v>
      </c>
      <c r="G133" s="432">
        <f t="shared" si="26"/>
        <v>1538.2442708056001</v>
      </c>
      <c r="H133" s="432">
        <f t="shared" si="26"/>
        <v>1395.4741323313001</v>
      </c>
      <c r="I133" s="432">
        <f t="shared" si="26"/>
        <v>1361.5763074309709</v>
      </c>
      <c r="J133" s="432">
        <v>1412.117856455531</v>
      </c>
      <c r="K133" s="432">
        <v>1265</v>
      </c>
      <c r="L133" s="432">
        <f t="shared" ref="L133:M133" si="27">SUM(L134:L136)</f>
        <v>1273.3664257780501</v>
      </c>
      <c r="M133" s="432">
        <f t="shared" si="27"/>
        <v>1079</v>
      </c>
      <c r="N133" s="289" t="s">
        <v>20</v>
      </c>
    </row>
    <row r="134" spans="1:14">
      <c r="A134" s="243" t="s">
        <v>435</v>
      </c>
      <c r="B134" s="246">
        <v>88.191266959800004</v>
      </c>
      <c r="C134" s="246">
        <v>84.711692777799996</v>
      </c>
      <c r="D134" s="246">
        <v>84.069289758400004</v>
      </c>
      <c r="E134" s="426">
        <v>86.714699788900006</v>
      </c>
      <c r="F134" s="246">
        <v>119.2606703311</v>
      </c>
      <c r="G134" s="246">
        <v>140.77654208760001</v>
      </c>
      <c r="H134" s="426">
        <v>132.25937725329999</v>
      </c>
      <c r="I134" s="426">
        <v>124.36490497778099</v>
      </c>
      <c r="J134" s="426">
        <v>125.65761483363099</v>
      </c>
      <c r="K134" s="426">
        <v>116</v>
      </c>
      <c r="L134" s="246">
        <v>116.81752493499</v>
      </c>
      <c r="M134" s="246">
        <v>117</v>
      </c>
      <c r="N134" s="253" t="s">
        <v>441</v>
      </c>
    </row>
    <row r="135" spans="1:14">
      <c r="A135" s="243" t="s">
        <v>436</v>
      </c>
      <c r="B135" s="246">
        <v>1067.5590809079999</v>
      </c>
      <c r="C135" s="246">
        <v>1204.4869265279999</v>
      </c>
      <c r="D135" s="246">
        <v>1120.5626847025001</v>
      </c>
      <c r="E135" s="426">
        <v>1217.6554262879999</v>
      </c>
      <c r="F135" s="246">
        <v>1278.099063288</v>
      </c>
      <c r="G135" s="246">
        <v>1219.4527287179999</v>
      </c>
      <c r="H135" s="426">
        <v>993.92957507799997</v>
      </c>
      <c r="I135" s="426">
        <v>973.39482245318993</v>
      </c>
      <c r="J135" s="426">
        <v>953.96956842190002</v>
      </c>
      <c r="K135" s="426">
        <v>846</v>
      </c>
      <c r="L135" s="246">
        <v>841.57581284306002</v>
      </c>
      <c r="M135" s="246">
        <v>706</v>
      </c>
      <c r="N135" s="253" t="s">
        <v>442</v>
      </c>
    </row>
    <row r="136" spans="1:14">
      <c r="A136" s="243" t="s">
        <v>437</v>
      </c>
      <c r="B136" s="246">
        <v>147.59441000000001</v>
      </c>
      <c r="C136" s="246">
        <v>260</v>
      </c>
      <c r="D136" s="246">
        <v>185.09710000000001</v>
      </c>
      <c r="E136" s="426">
        <v>185.49250000000001</v>
      </c>
      <c r="F136" s="246">
        <v>190.50749999999999</v>
      </c>
      <c r="G136" s="246">
        <v>178.01499999999999</v>
      </c>
      <c r="H136" s="426">
        <v>269.28518000000003</v>
      </c>
      <c r="I136" s="426">
        <v>263.81657999999999</v>
      </c>
      <c r="J136" s="426">
        <v>332.4906732</v>
      </c>
      <c r="K136" s="426">
        <v>303</v>
      </c>
      <c r="L136" s="246">
        <v>314.97308800000002</v>
      </c>
      <c r="M136" s="246">
        <v>256</v>
      </c>
      <c r="N136" s="253" t="s">
        <v>443</v>
      </c>
    </row>
    <row r="137" spans="1:14">
      <c r="A137" s="290" t="s">
        <v>1</v>
      </c>
      <c r="B137" s="319">
        <f t="shared" ref="B137:I137" si="28">+SUM(B133+B129)</f>
        <v>93559.090118374705</v>
      </c>
      <c r="C137" s="319">
        <f t="shared" si="28"/>
        <v>98587.662089004298</v>
      </c>
      <c r="D137" s="319">
        <f t="shared" si="28"/>
        <v>98472.61967218791</v>
      </c>
      <c r="E137" s="319">
        <f t="shared" si="28"/>
        <v>106686.02054188059</v>
      </c>
      <c r="F137" s="319">
        <f t="shared" si="28"/>
        <v>118910.82475521759</v>
      </c>
      <c r="G137" s="319">
        <f t="shared" si="28"/>
        <v>115997.46095127361</v>
      </c>
      <c r="H137" s="319">
        <f t="shared" si="28"/>
        <v>109642.15409243951</v>
      </c>
      <c r="I137" s="319">
        <f t="shared" si="28"/>
        <v>104156.23009681496</v>
      </c>
      <c r="J137" s="319">
        <v>105048.37605561083</v>
      </c>
      <c r="K137" s="319">
        <v>101252</v>
      </c>
      <c r="L137" s="432">
        <f>L129+L133</f>
        <v>101619.46737863425</v>
      </c>
      <c r="M137" s="432">
        <f>M129+M133</f>
        <v>97605</v>
      </c>
      <c r="N137" s="256" t="s">
        <v>2</v>
      </c>
    </row>
    <row r="138" spans="1:14">
      <c r="A138" s="285" t="s">
        <v>509</v>
      </c>
      <c r="B138" s="420"/>
      <c r="C138" s="214"/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87" t="s">
        <v>510</v>
      </c>
    </row>
    <row r="139" spans="1:14">
      <c r="A139" s="189"/>
      <c r="B139" s="43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</row>
    <row r="140" spans="1:14">
      <c r="A140" s="240" t="s">
        <v>446</v>
      </c>
      <c r="B140" s="459" t="str">
        <f t="shared" ref="B140:M140" si="29">+B4</f>
        <v>2020/01</v>
      </c>
      <c r="C140" s="459" t="str">
        <f t="shared" si="29"/>
        <v>2020/02</v>
      </c>
      <c r="D140" s="459" t="str">
        <f t="shared" si="29"/>
        <v>2020/03</v>
      </c>
      <c r="E140" s="459" t="str">
        <f t="shared" si="29"/>
        <v>2020/04</v>
      </c>
      <c r="F140" s="459" t="str">
        <f t="shared" si="29"/>
        <v>2020/05</v>
      </c>
      <c r="G140" s="459" t="str">
        <f t="shared" si="29"/>
        <v>2020/06</v>
      </c>
      <c r="H140" s="459" t="str">
        <f t="shared" si="29"/>
        <v>2020/07</v>
      </c>
      <c r="I140" s="459" t="str">
        <f t="shared" si="29"/>
        <v>2020/08</v>
      </c>
      <c r="J140" s="459" t="str">
        <f t="shared" si="29"/>
        <v>2020/09</v>
      </c>
      <c r="K140" s="459" t="str">
        <f t="shared" si="29"/>
        <v>2020/10</v>
      </c>
      <c r="L140" s="459" t="str">
        <f t="shared" si="29"/>
        <v>2020/11</v>
      </c>
      <c r="M140" s="459" t="str">
        <f t="shared" si="29"/>
        <v>2020/12</v>
      </c>
      <c r="N140" s="242" t="s">
        <v>450</v>
      </c>
    </row>
    <row r="141" spans="1:14">
      <c r="A141" s="288" t="s">
        <v>434</v>
      </c>
      <c r="B141" s="432">
        <f>+SUM(B142:B146)</f>
        <v>811412.6</v>
      </c>
      <c r="C141" s="432">
        <f t="shared" ref="C141:H141" si="30">+SUM(C142:C146)</f>
        <v>832400.20000000007</v>
      </c>
      <c r="D141" s="432">
        <f t="shared" si="30"/>
        <v>867386.7</v>
      </c>
      <c r="E141" s="432">
        <f t="shared" si="30"/>
        <v>926736.20000000007</v>
      </c>
      <c r="F141" s="432">
        <f t="shared" si="30"/>
        <v>1059359.8999999999</v>
      </c>
      <c r="G141" s="432">
        <f t="shared" si="30"/>
        <v>1089482.3</v>
      </c>
      <c r="H141" s="432">
        <f t="shared" si="30"/>
        <v>1153926.9000000001</v>
      </c>
      <c r="I141" s="432">
        <f>+SUM(I142:I146)</f>
        <v>1195119</v>
      </c>
      <c r="J141" s="432">
        <f>+SUM(J142:J146)</f>
        <v>1194822.3999999999</v>
      </c>
      <c r="K141" s="432">
        <f>+SUM(K142:K146)</f>
        <v>1193958.6000000001</v>
      </c>
      <c r="L141" s="432">
        <f>+SUM(L142:L146)</f>
        <v>1174221.2</v>
      </c>
      <c r="M141" s="432">
        <f>+SUM(M142:M146)</f>
        <v>1156750.6000000001</v>
      </c>
      <c r="N141" s="289" t="s">
        <v>440</v>
      </c>
    </row>
    <row r="142" spans="1:14">
      <c r="A142" s="243" t="s">
        <v>518</v>
      </c>
      <c r="B142" s="426">
        <v>3644</v>
      </c>
      <c r="C142" s="426">
        <v>4408.6000000000004</v>
      </c>
      <c r="D142" s="426">
        <v>4866.7</v>
      </c>
      <c r="E142" s="426">
        <v>4443</v>
      </c>
      <c r="F142" s="426">
        <v>6633.5</v>
      </c>
      <c r="G142" s="426">
        <v>8967.7000000000007</v>
      </c>
      <c r="H142" s="246">
        <v>11245.8</v>
      </c>
      <c r="I142" s="246">
        <v>12868.7</v>
      </c>
      <c r="J142" s="246">
        <v>13094.4</v>
      </c>
      <c r="K142" s="246">
        <v>13238</v>
      </c>
      <c r="L142" s="246">
        <v>12746.5</v>
      </c>
      <c r="M142" s="246">
        <v>11876.8</v>
      </c>
      <c r="N142" s="253" t="s">
        <v>441</v>
      </c>
    </row>
    <row r="143" spans="1:14">
      <c r="A143" s="243" t="s">
        <v>449</v>
      </c>
      <c r="B143" s="426">
        <v>4326.0999999999995</v>
      </c>
      <c r="C143" s="426">
        <v>3908.3</v>
      </c>
      <c r="D143" s="426">
        <v>4785.8</v>
      </c>
      <c r="E143" s="426">
        <v>4616.3</v>
      </c>
      <c r="F143" s="426">
        <v>5088.7</v>
      </c>
      <c r="G143" s="426">
        <v>8855</v>
      </c>
      <c r="H143" s="246">
        <v>9133.7000000000007</v>
      </c>
      <c r="I143" s="246">
        <v>10379.6</v>
      </c>
      <c r="J143" s="246">
        <v>10650.1</v>
      </c>
      <c r="K143" s="246">
        <v>10393.4</v>
      </c>
      <c r="L143" s="246">
        <v>9610.4</v>
      </c>
      <c r="M143" s="246">
        <v>7140.9000000000005</v>
      </c>
      <c r="N143" s="253" t="s">
        <v>452</v>
      </c>
    </row>
    <row r="144" spans="1:14">
      <c r="A144" s="243" t="s">
        <v>447</v>
      </c>
      <c r="B144" s="426">
        <v>520468.1</v>
      </c>
      <c r="C144" s="426">
        <v>544505.80000000005</v>
      </c>
      <c r="D144" s="426">
        <v>574655.6</v>
      </c>
      <c r="E144" s="426">
        <v>611938.30000000005</v>
      </c>
      <c r="F144" s="426">
        <v>727702</v>
      </c>
      <c r="G144" s="426">
        <v>731805.2</v>
      </c>
      <c r="H144" s="246">
        <v>789394.4</v>
      </c>
      <c r="I144" s="246">
        <v>839056.7</v>
      </c>
      <c r="J144" s="246">
        <v>841562.1</v>
      </c>
      <c r="K144" s="246">
        <v>841000.7</v>
      </c>
      <c r="L144" s="246">
        <v>829714.3</v>
      </c>
      <c r="M144" s="246">
        <v>813340.8</v>
      </c>
      <c r="N144" s="253" t="s">
        <v>124</v>
      </c>
    </row>
    <row r="145" spans="1:14">
      <c r="A145" s="243" t="s">
        <v>448</v>
      </c>
      <c r="B145" s="426">
        <v>262517.5</v>
      </c>
      <c r="C145" s="426">
        <v>260682.49999999997</v>
      </c>
      <c r="D145" s="426">
        <v>261938.90000000002</v>
      </c>
      <c r="E145" s="426">
        <v>253604.5</v>
      </c>
      <c r="F145" s="426">
        <v>249534</v>
      </c>
      <c r="G145" s="426">
        <v>253450.80000000002</v>
      </c>
      <c r="H145" s="246">
        <v>252687.2</v>
      </c>
      <c r="I145" s="246">
        <v>243672.8</v>
      </c>
      <c r="J145" s="246">
        <v>240298.4</v>
      </c>
      <c r="K145" s="246">
        <v>241166.9</v>
      </c>
      <c r="L145" s="246">
        <v>232801.1</v>
      </c>
      <c r="M145" s="246">
        <v>235313</v>
      </c>
      <c r="N145" s="253" t="s">
        <v>451</v>
      </c>
    </row>
    <row r="146" spans="1:14">
      <c r="A146" s="243" t="s">
        <v>513</v>
      </c>
      <c r="B146" s="426">
        <v>20456.900000000001</v>
      </c>
      <c r="C146" s="426">
        <v>18895</v>
      </c>
      <c r="D146" s="426">
        <v>21139.7</v>
      </c>
      <c r="E146" s="426">
        <v>52134.1</v>
      </c>
      <c r="F146" s="426">
        <v>70401.7</v>
      </c>
      <c r="G146" s="426">
        <v>86403.6</v>
      </c>
      <c r="H146" s="246">
        <v>91465.8</v>
      </c>
      <c r="I146" s="246">
        <v>89141.2</v>
      </c>
      <c r="J146" s="246">
        <v>89217.4</v>
      </c>
      <c r="K146" s="246">
        <v>88159.6</v>
      </c>
      <c r="L146" s="246">
        <v>89348.9</v>
      </c>
      <c r="M146" s="246">
        <v>89079.1</v>
      </c>
      <c r="N146" s="253" t="s">
        <v>515</v>
      </c>
    </row>
    <row r="147" spans="1:14">
      <c r="A147" s="288" t="s">
        <v>438</v>
      </c>
      <c r="B147" s="432">
        <f>+SUM(B148:B151)</f>
        <v>92448.799999999988</v>
      </c>
      <c r="C147" s="432">
        <f t="shared" ref="C147:D147" si="31">+SUM(C148:C151)</f>
        <v>77076.2</v>
      </c>
      <c r="D147" s="432">
        <f t="shared" si="31"/>
        <v>62985.9</v>
      </c>
      <c r="E147" s="432">
        <f t="shared" ref="E147:M147" si="32">+SUM(E148:E151)</f>
        <v>57911.3</v>
      </c>
      <c r="F147" s="432">
        <f t="shared" si="32"/>
        <v>51357.5</v>
      </c>
      <c r="G147" s="432">
        <f t="shared" si="32"/>
        <v>48853.399999999994</v>
      </c>
      <c r="H147" s="432">
        <f t="shared" si="32"/>
        <v>45881.8</v>
      </c>
      <c r="I147" s="432">
        <f t="shared" si="32"/>
        <v>41160.799999999996</v>
      </c>
      <c r="J147" s="432">
        <f t="shared" si="32"/>
        <v>41111.800000000003</v>
      </c>
      <c r="K147" s="432">
        <f t="shared" si="32"/>
        <v>41884.800000000003</v>
      </c>
      <c r="L147" s="432">
        <f t="shared" si="32"/>
        <v>48268</v>
      </c>
      <c r="M147" s="432">
        <f t="shared" si="32"/>
        <v>63015.6</v>
      </c>
      <c r="N147" s="289" t="s">
        <v>20</v>
      </c>
    </row>
    <row r="148" spans="1:14">
      <c r="A148" s="243" t="s">
        <v>518</v>
      </c>
      <c r="B148" s="426">
        <v>218</v>
      </c>
      <c r="C148" s="246">
        <v>227.1</v>
      </c>
      <c r="D148" s="246">
        <v>231.2</v>
      </c>
      <c r="E148" s="246">
        <v>242.5</v>
      </c>
      <c r="F148" s="246">
        <v>240.7</v>
      </c>
      <c r="G148" s="246">
        <v>511.7</v>
      </c>
      <c r="H148" s="246">
        <v>572.6</v>
      </c>
      <c r="I148" s="246">
        <v>711.7</v>
      </c>
      <c r="J148" s="246">
        <v>752.3</v>
      </c>
      <c r="K148" s="246">
        <v>810.5</v>
      </c>
      <c r="L148" s="246">
        <v>619.9</v>
      </c>
      <c r="M148" s="246">
        <v>557.9</v>
      </c>
      <c r="N148" s="253" t="s">
        <v>441</v>
      </c>
    </row>
    <row r="149" spans="1:14">
      <c r="A149" s="243" t="s">
        <v>449</v>
      </c>
      <c r="B149" s="426">
        <v>2094</v>
      </c>
      <c r="C149" s="246">
        <v>2116.4</v>
      </c>
      <c r="D149" s="246">
        <v>2132.1999999999998</v>
      </c>
      <c r="E149" s="246">
        <v>2157.6999999999998</v>
      </c>
      <c r="F149" s="246">
        <v>2126.8000000000002</v>
      </c>
      <c r="G149" s="246">
        <v>2197.6</v>
      </c>
      <c r="H149" s="246">
        <v>2199.3000000000002</v>
      </c>
      <c r="I149" s="246">
        <v>2269.9</v>
      </c>
      <c r="J149" s="246">
        <v>2375.4</v>
      </c>
      <c r="K149" s="246">
        <v>2395.4</v>
      </c>
      <c r="L149" s="246">
        <v>2458.5</v>
      </c>
      <c r="M149" s="246">
        <v>2331.6</v>
      </c>
      <c r="N149" s="253" t="s">
        <v>452</v>
      </c>
    </row>
    <row r="150" spans="1:14">
      <c r="A150" s="243" t="s">
        <v>447</v>
      </c>
      <c r="B150" s="426">
        <v>50350.1</v>
      </c>
      <c r="C150" s="246">
        <v>43388.4</v>
      </c>
      <c r="D150" s="246">
        <v>33249.5</v>
      </c>
      <c r="E150" s="246">
        <v>30964.3</v>
      </c>
      <c r="F150" s="246">
        <v>28285.1</v>
      </c>
      <c r="G150" s="246">
        <v>25125.3</v>
      </c>
      <c r="H150" s="246">
        <v>24263.1</v>
      </c>
      <c r="I150" s="246">
        <v>21407.599999999999</v>
      </c>
      <c r="J150" s="246">
        <v>21319.4</v>
      </c>
      <c r="K150" s="246">
        <v>21211.8</v>
      </c>
      <c r="L150" s="246">
        <v>24221.7</v>
      </c>
      <c r="M150" s="246">
        <v>38267.199999999997</v>
      </c>
      <c r="N150" s="253" t="s">
        <v>124</v>
      </c>
    </row>
    <row r="151" spans="1:14">
      <c r="A151" s="243" t="s">
        <v>448</v>
      </c>
      <c r="B151" s="315">
        <v>39786.699999999997</v>
      </c>
      <c r="C151" s="201">
        <v>31344.3</v>
      </c>
      <c r="D151" s="201">
        <v>27373</v>
      </c>
      <c r="E151" s="201">
        <v>24546.799999999999</v>
      </c>
      <c r="F151" s="201">
        <v>20704.900000000001</v>
      </c>
      <c r="G151" s="201">
        <v>21018.799999999999</v>
      </c>
      <c r="H151" s="201">
        <v>18846.8</v>
      </c>
      <c r="I151" s="201">
        <v>16771.599999999999</v>
      </c>
      <c r="J151" s="201">
        <v>16664.7</v>
      </c>
      <c r="K151" s="201">
        <v>17467.099999999999</v>
      </c>
      <c r="L151" s="201">
        <v>20967.900000000001</v>
      </c>
      <c r="M151" s="201">
        <v>21858.9</v>
      </c>
      <c r="N151" s="253" t="s">
        <v>451</v>
      </c>
    </row>
    <row r="152" spans="1:14">
      <c r="A152" s="290" t="s">
        <v>1</v>
      </c>
      <c r="B152" s="319">
        <f>B147+B141</f>
        <v>903861.39999999991</v>
      </c>
      <c r="C152" s="319">
        <f t="shared" ref="C152:M152" si="33">C147+C141</f>
        <v>909476.4</v>
      </c>
      <c r="D152" s="319">
        <f t="shared" si="33"/>
        <v>930372.6</v>
      </c>
      <c r="E152" s="319">
        <f t="shared" si="33"/>
        <v>984647.50000000012</v>
      </c>
      <c r="F152" s="319">
        <f t="shared" si="33"/>
        <v>1110717.3999999999</v>
      </c>
      <c r="G152" s="319">
        <f t="shared" si="33"/>
        <v>1138335.7</v>
      </c>
      <c r="H152" s="319">
        <f t="shared" si="33"/>
        <v>1199808.7000000002</v>
      </c>
      <c r="I152" s="319">
        <f t="shared" si="33"/>
        <v>1236279.8</v>
      </c>
      <c r="J152" s="319">
        <f t="shared" si="33"/>
        <v>1235934.2</v>
      </c>
      <c r="K152" s="319">
        <f t="shared" si="33"/>
        <v>1235843.4000000001</v>
      </c>
      <c r="L152" s="319">
        <f t="shared" si="33"/>
        <v>1222489.2</v>
      </c>
      <c r="M152" s="319">
        <f t="shared" si="33"/>
        <v>1219766.2000000002</v>
      </c>
      <c r="N152" s="256" t="s">
        <v>2</v>
      </c>
    </row>
    <row r="153" spans="1:14">
      <c r="A153" s="189"/>
      <c r="B153" s="43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</row>
    <row r="154" spans="1:14">
      <c r="A154" s="291" t="s">
        <v>453</v>
      </c>
      <c r="B154" s="463" t="str">
        <f t="shared" ref="B154:M154" si="34">+B4</f>
        <v>2020/01</v>
      </c>
      <c r="C154" s="463" t="str">
        <f t="shared" si="34"/>
        <v>2020/02</v>
      </c>
      <c r="D154" s="463" t="str">
        <f t="shared" si="34"/>
        <v>2020/03</v>
      </c>
      <c r="E154" s="463" t="str">
        <f t="shared" si="34"/>
        <v>2020/04</v>
      </c>
      <c r="F154" s="463" t="str">
        <f t="shared" si="34"/>
        <v>2020/05</v>
      </c>
      <c r="G154" s="463" t="str">
        <f t="shared" si="34"/>
        <v>2020/06</v>
      </c>
      <c r="H154" s="463" t="str">
        <f t="shared" si="34"/>
        <v>2020/07</v>
      </c>
      <c r="I154" s="463" t="str">
        <f t="shared" si="34"/>
        <v>2020/08</v>
      </c>
      <c r="J154" s="463" t="str">
        <f t="shared" si="34"/>
        <v>2020/09</v>
      </c>
      <c r="K154" s="463" t="str">
        <f t="shared" si="34"/>
        <v>2020/10</v>
      </c>
      <c r="L154" s="463" t="str">
        <f t="shared" si="34"/>
        <v>2020/11</v>
      </c>
      <c r="M154" s="463" t="str">
        <f t="shared" si="34"/>
        <v>2020/12</v>
      </c>
      <c r="N154" s="204" t="s">
        <v>454</v>
      </c>
    </row>
    <row r="155" spans="1:14">
      <c r="A155" s="174" t="s">
        <v>374</v>
      </c>
      <c r="B155" s="205">
        <v>30760.084019626047</v>
      </c>
      <c r="C155" s="205">
        <v>64969.040680347229</v>
      </c>
      <c r="D155" s="205">
        <v>87593.884077347233</v>
      </c>
      <c r="E155" s="442">
        <v>106570.16010905465</v>
      </c>
      <c r="F155" s="442">
        <v>124368.82498168752</v>
      </c>
      <c r="G155" s="442">
        <v>156989.80191245256</v>
      </c>
      <c r="H155" s="205">
        <v>196085.72614174426</v>
      </c>
      <c r="I155" s="205">
        <v>227362.6518932269</v>
      </c>
      <c r="J155" s="205">
        <v>257438.96796692602</v>
      </c>
      <c r="K155" s="205">
        <v>292247.26214491145</v>
      </c>
      <c r="L155" s="205">
        <v>350182.82585162838</v>
      </c>
      <c r="M155" s="205">
        <v>404039.68535839324</v>
      </c>
      <c r="N155" s="176" t="s">
        <v>375</v>
      </c>
    </row>
    <row r="156" spans="1:14">
      <c r="A156" s="174" t="s">
        <v>66</v>
      </c>
      <c r="B156" s="464">
        <v>0.228412625844371</v>
      </c>
      <c r="C156" s="464">
        <v>0.24652165899847375</v>
      </c>
      <c r="D156" s="464">
        <v>0.25462007132483233</v>
      </c>
      <c r="E156" s="464">
        <v>0.23468169290294413</v>
      </c>
      <c r="F156" s="464">
        <v>0.22493583551733509</v>
      </c>
      <c r="G156" s="464">
        <v>0.21930362205003448</v>
      </c>
      <c r="H156" s="464">
        <v>0.21702074163407289</v>
      </c>
      <c r="I156" s="464">
        <v>0.21633642421774812</v>
      </c>
      <c r="J156" s="464">
        <v>0.21260140208997777</v>
      </c>
      <c r="K156" s="464">
        <v>0.21226091175909054</v>
      </c>
      <c r="L156" s="464">
        <v>0.21931858665384454</v>
      </c>
      <c r="M156" s="464">
        <v>0.22082912123005405</v>
      </c>
      <c r="N156" s="176" t="s">
        <v>72</v>
      </c>
    </row>
    <row r="157" spans="1:14">
      <c r="A157" s="206" t="s">
        <v>411</v>
      </c>
      <c r="B157" s="207">
        <v>-571.01887032047841</v>
      </c>
      <c r="C157" s="207">
        <v>-1408.1576312328434</v>
      </c>
      <c r="D157" s="207">
        <v>-2445.6901360553229</v>
      </c>
      <c r="E157" s="207">
        <v>-3234.3884184908757</v>
      </c>
      <c r="F157" s="207">
        <v>-4272.8854574572752</v>
      </c>
      <c r="G157" s="207">
        <v>-4194.2128939962477</v>
      </c>
      <c r="H157" s="207">
        <v>-5086.9011509864513</v>
      </c>
      <c r="I157" s="207">
        <v>-5903.9194733023578</v>
      </c>
      <c r="J157" s="207">
        <v>-5937.8122725680823</v>
      </c>
      <c r="K157" s="207">
        <v>-6197.4894140693223</v>
      </c>
      <c r="L157" s="207">
        <v>-5191.0311654890875</v>
      </c>
      <c r="M157" s="207">
        <v>-4582.7808492740296</v>
      </c>
      <c r="N157" s="260" t="s">
        <v>412</v>
      </c>
    </row>
    <row r="158" spans="1:14">
      <c r="A158" s="189"/>
      <c r="B158" s="205"/>
      <c r="C158" s="205"/>
      <c r="E158" s="205"/>
      <c r="F158" s="205"/>
      <c r="G158" s="205"/>
      <c r="H158" s="205"/>
      <c r="I158" s="205"/>
      <c r="J158" s="205"/>
      <c r="K158" s="205"/>
      <c r="L158" s="205"/>
      <c r="M158" s="205"/>
      <c r="N158" s="202"/>
    </row>
    <row r="159" spans="1:14">
      <c r="A159" s="265" t="s">
        <v>592</v>
      </c>
      <c r="B159" s="464"/>
      <c r="C159" s="464"/>
      <c r="F159" s="464"/>
      <c r="G159" s="465"/>
      <c r="I159" s="268"/>
      <c r="J159" s="309"/>
      <c r="K159" s="309"/>
      <c r="M159" s="265"/>
      <c r="N159" s="224" t="s">
        <v>593</v>
      </c>
    </row>
    <row r="160" spans="1:14">
      <c r="B160" s="464"/>
      <c r="D160" s="464"/>
      <c r="F160" s="464"/>
      <c r="G160" s="309"/>
      <c r="H160" s="309"/>
      <c r="I160" s="464"/>
      <c r="J160" s="309"/>
      <c r="K160" s="309"/>
    </row>
    <row r="161" spans="1:14">
      <c r="A161" s="470"/>
      <c r="B161" s="309"/>
      <c r="C161" s="309"/>
      <c r="D161" s="309"/>
      <c r="E161" s="442"/>
      <c r="G161" s="309"/>
      <c r="H161" s="309"/>
      <c r="I161" s="309"/>
      <c r="J161" s="309"/>
      <c r="K161" s="309"/>
      <c r="N161" s="473"/>
    </row>
    <row r="162" spans="1:14">
      <c r="A162" s="267"/>
      <c r="B162" s="309"/>
      <c r="C162" s="309"/>
      <c r="D162" s="309"/>
      <c r="G162" s="309"/>
      <c r="H162" s="309"/>
      <c r="I162" s="309"/>
      <c r="J162" s="309"/>
      <c r="K162" s="205"/>
      <c r="L162" s="205"/>
      <c r="M162" s="205"/>
      <c r="N162" s="205"/>
    </row>
    <row r="163" spans="1:14">
      <c r="A163" s="268"/>
      <c r="B163" s="309"/>
      <c r="C163" s="309"/>
      <c r="D163" s="309"/>
      <c r="E163" s="309"/>
      <c r="F163" s="309"/>
      <c r="G163" s="309"/>
      <c r="H163" s="309"/>
      <c r="I163" s="309"/>
      <c r="J163" s="309"/>
    </row>
    <row r="164" spans="1:14">
      <c r="A164" s="268"/>
      <c r="B164" s="309"/>
      <c r="C164" s="309"/>
      <c r="D164" s="309"/>
      <c r="E164" s="309"/>
      <c r="F164" s="309"/>
      <c r="G164" s="309"/>
      <c r="H164" s="309"/>
      <c r="I164" s="309"/>
      <c r="J164" s="309"/>
      <c r="K164" s="309"/>
      <c r="L164" s="246"/>
    </row>
    <row r="165" spans="1:14">
      <c r="A165" s="268"/>
      <c r="B165" s="309"/>
      <c r="C165" s="309"/>
      <c r="D165" s="309"/>
      <c r="E165" s="309"/>
      <c r="F165" s="309"/>
      <c r="G165" s="309"/>
      <c r="H165" s="309"/>
      <c r="I165" s="309"/>
      <c r="J165" s="309"/>
      <c r="K165" s="309"/>
      <c r="L165" s="309"/>
      <c r="M165" s="442"/>
    </row>
    <row r="166" spans="1:14">
      <c r="A166" s="268"/>
      <c r="B166" s="309"/>
      <c r="C166" s="309"/>
      <c r="D166" s="309"/>
      <c r="E166" s="309"/>
      <c r="F166" s="309"/>
      <c r="G166" s="309"/>
      <c r="H166" s="309"/>
      <c r="I166" s="309"/>
      <c r="J166" s="309"/>
      <c r="K166" s="309"/>
      <c r="L166" s="474"/>
      <c r="M166" s="442"/>
    </row>
    <row r="167" spans="1:14">
      <c r="A167" s="268"/>
      <c r="B167" s="309"/>
      <c r="C167" s="309"/>
      <c r="D167" s="309"/>
      <c r="E167" s="309"/>
      <c r="F167" s="309"/>
      <c r="G167" s="309"/>
      <c r="H167" s="309"/>
      <c r="I167" s="309"/>
      <c r="J167" s="309"/>
      <c r="K167" s="309"/>
      <c r="L167" s="474"/>
      <c r="M167" s="442"/>
    </row>
    <row r="168" spans="1:14">
      <c r="A168" s="268"/>
      <c r="B168" s="309"/>
      <c r="C168" s="309"/>
      <c r="D168" s="309"/>
      <c r="E168" s="309"/>
      <c r="F168" s="309"/>
      <c r="G168" s="309"/>
      <c r="H168" s="309"/>
      <c r="I168" s="309"/>
      <c r="J168" s="309"/>
      <c r="K168" s="309"/>
      <c r="L168" s="474"/>
      <c r="M168" s="442"/>
    </row>
    <row r="169" spans="1:14">
      <c r="A169" s="268"/>
      <c r="B169" s="309"/>
      <c r="C169" s="309"/>
      <c r="D169" s="309"/>
      <c r="E169" s="309"/>
      <c r="F169" s="309"/>
      <c r="G169" s="309"/>
      <c r="H169" s="309"/>
      <c r="I169" s="309"/>
      <c r="J169" s="309"/>
      <c r="K169" s="309"/>
      <c r="L169" s="474"/>
      <c r="M169" s="442"/>
    </row>
    <row r="170" spans="1:14">
      <c r="A170" s="268"/>
      <c r="B170" s="309"/>
      <c r="C170" s="309"/>
      <c r="D170" s="309"/>
      <c r="E170" s="309"/>
      <c r="F170" s="309"/>
      <c r="G170" s="309"/>
      <c r="H170" s="309"/>
      <c r="I170" s="309"/>
      <c r="J170" s="309"/>
      <c r="K170" s="309"/>
      <c r="L170" s="474"/>
      <c r="M170" s="442"/>
    </row>
    <row r="171" spans="1:14">
      <c r="A171" s="268"/>
      <c r="B171" s="465"/>
      <c r="C171" s="465"/>
      <c r="D171" s="465"/>
      <c r="E171" s="465"/>
      <c r="F171" s="465"/>
      <c r="G171" s="465"/>
      <c r="H171" s="268"/>
      <c r="I171" s="268"/>
      <c r="J171" s="268"/>
      <c r="K171" s="268"/>
      <c r="L171" s="474"/>
      <c r="M171" s="268"/>
    </row>
    <row r="172" spans="1:14">
      <c r="A172" s="268"/>
      <c r="B172" s="465"/>
      <c r="C172" s="465"/>
      <c r="D172" s="465"/>
      <c r="E172" s="465"/>
      <c r="F172" s="465"/>
      <c r="G172" s="465"/>
      <c r="H172" s="268"/>
      <c r="I172" s="268"/>
      <c r="J172" s="268"/>
      <c r="K172" s="268"/>
      <c r="L172" s="268"/>
      <c r="M172" s="268"/>
    </row>
    <row r="173" spans="1:14">
      <c r="A173" s="268"/>
      <c r="B173" s="465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4">
      <c r="A174" s="268"/>
      <c r="B174" s="465"/>
      <c r="C174" s="268"/>
      <c r="D174" s="268"/>
      <c r="E174" s="269"/>
      <c r="F174" s="269"/>
      <c r="G174" s="269"/>
      <c r="H174" s="269"/>
      <c r="I174" s="269"/>
      <c r="J174" s="269"/>
      <c r="K174" s="269"/>
      <c r="L174" s="269"/>
      <c r="M174" s="269"/>
    </row>
    <row r="175" spans="1:14">
      <c r="A175" s="268"/>
      <c r="B175" s="465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4">
      <c r="A176" s="268"/>
      <c r="B176" s="465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465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465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465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465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465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465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465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465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465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465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465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465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465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465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465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465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465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465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465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465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465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465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465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465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465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465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465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465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465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465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465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465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465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465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465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465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465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465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465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465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465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465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465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465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465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465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465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465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465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465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465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465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465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465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465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465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465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465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465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465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465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465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465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465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465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465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465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465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465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465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465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465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465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465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465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465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465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465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465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465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465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465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465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465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465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465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465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465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465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465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465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465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465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465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465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465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465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465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465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465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465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465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465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465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465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465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465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465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465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465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465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465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465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465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465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465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465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465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465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465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465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465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465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465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465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465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465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465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465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465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465"/>
      <c r="C307" s="268"/>
      <c r="D307" s="268"/>
    </row>
    <row r="308" spans="1:13">
      <c r="A308" s="268"/>
      <c r="B308" s="465"/>
      <c r="C308" s="268"/>
      <c r="D308" s="268"/>
    </row>
    <row r="309" spans="1:13">
      <c r="A309" s="268"/>
      <c r="B309" s="465"/>
      <c r="C309" s="268"/>
      <c r="D309" s="268"/>
    </row>
    <row r="310" spans="1:13">
      <c r="A310" s="268"/>
      <c r="B310" s="465"/>
      <c r="C310" s="268"/>
      <c r="D310" s="268"/>
    </row>
    <row r="311" spans="1:13">
      <c r="A311" s="268"/>
      <c r="B311" s="465"/>
      <c r="C311" s="268"/>
      <c r="D311" s="268"/>
    </row>
    <row r="312" spans="1:13">
      <c r="A312" s="268"/>
      <c r="B312" s="465"/>
      <c r="C312" s="268"/>
      <c r="D312" s="268"/>
    </row>
  </sheetData>
  <phoneticPr fontId="64" type="noConversion"/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1144-4963-4A14-81C4-37C6DD2F5184}">
  <sheetPr>
    <pageSetUpPr autoPageBreaks="0"/>
  </sheetPr>
  <dimension ref="A1:X310"/>
  <sheetViews>
    <sheetView zoomScale="70" zoomScaleNormal="70" workbookViewId="0"/>
  </sheetViews>
  <sheetFormatPr defaultColWidth="42" defaultRowHeight="12.75"/>
  <cols>
    <col min="1" max="1" width="68.7109375" style="170" customWidth="1"/>
    <col min="2" max="2" width="17.7109375" style="313" bestFit="1" customWidth="1"/>
    <col min="3" max="10" width="15" style="170" customWidth="1"/>
    <col min="11" max="11" width="15.140625" style="170" bestFit="1" customWidth="1"/>
    <col min="12" max="12" width="15.7109375" style="170" bestFit="1" customWidth="1"/>
    <col min="13" max="13" width="15.85546875" style="170" customWidth="1"/>
    <col min="14" max="14" width="75.7109375" style="170" bestFit="1" customWidth="1"/>
    <col min="15" max="16" width="42" style="170"/>
    <col min="17" max="17" width="28.42578125" style="170" customWidth="1"/>
    <col min="18" max="20" width="13.85546875" style="170" customWidth="1"/>
    <col min="21" max="16384" width="42" style="170"/>
  </cols>
  <sheetData>
    <row r="1" spans="1:21" s="165" customFormat="1" ht="22.5">
      <c r="A1" s="163" t="s">
        <v>378</v>
      </c>
      <c r="B1" s="435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21" s="165" customFormat="1" ht="22.5">
      <c r="A2" s="278"/>
      <c r="B2" s="516"/>
      <c r="C2" s="517"/>
      <c r="D2" s="517"/>
      <c r="E2" s="517"/>
      <c r="F2" s="517"/>
      <c r="G2" s="517"/>
      <c r="H2" s="517"/>
      <c r="I2" s="517"/>
      <c r="J2" s="166"/>
      <c r="K2" s="166"/>
      <c r="L2" s="166"/>
      <c r="M2" s="166"/>
      <c r="N2" s="276"/>
    </row>
    <row r="3" spans="1:21" s="165" customFormat="1" ht="22.5">
      <c r="A3" s="166"/>
      <c r="B3" s="531"/>
      <c r="C3" s="531"/>
      <c r="D3" s="531"/>
      <c r="E3" s="531"/>
      <c r="F3" s="531"/>
      <c r="G3" s="531"/>
      <c r="H3" s="531"/>
      <c r="I3" s="531"/>
      <c r="J3" s="531"/>
      <c r="K3" s="166"/>
      <c r="L3" s="166"/>
      <c r="M3" s="166"/>
      <c r="N3" s="276"/>
    </row>
    <row r="4" spans="1:21">
      <c r="A4" s="167" t="s">
        <v>495</v>
      </c>
      <c r="B4" s="437" t="s">
        <v>644</v>
      </c>
      <c r="C4" s="437" t="s">
        <v>645</v>
      </c>
      <c r="D4" s="437" t="s">
        <v>646</v>
      </c>
      <c r="E4" s="437" t="s">
        <v>647</v>
      </c>
      <c r="F4" s="437" t="s">
        <v>648</v>
      </c>
      <c r="G4" s="437" t="s">
        <v>649</v>
      </c>
      <c r="H4" s="437" t="s">
        <v>650</v>
      </c>
      <c r="I4" s="437" t="s">
        <v>651</v>
      </c>
      <c r="J4" s="437" t="s">
        <v>652</v>
      </c>
      <c r="K4" s="437" t="s">
        <v>653</v>
      </c>
      <c r="L4" s="437" t="s">
        <v>654</v>
      </c>
      <c r="M4" s="437" t="s">
        <v>655</v>
      </c>
      <c r="N4" s="169" t="s">
        <v>496</v>
      </c>
    </row>
    <row r="5" spans="1:21">
      <c r="A5" s="171" t="s">
        <v>343</v>
      </c>
      <c r="B5" s="432">
        <f t="shared" ref="B5:M5" si="0">SUM(B6:B14)</f>
        <v>5259082.9635396451</v>
      </c>
      <c r="C5" s="432">
        <f t="shared" si="0"/>
        <v>5219415.1720766397</v>
      </c>
      <c r="D5" s="432">
        <f t="shared" si="0"/>
        <v>5348067.3667321038</v>
      </c>
      <c r="E5" s="432">
        <f t="shared" si="0"/>
        <v>5554683.7772974931</v>
      </c>
      <c r="F5" s="432">
        <f t="shared" si="0"/>
        <v>5715860.5892494787</v>
      </c>
      <c r="G5" s="432">
        <f t="shared" si="0"/>
        <v>5793850.3564726915</v>
      </c>
      <c r="H5" s="432">
        <f t="shared" si="0"/>
        <v>5872588.3576122466</v>
      </c>
      <c r="I5" s="432">
        <f t="shared" si="0"/>
        <v>5928362.6659701103</v>
      </c>
      <c r="J5" s="432">
        <f t="shared" si="0"/>
        <v>6101753.3412000006</v>
      </c>
      <c r="K5" s="432">
        <f t="shared" si="0"/>
        <v>6447244.7300770739</v>
      </c>
      <c r="L5" s="432">
        <f t="shared" si="0"/>
        <v>7408466.043920001</v>
      </c>
      <c r="M5" s="432">
        <f t="shared" si="0"/>
        <v>7756941.0422999989</v>
      </c>
      <c r="N5" s="173" t="s">
        <v>345</v>
      </c>
      <c r="O5" s="416"/>
      <c r="P5" s="416"/>
      <c r="Q5" s="225"/>
    </row>
    <row r="6" spans="1:21">
      <c r="A6" s="174" t="s">
        <v>340</v>
      </c>
      <c r="B6" s="416">
        <v>1485866.4509999999</v>
      </c>
      <c r="C6" s="416">
        <v>1525233.0279999999</v>
      </c>
      <c r="D6" s="416">
        <v>1515949.7579999999</v>
      </c>
      <c r="E6" s="416">
        <v>1597362.321</v>
      </c>
      <c r="F6" s="416">
        <v>1645508.26</v>
      </c>
      <c r="G6" s="416">
        <v>1670198.4550000001</v>
      </c>
      <c r="H6" s="416">
        <v>1716853.9010000001</v>
      </c>
      <c r="I6" s="416">
        <v>1723575.9609999999</v>
      </c>
      <c r="J6" s="416">
        <v>1790193.311</v>
      </c>
      <c r="K6" s="416">
        <v>1851862.635</v>
      </c>
      <c r="L6" s="416">
        <v>1889191.264</v>
      </c>
      <c r="M6" s="416">
        <v>1828995.5319999999</v>
      </c>
      <c r="N6" s="176" t="s">
        <v>351</v>
      </c>
      <c r="O6" s="416"/>
      <c r="P6" s="416"/>
      <c r="Q6" s="225"/>
    </row>
    <row r="7" spans="1:21">
      <c r="A7" s="174" t="s">
        <v>341</v>
      </c>
      <c r="B7" s="416">
        <v>1732920.8812028999</v>
      </c>
      <c r="C7" s="416">
        <v>1632037.7311291001</v>
      </c>
      <c r="D7" s="416">
        <v>1733800.1462652001</v>
      </c>
      <c r="E7" s="416">
        <v>1838030.7316878999</v>
      </c>
      <c r="F7" s="416">
        <v>1922896.5142421001</v>
      </c>
      <c r="G7" s="416">
        <v>1961630.23918</v>
      </c>
      <c r="H7" s="416">
        <v>1968419.4648699998</v>
      </c>
      <c r="I7" s="416">
        <v>1974083.4671099999</v>
      </c>
      <c r="J7" s="416">
        <v>2036125.6910599999</v>
      </c>
      <c r="K7" s="416">
        <v>2207854.7327000001</v>
      </c>
      <c r="L7" s="416">
        <v>2784944.0756700002</v>
      </c>
      <c r="M7" s="416">
        <v>3076577.01511</v>
      </c>
      <c r="N7" s="176" t="s">
        <v>352</v>
      </c>
      <c r="O7" s="416"/>
      <c r="P7" s="416"/>
      <c r="Q7" s="225"/>
    </row>
    <row r="8" spans="1:21">
      <c r="A8" s="174" t="s">
        <v>585</v>
      </c>
      <c r="B8" s="416">
        <v>1158041.24</v>
      </c>
      <c r="C8" s="416">
        <v>1176740.8799999999</v>
      </c>
      <c r="D8" s="416">
        <v>1185090.25</v>
      </c>
      <c r="E8" s="416">
        <v>1206615.8400000001</v>
      </c>
      <c r="F8" s="416">
        <v>1215490.5299999998</v>
      </c>
      <c r="G8" s="416">
        <v>1226384.0900000001</v>
      </c>
      <c r="H8" s="416">
        <v>1236447.2199999997</v>
      </c>
      <c r="I8" s="416">
        <v>1257914.5399999998</v>
      </c>
      <c r="J8" s="416">
        <v>1285324.03</v>
      </c>
      <c r="K8" s="416">
        <v>1321743.3499999999</v>
      </c>
      <c r="L8" s="416">
        <v>1438977.28</v>
      </c>
      <c r="M8" s="416">
        <v>1495103.64</v>
      </c>
      <c r="N8" s="176" t="s">
        <v>298</v>
      </c>
      <c r="O8" s="416"/>
      <c r="P8" s="416"/>
      <c r="Q8" s="225"/>
    </row>
    <row r="9" spans="1:21">
      <c r="A9" s="174" t="s">
        <v>613</v>
      </c>
      <c r="B9" s="424">
        <v>253896.76083199997</v>
      </c>
      <c r="C9" s="424">
        <v>248967.41812399999</v>
      </c>
      <c r="D9" s="424">
        <v>268056.291188</v>
      </c>
      <c r="E9" s="424">
        <v>276290.37050399999</v>
      </c>
      <c r="F9" s="424">
        <v>287808.94614000001</v>
      </c>
      <c r="G9" s="424">
        <v>304477.841464</v>
      </c>
      <c r="H9" s="424">
        <v>308614.02707299998</v>
      </c>
      <c r="I9" s="424">
        <v>310239.43022700003</v>
      </c>
      <c r="J9" s="424">
        <v>327823.07512500003</v>
      </c>
      <c r="K9" s="424">
        <v>360404.31335599994</v>
      </c>
      <c r="L9" s="424">
        <v>488079.85197600006</v>
      </c>
      <c r="M9" s="424">
        <v>510588.40481999994</v>
      </c>
      <c r="N9" s="176" t="s">
        <v>615</v>
      </c>
      <c r="O9" s="416"/>
      <c r="P9" s="416"/>
      <c r="Q9" s="225"/>
    </row>
    <row r="10" spans="1:21">
      <c r="A10" s="174" t="s">
        <v>614</v>
      </c>
      <c r="B10" s="424">
        <v>93307.715072000006</v>
      </c>
      <c r="C10" s="424">
        <v>91486.811847999998</v>
      </c>
      <c r="D10" s="424">
        <v>99288.32880399999</v>
      </c>
      <c r="E10" s="424">
        <v>100277.51583599999</v>
      </c>
      <c r="F10" s="424">
        <v>103952.28888000001</v>
      </c>
      <c r="G10" s="424">
        <v>106165.97160399999</v>
      </c>
      <c r="H10" s="424">
        <v>104743.12659800002</v>
      </c>
      <c r="I10" s="424">
        <v>105394.521708</v>
      </c>
      <c r="J10" s="424">
        <v>114717.23401500002</v>
      </c>
      <c r="K10" s="424">
        <v>119369.75662599999</v>
      </c>
      <c r="L10" s="424">
        <v>163092.57227400001</v>
      </c>
      <c r="M10" s="424">
        <v>171071.45037000001</v>
      </c>
      <c r="N10" s="176" t="s">
        <v>616</v>
      </c>
      <c r="O10" s="416"/>
      <c r="P10" s="416"/>
      <c r="Q10" s="225"/>
    </row>
    <row r="11" spans="1:21">
      <c r="A11" s="174" t="s">
        <v>234</v>
      </c>
      <c r="B11" s="424">
        <v>406474.86722147261</v>
      </c>
      <c r="C11" s="424">
        <v>414559.05858888826</v>
      </c>
      <c r="D11" s="424">
        <v>418120.96089263901</v>
      </c>
      <c r="E11" s="424">
        <v>402845.73621418414</v>
      </c>
      <c r="F11" s="424">
        <v>405321.89420621021</v>
      </c>
      <c r="G11" s="424">
        <v>385305.98135274998</v>
      </c>
      <c r="H11" s="424">
        <v>396273.635685132</v>
      </c>
      <c r="I11" s="424">
        <v>413472.49056520534</v>
      </c>
      <c r="J11" s="424">
        <v>402569</v>
      </c>
      <c r="K11" s="424">
        <v>435913.08666918118</v>
      </c>
      <c r="L11" s="424">
        <v>491373</v>
      </c>
      <c r="M11" s="424">
        <v>524698</v>
      </c>
      <c r="N11" s="176" t="s">
        <v>144</v>
      </c>
      <c r="O11" s="416"/>
      <c r="P11" s="416"/>
      <c r="Q11" s="225"/>
    </row>
    <row r="12" spans="1:21">
      <c r="A12" s="174" t="s">
        <v>262</v>
      </c>
      <c r="B12" s="416">
        <v>94526.513145337492</v>
      </c>
      <c r="C12" s="416">
        <v>96625.928924564301</v>
      </c>
      <c r="D12" s="416">
        <v>92861.254127171094</v>
      </c>
      <c r="E12" s="416">
        <v>94937.191493601989</v>
      </c>
      <c r="F12" s="416">
        <v>97507.576920574298</v>
      </c>
      <c r="G12" s="416">
        <v>103411.45344632839</v>
      </c>
      <c r="H12" s="416">
        <v>104490.1658030301</v>
      </c>
      <c r="I12" s="416">
        <v>106241.00148739951</v>
      </c>
      <c r="J12" s="416">
        <v>108075</v>
      </c>
      <c r="K12" s="416">
        <v>111970.76849782119</v>
      </c>
      <c r="L12" s="416">
        <v>114816</v>
      </c>
      <c r="M12" s="416">
        <v>112537</v>
      </c>
      <c r="N12" s="176" t="s">
        <v>569</v>
      </c>
      <c r="O12" s="416"/>
      <c r="P12" s="416"/>
      <c r="Q12" s="225"/>
    </row>
    <row r="13" spans="1:21">
      <c r="A13" s="174" t="s">
        <v>685</v>
      </c>
      <c r="B13" s="416">
        <v>33792.702347575068</v>
      </c>
      <c r="C13" s="416">
        <v>33563.209486907683</v>
      </c>
      <c r="D13" s="416">
        <v>34593.7256014944</v>
      </c>
      <c r="E13" s="416">
        <v>38142.177230546666</v>
      </c>
      <c r="F13" s="416">
        <v>37251.724256844456</v>
      </c>
      <c r="G13" s="416">
        <v>36189.110464212878</v>
      </c>
      <c r="H13" s="416">
        <v>36672.962645756139</v>
      </c>
      <c r="I13" s="416">
        <v>37348.253872505447</v>
      </c>
      <c r="J13" s="416">
        <v>36815</v>
      </c>
      <c r="K13" s="416">
        <v>37927.636888542256</v>
      </c>
      <c r="L13" s="416">
        <v>37536</v>
      </c>
      <c r="M13" s="416">
        <v>36845</v>
      </c>
      <c r="N13" s="176" t="s">
        <v>686</v>
      </c>
      <c r="O13" s="416"/>
      <c r="P13" s="416"/>
      <c r="Q13" s="225"/>
    </row>
    <row r="14" spans="1:21">
      <c r="A14" s="174" t="s">
        <v>263</v>
      </c>
      <c r="B14" s="433">
        <v>255.83271835999997</v>
      </c>
      <c r="C14" s="433">
        <v>201.10597518</v>
      </c>
      <c r="D14" s="433">
        <v>306.65185359999998</v>
      </c>
      <c r="E14" s="433">
        <v>181.89333125999997</v>
      </c>
      <c r="F14" s="433">
        <v>122.85460375</v>
      </c>
      <c r="G14" s="433">
        <v>87.213961400000002</v>
      </c>
      <c r="H14" s="433">
        <v>73.853937330000008</v>
      </c>
      <c r="I14" s="433">
        <v>93</v>
      </c>
      <c r="J14" s="433">
        <v>111</v>
      </c>
      <c r="K14" s="433">
        <v>198.45033953000001</v>
      </c>
      <c r="L14" s="433">
        <v>456</v>
      </c>
      <c r="M14" s="433">
        <v>525</v>
      </c>
      <c r="N14" s="176" t="s">
        <v>346</v>
      </c>
      <c r="O14" s="573"/>
      <c r="P14" s="416"/>
      <c r="Q14" s="225"/>
    </row>
    <row r="15" spans="1:21">
      <c r="A15" s="178" t="s">
        <v>344</v>
      </c>
      <c r="B15" s="432">
        <f>SUM(B16:B23)</f>
        <v>597985.86695479439</v>
      </c>
      <c r="C15" s="432">
        <f>SUM(C16:C23)</f>
        <v>578382.88655111147</v>
      </c>
      <c r="D15" s="432">
        <f>SUM(D16:D23)</f>
        <v>544563.30972426804</v>
      </c>
      <c r="E15" s="432">
        <f>SUM(E16:E23)</f>
        <v>546086.16783159459</v>
      </c>
      <c r="F15" s="432">
        <f>SUM(F16:F23)</f>
        <v>549637.26776012406</v>
      </c>
      <c r="G15" s="432">
        <f t="shared" ref="G15:M15" si="1">SUM(G16:G23)</f>
        <v>549382.86328446947</v>
      </c>
      <c r="H15" s="432">
        <f t="shared" si="1"/>
        <v>557659.5915541217</v>
      </c>
      <c r="I15" s="432">
        <f t="shared" si="1"/>
        <v>569197.73560896178</v>
      </c>
      <c r="J15" s="432">
        <f t="shared" si="1"/>
        <v>559983.36140000005</v>
      </c>
      <c r="K15" s="432">
        <f t="shared" si="1"/>
        <v>573181.35036081995</v>
      </c>
      <c r="L15" s="432">
        <f t="shared" si="1"/>
        <v>671437.60694000009</v>
      </c>
      <c r="M15" s="432">
        <f t="shared" si="1"/>
        <v>682815.84685999993</v>
      </c>
      <c r="N15" s="180" t="s">
        <v>359</v>
      </c>
      <c r="O15" s="575"/>
      <c r="P15" s="432"/>
      <c r="Q15" s="188"/>
      <c r="R15" s="188"/>
      <c r="S15" s="188"/>
      <c r="T15" s="188"/>
      <c r="U15" s="188"/>
    </row>
    <row r="16" spans="1:21">
      <c r="A16" s="174" t="s">
        <v>340</v>
      </c>
      <c r="B16" s="424">
        <v>39216.06</v>
      </c>
      <c r="C16" s="424">
        <v>39807.538999999997</v>
      </c>
      <c r="D16" s="424">
        <v>41161.678999999996</v>
      </c>
      <c r="E16" s="424">
        <v>44019.586000000003</v>
      </c>
      <c r="F16" s="424">
        <v>45439.618999999999</v>
      </c>
      <c r="G16" s="424">
        <v>45970.034</v>
      </c>
      <c r="H16" s="424">
        <v>45455.150999999998</v>
      </c>
      <c r="I16" s="424">
        <v>44624.84</v>
      </c>
      <c r="J16" s="424">
        <v>45786.925000000003</v>
      </c>
      <c r="K16" s="424">
        <v>41209.006000000001</v>
      </c>
      <c r="L16" s="424">
        <v>42739.38</v>
      </c>
      <c r="M16" s="424">
        <v>41551.688999999998</v>
      </c>
      <c r="N16" s="176" t="s">
        <v>351</v>
      </c>
      <c r="O16" s="416"/>
      <c r="P16" s="424"/>
    </row>
    <row r="17" spans="1:21">
      <c r="A17" s="174" t="s">
        <v>341</v>
      </c>
      <c r="B17" s="424">
        <v>140726.56853740002</v>
      </c>
      <c r="C17" s="424">
        <v>132884.01387230001</v>
      </c>
      <c r="D17" s="424">
        <v>142269.5190185</v>
      </c>
      <c r="E17" s="424">
        <v>156597.24173969997</v>
      </c>
      <c r="F17" s="424">
        <v>164123.64762240005</v>
      </c>
      <c r="G17" s="424">
        <v>165932.49407000002</v>
      </c>
      <c r="H17" s="424">
        <v>165980.25695000001</v>
      </c>
      <c r="I17" s="424">
        <v>159989.51245000001</v>
      </c>
      <c r="J17" s="424">
        <v>163933.77310000002</v>
      </c>
      <c r="K17" s="424">
        <v>176263.82376</v>
      </c>
      <c r="L17" s="424">
        <v>220203.83903999999</v>
      </c>
      <c r="M17" s="424">
        <v>239650.59999999998</v>
      </c>
      <c r="N17" s="176" t="s">
        <v>352</v>
      </c>
      <c r="O17" s="416"/>
      <c r="P17" s="424"/>
    </row>
    <row r="18" spans="1:21">
      <c r="A18" s="174" t="s">
        <v>342</v>
      </c>
      <c r="B18" s="424">
        <v>3870.9426800000001</v>
      </c>
      <c r="C18" s="424">
        <v>3635.252</v>
      </c>
      <c r="D18" s="424">
        <v>4225.2838000000002</v>
      </c>
      <c r="E18" s="424">
        <v>4607.0104499999998</v>
      </c>
      <c r="F18" s="424">
        <v>4919.93505</v>
      </c>
      <c r="G18" s="424">
        <v>4775.7251899999992</v>
      </c>
      <c r="H18" s="424">
        <v>4744.5961399999997</v>
      </c>
      <c r="I18" s="424">
        <v>4559.1715400000003</v>
      </c>
      <c r="J18" s="424">
        <v>4515.6932999999999</v>
      </c>
      <c r="K18" s="424">
        <v>4844.4797200000003</v>
      </c>
      <c r="L18" s="424">
        <v>5990.5578999999998</v>
      </c>
      <c r="M18" s="424">
        <v>6705.7078599999995</v>
      </c>
      <c r="N18" s="176" t="s">
        <v>353</v>
      </c>
      <c r="O18" s="416"/>
      <c r="P18" s="424"/>
    </row>
    <row r="19" spans="1:21">
      <c r="A19" s="174" t="s">
        <v>585</v>
      </c>
      <c r="B19" s="424">
        <v>56070.979999999996</v>
      </c>
      <c r="C19" s="424">
        <v>59555.479999999996</v>
      </c>
      <c r="D19" s="424">
        <v>46136.3</v>
      </c>
      <c r="E19" s="424">
        <v>46643.369999999995</v>
      </c>
      <c r="F19" s="424">
        <v>47253.45</v>
      </c>
      <c r="G19" s="424">
        <v>51178.98</v>
      </c>
      <c r="H19" s="424">
        <v>55629.21</v>
      </c>
      <c r="I19" s="424">
        <v>58995.929999999993</v>
      </c>
      <c r="J19" s="424">
        <v>58493.97</v>
      </c>
      <c r="K19" s="424">
        <v>51881.5</v>
      </c>
      <c r="L19" s="424">
        <v>50098.83</v>
      </c>
      <c r="M19" s="424">
        <v>45194.85</v>
      </c>
      <c r="N19" s="176" t="s">
        <v>298</v>
      </c>
      <c r="O19" s="416"/>
      <c r="P19" s="424"/>
    </row>
    <row r="20" spans="1:21">
      <c r="A20" s="174" t="s">
        <v>234</v>
      </c>
      <c r="B20" s="424">
        <v>356210.71305825753</v>
      </c>
      <c r="C20" s="424">
        <v>340446.12188744819</v>
      </c>
      <c r="D20" s="424">
        <v>308558.39159723499</v>
      </c>
      <c r="E20" s="424">
        <v>291946.6189426952</v>
      </c>
      <c r="F20" s="424">
        <v>285582.3107366421</v>
      </c>
      <c r="G20" s="424">
        <v>279403.62525994709</v>
      </c>
      <c r="H20" s="424">
        <v>283845.51759633294</v>
      </c>
      <c r="I20" s="424">
        <v>298880.51512906072</v>
      </c>
      <c r="J20" s="424">
        <v>285033</v>
      </c>
      <c r="K20" s="424">
        <v>296942.04158778075</v>
      </c>
      <c r="L20" s="424">
        <v>350424</v>
      </c>
      <c r="M20" s="424">
        <v>347679</v>
      </c>
      <c r="N20" s="176" t="s">
        <v>144</v>
      </c>
      <c r="O20" s="416"/>
      <c r="P20" s="424"/>
    </row>
    <row r="21" spans="1:21">
      <c r="A21" s="174" t="s">
        <v>262</v>
      </c>
      <c r="B21" s="424">
        <v>966.28811010191998</v>
      </c>
      <c r="C21" s="424">
        <v>1080.41336309079</v>
      </c>
      <c r="D21" s="424">
        <v>1144.5294537473001</v>
      </c>
      <c r="E21" s="424">
        <v>1291.9820123959898</v>
      </c>
      <c r="F21" s="424">
        <v>1241.10191892629</v>
      </c>
      <c r="G21" s="424">
        <v>1207.0487965851601</v>
      </c>
      <c r="H21" s="424">
        <v>1058.9259490949401</v>
      </c>
      <c r="I21" s="424">
        <v>1160.42430990653</v>
      </c>
      <c r="J21" s="424">
        <v>1196</v>
      </c>
      <c r="K21" s="424">
        <v>1198.6363156314301</v>
      </c>
      <c r="L21" s="424">
        <v>1244</v>
      </c>
      <c r="M21" s="424">
        <v>1451</v>
      </c>
      <c r="N21" s="176" t="s">
        <v>569</v>
      </c>
      <c r="O21" s="416"/>
      <c r="P21" s="424"/>
    </row>
    <row r="22" spans="1:21">
      <c r="A22" s="174" t="s">
        <v>685</v>
      </c>
      <c r="B22" s="424">
        <v>924.04617252486992</v>
      </c>
      <c r="C22" s="424">
        <v>973.95199009239002</v>
      </c>
      <c r="D22" s="424">
        <v>1067.5281405057101</v>
      </c>
      <c r="E22" s="424">
        <v>980.29981545340002</v>
      </c>
      <c r="F22" s="424">
        <v>1077.20343215557</v>
      </c>
      <c r="G22" s="424">
        <v>914.90541278709998</v>
      </c>
      <c r="H22" s="424">
        <v>945.90009924386004</v>
      </c>
      <c r="I22" s="424">
        <v>987.32743199453</v>
      </c>
      <c r="J22" s="424">
        <v>1024</v>
      </c>
      <c r="K22" s="424">
        <v>841.79689345775</v>
      </c>
      <c r="L22" s="424">
        <v>737</v>
      </c>
      <c r="M22" s="424">
        <v>583</v>
      </c>
      <c r="N22" s="176" t="s">
        <v>686</v>
      </c>
      <c r="O22" s="416"/>
      <c r="P22" s="424"/>
    </row>
    <row r="23" spans="1:21">
      <c r="A23" s="174" t="s">
        <v>263</v>
      </c>
      <c r="B23" s="424">
        <v>0.26839651000000003</v>
      </c>
      <c r="C23" s="424">
        <v>0.11443817999999999</v>
      </c>
      <c r="D23" s="424">
        <v>7.8714279999999998E-2</v>
      </c>
      <c r="E23" s="424">
        <v>5.8871349999999996E-2</v>
      </c>
      <c r="F23" s="424">
        <v>0</v>
      </c>
      <c r="G23" s="424">
        <v>5.055515E-2</v>
      </c>
      <c r="H23" s="424">
        <v>3.3819449999999994E-2</v>
      </c>
      <c r="I23" s="424">
        <v>1.4748000000000001E-2</v>
      </c>
      <c r="J23" s="424">
        <v>0</v>
      </c>
      <c r="K23" s="424">
        <v>6.6083950000000002E-2</v>
      </c>
      <c r="L23" s="424">
        <v>0</v>
      </c>
      <c r="M23" s="424">
        <v>0</v>
      </c>
      <c r="N23" s="176" t="s">
        <v>346</v>
      </c>
      <c r="O23" s="416"/>
      <c r="P23" s="424"/>
      <c r="Q23" s="185"/>
      <c r="R23" s="185"/>
      <c r="S23" s="185"/>
      <c r="T23" s="185"/>
      <c r="U23" s="185"/>
    </row>
    <row r="24" spans="1:21" s="185" customFormat="1">
      <c r="A24" s="182" t="s">
        <v>1</v>
      </c>
      <c r="B24" s="429">
        <f t="shared" ref="B24:L24" si="2">B5+B15</f>
        <v>5857068.8304944392</v>
      </c>
      <c r="C24" s="429">
        <f t="shared" si="2"/>
        <v>5797798.0586277507</v>
      </c>
      <c r="D24" s="429">
        <f t="shared" si="2"/>
        <v>5892630.6764563713</v>
      </c>
      <c r="E24" s="429">
        <f t="shared" si="2"/>
        <v>6100769.9451290872</v>
      </c>
      <c r="F24" s="429">
        <f t="shared" si="2"/>
        <v>6265497.8570096027</v>
      </c>
      <c r="G24" s="429">
        <f t="shared" si="2"/>
        <v>6343233.2197571611</v>
      </c>
      <c r="H24" s="429">
        <f t="shared" si="2"/>
        <v>6430247.9491663687</v>
      </c>
      <c r="I24" s="429">
        <f t="shared" si="2"/>
        <v>6497560.4015790718</v>
      </c>
      <c r="J24" s="429">
        <f t="shared" si="2"/>
        <v>6661736.7026000004</v>
      </c>
      <c r="K24" s="429">
        <f t="shared" si="2"/>
        <v>7020426.080437894</v>
      </c>
      <c r="L24" s="429">
        <f t="shared" si="2"/>
        <v>8079903.6508600013</v>
      </c>
      <c r="M24" s="429">
        <f>M5+M15</f>
        <v>8439756.8891599998</v>
      </c>
      <c r="N24" s="184" t="s">
        <v>2</v>
      </c>
      <c r="O24" s="611"/>
    </row>
    <row r="25" spans="1:21" s="188" customFormat="1">
      <c r="A25" s="292" t="s">
        <v>598</v>
      </c>
      <c r="C25" s="186"/>
      <c r="D25" s="186"/>
      <c r="N25" s="187" t="s">
        <v>599</v>
      </c>
      <c r="O25" s="612"/>
    </row>
    <row r="26" spans="1:21" s="188" customFormat="1">
      <c r="A26" s="292"/>
      <c r="B26" s="438"/>
      <c r="C26" s="186"/>
      <c r="D26" s="186"/>
      <c r="G26" s="186"/>
      <c r="H26" s="196"/>
      <c r="I26" s="196"/>
      <c r="N26" s="187"/>
    </row>
    <row r="27" spans="1:21">
      <c r="A27" s="167" t="s">
        <v>360</v>
      </c>
      <c r="B27" s="311" t="str">
        <f t="shared" ref="B27:M27" si="3">+B4</f>
        <v>2021/01</v>
      </c>
      <c r="C27" s="311" t="str">
        <f t="shared" si="3"/>
        <v>2021/02</v>
      </c>
      <c r="D27" s="311" t="str">
        <f t="shared" si="3"/>
        <v>2021/03</v>
      </c>
      <c r="E27" s="311" t="str">
        <f t="shared" si="3"/>
        <v>2021/04</v>
      </c>
      <c r="F27" s="311" t="str">
        <f t="shared" si="3"/>
        <v>2021/05</v>
      </c>
      <c r="G27" s="311" t="str">
        <f t="shared" si="3"/>
        <v>2021/06</v>
      </c>
      <c r="H27" s="311" t="str">
        <f t="shared" si="3"/>
        <v>2021/07</v>
      </c>
      <c r="I27" s="311" t="str">
        <f t="shared" si="3"/>
        <v>2021/08</v>
      </c>
      <c r="J27" s="311" t="str">
        <f t="shared" si="3"/>
        <v>2021/09</v>
      </c>
      <c r="K27" s="311" t="str">
        <f t="shared" si="3"/>
        <v>2021/10</v>
      </c>
      <c r="L27" s="311" t="str">
        <f t="shared" si="3"/>
        <v>2021/11</v>
      </c>
      <c r="M27" s="311" t="str">
        <f t="shared" si="3"/>
        <v>2021/12</v>
      </c>
      <c r="N27" s="192" t="s">
        <v>361</v>
      </c>
    </row>
    <row r="28" spans="1:21">
      <c r="A28" s="193" t="s">
        <v>258</v>
      </c>
      <c r="B28" s="441">
        <v>1826391.50195041</v>
      </c>
      <c r="C28" s="441">
        <v>1815644.59</v>
      </c>
      <c r="D28" s="441">
        <v>1753493.6241913501</v>
      </c>
      <c r="E28" s="441">
        <v>1706442.4850606599</v>
      </c>
      <c r="F28" s="441">
        <v>1668960.36605508</v>
      </c>
      <c r="G28" s="196">
        <v>1607478.13177966</v>
      </c>
      <c r="H28" s="196">
        <v>1645728.64028025</v>
      </c>
      <c r="I28" s="196">
        <v>1734722.6284102199</v>
      </c>
      <c r="J28" s="196">
        <v>1684730.6913582899</v>
      </c>
      <c r="K28" s="196">
        <v>1801816.64</v>
      </c>
      <c r="L28" s="524">
        <v>2109472.9218150298</v>
      </c>
      <c r="M28" s="524">
        <v>2182454.91832584</v>
      </c>
      <c r="N28" s="195" t="s">
        <v>300</v>
      </c>
    </row>
    <row r="29" spans="1:21">
      <c r="A29" s="193" t="s">
        <v>235</v>
      </c>
      <c r="B29" s="441">
        <v>762686</v>
      </c>
      <c r="C29" s="441">
        <v>755005</v>
      </c>
      <c r="D29" s="441">
        <v>726679.35248987505</v>
      </c>
      <c r="E29" s="441">
        <v>694792</v>
      </c>
      <c r="F29" s="441">
        <v>690904</v>
      </c>
      <c r="G29" s="441">
        <v>664710</v>
      </c>
      <c r="H29" s="441">
        <v>680119</v>
      </c>
      <c r="I29" s="441">
        <v>712353</v>
      </c>
      <c r="J29" s="441">
        <v>687603</v>
      </c>
      <c r="K29" s="196">
        <v>732855</v>
      </c>
      <c r="L29" s="196">
        <v>841797</v>
      </c>
      <c r="M29" s="196">
        <v>872377</v>
      </c>
      <c r="N29" s="197" t="s">
        <v>163</v>
      </c>
    </row>
    <row r="30" spans="1:21" s="313" customFormat="1">
      <c r="A30" s="526" t="s">
        <v>671</v>
      </c>
      <c r="B30" s="527">
        <v>129495.67</v>
      </c>
      <c r="C30" s="527">
        <v>131512.87</v>
      </c>
      <c r="D30" s="527">
        <v>129210.14</v>
      </c>
      <c r="E30" s="527">
        <v>134972.62</v>
      </c>
      <c r="F30" s="527">
        <v>136582.94</v>
      </c>
      <c r="G30" s="527">
        <v>139689.26</v>
      </c>
      <c r="H30" s="527">
        <v>142798.70000000001</v>
      </c>
      <c r="I30" s="527">
        <v>145451.75</v>
      </c>
      <c r="J30" s="527">
        <v>147111.28</v>
      </c>
      <c r="K30" s="527">
        <v>151615.64000000001</v>
      </c>
      <c r="L30" s="527">
        <v>153306.26</v>
      </c>
      <c r="M30" s="527">
        <v>151074.48000000001</v>
      </c>
      <c r="N30" s="528" t="s">
        <v>673</v>
      </c>
    </row>
    <row r="31" spans="1:21" s="313" customFormat="1">
      <c r="A31" s="292" t="s">
        <v>674</v>
      </c>
      <c r="B31" s="524"/>
      <c r="C31" s="524"/>
      <c r="D31" s="524"/>
      <c r="E31" s="524"/>
      <c r="F31" s="524"/>
      <c r="G31" s="524"/>
      <c r="H31" s="524"/>
      <c r="I31" s="524"/>
      <c r="N31" s="187" t="s">
        <v>687</v>
      </c>
    </row>
    <row r="32" spans="1:21">
      <c r="A32" s="201"/>
      <c r="B32" s="441"/>
      <c r="C32" s="196"/>
      <c r="D32" s="196"/>
      <c r="E32" s="196"/>
      <c r="F32" s="196"/>
      <c r="G32" s="196"/>
      <c r="H32" s="196"/>
      <c r="I32" s="196"/>
      <c r="J32" s="196"/>
      <c r="K32" s="525"/>
      <c r="L32" s="196"/>
      <c r="M32" s="196"/>
      <c r="N32" s="202"/>
      <c r="O32" s="313"/>
    </row>
    <row r="33" spans="1:17">
      <c r="A33" s="203" t="s">
        <v>211</v>
      </c>
      <c r="B33" s="311" t="str">
        <f t="shared" ref="B33:M33" si="4">+B4</f>
        <v>2021/01</v>
      </c>
      <c r="C33" s="311" t="str">
        <f t="shared" si="4"/>
        <v>2021/02</v>
      </c>
      <c r="D33" s="311" t="str">
        <f t="shared" si="4"/>
        <v>2021/03</v>
      </c>
      <c r="E33" s="311" t="str">
        <f t="shared" si="4"/>
        <v>2021/04</v>
      </c>
      <c r="F33" s="311" t="str">
        <f t="shared" si="4"/>
        <v>2021/05</v>
      </c>
      <c r="G33" s="311" t="str">
        <f t="shared" si="4"/>
        <v>2021/06</v>
      </c>
      <c r="H33" s="311" t="str">
        <f t="shared" si="4"/>
        <v>2021/07</v>
      </c>
      <c r="I33" s="311" t="str">
        <f t="shared" si="4"/>
        <v>2021/08</v>
      </c>
      <c r="J33" s="311" t="str">
        <f t="shared" si="4"/>
        <v>2021/09</v>
      </c>
      <c r="K33" s="311" t="str">
        <f t="shared" si="4"/>
        <v>2021/10</v>
      </c>
      <c r="L33" s="311" t="str">
        <f t="shared" si="4"/>
        <v>2021/11</v>
      </c>
      <c r="M33" s="311" t="str">
        <f t="shared" si="4"/>
        <v>2021/12</v>
      </c>
      <c r="N33" s="204" t="s">
        <v>287</v>
      </c>
      <c r="O33" s="313"/>
    </row>
    <row r="34" spans="1:17">
      <c r="A34" s="317" t="s">
        <v>641</v>
      </c>
      <c r="B34" s="205">
        <v>123</v>
      </c>
      <c r="C34" s="205">
        <v>123</v>
      </c>
      <c r="D34" s="205">
        <v>124</v>
      </c>
      <c r="E34" s="205">
        <v>150</v>
      </c>
      <c r="F34" s="205">
        <v>153</v>
      </c>
      <c r="G34" s="205">
        <v>156</v>
      </c>
      <c r="H34" s="170">
        <v>172</v>
      </c>
      <c r="I34" s="170">
        <v>175</v>
      </c>
      <c r="J34" s="170">
        <v>177</v>
      </c>
      <c r="K34" s="170">
        <v>137</v>
      </c>
      <c r="L34" s="170">
        <v>140</v>
      </c>
      <c r="M34" s="170">
        <v>141</v>
      </c>
      <c r="N34" s="197" t="s">
        <v>597</v>
      </c>
      <c r="P34" s="313"/>
    </row>
    <row r="35" spans="1:17">
      <c r="A35" s="317" t="s">
        <v>640</v>
      </c>
      <c r="B35" s="205">
        <v>174</v>
      </c>
      <c r="C35" s="205">
        <v>174</v>
      </c>
      <c r="D35" s="205">
        <v>174</v>
      </c>
      <c r="E35" s="205">
        <v>165</v>
      </c>
      <c r="F35" s="205">
        <v>166</v>
      </c>
      <c r="G35" s="205">
        <v>169</v>
      </c>
      <c r="H35" s="170">
        <v>172</v>
      </c>
      <c r="I35" s="170">
        <v>173</v>
      </c>
      <c r="J35" s="170">
        <v>177</v>
      </c>
      <c r="K35" s="170">
        <v>221</v>
      </c>
      <c r="L35" s="170">
        <v>226</v>
      </c>
      <c r="M35" s="170">
        <v>228</v>
      </c>
      <c r="N35" s="197" t="s">
        <v>596</v>
      </c>
      <c r="P35" s="313"/>
    </row>
    <row r="36" spans="1:17">
      <c r="A36" s="317" t="s">
        <v>481</v>
      </c>
      <c r="B36" s="205">
        <v>106</v>
      </c>
      <c r="C36" s="205">
        <v>106</v>
      </c>
      <c r="D36" s="205">
        <v>105</v>
      </c>
      <c r="E36" s="205">
        <v>96</v>
      </c>
      <c r="F36" s="170">
        <v>96</v>
      </c>
      <c r="G36" s="170">
        <v>97</v>
      </c>
      <c r="H36" s="170">
        <v>85</v>
      </c>
      <c r="I36" s="170">
        <v>85</v>
      </c>
      <c r="J36" s="170">
        <v>85</v>
      </c>
      <c r="K36" s="442">
        <v>84</v>
      </c>
      <c r="L36" s="442">
        <v>85</v>
      </c>
      <c r="M36" s="442">
        <v>85</v>
      </c>
      <c r="N36" s="197" t="s">
        <v>489</v>
      </c>
      <c r="P36" s="313"/>
    </row>
    <row r="37" spans="1:17">
      <c r="A37" s="317" t="s">
        <v>202</v>
      </c>
      <c r="B37" s="205">
        <v>13</v>
      </c>
      <c r="C37" s="205">
        <v>13</v>
      </c>
      <c r="D37" s="205">
        <v>13</v>
      </c>
      <c r="E37" s="205">
        <v>13</v>
      </c>
      <c r="F37" s="205">
        <v>13</v>
      </c>
      <c r="G37" s="205">
        <v>13</v>
      </c>
      <c r="H37" s="205">
        <v>15</v>
      </c>
      <c r="I37" s="205">
        <v>15</v>
      </c>
      <c r="J37" s="205">
        <v>15</v>
      </c>
      <c r="K37" s="442">
        <v>15</v>
      </c>
      <c r="L37" s="442">
        <v>15</v>
      </c>
      <c r="M37" s="442">
        <v>15</v>
      </c>
      <c r="N37" s="197" t="s">
        <v>203</v>
      </c>
      <c r="O37" s="313"/>
    </row>
    <row r="38" spans="1:17" ht="11.25" customHeight="1">
      <c r="A38" s="483" t="s">
        <v>482</v>
      </c>
      <c r="B38" s="415">
        <v>920</v>
      </c>
      <c r="C38" s="415">
        <v>1052</v>
      </c>
      <c r="D38" s="415">
        <v>1088</v>
      </c>
      <c r="E38" s="415">
        <v>1138</v>
      </c>
      <c r="F38" s="415">
        <v>1134</v>
      </c>
      <c r="G38" s="415">
        <v>1448</v>
      </c>
      <c r="H38" s="415">
        <v>1126</v>
      </c>
      <c r="I38" s="415">
        <v>1288</v>
      </c>
      <c r="J38" s="415">
        <v>1310</v>
      </c>
      <c r="K38" s="415">
        <v>936</v>
      </c>
      <c r="L38" s="415">
        <v>1505</v>
      </c>
      <c r="M38" s="415">
        <v>1695</v>
      </c>
      <c r="N38" s="208" t="s">
        <v>490</v>
      </c>
      <c r="P38" s="188"/>
      <c r="Q38" s="188"/>
    </row>
    <row r="39" spans="1:17" s="188" customFormat="1">
      <c r="A39" s="300" t="s">
        <v>638</v>
      </c>
      <c r="B39" s="443"/>
      <c r="C39" s="209"/>
      <c r="D39" s="209"/>
      <c r="E39" s="209"/>
      <c r="F39" s="205"/>
      <c r="G39" s="205"/>
      <c r="J39" s="209"/>
      <c r="K39" s="209"/>
      <c r="L39" s="209"/>
      <c r="M39" s="209"/>
      <c r="N39" s="210" t="s">
        <v>639</v>
      </c>
    </row>
    <row r="40" spans="1:17" s="313" customFormat="1">
      <c r="A40" s="549" t="s">
        <v>681</v>
      </c>
      <c r="B40" s="442"/>
      <c r="C40" s="442"/>
      <c r="D40" s="442"/>
      <c r="E40" s="442"/>
      <c r="F40" s="442"/>
      <c r="G40" s="442"/>
      <c r="H40" s="442"/>
      <c r="J40" s="442"/>
      <c r="L40" s="442"/>
      <c r="M40" s="442"/>
      <c r="N40" s="550" t="s">
        <v>682</v>
      </c>
    </row>
    <row r="41" spans="1:17">
      <c r="A41" s="300"/>
      <c r="B41" s="225"/>
      <c r="C41" s="225"/>
      <c r="D41" s="225"/>
      <c r="E41" s="225"/>
      <c r="F41" s="225"/>
      <c r="G41" s="225"/>
      <c r="H41" s="225"/>
      <c r="K41" s="444"/>
      <c r="L41" s="444"/>
      <c r="N41" s="211"/>
    </row>
    <row r="42" spans="1:17">
      <c r="A42" s="203" t="s">
        <v>430</v>
      </c>
      <c r="B42" s="419" t="str">
        <f t="shared" ref="B42:M42" si="5">+B4</f>
        <v>2021/01</v>
      </c>
      <c r="C42" s="419" t="str">
        <f t="shared" si="5"/>
        <v>2021/02</v>
      </c>
      <c r="D42" s="419" t="str">
        <f t="shared" si="5"/>
        <v>2021/03</v>
      </c>
      <c r="E42" s="419" t="str">
        <f t="shared" si="5"/>
        <v>2021/04</v>
      </c>
      <c r="F42" s="419" t="str">
        <f t="shared" si="5"/>
        <v>2021/05</v>
      </c>
      <c r="G42" s="419" t="str">
        <f t="shared" si="5"/>
        <v>2021/06</v>
      </c>
      <c r="H42" s="419" t="str">
        <f t="shared" si="5"/>
        <v>2021/07</v>
      </c>
      <c r="I42" s="419" t="str">
        <f t="shared" si="5"/>
        <v>2021/08</v>
      </c>
      <c r="J42" s="419" t="str">
        <f t="shared" si="5"/>
        <v>2021/09</v>
      </c>
      <c r="K42" s="419" t="str">
        <f t="shared" si="5"/>
        <v>2021/10</v>
      </c>
      <c r="L42" s="419" t="str">
        <f t="shared" si="5"/>
        <v>2021/11</v>
      </c>
      <c r="M42" s="419" t="str">
        <f t="shared" si="5"/>
        <v>2021/12</v>
      </c>
      <c r="N42" s="204" t="s">
        <v>431</v>
      </c>
    </row>
    <row r="43" spans="1:17" s="185" customFormat="1" ht="13.5" customHeight="1">
      <c r="A43" s="303" t="s">
        <v>238</v>
      </c>
      <c r="B43" s="304">
        <v>922.14648789800003</v>
      </c>
      <c r="C43" s="304">
        <v>1783.57046476</v>
      </c>
      <c r="D43" s="304">
        <v>2581.8900295080002</v>
      </c>
      <c r="E43" s="304">
        <v>3077.6619750330001</v>
      </c>
      <c r="F43" s="304">
        <v>3478.845843866</v>
      </c>
      <c r="G43" s="304">
        <v>3892.1315375429999</v>
      </c>
      <c r="H43" s="304">
        <v>4151.8208385819999</v>
      </c>
      <c r="I43" s="304">
        <v>4584.6261622660004</v>
      </c>
      <c r="J43" s="304">
        <v>5008.3035323080003</v>
      </c>
      <c r="K43" s="304">
        <v>5463.3068722320004</v>
      </c>
      <c r="L43" s="304">
        <v>6345.4721266890001</v>
      </c>
      <c r="M43" s="304">
        <v>7462.9974092940001</v>
      </c>
      <c r="N43" s="308" t="s">
        <v>514</v>
      </c>
      <c r="O43" s="482"/>
    </row>
    <row r="44" spans="1:17" s="185" customFormat="1" ht="13.5" customHeight="1">
      <c r="A44" s="518" t="s">
        <v>658</v>
      </c>
      <c r="B44" s="432">
        <v>62.3302828579506</v>
      </c>
      <c r="C44" s="432">
        <v>132.21047346665961</v>
      </c>
      <c r="D44" s="432">
        <v>220.1830048964147</v>
      </c>
      <c r="E44" s="432">
        <v>271.29035705666695</v>
      </c>
      <c r="F44" s="432">
        <v>310.08408192991124</v>
      </c>
      <c r="G44" s="432">
        <v>353.80069357810527</v>
      </c>
      <c r="H44" s="432">
        <v>393.45288081421853</v>
      </c>
      <c r="I44" s="432">
        <v>436.46100197270806</v>
      </c>
      <c r="J44" s="432">
        <v>497.46241830663536</v>
      </c>
      <c r="K44" s="432">
        <v>550.98386571304786</v>
      </c>
      <c r="L44" s="432">
        <v>615.98005481947655</v>
      </c>
      <c r="M44" s="432">
        <v>691.16409007734387</v>
      </c>
      <c r="N44" s="519" t="s">
        <v>370</v>
      </c>
      <c r="O44" s="170"/>
    </row>
    <row r="45" spans="1:17" s="185" customFormat="1">
      <c r="A45" s="518" t="s">
        <v>369</v>
      </c>
      <c r="B45" s="432">
        <v>1263.5951451169999</v>
      </c>
      <c r="C45" s="432">
        <v>2502.4567465079999</v>
      </c>
      <c r="D45" s="432">
        <v>3965.1143700059997</v>
      </c>
      <c r="E45" s="432">
        <v>5399.6512785579989</v>
      </c>
      <c r="F45" s="432">
        <v>6686.7522678409996</v>
      </c>
      <c r="G45" s="432">
        <v>8450.7283065708179</v>
      </c>
      <c r="H45" s="432">
        <v>9824.0858317897073</v>
      </c>
      <c r="I45" s="432">
        <v>11417.854360610036</v>
      </c>
      <c r="J45" s="432">
        <v>12982.264485097927</v>
      </c>
      <c r="K45" s="432">
        <v>14503.458768309509</v>
      </c>
      <c r="L45" s="432">
        <v>16272.112875076227</v>
      </c>
      <c r="M45" s="432">
        <v>18239.129354728128</v>
      </c>
      <c r="N45" s="519" t="s">
        <v>371</v>
      </c>
      <c r="O45" s="170"/>
    </row>
    <row r="46" spans="1:17">
      <c r="A46" s="317" t="s">
        <v>656</v>
      </c>
      <c r="B46" s="315">
        <v>129.81055699999999</v>
      </c>
      <c r="C46" s="315">
        <v>257.0381385</v>
      </c>
      <c r="D46" s="315">
        <v>402.17818149999999</v>
      </c>
      <c r="E46" s="315">
        <v>585.8140464999999</v>
      </c>
      <c r="F46" s="315">
        <v>733.60598149999998</v>
      </c>
      <c r="G46" s="315">
        <v>986.12998249999987</v>
      </c>
      <c r="H46" s="315">
        <v>1174.1084655</v>
      </c>
      <c r="I46" s="315">
        <v>1413.807</v>
      </c>
      <c r="J46" s="315">
        <v>1678.1724180000001</v>
      </c>
      <c r="K46" s="315">
        <v>1952.6995005000001</v>
      </c>
      <c r="L46" s="315">
        <v>2193.3373485000002</v>
      </c>
      <c r="M46" s="315">
        <v>2478.3902885000002</v>
      </c>
      <c r="N46" s="316" t="s">
        <v>661</v>
      </c>
    </row>
    <row r="47" spans="1:17" s="185" customFormat="1">
      <c r="A47" s="518" t="s">
        <v>657</v>
      </c>
      <c r="B47" s="520">
        <v>4.4391426000552001E-2</v>
      </c>
      <c r="C47" s="520">
        <v>0.33077892409604204</v>
      </c>
      <c r="D47" s="520">
        <v>1.0505253974508479</v>
      </c>
      <c r="E47" s="520">
        <v>1.1992020402963819</v>
      </c>
      <c r="F47" s="520">
        <v>1.248983897279909</v>
      </c>
      <c r="G47" s="520">
        <v>1.2584188427193499</v>
      </c>
      <c r="H47" s="520">
        <v>1.275000276781125</v>
      </c>
      <c r="I47" s="520">
        <v>1.4610000000000001</v>
      </c>
      <c r="J47" s="520">
        <v>1.6130360431541</v>
      </c>
      <c r="K47" s="520">
        <v>1.8585770433807101</v>
      </c>
      <c r="L47" s="520">
        <v>1.99973484518956</v>
      </c>
      <c r="M47" s="520">
        <v>2.5201248451895601</v>
      </c>
      <c r="N47" s="519" t="s">
        <v>662</v>
      </c>
      <c r="O47" s="170"/>
    </row>
    <row r="48" spans="1:17" s="185" customFormat="1" ht="13.5" customHeight="1">
      <c r="A48" s="235" t="s">
        <v>429</v>
      </c>
      <c r="B48" s="507">
        <v>68.940512999999996</v>
      </c>
      <c r="C48" s="507">
        <v>139.99114</v>
      </c>
      <c r="D48" s="236">
        <v>223.97196099999999</v>
      </c>
      <c r="E48" s="236">
        <v>292.70941299999998</v>
      </c>
      <c r="F48" s="236">
        <v>347.01267200000001</v>
      </c>
      <c r="G48" s="236">
        <v>416.18123900000001</v>
      </c>
      <c r="H48" s="236">
        <v>463.81118700000002</v>
      </c>
      <c r="I48" s="236">
        <v>526.04271700000004</v>
      </c>
      <c r="J48" s="236">
        <v>593.33095300000002</v>
      </c>
      <c r="K48" s="236">
        <v>668.06588499999998</v>
      </c>
      <c r="L48" s="236">
        <v>784.35768599999994</v>
      </c>
      <c r="M48" s="236">
        <v>924.74890200000004</v>
      </c>
      <c r="N48" s="237" t="s">
        <v>659</v>
      </c>
      <c r="O48" s="170"/>
    </row>
    <row r="49" spans="1:15" s="185" customFormat="1" ht="13.5" customHeight="1">
      <c r="A49" s="178" t="s">
        <v>364</v>
      </c>
      <c r="B49" s="307">
        <v>346.23395377471002</v>
      </c>
      <c r="C49" s="307">
        <v>689.87673079968999</v>
      </c>
      <c r="D49" s="307">
        <v>1051.6515155314701</v>
      </c>
      <c r="E49" s="307">
        <v>1327.3876920927701</v>
      </c>
      <c r="F49" s="307">
        <v>1549.7126724115901</v>
      </c>
      <c r="G49" s="307">
        <v>1861.7600451208903</v>
      </c>
      <c r="H49" s="307">
        <v>2034.69088590914</v>
      </c>
      <c r="I49" s="307">
        <v>2320.8981123062899</v>
      </c>
      <c r="J49" s="307">
        <v>2612.7441135424701</v>
      </c>
      <c r="K49" s="307">
        <v>2968.4843274953801</v>
      </c>
      <c r="L49" s="307">
        <v>3580.6879184075001</v>
      </c>
      <c r="M49" s="307">
        <v>4457.7492852312198</v>
      </c>
      <c r="N49" s="271" t="s">
        <v>366</v>
      </c>
      <c r="O49" s="482"/>
    </row>
    <row r="50" spans="1:15" ht="13.5" customHeight="1">
      <c r="A50" s="189" t="s">
        <v>417</v>
      </c>
      <c r="B50" s="201">
        <v>145.46930298820001</v>
      </c>
      <c r="C50" s="225">
        <v>274.20865512620003</v>
      </c>
      <c r="D50" s="225">
        <v>397.47066625720004</v>
      </c>
      <c r="E50" s="201">
        <v>486.24197404381999</v>
      </c>
      <c r="F50" s="201">
        <v>570.22780840830001</v>
      </c>
      <c r="G50" s="201">
        <v>662.41680603301006</v>
      </c>
      <c r="H50" s="201">
        <v>723.62992199501002</v>
      </c>
      <c r="I50" s="201">
        <v>818.63237753018996</v>
      </c>
      <c r="J50" s="201">
        <v>914.14770830692999</v>
      </c>
      <c r="K50" s="201">
        <v>1023.88166054793</v>
      </c>
      <c r="L50" s="201">
        <v>1262.9263995799299</v>
      </c>
      <c r="M50" s="201">
        <v>1566.82580881793</v>
      </c>
      <c r="N50" s="197" t="s">
        <v>302</v>
      </c>
    </row>
    <row r="51" spans="1:15" ht="13.5" customHeight="1">
      <c r="A51" s="189" t="s">
        <v>414</v>
      </c>
      <c r="B51" s="315">
        <v>138.22857350749999</v>
      </c>
      <c r="C51" s="201">
        <v>277.33998771500001</v>
      </c>
      <c r="D51" s="201">
        <v>420.24507359</v>
      </c>
      <c r="E51" s="201">
        <v>528.91978310750005</v>
      </c>
      <c r="F51" s="201">
        <v>606.23760751999998</v>
      </c>
      <c r="G51" s="201">
        <v>727.30946772250002</v>
      </c>
      <c r="H51" s="201">
        <v>789.17831209999997</v>
      </c>
      <c r="I51" s="201">
        <v>898.1350884725</v>
      </c>
      <c r="J51" s="201">
        <v>1013.3156377175</v>
      </c>
      <c r="K51" s="201">
        <v>1145.718897595</v>
      </c>
      <c r="L51" s="201">
        <v>1321.6172127575001</v>
      </c>
      <c r="M51" s="201">
        <v>1587.5088082674999</v>
      </c>
      <c r="N51" s="197" t="s">
        <v>461</v>
      </c>
    </row>
    <row r="52" spans="1:15" ht="13.5" customHeight="1">
      <c r="A52" s="189" t="s">
        <v>415</v>
      </c>
      <c r="B52" s="444">
        <v>39.356877020760002</v>
      </c>
      <c r="C52" s="444">
        <v>89.559889322320004</v>
      </c>
      <c r="D52" s="315">
        <v>161.65261171571001</v>
      </c>
      <c r="E52" s="508">
        <v>214.88757581081003</v>
      </c>
      <c r="F52" s="201">
        <v>254.29954321490001</v>
      </c>
      <c r="G52" s="201">
        <v>317.33501497548002</v>
      </c>
      <c r="H52" s="201">
        <v>351.08818859354005</v>
      </c>
      <c r="I52" s="201">
        <v>407.02728275012998</v>
      </c>
      <c r="J52" s="201">
        <v>463.47760200908999</v>
      </c>
      <c r="K52" s="201">
        <v>544.63169150612998</v>
      </c>
      <c r="L52" s="201">
        <v>700.57818249016998</v>
      </c>
      <c r="M52" s="201">
        <v>966.19787846621</v>
      </c>
      <c r="N52" s="197" t="s">
        <v>462</v>
      </c>
    </row>
    <row r="53" spans="1:15" ht="13.5" customHeight="1">
      <c r="A53" s="189" t="s">
        <v>424</v>
      </c>
      <c r="B53" s="215">
        <v>23.128578181689999</v>
      </c>
      <c r="C53" s="215">
        <v>48.654011825929999</v>
      </c>
      <c r="D53" s="215">
        <v>71.89751498084</v>
      </c>
      <c r="E53" s="215">
        <v>96.844456788330007</v>
      </c>
      <c r="F53" s="201">
        <v>118.31490093936</v>
      </c>
      <c r="G53" s="201">
        <v>153.91228989695</v>
      </c>
      <c r="H53" s="201">
        <v>169.77447027116</v>
      </c>
      <c r="I53" s="201">
        <v>195.79552363548001</v>
      </c>
      <c r="J53" s="201">
        <v>220.24569273136001</v>
      </c>
      <c r="K53" s="201">
        <v>252.64686434905002</v>
      </c>
      <c r="L53" s="201">
        <v>293.85792931287</v>
      </c>
      <c r="M53" s="201">
        <v>335.45031044847002</v>
      </c>
      <c r="N53" s="197" t="s">
        <v>463</v>
      </c>
    </row>
    <row r="54" spans="1:15" ht="13.5" customHeight="1">
      <c r="A54" s="189" t="s">
        <v>660</v>
      </c>
      <c r="B54" s="215">
        <f t="shared" ref="B54:G54" si="6">B49-(SUM(B50:B53))</f>
        <v>5.0622076559989182E-2</v>
      </c>
      <c r="C54" s="215">
        <f t="shared" si="6"/>
        <v>0.11418681023997124</v>
      </c>
      <c r="D54" s="215">
        <f t="shared" si="6"/>
        <v>0.38564898772006018</v>
      </c>
      <c r="E54" s="215">
        <f t="shared" si="6"/>
        <v>0.49390234231009345</v>
      </c>
      <c r="F54" s="215">
        <f t="shared" si="6"/>
        <v>0.63281232903000273</v>
      </c>
      <c r="G54" s="215">
        <f t="shared" si="6"/>
        <v>0.78646649295001225</v>
      </c>
      <c r="H54" s="215">
        <f t="shared" ref="H54:M54" si="7">H49-(SUM(H50:H53))</f>
        <v>1.019992949429934</v>
      </c>
      <c r="I54" s="215">
        <f t="shared" si="7"/>
        <v>1.3078399179898952</v>
      </c>
      <c r="J54" s="215">
        <f t="shared" si="7"/>
        <v>1.557472777590192</v>
      </c>
      <c r="K54" s="215">
        <f t="shared" si="7"/>
        <v>1.6052134972705971</v>
      </c>
      <c r="L54" s="215">
        <f t="shared" si="7"/>
        <v>1.7081942670297394</v>
      </c>
      <c r="M54" s="215">
        <f t="shared" si="7"/>
        <v>1.7664792311097699</v>
      </c>
      <c r="N54" s="197" t="s">
        <v>669</v>
      </c>
    </row>
    <row r="55" spans="1:15" s="185" customFormat="1" ht="13.5" customHeight="1">
      <c r="A55" s="178" t="s">
        <v>365</v>
      </c>
      <c r="B55" s="445">
        <f t="shared" ref="B55:M55" si="8">+SUM(B56:B58)</f>
        <v>1.3689005400000001</v>
      </c>
      <c r="C55" s="445">
        <f t="shared" si="8"/>
        <v>2.5767456500000003</v>
      </c>
      <c r="D55" s="445">
        <f t="shared" si="8"/>
        <v>3.9715598349999999</v>
      </c>
      <c r="E55" s="445">
        <f t="shared" si="8"/>
        <v>5.052674595</v>
      </c>
      <c r="F55" s="445">
        <f t="shared" si="8"/>
        <v>6.253077555</v>
      </c>
      <c r="G55" s="445">
        <f t="shared" si="8"/>
        <v>8.1995736850000007</v>
      </c>
      <c r="H55" s="445">
        <f t="shared" si="8"/>
        <v>9.7428925950000007</v>
      </c>
      <c r="I55" s="445">
        <f t="shared" si="8"/>
        <v>11.457509265000001</v>
      </c>
      <c r="J55" s="445">
        <f t="shared" si="8"/>
        <v>13.976758365</v>
      </c>
      <c r="K55" s="445">
        <f t="shared" si="8"/>
        <v>16.318140419999999</v>
      </c>
      <c r="L55" s="445">
        <f t="shared" si="8"/>
        <v>19.96620459</v>
      </c>
      <c r="M55" s="445">
        <f t="shared" si="8"/>
        <v>22.699343800000001</v>
      </c>
      <c r="N55" s="271" t="s">
        <v>367</v>
      </c>
      <c r="O55" s="170"/>
    </row>
    <row r="56" spans="1:15" ht="13.5" customHeight="1">
      <c r="A56" s="189" t="s">
        <v>414</v>
      </c>
      <c r="B56" s="444">
        <v>0.2587834</v>
      </c>
      <c r="C56" s="444">
        <v>0.67917400000000006</v>
      </c>
      <c r="D56" s="444">
        <v>0.93302799999999997</v>
      </c>
      <c r="E56" s="215">
        <v>1.2329218</v>
      </c>
      <c r="F56" s="215">
        <v>1.5364026</v>
      </c>
      <c r="G56" s="510">
        <v>2.3263940000000001</v>
      </c>
      <c r="H56" s="510">
        <v>2.5977291999999998</v>
      </c>
      <c r="I56" s="510">
        <v>3.1088567999999999</v>
      </c>
      <c r="J56" s="510">
        <v>3.7829945999999999</v>
      </c>
      <c r="K56" s="510">
        <v>4.4668998000000002</v>
      </c>
      <c r="L56" s="510">
        <v>5.5792279999999996</v>
      </c>
      <c r="M56" s="510">
        <v>7.0320749999999999</v>
      </c>
      <c r="N56" s="197" t="s">
        <v>461</v>
      </c>
    </row>
    <row r="57" spans="1:15" ht="13.5" customHeight="1">
      <c r="A57" s="189" t="s">
        <v>417</v>
      </c>
      <c r="B57" s="444">
        <v>0.71036980999999999</v>
      </c>
      <c r="C57" s="444">
        <v>1.22133249</v>
      </c>
      <c r="D57" s="215">
        <v>1.7940566250000001</v>
      </c>
      <c r="E57" s="215">
        <v>2.3177315350000001</v>
      </c>
      <c r="F57" s="215">
        <v>2.9458564850000002</v>
      </c>
      <c r="G57" s="511">
        <v>3.6079436149999999</v>
      </c>
      <c r="H57" s="511">
        <v>4.3631311249999998</v>
      </c>
      <c r="I57" s="511">
        <v>5.0782376950000003</v>
      </c>
      <c r="J57" s="511">
        <v>5.9117497449999998</v>
      </c>
      <c r="K57" s="511">
        <v>6.5537855</v>
      </c>
      <c r="L57" s="511">
        <v>8.0897179700000006</v>
      </c>
      <c r="M57" s="511">
        <v>9.0429097299999999</v>
      </c>
      <c r="N57" s="197" t="s">
        <v>302</v>
      </c>
    </row>
    <row r="58" spans="1:15" ht="13.5" customHeight="1">
      <c r="A58" s="274" t="s">
        <v>415</v>
      </c>
      <c r="B58" s="217">
        <v>0.39974733000000001</v>
      </c>
      <c r="C58" s="217">
        <v>0.67623915999999995</v>
      </c>
      <c r="D58" s="215">
        <v>1.2444752100000001</v>
      </c>
      <c r="E58" s="217">
        <v>1.50202126</v>
      </c>
      <c r="F58" s="217">
        <v>1.77081847</v>
      </c>
      <c r="G58" s="512">
        <v>2.2652360699999998</v>
      </c>
      <c r="H58" s="512">
        <v>2.7820322700000002</v>
      </c>
      <c r="I58" s="512">
        <v>3.2704147699999999</v>
      </c>
      <c r="J58" s="512">
        <v>4.2820140200000001</v>
      </c>
      <c r="K58" s="512">
        <v>5.2974551200000004</v>
      </c>
      <c r="L58" s="512">
        <v>6.29725862</v>
      </c>
      <c r="M58" s="512">
        <v>6.6243590699999997</v>
      </c>
      <c r="N58" s="218" t="s">
        <v>462</v>
      </c>
    </row>
    <row r="59" spans="1:15" s="185" customFormat="1" ht="13.5" customHeight="1">
      <c r="A59" s="275" t="s">
        <v>427</v>
      </c>
      <c r="B59" s="445">
        <f t="shared" ref="B59:M59" si="9">+SUM(B60:B62)</f>
        <v>18.073375385706498</v>
      </c>
      <c r="C59" s="445">
        <f t="shared" si="9"/>
        <v>34.594384712894929</v>
      </c>
      <c r="D59" s="445">
        <f t="shared" si="9"/>
        <v>53.512512289328512</v>
      </c>
      <c r="E59" s="445">
        <f t="shared" si="9"/>
        <v>66.229265409371891</v>
      </c>
      <c r="F59" s="445">
        <f t="shared" si="9"/>
        <v>73.826384866377126</v>
      </c>
      <c r="G59" s="445">
        <f t="shared" si="9"/>
        <v>88.155004700562472</v>
      </c>
      <c r="H59" s="445">
        <f t="shared" si="9"/>
        <v>96.778562590333536</v>
      </c>
      <c r="I59" s="445">
        <f t="shared" si="9"/>
        <v>112.82982848557815</v>
      </c>
      <c r="J59" s="445">
        <f t="shared" si="9"/>
        <v>123.48105192858625</v>
      </c>
      <c r="K59" s="445">
        <f t="shared" si="9"/>
        <v>133.5520757923062</v>
      </c>
      <c r="L59" s="445">
        <f t="shared" si="9"/>
        <v>146.49626455503662</v>
      </c>
      <c r="M59" s="445">
        <f t="shared" si="9"/>
        <v>169.43197231349663</v>
      </c>
      <c r="N59" s="237" t="s">
        <v>421</v>
      </c>
    </row>
    <row r="60" spans="1:15" ht="13.5" customHeight="1">
      <c r="A60" s="189" t="s">
        <v>416</v>
      </c>
      <c r="B60" s="477">
        <v>17.697199812578202</v>
      </c>
      <c r="C60" s="477">
        <v>33.696267062566498</v>
      </c>
      <c r="D60" s="215">
        <v>51.970744145468103</v>
      </c>
      <c r="E60" s="215">
        <v>64.005204706656912</v>
      </c>
      <c r="F60" s="215">
        <v>71.199668994899298</v>
      </c>
      <c r="G60" s="215">
        <v>85.028759812137238</v>
      </c>
      <c r="H60" s="215">
        <v>93.290192359355132</v>
      </c>
      <c r="I60" s="215">
        <v>108.989384313052</v>
      </c>
      <c r="J60" s="215">
        <v>119.26591196868894</v>
      </c>
      <c r="K60" s="215">
        <v>128.9411873587286</v>
      </c>
      <c r="L60" s="215">
        <v>141.327132200699</v>
      </c>
      <c r="M60" s="215">
        <v>163.53407139298901</v>
      </c>
      <c r="N60" s="197" t="s">
        <v>422</v>
      </c>
    </row>
    <row r="61" spans="1:15" ht="13.5" customHeight="1">
      <c r="A61" s="189" t="s">
        <v>419</v>
      </c>
      <c r="B61" s="477">
        <v>0.37617557312829797</v>
      </c>
      <c r="C61" s="477">
        <v>0.89673908900898602</v>
      </c>
      <c r="D61" s="215">
        <v>1.5294757790697899</v>
      </c>
      <c r="E61" s="215">
        <v>2.210821536654624</v>
      </c>
      <c r="F61" s="215">
        <v>2.6119127043803898</v>
      </c>
      <c r="G61" s="215">
        <v>3.1099112706708842</v>
      </c>
      <c r="H61" s="215">
        <v>3.4685417023240452</v>
      </c>
      <c r="I61" s="215">
        <v>3.8184500273448498</v>
      </c>
      <c r="J61" s="215">
        <v>4.1933679753160273</v>
      </c>
      <c r="K61" s="215">
        <v>4.5858604146928297</v>
      </c>
      <c r="L61" s="215">
        <v>5.1367530537428303</v>
      </c>
      <c r="M61" s="215">
        <v>5.8655216199128297</v>
      </c>
      <c r="N61" s="197" t="s">
        <v>423</v>
      </c>
    </row>
    <row r="62" spans="1:15" ht="13.5" customHeight="1">
      <c r="A62" s="273" t="s">
        <v>420</v>
      </c>
      <c r="B62" s="221">
        <v>0</v>
      </c>
      <c r="C62" s="221">
        <v>1.37856131944E-3</v>
      </c>
      <c r="D62" s="221">
        <v>1.2292364790620002E-2</v>
      </c>
      <c r="E62" s="221">
        <v>1.3239166060354001E-2</v>
      </c>
      <c r="F62" s="221">
        <v>1.4803167097437999E-2</v>
      </c>
      <c r="G62" s="221">
        <v>1.6333617754355004E-2</v>
      </c>
      <c r="H62" s="221">
        <v>1.9828528654355006E-2</v>
      </c>
      <c r="I62" s="221">
        <v>2.1994145181298004E-2</v>
      </c>
      <c r="J62" s="221">
        <v>2.1771984581298E-2</v>
      </c>
      <c r="K62" s="221">
        <v>2.5028018884771006E-2</v>
      </c>
      <c r="L62" s="221">
        <v>3.2379300594771003E-2</v>
      </c>
      <c r="M62" s="221">
        <v>3.2379300594771003E-2</v>
      </c>
      <c r="N62" s="208" t="s">
        <v>428</v>
      </c>
      <c r="O62" s="467"/>
    </row>
    <row r="63" spans="1:15">
      <c r="A63" s="571" t="s">
        <v>711</v>
      </c>
      <c r="B63" s="475"/>
      <c r="C63" s="476"/>
      <c r="D63" s="476"/>
      <c r="E63" s="476"/>
      <c r="F63" s="476"/>
      <c r="G63" s="477"/>
      <c r="H63" s="477"/>
      <c r="I63" s="477"/>
      <c r="J63" s="477"/>
      <c r="L63" s="477"/>
      <c r="M63" s="477"/>
      <c r="N63" s="572" t="s">
        <v>710</v>
      </c>
    </row>
    <row r="64" spans="1:15">
      <c r="A64" s="222"/>
      <c r="B64" s="448"/>
      <c r="C64" s="448"/>
      <c r="D64" s="448"/>
      <c r="E64" s="448"/>
      <c r="F64" s="448"/>
      <c r="G64" s="448"/>
      <c r="H64" s="448"/>
      <c r="I64" s="448"/>
      <c r="J64" s="448"/>
      <c r="L64" s="448"/>
      <c r="M64" s="448"/>
      <c r="N64" s="224"/>
    </row>
    <row r="65" spans="1:24">
      <c r="A65" s="203" t="s">
        <v>376</v>
      </c>
      <c r="B65" s="419" t="str">
        <f t="shared" ref="B65:M65" si="10">+B4</f>
        <v>2021/01</v>
      </c>
      <c r="C65" s="419" t="str">
        <f t="shared" si="10"/>
        <v>2021/02</v>
      </c>
      <c r="D65" s="419" t="str">
        <f t="shared" si="10"/>
        <v>2021/03</v>
      </c>
      <c r="E65" s="419" t="str">
        <f t="shared" si="10"/>
        <v>2021/04</v>
      </c>
      <c r="F65" s="419" t="str">
        <f t="shared" si="10"/>
        <v>2021/05</v>
      </c>
      <c r="G65" s="419" t="str">
        <f t="shared" si="10"/>
        <v>2021/06</v>
      </c>
      <c r="H65" s="419" t="str">
        <f t="shared" si="10"/>
        <v>2021/07</v>
      </c>
      <c r="I65" s="419" t="str">
        <f t="shared" si="10"/>
        <v>2021/08</v>
      </c>
      <c r="J65" s="419" t="str">
        <f t="shared" si="10"/>
        <v>2021/09</v>
      </c>
      <c r="K65" s="419" t="str">
        <f t="shared" si="10"/>
        <v>2021/10</v>
      </c>
      <c r="L65" s="419" t="str">
        <f t="shared" si="10"/>
        <v>2021/11</v>
      </c>
      <c r="M65" s="419" t="str">
        <f t="shared" si="10"/>
        <v>2021/12</v>
      </c>
      <c r="N65" s="204" t="s">
        <v>377</v>
      </c>
    </row>
    <row r="66" spans="1:24">
      <c r="A66" s="193" t="s">
        <v>275</v>
      </c>
      <c r="B66" s="428">
        <v>464.81524821828998</v>
      </c>
      <c r="C66" s="389">
        <v>948.49703738619996</v>
      </c>
      <c r="D66" s="428">
        <v>1608.5556871435399</v>
      </c>
      <c r="E66" s="428">
        <v>1972.8445713424801</v>
      </c>
      <c r="F66" s="428">
        <v>2479.1970203275</v>
      </c>
      <c r="G66" s="428">
        <v>3001.5168216270599</v>
      </c>
      <c r="H66" s="428">
        <v>3498.4374837628102</v>
      </c>
      <c r="I66" s="428">
        <v>4012.1548066279902</v>
      </c>
      <c r="J66" s="428">
        <v>4597.5364774865202</v>
      </c>
      <c r="K66" s="428">
        <v>5250.4811152679504</v>
      </c>
      <c r="L66" s="428">
        <v>6368.9708183551902</v>
      </c>
      <c r="M66" s="428">
        <v>7224.0327864964001</v>
      </c>
      <c r="N66" s="195" t="s">
        <v>339</v>
      </c>
      <c r="O66" s="482"/>
      <c r="P66" s="428"/>
    </row>
    <row r="67" spans="1:24">
      <c r="A67" s="193" t="s">
        <v>274</v>
      </c>
      <c r="B67" s="315">
        <v>371.63054865590999</v>
      </c>
      <c r="C67" s="509">
        <v>748.64749970844002</v>
      </c>
      <c r="D67" s="225">
        <v>1253.30323951589</v>
      </c>
      <c r="E67" s="225">
        <v>1529.0889852548801</v>
      </c>
      <c r="F67" s="428">
        <v>1890.5011412435599</v>
      </c>
      <c r="G67" s="428">
        <v>2287.62788474638</v>
      </c>
      <c r="H67" s="428">
        <v>2659.0090391566</v>
      </c>
      <c r="I67" s="428">
        <v>3036.65159335205</v>
      </c>
      <c r="J67" s="428">
        <v>3465.1727660346</v>
      </c>
      <c r="K67" s="428">
        <v>3953.26869917264</v>
      </c>
      <c r="L67" s="428">
        <v>4783.2440064806196</v>
      </c>
      <c r="M67" s="428">
        <v>5413.4028061970603</v>
      </c>
      <c r="N67" s="197" t="s">
        <v>294</v>
      </c>
      <c r="O67" s="482"/>
      <c r="P67" s="428"/>
    </row>
    <row r="68" spans="1:24">
      <c r="A68" s="182" t="s">
        <v>1</v>
      </c>
      <c r="B68" s="319">
        <f t="shared" ref="B68:L68" si="11">SUM(B66:B67)</f>
        <v>836.44579687419991</v>
      </c>
      <c r="C68" s="319">
        <f t="shared" si="11"/>
        <v>1697.1445370946399</v>
      </c>
      <c r="D68" s="319">
        <f t="shared" si="11"/>
        <v>2861.8589266594299</v>
      </c>
      <c r="E68" s="319">
        <f t="shared" si="11"/>
        <v>3501.9335565973602</v>
      </c>
      <c r="F68" s="319">
        <f t="shared" si="11"/>
        <v>4369.6981615710602</v>
      </c>
      <c r="G68" s="319">
        <f t="shared" si="11"/>
        <v>5289.1447063734395</v>
      </c>
      <c r="H68" s="319">
        <f t="shared" si="11"/>
        <v>6157.4465229194102</v>
      </c>
      <c r="I68" s="319">
        <f t="shared" si="11"/>
        <v>7048.8063999800397</v>
      </c>
      <c r="J68" s="319">
        <f t="shared" si="11"/>
        <v>8062.7092435211198</v>
      </c>
      <c r="K68" s="319">
        <f t="shared" si="11"/>
        <v>9203.7498144405909</v>
      </c>
      <c r="L68" s="319">
        <f t="shared" si="11"/>
        <v>11152.21482483581</v>
      </c>
      <c r="M68" s="319">
        <f>SUM(M66:M67)</f>
        <v>12637.43559269346</v>
      </c>
      <c r="N68" s="169" t="s">
        <v>2</v>
      </c>
      <c r="O68" s="482"/>
    </row>
    <row r="69" spans="1:24">
      <c r="A69" s="222"/>
      <c r="B69" s="448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190"/>
    </row>
    <row r="70" spans="1:24" s="538" customFormat="1">
      <c r="A70" s="539" t="s">
        <v>677</v>
      </c>
      <c r="B70" s="540" t="str">
        <f t="shared" ref="B70:M70" si="12">+B4</f>
        <v>2021/01</v>
      </c>
      <c r="C70" s="540" t="str">
        <f t="shared" si="12"/>
        <v>2021/02</v>
      </c>
      <c r="D70" s="540" t="str">
        <f t="shared" si="12"/>
        <v>2021/03</v>
      </c>
      <c r="E70" s="540" t="str">
        <f t="shared" si="12"/>
        <v>2021/04</v>
      </c>
      <c r="F70" s="540" t="str">
        <f t="shared" si="12"/>
        <v>2021/05</v>
      </c>
      <c r="G70" s="540" t="str">
        <f t="shared" si="12"/>
        <v>2021/06</v>
      </c>
      <c r="H70" s="540" t="str">
        <f t="shared" si="12"/>
        <v>2021/07</v>
      </c>
      <c r="I70" s="540" t="str">
        <f t="shared" si="12"/>
        <v>2021/08</v>
      </c>
      <c r="J70" s="540" t="str">
        <f t="shared" si="12"/>
        <v>2021/09</v>
      </c>
      <c r="K70" s="540" t="str">
        <f t="shared" si="12"/>
        <v>2021/10</v>
      </c>
      <c r="L70" s="540" t="str">
        <f t="shared" si="12"/>
        <v>2021/11</v>
      </c>
      <c r="M70" s="540" t="str">
        <f t="shared" si="12"/>
        <v>2021/12</v>
      </c>
      <c r="N70" s="541" t="s">
        <v>679</v>
      </c>
      <c r="O70" s="170"/>
      <c r="P70" s="170"/>
      <c r="Q70" s="170"/>
      <c r="R70" s="170"/>
      <c r="S70" s="170"/>
      <c r="T70" s="170"/>
      <c r="U70" s="170"/>
      <c r="V70" s="170"/>
      <c r="W70" s="170"/>
    </row>
    <row r="71" spans="1:24">
      <c r="A71" s="213" t="s">
        <v>683</v>
      </c>
      <c r="B71" s="420">
        <v>1</v>
      </c>
      <c r="C71" s="420">
        <v>1</v>
      </c>
      <c r="D71" s="420">
        <v>2</v>
      </c>
      <c r="E71" s="214">
        <v>6</v>
      </c>
      <c r="F71" s="214">
        <v>7</v>
      </c>
      <c r="G71" s="214">
        <v>4</v>
      </c>
      <c r="H71" s="214">
        <v>6</v>
      </c>
      <c r="I71" s="214">
        <v>5</v>
      </c>
      <c r="J71" s="214">
        <v>3</v>
      </c>
      <c r="K71" s="227">
        <v>4</v>
      </c>
      <c r="L71" s="227">
        <v>8</v>
      </c>
      <c r="M71" s="227">
        <v>1</v>
      </c>
      <c r="N71" s="195" t="s">
        <v>684</v>
      </c>
      <c r="O71" s="428"/>
      <c r="X71" s="225"/>
    </row>
    <row r="72" spans="1:24">
      <c r="A72" s="228" t="s">
        <v>465</v>
      </c>
      <c r="B72" s="484">
        <v>181.70931730000001</v>
      </c>
      <c r="C72" s="484">
        <v>234.5</v>
      </c>
      <c r="D72" s="484">
        <v>501.00943999999998</v>
      </c>
      <c r="E72" s="484">
        <v>3803.8145343999995</v>
      </c>
      <c r="F72" s="484">
        <v>2228.2638375199999</v>
      </c>
      <c r="G72" s="514">
        <v>879.49</v>
      </c>
      <c r="H72" s="514">
        <v>1397.86688</v>
      </c>
      <c r="I72" s="514">
        <v>1118.0999999999999</v>
      </c>
      <c r="J72" s="514">
        <v>1390.38</v>
      </c>
      <c r="K72" s="514">
        <v>1096.6600000000001</v>
      </c>
      <c r="L72" s="514">
        <v>2978.1132604999998</v>
      </c>
      <c r="M72" s="514">
        <v>118.8</v>
      </c>
      <c r="N72" s="230" t="s">
        <v>471</v>
      </c>
      <c r="O72" s="428"/>
      <c r="X72" s="225"/>
    </row>
    <row r="73" spans="1:24">
      <c r="A73" s="174" t="s">
        <v>183</v>
      </c>
      <c r="B73" s="315">
        <v>0</v>
      </c>
      <c r="C73" s="315">
        <v>0</v>
      </c>
      <c r="D73" s="315">
        <v>0</v>
      </c>
      <c r="E73" s="315">
        <v>1</v>
      </c>
      <c r="F73" s="315">
        <v>0</v>
      </c>
      <c r="G73" s="315">
        <v>1</v>
      </c>
      <c r="H73" s="315">
        <v>0</v>
      </c>
      <c r="I73" s="315">
        <v>1</v>
      </c>
      <c r="J73" s="315">
        <v>0</v>
      </c>
      <c r="K73" s="231">
        <v>0</v>
      </c>
      <c r="L73" s="231">
        <v>0</v>
      </c>
      <c r="M73" s="231">
        <v>1</v>
      </c>
      <c r="N73" s="197" t="s">
        <v>171</v>
      </c>
      <c r="O73" s="428"/>
      <c r="P73" s="225"/>
      <c r="X73" s="225"/>
    </row>
    <row r="74" spans="1:24">
      <c r="A74" s="216" t="s">
        <v>466</v>
      </c>
      <c r="B74" s="485">
        <v>0</v>
      </c>
      <c r="C74" s="485">
        <v>0</v>
      </c>
      <c r="D74" s="485">
        <v>0</v>
      </c>
      <c r="E74" s="485">
        <v>1877.4480000000001</v>
      </c>
      <c r="F74" s="485">
        <v>0</v>
      </c>
      <c r="G74" s="485">
        <v>1701</v>
      </c>
      <c r="H74" s="485">
        <v>0</v>
      </c>
      <c r="I74" s="485">
        <v>948</v>
      </c>
      <c r="J74" s="485">
        <v>0</v>
      </c>
      <c r="K74" s="232">
        <v>0</v>
      </c>
      <c r="L74" s="232">
        <v>0</v>
      </c>
      <c r="M74" s="232">
        <v>1105.6500000000001</v>
      </c>
      <c r="N74" s="218" t="s">
        <v>472</v>
      </c>
      <c r="O74" s="428"/>
      <c r="P74" s="225"/>
      <c r="X74" s="225"/>
    </row>
    <row r="75" spans="1:24">
      <c r="A75" s="174" t="s">
        <v>174</v>
      </c>
      <c r="B75" s="315">
        <v>0</v>
      </c>
      <c r="C75" s="315">
        <v>0</v>
      </c>
      <c r="D75" s="315">
        <v>0</v>
      </c>
      <c r="E75" s="315">
        <v>0</v>
      </c>
      <c r="F75" s="315">
        <v>0</v>
      </c>
      <c r="G75" s="315">
        <v>0</v>
      </c>
      <c r="H75" s="315">
        <v>2</v>
      </c>
      <c r="I75" s="315">
        <v>0</v>
      </c>
      <c r="J75" s="315">
        <v>0</v>
      </c>
      <c r="K75" s="315">
        <v>0</v>
      </c>
      <c r="L75" s="315">
        <v>0</v>
      </c>
      <c r="M75" s="315">
        <v>0</v>
      </c>
      <c r="N75" s="197" t="s">
        <v>175</v>
      </c>
      <c r="O75" s="593">
        <f t="shared" ref="O75:O78" si="13">+SUM(B75:M75)</f>
        <v>2</v>
      </c>
      <c r="X75" s="225"/>
    </row>
    <row r="76" spans="1:24">
      <c r="A76" s="216" t="s">
        <v>467</v>
      </c>
      <c r="B76" s="485">
        <v>0</v>
      </c>
      <c r="C76" s="485">
        <v>0</v>
      </c>
      <c r="D76" s="485">
        <v>0</v>
      </c>
      <c r="E76" s="485">
        <v>0</v>
      </c>
      <c r="F76" s="485">
        <v>0</v>
      </c>
      <c r="G76" s="485">
        <v>0</v>
      </c>
      <c r="H76" s="485">
        <v>25.4436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218" t="s">
        <v>473</v>
      </c>
      <c r="O76" s="593">
        <f t="shared" si="13"/>
        <v>25.4436</v>
      </c>
      <c r="X76" s="225"/>
    </row>
    <row r="77" spans="1:24" s="313" customFormat="1">
      <c r="A77" s="317" t="s">
        <v>576</v>
      </c>
      <c r="B77" s="506">
        <v>513.01766483999995</v>
      </c>
      <c r="C77" s="315">
        <v>2795.5300024799999</v>
      </c>
      <c r="D77" s="315">
        <v>901.07340000000022</v>
      </c>
      <c r="E77" s="315">
        <v>1376.1499999999996</v>
      </c>
      <c r="F77" s="315">
        <v>622.96200500000032</v>
      </c>
      <c r="G77" s="315">
        <v>2222.3345132099994</v>
      </c>
      <c r="H77" s="315">
        <v>290</v>
      </c>
      <c r="I77" s="451">
        <v>3832.7237264659998</v>
      </c>
      <c r="J77" s="451">
        <v>197.91560448000001</v>
      </c>
      <c r="K77" s="451">
        <v>352</v>
      </c>
      <c r="L77" s="451">
        <v>1019.68280132</v>
      </c>
      <c r="M77" s="451">
        <v>700.96553392999999</v>
      </c>
      <c r="N77" s="316" t="s">
        <v>581</v>
      </c>
      <c r="O77" s="593">
        <f t="shared" si="13"/>
        <v>14824.355251726</v>
      </c>
      <c r="P77" s="170"/>
      <c r="Q77" s="170"/>
      <c r="R77" s="170"/>
      <c r="S77" s="170"/>
      <c r="T77" s="170"/>
      <c r="U77" s="170"/>
      <c r="V77" s="170"/>
      <c r="W77" s="170"/>
      <c r="X77" s="225"/>
    </row>
    <row r="78" spans="1:24" s="469" customFormat="1" ht="13.5" customHeight="1">
      <c r="A78" s="318" t="s">
        <v>1</v>
      </c>
      <c r="B78" s="319">
        <f t="shared" ref="B78:M78" si="14">B77+B76+B74+B72</f>
        <v>694.72698214000002</v>
      </c>
      <c r="C78" s="319">
        <f t="shared" si="14"/>
        <v>3030.0300024799999</v>
      </c>
      <c r="D78" s="319">
        <f t="shared" si="14"/>
        <v>1402.0828400000003</v>
      </c>
      <c r="E78" s="319">
        <f t="shared" si="14"/>
        <v>7057.4125343999995</v>
      </c>
      <c r="F78" s="319">
        <f t="shared" si="14"/>
        <v>2851.2258425200002</v>
      </c>
      <c r="G78" s="319">
        <f t="shared" si="14"/>
        <v>4802.8245132099992</v>
      </c>
      <c r="H78" s="319">
        <f t="shared" si="14"/>
        <v>1713.3104800000001</v>
      </c>
      <c r="I78" s="319">
        <f t="shared" si="14"/>
        <v>5898.8237264660002</v>
      </c>
      <c r="J78" s="319">
        <f t="shared" si="14"/>
        <v>1588.2956044800001</v>
      </c>
      <c r="K78" s="319">
        <f t="shared" si="14"/>
        <v>1448.66</v>
      </c>
      <c r="L78" s="319">
        <f t="shared" si="14"/>
        <v>3997.7960618199995</v>
      </c>
      <c r="M78" s="319">
        <f t="shared" si="14"/>
        <v>1925.41553393</v>
      </c>
      <c r="N78" s="169" t="s">
        <v>2</v>
      </c>
      <c r="O78" s="593">
        <f t="shared" si="13"/>
        <v>36410.604121445998</v>
      </c>
      <c r="P78" s="170"/>
      <c r="Q78" s="170"/>
      <c r="R78" s="170"/>
      <c r="S78" s="170"/>
      <c r="T78" s="170"/>
      <c r="U78" s="170"/>
      <c r="V78" s="170"/>
      <c r="W78" s="170"/>
      <c r="X78" s="225"/>
    </row>
    <row r="79" spans="1:24" s="313" customFormat="1" ht="13.5" customHeight="1">
      <c r="A79" s="317"/>
      <c r="B79" s="451"/>
      <c r="C79" s="451"/>
      <c r="D79" s="451"/>
      <c r="E79" s="451"/>
      <c r="F79" s="451"/>
      <c r="G79" s="451"/>
      <c r="H79" s="451"/>
      <c r="I79" s="451"/>
      <c r="J79" s="451"/>
      <c r="K79" s="451"/>
      <c r="L79" s="451"/>
      <c r="M79" s="451"/>
      <c r="N79" s="316"/>
      <c r="O79" s="170"/>
      <c r="P79" s="170"/>
      <c r="Q79" s="170"/>
      <c r="R79" s="170"/>
      <c r="S79" s="170"/>
      <c r="T79" s="170"/>
      <c r="U79" s="170"/>
      <c r="V79" s="170"/>
      <c r="W79" s="170"/>
    </row>
    <row r="80" spans="1:24" s="538" customFormat="1">
      <c r="A80" s="542" t="s">
        <v>678</v>
      </c>
      <c r="B80" s="540" t="str">
        <f>+B70</f>
        <v>2021/01</v>
      </c>
      <c r="C80" s="540" t="str">
        <f t="shared" ref="C80:M80" si="15">+C70</f>
        <v>2021/02</v>
      </c>
      <c r="D80" s="540" t="str">
        <f t="shared" si="15"/>
        <v>2021/03</v>
      </c>
      <c r="E80" s="540" t="str">
        <f t="shared" si="15"/>
        <v>2021/04</v>
      </c>
      <c r="F80" s="540" t="str">
        <f t="shared" si="15"/>
        <v>2021/05</v>
      </c>
      <c r="G80" s="540" t="str">
        <f t="shared" si="15"/>
        <v>2021/06</v>
      </c>
      <c r="H80" s="540" t="str">
        <f t="shared" si="15"/>
        <v>2021/07</v>
      </c>
      <c r="I80" s="540" t="str">
        <f t="shared" si="15"/>
        <v>2021/08</v>
      </c>
      <c r="J80" s="540" t="str">
        <f t="shared" si="15"/>
        <v>2021/09</v>
      </c>
      <c r="K80" s="540" t="str">
        <f t="shared" si="15"/>
        <v>2021/10</v>
      </c>
      <c r="L80" s="540" t="str">
        <f t="shared" si="15"/>
        <v>2021/11</v>
      </c>
      <c r="M80" s="540" t="str">
        <f t="shared" si="15"/>
        <v>2021/12</v>
      </c>
      <c r="N80" s="543" t="s">
        <v>680</v>
      </c>
      <c r="O80" s="170"/>
      <c r="P80" s="170"/>
      <c r="Q80" s="170"/>
      <c r="R80" s="170"/>
      <c r="S80" s="170"/>
      <c r="T80" s="170"/>
      <c r="U80" s="170"/>
      <c r="V80" s="170"/>
      <c r="W80" s="170"/>
    </row>
    <row r="81" spans="1:24">
      <c r="A81" s="174" t="s">
        <v>577</v>
      </c>
      <c r="B81" s="170">
        <v>112</v>
      </c>
      <c r="C81" s="170">
        <v>120</v>
      </c>
      <c r="D81" s="170">
        <v>110</v>
      </c>
      <c r="E81" s="170">
        <v>105</v>
      </c>
      <c r="F81" s="170">
        <v>83</v>
      </c>
      <c r="G81" s="170">
        <v>118</v>
      </c>
      <c r="H81" s="170">
        <v>108</v>
      </c>
      <c r="I81" s="225">
        <v>88</v>
      </c>
      <c r="J81" s="225">
        <v>113</v>
      </c>
      <c r="K81" s="225">
        <v>88</v>
      </c>
      <c r="L81" s="170">
        <v>114</v>
      </c>
      <c r="M81" s="170">
        <v>135</v>
      </c>
      <c r="N81" s="197" t="s">
        <v>570</v>
      </c>
      <c r="O81" s="615"/>
      <c r="X81" s="225"/>
    </row>
    <row r="82" spans="1:24">
      <c r="A82" s="206" t="s">
        <v>578</v>
      </c>
      <c r="B82" s="346">
        <v>20211</v>
      </c>
      <c r="C82" s="346">
        <v>21637</v>
      </c>
      <c r="D82" s="346">
        <v>20138</v>
      </c>
      <c r="E82" s="346">
        <v>22306</v>
      </c>
      <c r="F82" s="346">
        <v>14402</v>
      </c>
      <c r="G82" s="346">
        <v>26759.319077</v>
      </c>
      <c r="H82" s="346">
        <v>22136.701386000001</v>
      </c>
      <c r="I82" s="346">
        <v>21737.141330999999</v>
      </c>
      <c r="J82" s="346">
        <v>19366.036757000002</v>
      </c>
      <c r="K82" s="346">
        <v>22558.767838</v>
      </c>
      <c r="L82" s="346">
        <v>26603.255703999999</v>
      </c>
      <c r="M82" s="346">
        <v>20588.754537000001</v>
      </c>
      <c r="N82" s="208" t="s">
        <v>571</v>
      </c>
      <c r="O82" s="615"/>
      <c r="X82" s="225"/>
    </row>
    <row r="83" spans="1:24">
      <c r="A83" s="292" t="s">
        <v>674</v>
      </c>
      <c r="C83" s="616"/>
      <c r="D83" s="616"/>
      <c r="E83" s="616"/>
      <c r="F83" s="616"/>
      <c r="G83" s="503"/>
      <c r="H83" s="503"/>
      <c r="I83" s="503"/>
      <c r="J83" s="503"/>
      <c r="K83" s="503"/>
      <c r="L83" s="617"/>
      <c r="M83" s="503"/>
      <c r="N83" s="187" t="s">
        <v>687</v>
      </c>
    </row>
    <row r="84" spans="1:24" s="313" customFormat="1">
      <c r="A84" s="310" t="s">
        <v>390</v>
      </c>
      <c r="B84" s="311" t="str">
        <f t="shared" ref="B84:M84" si="16">+B4</f>
        <v>2021/01</v>
      </c>
      <c r="C84" s="311" t="str">
        <f t="shared" si="16"/>
        <v>2021/02</v>
      </c>
      <c r="D84" s="311" t="str">
        <f t="shared" si="16"/>
        <v>2021/03</v>
      </c>
      <c r="E84" s="311" t="str">
        <f t="shared" si="16"/>
        <v>2021/04</v>
      </c>
      <c r="F84" s="311" t="str">
        <f t="shared" si="16"/>
        <v>2021/05</v>
      </c>
      <c r="G84" s="311" t="str">
        <f t="shared" si="16"/>
        <v>2021/06</v>
      </c>
      <c r="H84" s="311" t="str">
        <f t="shared" si="16"/>
        <v>2021/07</v>
      </c>
      <c r="I84" s="311" t="str">
        <f t="shared" si="16"/>
        <v>2021/08</v>
      </c>
      <c r="J84" s="311" t="str">
        <f t="shared" si="16"/>
        <v>2021/09</v>
      </c>
      <c r="K84" s="311" t="str">
        <f t="shared" si="16"/>
        <v>2021/10</v>
      </c>
      <c r="L84" s="311" t="str">
        <f t="shared" si="16"/>
        <v>2021/11</v>
      </c>
      <c r="M84" s="311" t="str">
        <f t="shared" si="16"/>
        <v>2021/12</v>
      </c>
      <c r="N84" s="312" t="s">
        <v>391</v>
      </c>
      <c r="P84" s="170"/>
      <c r="Q84" s="170"/>
      <c r="R84" s="170"/>
      <c r="S84" s="170"/>
      <c r="T84" s="170"/>
      <c r="U84" s="170"/>
      <c r="V84" s="170"/>
      <c r="W84" s="170"/>
    </row>
    <row r="85" spans="1:24" s="313" customFormat="1">
      <c r="A85" s="314" t="s">
        <v>53</v>
      </c>
      <c r="B85" s="315">
        <v>158750.49694800001</v>
      </c>
      <c r="C85" s="315">
        <v>164513.69908399999</v>
      </c>
      <c r="D85" s="315">
        <v>182541</v>
      </c>
      <c r="E85" s="315">
        <v>187372.400528</v>
      </c>
      <c r="F85" s="315">
        <v>199278.00566699999</v>
      </c>
      <c r="G85" s="315">
        <v>209605.93223999999</v>
      </c>
      <c r="H85" s="315">
        <v>215317.19195899999</v>
      </c>
      <c r="I85" s="315">
        <v>221367.15505100001</v>
      </c>
      <c r="J85" s="315">
        <v>235085.94739300001</v>
      </c>
      <c r="K85" s="315">
        <v>258665.99109</v>
      </c>
      <c r="L85" s="315">
        <v>322365.140564</v>
      </c>
      <c r="M85" s="315">
        <v>325883.69478000002</v>
      </c>
      <c r="N85" s="316" t="s">
        <v>54</v>
      </c>
      <c r="O85" s="170"/>
      <c r="P85" s="170"/>
      <c r="Q85" s="170"/>
      <c r="R85" s="170"/>
      <c r="S85" s="170"/>
      <c r="T85" s="170"/>
      <c r="U85" s="170"/>
      <c r="V85" s="170"/>
      <c r="W85" s="170"/>
    </row>
    <row r="86" spans="1:24" s="313" customFormat="1">
      <c r="A86" s="317" t="s">
        <v>39</v>
      </c>
      <c r="B86" s="315">
        <v>170771.75573100001</v>
      </c>
      <c r="C86" s="315">
        <v>170349.96135699999</v>
      </c>
      <c r="D86" s="315">
        <v>170742</v>
      </c>
      <c r="E86" s="315">
        <v>175344.42684599999</v>
      </c>
      <c r="F86" s="315">
        <v>183376.30578299999</v>
      </c>
      <c r="G86" s="315">
        <v>183935.90647300001</v>
      </c>
      <c r="H86" s="315">
        <v>186707.548083</v>
      </c>
      <c r="I86" s="315">
        <v>189243.057673</v>
      </c>
      <c r="J86" s="315">
        <v>191362.18569099999</v>
      </c>
      <c r="K86" s="315">
        <v>201813.52273500001</v>
      </c>
      <c r="L86" s="315">
        <v>237384.66175</v>
      </c>
      <c r="M86" s="315">
        <v>243834.034709</v>
      </c>
      <c r="N86" s="316" t="s">
        <v>40</v>
      </c>
      <c r="O86" s="170"/>
      <c r="P86" s="170"/>
      <c r="Q86" s="170"/>
      <c r="R86" s="170"/>
      <c r="S86" s="170"/>
      <c r="T86" s="170"/>
      <c r="U86" s="170"/>
      <c r="V86" s="170"/>
      <c r="W86" s="170"/>
    </row>
    <row r="87" spans="1:24" s="313" customFormat="1">
      <c r="A87" s="317" t="s">
        <v>583</v>
      </c>
      <c r="B87" s="315">
        <v>1651.0321718</v>
      </c>
      <c r="C87" s="315">
        <v>1524.04540092</v>
      </c>
      <c r="D87" s="315">
        <v>1515.5246944800001</v>
      </c>
      <c r="E87" s="315">
        <v>1332.26196656</v>
      </c>
      <c r="F87" s="315">
        <v>1327.79093792</v>
      </c>
      <c r="G87" s="315">
        <v>1345.8639522399999</v>
      </c>
      <c r="H87" s="315">
        <v>1354.0189880400001</v>
      </c>
      <c r="I87" s="315">
        <v>1272.7830309999999</v>
      </c>
      <c r="J87" s="315">
        <v>1246.8581025999999</v>
      </c>
      <c r="K87" s="315">
        <v>1247.46203816</v>
      </c>
      <c r="L87" s="315">
        <v>1229.5109379200001</v>
      </c>
      <c r="M87" s="315">
        <v>1255.5917159600001</v>
      </c>
      <c r="N87" s="316" t="s">
        <v>15</v>
      </c>
      <c r="O87" s="315"/>
      <c r="P87" s="315"/>
      <c r="Q87" s="170"/>
      <c r="R87" s="170"/>
      <c r="S87" s="170"/>
      <c r="T87" s="170"/>
      <c r="U87" s="170"/>
      <c r="V87" s="170"/>
      <c r="W87" s="170"/>
    </row>
    <row r="88" spans="1:24" s="313" customFormat="1">
      <c r="A88" s="317" t="s">
        <v>158</v>
      </c>
      <c r="B88" s="315">
        <v>60340.646317542203</v>
      </c>
      <c r="C88" s="315">
        <v>58959.644840095301</v>
      </c>
      <c r="D88" s="315">
        <v>57744.518414960301</v>
      </c>
      <c r="E88" s="315">
        <v>51384.880849598798</v>
      </c>
      <c r="F88" s="315">
        <v>58644.866301307396</v>
      </c>
      <c r="G88" s="315">
        <v>64180.1191991874</v>
      </c>
      <c r="H88" s="315">
        <v>68807.136370003107</v>
      </c>
      <c r="I88" s="315">
        <v>82937.802538636795</v>
      </c>
      <c r="J88" s="315">
        <v>86096.530806742405</v>
      </c>
      <c r="K88" s="315">
        <v>99807.237337515995</v>
      </c>
      <c r="L88" s="315">
        <v>87248.810277411598</v>
      </c>
      <c r="M88" s="315">
        <v>94951.8733246825</v>
      </c>
      <c r="N88" s="316" t="s">
        <v>16</v>
      </c>
      <c r="O88" s="315"/>
      <c r="P88" s="315"/>
      <c r="Q88" s="170"/>
    </row>
    <row r="89" spans="1:24" s="313" customFormat="1">
      <c r="A89" s="317" t="s">
        <v>182</v>
      </c>
      <c r="B89" s="315">
        <v>7296.5926847999999</v>
      </c>
      <c r="C89" s="315">
        <v>7190.3239248</v>
      </c>
      <c r="D89" s="315">
        <v>7271.9365207999999</v>
      </c>
      <c r="E89" s="315">
        <v>7039.0783000000001</v>
      </c>
      <c r="F89" s="315">
        <v>5612.8197007999997</v>
      </c>
      <c r="G89" s="315">
        <v>5111.0639072000004</v>
      </c>
      <c r="H89" s="315">
        <v>5133.1000560000002</v>
      </c>
      <c r="I89" s="315">
        <v>5105.1932040000002</v>
      </c>
      <c r="J89" s="315">
        <v>5052.2259104000004</v>
      </c>
      <c r="K89" s="315">
        <v>5410.6222159999998</v>
      </c>
      <c r="L89" s="315">
        <v>6427.3995800000002</v>
      </c>
      <c r="M89" s="315">
        <v>6469.1416583999999</v>
      </c>
      <c r="N89" s="316" t="s">
        <v>17</v>
      </c>
      <c r="O89" s="315"/>
      <c r="P89" s="315"/>
    </row>
    <row r="90" spans="1:24" s="313" customFormat="1">
      <c r="A90" s="318" t="s">
        <v>1</v>
      </c>
      <c r="B90" s="319">
        <f t="shared" ref="B90:I90" si="17">SUM(B85:B89)</f>
        <v>398810.52385314216</v>
      </c>
      <c r="C90" s="319">
        <f t="shared" si="17"/>
        <v>402537.67460681527</v>
      </c>
      <c r="D90" s="319">
        <f t="shared" si="17"/>
        <v>419814.9796302403</v>
      </c>
      <c r="E90" s="319">
        <f t="shared" si="17"/>
        <v>422473.04849015875</v>
      </c>
      <c r="F90" s="319">
        <f t="shared" si="17"/>
        <v>448239.78839002736</v>
      </c>
      <c r="G90" s="319">
        <f t="shared" si="17"/>
        <v>464178.88577162736</v>
      </c>
      <c r="H90" s="319">
        <f t="shared" si="17"/>
        <v>477318.99545604305</v>
      </c>
      <c r="I90" s="319">
        <f t="shared" si="17"/>
        <v>499925.99149763677</v>
      </c>
      <c r="J90" s="319">
        <f>SUM(J85:J89)</f>
        <v>518843.7479037423</v>
      </c>
      <c r="K90" s="319">
        <f>SUM(K85:K89)</f>
        <v>566944.83541667601</v>
      </c>
      <c r="L90" s="319">
        <f>SUM(L85:L89)</f>
        <v>654655.52310933149</v>
      </c>
      <c r="M90" s="319">
        <f>SUM(M85:M89)</f>
        <v>672394.33618804242</v>
      </c>
      <c r="N90" s="320" t="s">
        <v>2</v>
      </c>
    </row>
    <row r="91" spans="1:24">
      <c r="A91" s="201"/>
      <c r="B91" s="455"/>
      <c r="C91" s="198"/>
      <c r="D91" s="198"/>
      <c r="E91" s="198"/>
      <c r="F91" s="315"/>
      <c r="G91" s="315"/>
      <c r="H91" s="315"/>
      <c r="I91" s="315"/>
      <c r="K91" s="198"/>
      <c r="L91" s="198"/>
      <c r="M91" s="198"/>
      <c r="N91" s="190"/>
    </row>
    <row r="92" spans="1:24">
      <c r="A92" s="203" t="s">
        <v>709</v>
      </c>
      <c r="B92" s="456" t="str">
        <f t="shared" ref="B92:M92" si="18">+B4</f>
        <v>2021/01</v>
      </c>
      <c r="C92" s="456" t="str">
        <f t="shared" si="18"/>
        <v>2021/02</v>
      </c>
      <c r="D92" s="456" t="str">
        <f t="shared" si="18"/>
        <v>2021/03</v>
      </c>
      <c r="E92" s="456" t="str">
        <f t="shared" si="18"/>
        <v>2021/04</v>
      </c>
      <c r="F92" s="456" t="str">
        <f t="shared" si="18"/>
        <v>2021/05</v>
      </c>
      <c r="G92" s="456" t="str">
        <f t="shared" si="18"/>
        <v>2021/06</v>
      </c>
      <c r="H92" s="456" t="str">
        <f t="shared" si="18"/>
        <v>2021/07</v>
      </c>
      <c r="I92" s="456" t="str">
        <f t="shared" si="18"/>
        <v>2021/08</v>
      </c>
      <c r="J92" s="456" t="str">
        <f t="shared" si="18"/>
        <v>2021/09</v>
      </c>
      <c r="K92" s="456" t="str">
        <f t="shared" si="18"/>
        <v>2021/10</v>
      </c>
      <c r="L92" s="456" t="str">
        <f t="shared" si="18"/>
        <v>2021/11</v>
      </c>
      <c r="M92" s="456" t="str">
        <f t="shared" si="18"/>
        <v>2021/12</v>
      </c>
      <c r="N92" s="204" t="s">
        <v>291</v>
      </c>
    </row>
    <row r="93" spans="1:24">
      <c r="A93" s="193" t="s">
        <v>242</v>
      </c>
      <c r="B93" s="175">
        <v>1473.45</v>
      </c>
      <c r="C93" s="175">
        <v>1471.39</v>
      </c>
      <c r="D93" s="175">
        <v>1391.73</v>
      </c>
      <c r="E93" s="175">
        <v>1397.82</v>
      </c>
      <c r="F93" s="175">
        <v>1420</v>
      </c>
      <c r="G93" s="175">
        <v>1356.34</v>
      </c>
      <c r="H93" s="175">
        <v>1392.91</v>
      </c>
      <c r="I93" s="175">
        <v>1472.0724</v>
      </c>
      <c r="J93" s="175">
        <v>1406.39</v>
      </c>
      <c r="K93" s="175">
        <v>1522.04</v>
      </c>
      <c r="L93" s="175">
        <v>1809.65</v>
      </c>
      <c r="M93" s="175">
        <v>1857.65</v>
      </c>
      <c r="N93" s="176" t="s">
        <v>242</v>
      </c>
    </row>
    <row r="94" spans="1:24" ht="12" customHeight="1">
      <c r="A94" s="193" t="s">
        <v>243</v>
      </c>
      <c r="B94" s="175">
        <v>1569.35</v>
      </c>
      <c r="C94" s="175">
        <v>1569.35</v>
      </c>
      <c r="D94" s="175">
        <v>1569.35</v>
      </c>
      <c r="E94" s="175">
        <v>1569.35</v>
      </c>
      <c r="F94" s="175">
        <v>1569.35</v>
      </c>
      <c r="G94" s="175">
        <v>1569.35</v>
      </c>
      <c r="H94" s="175">
        <v>1569.35</v>
      </c>
      <c r="I94" s="175">
        <v>1569.35</v>
      </c>
      <c r="J94" s="175">
        <v>1569.35</v>
      </c>
      <c r="K94" s="175">
        <v>1569.35</v>
      </c>
      <c r="L94" s="175">
        <v>1819.23</v>
      </c>
      <c r="M94" s="175">
        <v>2406.87</v>
      </c>
      <c r="N94" s="176" t="s">
        <v>292</v>
      </c>
    </row>
    <row r="95" spans="1:24">
      <c r="A95" s="193" t="s">
        <v>244</v>
      </c>
      <c r="B95" s="175">
        <v>1467</v>
      </c>
      <c r="C95" s="175">
        <v>1467</v>
      </c>
      <c r="D95" s="175">
        <v>1377</v>
      </c>
      <c r="E95" s="175">
        <v>1330</v>
      </c>
      <c r="F95" s="175">
        <v>1330</v>
      </c>
      <c r="G95" s="175">
        <v>1330</v>
      </c>
      <c r="H95" s="175">
        <v>1330</v>
      </c>
      <c r="I95" s="175">
        <v>1330</v>
      </c>
      <c r="J95" s="175">
        <v>1330</v>
      </c>
      <c r="K95" s="175">
        <v>1330</v>
      </c>
      <c r="L95" s="175">
        <v>1330</v>
      </c>
      <c r="M95" s="175">
        <v>1330</v>
      </c>
      <c r="N95" s="176" t="s">
        <v>293</v>
      </c>
    </row>
    <row r="96" spans="1:24">
      <c r="A96" s="262" t="s">
        <v>156</v>
      </c>
      <c r="B96" s="457">
        <v>46578.1476267295</v>
      </c>
      <c r="C96" s="457">
        <v>45080.178931319999</v>
      </c>
      <c r="D96" s="457">
        <v>41432.54222253539</v>
      </c>
      <c r="E96" s="457">
        <v>40650.954291433867</v>
      </c>
      <c r="F96" s="457">
        <v>37534.135967706236</v>
      </c>
      <c r="G96" s="457">
        <v>33521.812922157842</v>
      </c>
      <c r="H96" s="457">
        <v>30924.554151995784</v>
      </c>
      <c r="I96" s="175">
        <v>29387.899592581554</v>
      </c>
      <c r="J96" s="175">
        <v>28024.55434277128</v>
      </c>
      <c r="K96" s="175">
        <v>27453.623462779309</v>
      </c>
      <c r="L96" s="175">
        <v>28831.475306831933</v>
      </c>
      <c r="M96" s="175">
        <v>30846.946134775524</v>
      </c>
      <c r="N96" s="260" t="s">
        <v>157</v>
      </c>
    </row>
    <row r="97" spans="1:24">
      <c r="A97" s="502"/>
      <c r="B97" s="458"/>
      <c r="C97" s="282"/>
      <c r="D97" s="457"/>
      <c r="H97" s="282"/>
      <c r="I97" s="282"/>
      <c r="J97" s="282"/>
      <c r="K97" s="282"/>
      <c r="L97" s="282"/>
      <c r="M97" s="282"/>
      <c r="N97" s="283"/>
    </row>
    <row r="98" spans="1:24">
      <c r="A98" s="240" t="s">
        <v>587</v>
      </c>
      <c r="B98" s="459" t="str">
        <f t="shared" ref="B98:M98" si="19">+B4</f>
        <v>2021/01</v>
      </c>
      <c r="C98" s="459" t="str">
        <f t="shared" si="19"/>
        <v>2021/02</v>
      </c>
      <c r="D98" s="459" t="str">
        <f t="shared" si="19"/>
        <v>2021/03</v>
      </c>
      <c r="E98" s="459" t="str">
        <f t="shared" si="19"/>
        <v>2021/04</v>
      </c>
      <c r="F98" s="459" t="str">
        <f t="shared" si="19"/>
        <v>2021/05</v>
      </c>
      <c r="G98" s="459" t="str">
        <f t="shared" si="19"/>
        <v>2021/06</v>
      </c>
      <c r="H98" s="459" t="str">
        <f t="shared" si="19"/>
        <v>2021/07</v>
      </c>
      <c r="I98" s="459" t="str">
        <f t="shared" si="19"/>
        <v>2021/08</v>
      </c>
      <c r="J98" s="459" t="str">
        <f t="shared" si="19"/>
        <v>2021/09</v>
      </c>
      <c r="K98" s="459" t="str">
        <f t="shared" si="19"/>
        <v>2021/10</v>
      </c>
      <c r="L98" s="459" t="str">
        <f t="shared" si="19"/>
        <v>2021/11</v>
      </c>
      <c r="M98" s="459" t="str">
        <f t="shared" si="19"/>
        <v>2021/12</v>
      </c>
      <c r="N98" s="242" t="s">
        <v>107</v>
      </c>
    </row>
    <row r="99" spans="1:24">
      <c r="A99" s="243" t="s">
        <v>234</v>
      </c>
      <c r="B99" s="428">
        <v>2168605</v>
      </c>
      <c r="C99" s="428">
        <v>2139146</v>
      </c>
      <c r="D99" s="315">
        <v>2249648</v>
      </c>
      <c r="E99" s="315">
        <v>2674408</v>
      </c>
      <c r="F99" s="315">
        <v>2517613</v>
      </c>
      <c r="G99" s="315">
        <v>2445559</v>
      </c>
      <c r="H99" s="315">
        <v>2407875</v>
      </c>
      <c r="I99" s="315">
        <v>2395606</v>
      </c>
      <c r="J99" s="315">
        <v>2409270</v>
      </c>
      <c r="K99" s="315">
        <v>2365843</v>
      </c>
      <c r="L99" s="315">
        <v>2384775</v>
      </c>
      <c r="M99" s="315">
        <v>2355070</v>
      </c>
      <c r="N99" s="244" t="s">
        <v>302</v>
      </c>
      <c r="O99" s="613"/>
    </row>
    <row r="100" spans="1:24">
      <c r="A100" s="243" t="s">
        <v>261</v>
      </c>
      <c r="B100" s="428">
        <v>3089572</v>
      </c>
      <c r="C100" s="428">
        <v>3104313</v>
      </c>
      <c r="D100" s="428">
        <v>3126366</v>
      </c>
      <c r="E100" s="428">
        <v>3136748</v>
      </c>
      <c r="F100" s="315">
        <v>3139860</v>
      </c>
      <c r="G100" s="315">
        <v>3134184</v>
      </c>
      <c r="H100" s="315">
        <v>3134078</v>
      </c>
      <c r="I100" s="428">
        <v>3128814</v>
      </c>
      <c r="J100" s="428">
        <v>3139740</v>
      </c>
      <c r="K100" s="428">
        <v>3203137</v>
      </c>
      <c r="L100" s="428">
        <v>3198876</v>
      </c>
      <c r="M100" s="428">
        <v>3179599</v>
      </c>
      <c r="N100" s="244" t="s">
        <v>54</v>
      </c>
      <c r="O100" s="503"/>
    </row>
    <row r="101" spans="1:24">
      <c r="A101" s="243" t="s">
        <v>262</v>
      </c>
      <c r="B101" s="428">
        <v>54488</v>
      </c>
      <c r="C101" s="428">
        <v>52276</v>
      </c>
      <c r="D101" s="426">
        <v>53190</v>
      </c>
      <c r="E101" s="428">
        <v>54032</v>
      </c>
      <c r="F101" s="428">
        <v>54563</v>
      </c>
      <c r="G101" s="428">
        <v>54261</v>
      </c>
      <c r="H101" s="428">
        <v>54008</v>
      </c>
      <c r="I101" s="426">
        <v>54104</v>
      </c>
      <c r="J101" s="426">
        <v>55508</v>
      </c>
      <c r="K101" s="426">
        <v>55410</v>
      </c>
      <c r="L101" s="426">
        <v>51062</v>
      </c>
      <c r="M101" s="426">
        <v>47181</v>
      </c>
      <c r="N101" s="244" t="s">
        <v>303</v>
      </c>
    </row>
    <row r="102" spans="1:24">
      <c r="A102" s="243" t="s">
        <v>263</v>
      </c>
      <c r="B102" s="428">
        <v>24191</v>
      </c>
      <c r="C102" s="428">
        <v>25050</v>
      </c>
      <c r="D102" s="426">
        <v>24948</v>
      </c>
      <c r="E102" s="426">
        <v>19087</v>
      </c>
      <c r="F102" s="426">
        <v>12519</v>
      </c>
      <c r="G102" s="426">
        <v>9332</v>
      </c>
      <c r="H102" s="426">
        <v>7263</v>
      </c>
      <c r="I102" s="426">
        <v>6903</v>
      </c>
      <c r="J102" s="426">
        <v>7360</v>
      </c>
      <c r="K102" s="426">
        <v>8136</v>
      </c>
      <c r="L102" s="426">
        <v>11375</v>
      </c>
      <c r="M102" s="426">
        <v>17790</v>
      </c>
      <c r="N102" s="244" t="s">
        <v>304</v>
      </c>
    </row>
    <row r="103" spans="1:24">
      <c r="A103" s="174" t="s">
        <v>685</v>
      </c>
      <c r="B103" s="428">
        <v>7189</v>
      </c>
      <c r="C103" s="428">
        <v>10220</v>
      </c>
      <c r="D103" s="428">
        <v>13207</v>
      </c>
      <c r="E103" s="428">
        <v>14174</v>
      </c>
      <c r="F103" s="426">
        <v>14719</v>
      </c>
      <c r="G103" s="426">
        <v>15274</v>
      </c>
      <c r="H103" s="426">
        <v>15648</v>
      </c>
      <c r="I103" s="428">
        <v>17318</v>
      </c>
      <c r="J103" s="428">
        <v>18113</v>
      </c>
      <c r="K103" s="428">
        <v>18715</v>
      </c>
      <c r="L103" s="428">
        <v>17059</v>
      </c>
      <c r="M103" s="428">
        <v>12094</v>
      </c>
      <c r="N103" s="176" t="s">
        <v>686</v>
      </c>
    </row>
    <row r="104" spans="1:24" s="313" customFormat="1">
      <c r="A104" s="491" t="s">
        <v>690</v>
      </c>
      <c r="B104" s="492">
        <v>1613205</v>
      </c>
      <c r="C104" s="492">
        <v>1604436</v>
      </c>
      <c r="D104" s="492">
        <v>1807516</v>
      </c>
      <c r="E104" s="492">
        <v>1959531</v>
      </c>
      <c r="F104" s="492">
        <v>1475414</v>
      </c>
      <c r="G104" s="492">
        <v>1211694</v>
      </c>
      <c r="H104" s="492">
        <v>791338</v>
      </c>
      <c r="I104" s="492">
        <v>1002059</v>
      </c>
      <c r="J104" s="492">
        <v>1036576</v>
      </c>
      <c r="K104" s="492">
        <v>987192</v>
      </c>
      <c r="L104" s="492">
        <v>1359009</v>
      </c>
      <c r="M104" s="492">
        <v>1411524</v>
      </c>
      <c r="N104" s="493" t="s">
        <v>621</v>
      </c>
      <c r="O104" s="170"/>
      <c r="P104" s="170"/>
    </row>
    <row r="105" spans="1:24" s="313" customFormat="1">
      <c r="A105" s="430" t="s">
        <v>688</v>
      </c>
      <c r="B105" s="426">
        <v>37523</v>
      </c>
      <c r="C105" s="426">
        <v>40498</v>
      </c>
      <c r="D105" s="426">
        <v>40774</v>
      </c>
      <c r="E105" s="426">
        <v>36367</v>
      </c>
      <c r="F105" s="426">
        <v>33190</v>
      </c>
      <c r="G105" s="426">
        <v>34499</v>
      </c>
      <c r="H105" s="426">
        <v>29528</v>
      </c>
      <c r="I105" s="426">
        <v>31796</v>
      </c>
      <c r="J105" s="426">
        <v>31761</v>
      </c>
      <c r="K105" s="426">
        <v>33240</v>
      </c>
      <c r="L105" s="426">
        <v>37620</v>
      </c>
      <c r="M105" s="426">
        <v>43465</v>
      </c>
      <c r="N105" s="490" t="s">
        <v>622</v>
      </c>
    </row>
    <row r="106" spans="1:24" s="313" customFormat="1">
      <c r="A106" s="430" t="s">
        <v>689</v>
      </c>
      <c r="B106" s="428">
        <v>9825</v>
      </c>
      <c r="C106" s="428">
        <v>9911</v>
      </c>
      <c r="D106" s="428">
        <v>10036</v>
      </c>
      <c r="E106" s="428">
        <v>8961</v>
      </c>
      <c r="F106" s="428">
        <v>8701</v>
      </c>
      <c r="G106" s="428">
        <v>8518</v>
      </c>
      <c r="H106" s="428">
        <v>7871</v>
      </c>
      <c r="I106" s="428">
        <v>8052</v>
      </c>
      <c r="J106" s="428">
        <v>8016</v>
      </c>
      <c r="K106" s="428">
        <v>8166</v>
      </c>
      <c r="L106" s="428">
        <v>9026</v>
      </c>
      <c r="M106" s="428">
        <v>9084</v>
      </c>
      <c r="N106" s="490" t="s">
        <v>623</v>
      </c>
      <c r="O106" s="170"/>
      <c r="P106" s="170"/>
    </row>
    <row r="107" spans="1:24">
      <c r="A107" s="491" t="s">
        <v>723</v>
      </c>
      <c r="B107" s="492">
        <v>6107393</v>
      </c>
      <c r="C107" s="492">
        <v>6115894</v>
      </c>
      <c r="D107" s="492">
        <v>6124539</v>
      </c>
      <c r="E107" s="492">
        <v>6124965</v>
      </c>
      <c r="F107" s="492">
        <v>6123913</v>
      </c>
      <c r="G107" s="492">
        <v>6125987</v>
      </c>
      <c r="H107" s="492">
        <v>6149340</v>
      </c>
      <c r="I107" s="492">
        <v>6182734</v>
      </c>
      <c r="J107" s="492">
        <v>6220211</v>
      </c>
      <c r="K107" s="492">
        <v>6258225</v>
      </c>
      <c r="L107" s="492">
        <v>6297432</v>
      </c>
      <c r="M107" s="492">
        <v>6348154</v>
      </c>
      <c r="N107" s="493" t="s">
        <v>40</v>
      </c>
      <c r="P107" s="225"/>
    </row>
    <row r="108" spans="1:24">
      <c r="A108" s="430" t="s">
        <v>726</v>
      </c>
      <c r="B108" s="426">
        <v>5730710</v>
      </c>
      <c r="C108" s="426">
        <v>5726757</v>
      </c>
      <c r="D108" s="426">
        <v>5698816</v>
      </c>
      <c r="E108" s="426">
        <v>5725572</v>
      </c>
      <c r="F108" s="426">
        <v>5756261</v>
      </c>
      <c r="G108" s="426">
        <v>5753382</v>
      </c>
      <c r="H108" s="426">
        <v>5873871</v>
      </c>
      <c r="I108" s="426">
        <v>5954619</v>
      </c>
      <c r="J108" s="426">
        <v>6041414</v>
      </c>
      <c r="K108" s="426">
        <v>6138272</v>
      </c>
      <c r="L108" s="426">
        <v>6185133</v>
      </c>
      <c r="M108" s="426">
        <v>6207029</v>
      </c>
      <c r="N108" s="490" t="s">
        <v>531</v>
      </c>
    </row>
    <row r="109" spans="1:24">
      <c r="A109" s="430" t="s">
        <v>727</v>
      </c>
      <c r="B109" s="426">
        <v>11122418</v>
      </c>
      <c r="C109" s="426">
        <v>11126720</v>
      </c>
      <c r="D109" s="426">
        <v>11110425</v>
      </c>
      <c r="E109" s="426">
        <v>11136565</v>
      </c>
      <c r="F109" s="426">
        <v>11164893</v>
      </c>
      <c r="G109" s="426">
        <v>11165490</v>
      </c>
      <c r="H109" s="426">
        <v>11298212</v>
      </c>
      <c r="I109" s="426">
        <v>11408930</v>
      </c>
      <c r="J109" s="426">
        <v>11528578</v>
      </c>
      <c r="K109" s="426">
        <v>11656289</v>
      </c>
      <c r="L109" s="426">
        <v>11739492</v>
      </c>
      <c r="M109" s="426">
        <v>11812084</v>
      </c>
      <c r="N109" s="490" t="s">
        <v>732</v>
      </c>
    </row>
    <row r="110" spans="1:24">
      <c r="A110" s="591" t="s">
        <v>392</v>
      </c>
      <c r="B110" s="460">
        <v>122106750</v>
      </c>
      <c r="C110" s="460">
        <v>122770444</v>
      </c>
      <c r="D110" s="460">
        <v>123788349</v>
      </c>
      <c r="E110" s="460">
        <v>125073922</v>
      </c>
      <c r="F110" s="460">
        <v>126482698</v>
      </c>
      <c r="G110" s="460">
        <v>127923588</v>
      </c>
      <c r="H110" s="460">
        <v>128563207</v>
      </c>
      <c r="I110" s="460">
        <v>128823336</v>
      </c>
      <c r="J110" s="460">
        <v>130236726</v>
      </c>
      <c r="K110" s="460">
        <v>131646966</v>
      </c>
      <c r="L110" s="460">
        <v>133114770</v>
      </c>
      <c r="M110" s="460">
        <v>133295096</v>
      </c>
      <c r="N110" s="592" t="s">
        <v>394</v>
      </c>
    </row>
    <row r="111" spans="1:24" ht="21.75">
      <c r="A111" s="544" t="s">
        <v>620</v>
      </c>
      <c r="B111" s="426"/>
      <c r="C111" s="545"/>
      <c r="D111" s="545"/>
      <c r="E111" s="545"/>
      <c r="F111" s="313"/>
      <c r="G111" s="545"/>
      <c r="H111" s="545"/>
      <c r="I111" s="313"/>
      <c r="J111" s="313"/>
      <c r="K111" s="313"/>
      <c r="L111" s="313"/>
      <c r="M111" s="313"/>
      <c r="N111" s="546" t="s">
        <v>626</v>
      </c>
    </row>
    <row r="112" spans="1:24" s="538" customFormat="1">
      <c r="A112" s="544"/>
      <c r="B112" s="461"/>
      <c r="C112" s="461"/>
      <c r="D112" s="461"/>
      <c r="E112" s="461"/>
      <c r="F112" s="461"/>
      <c r="G112" s="426"/>
      <c r="H112" s="426"/>
      <c r="I112" s="313"/>
      <c r="L112" s="313"/>
      <c r="M112" s="313"/>
      <c r="N112" s="546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</row>
    <row r="113" spans="1:24">
      <c r="A113" s="240" t="s">
        <v>433</v>
      </c>
      <c r="B113" s="459" t="str">
        <f t="shared" ref="B113:M113" si="20">+B4</f>
        <v>2021/01</v>
      </c>
      <c r="C113" s="459" t="str">
        <f t="shared" si="20"/>
        <v>2021/02</v>
      </c>
      <c r="D113" s="459" t="str">
        <f t="shared" si="20"/>
        <v>2021/03</v>
      </c>
      <c r="E113" s="459" t="str">
        <f t="shared" si="20"/>
        <v>2021/04</v>
      </c>
      <c r="F113" s="459" t="str">
        <f t="shared" si="20"/>
        <v>2021/05</v>
      </c>
      <c r="G113" s="459" t="str">
        <f t="shared" si="20"/>
        <v>2021/06</v>
      </c>
      <c r="H113" s="459" t="str">
        <f t="shared" si="20"/>
        <v>2021/07</v>
      </c>
      <c r="I113" s="459" t="str">
        <f t="shared" si="20"/>
        <v>2021/08</v>
      </c>
      <c r="J113" s="459" t="str">
        <f t="shared" si="20"/>
        <v>2021/09</v>
      </c>
      <c r="K113" s="459" t="str">
        <f t="shared" si="20"/>
        <v>2021/10</v>
      </c>
      <c r="L113" s="459" t="str">
        <f t="shared" si="20"/>
        <v>2021/11</v>
      </c>
      <c r="M113" s="459" t="str">
        <f t="shared" si="20"/>
        <v>2021/12</v>
      </c>
      <c r="N113" s="242" t="s">
        <v>439</v>
      </c>
    </row>
    <row r="114" spans="1:24">
      <c r="A114" s="288" t="s">
        <v>434</v>
      </c>
      <c r="B114" s="432">
        <f t="shared" ref="B114:M114" si="21">+SUM(B115:B117)</f>
        <v>406476</v>
      </c>
      <c r="C114" s="432">
        <f t="shared" si="21"/>
        <v>414559</v>
      </c>
      <c r="D114" s="432">
        <f t="shared" si="21"/>
        <v>418120.96089263906</v>
      </c>
      <c r="E114" s="432">
        <f t="shared" si="21"/>
        <v>402846</v>
      </c>
      <c r="F114" s="432">
        <f t="shared" si="21"/>
        <v>405322</v>
      </c>
      <c r="G114" s="432">
        <f t="shared" si="21"/>
        <v>385305.98135274998</v>
      </c>
      <c r="H114" s="432">
        <f t="shared" si="21"/>
        <v>396274</v>
      </c>
      <c r="I114" s="432">
        <f t="shared" si="21"/>
        <v>413472</v>
      </c>
      <c r="J114" s="432">
        <f t="shared" si="21"/>
        <v>402569</v>
      </c>
      <c r="K114" s="432">
        <f t="shared" si="21"/>
        <v>435913</v>
      </c>
      <c r="L114" s="432">
        <f t="shared" si="21"/>
        <v>491374</v>
      </c>
      <c r="M114" s="432">
        <f t="shared" si="21"/>
        <v>524697</v>
      </c>
      <c r="N114" s="289" t="s">
        <v>440</v>
      </c>
    </row>
    <row r="115" spans="1:24">
      <c r="A115" s="243" t="s">
        <v>518</v>
      </c>
      <c r="B115" s="426">
        <v>227957</v>
      </c>
      <c r="C115" s="426">
        <v>232452</v>
      </c>
      <c r="D115" s="246">
        <v>238826.91773602302</v>
      </c>
      <c r="E115" s="246">
        <v>229871</v>
      </c>
      <c r="F115" s="246">
        <v>231615</v>
      </c>
      <c r="G115" s="246">
        <v>218374.78740014599</v>
      </c>
      <c r="H115" s="246">
        <v>223645</v>
      </c>
      <c r="I115" s="246">
        <v>229371</v>
      </c>
      <c r="J115" s="246">
        <v>226933</v>
      </c>
      <c r="K115" s="246">
        <v>243251</v>
      </c>
      <c r="L115" s="246">
        <v>271009</v>
      </c>
      <c r="M115" s="246">
        <v>294320</v>
      </c>
      <c r="N115" s="253" t="s">
        <v>441</v>
      </c>
    </row>
    <row r="116" spans="1:24">
      <c r="A116" s="243" t="s">
        <v>436</v>
      </c>
      <c r="B116" s="426">
        <v>115238</v>
      </c>
      <c r="C116" s="426">
        <v>117979</v>
      </c>
      <c r="D116" s="246">
        <v>131934.82304676101</v>
      </c>
      <c r="E116" s="246">
        <v>123324</v>
      </c>
      <c r="F116" s="246">
        <v>122538</v>
      </c>
      <c r="G116" s="246">
        <v>117067.66359346801</v>
      </c>
      <c r="H116" s="246">
        <v>120046</v>
      </c>
      <c r="I116" s="246">
        <v>127470</v>
      </c>
      <c r="J116" s="246">
        <v>119487</v>
      </c>
      <c r="K116" s="246">
        <v>130841</v>
      </c>
      <c r="L116" s="246">
        <v>148854</v>
      </c>
      <c r="M116" s="246">
        <v>153473</v>
      </c>
      <c r="N116" s="253" t="s">
        <v>442</v>
      </c>
    </row>
    <row r="117" spans="1:24">
      <c r="A117" s="243" t="s">
        <v>660</v>
      </c>
      <c r="B117" s="426">
        <v>63281</v>
      </c>
      <c r="C117" s="426">
        <v>64128</v>
      </c>
      <c r="D117" s="246">
        <v>47359.220109855007</v>
      </c>
      <c r="E117" s="246">
        <v>49651</v>
      </c>
      <c r="F117" s="246">
        <v>51169</v>
      </c>
      <c r="G117" s="246">
        <v>49863.530359135999</v>
      </c>
      <c r="H117" s="246">
        <v>52583</v>
      </c>
      <c r="I117" s="246">
        <v>56631</v>
      </c>
      <c r="J117" s="246">
        <v>56149</v>
      </c>
      <c r="K117" s="246">
        <v>61821</v>
      </c>
      <c r="L117" s="246">
        <v>71511</v>
      </c>
      <c r="M117" s="246">
        <v>76904</v>
      </c>
      <c r="N117" s="253" t="s">
        <v>669</v>
      </c>
    </row>
    <row r="118" spans="1:24">
      <c r="A118" s="288" t="s">
        <v>438</v>
      </c>
      <c r="B118" s="432">
        <f t="shared" ref="B118:K118" si="22">+SUM(B119:B121)</f>
        <v>356211</v>
      </c>
      <c r="C118" s="432">
        <f t="shared" si="22"/>
        <v>340446</v>
      </c>
      <c r="D118" s="432">
        <f t="shared" si="22"/>
        <v>308558.39159723546</v>
      </c>
      <c r="E118" s="432">
        <f t="shared" si="22"/>
        <v>291946</v>
      </c>
      <c r="F118" s="432">
        <f t="shared" si="22"/>
        <v>285582</v>
      </c>
      <c r="G118" s="432">
        <f t="shared" si="22"/>
        <v>279403.62525994709</v>
      </c>
      <c r="H118" s="432">
        <f t="shared" si="22"/>
        <v>283845</v>
      </c>
      <c r="I118" s="432">
        <f t="shared" si="22"/>
        <v>298881</v>
      </c>
      <c r="J118" s="432">
        <f t="shared" si="22"/>
        <v>285033</v>
      </c>
      <c r="K118" s="432">
        <f t="shared" si="22"/>
        <v>296942</v>
      </c>
      <c r="L118" s="432">
        <f t="shared" ref="L118:M118" si="23">+SUM(L119:L121)</f>
        <v>350424</v>
      </c>
      <c r="M118" s="432">
        <f t="shared" si="23"/>
        <v>347679</v>
      </c>
      <c r="N118" s="289" t="s">
        <v>20</v>
      </c>
    </row>
    <row r="119" spans="1:24">
      <c r="A119" s="243" t="s">
        <v>518</v>
      </c>
      <c r="B119" s="426">
        <v>2815</v>
      </c>
      <c r="C119" s="426">
        <v>2750</v>
      </c>
      <c r="D119" s="246">
        <v>2864.9814775794403</v>
      </c>
      <c r="E119" s="246">
        <v>2745</v>
      </c>
      <c r="F119" s="246">
        <v>2804</v>
      </c>
      <c r="G119" s="246">
        <v>2577.3477669440799</v>
      </c>
      <c r="H119" s="246">
        <v>2652</v>
      </c>
      <c r="I119" s="246">
        <v>2810</v>
      </c>
      <c r="J119" s="246">
        <v>2748</v>
      </c>
      <c r="K119" s="246">
        <v>2899</v>
      </c>
      <c r="L119" s="246">
        <v>3339</v>
      </c>
      <c r="M119" s="246">
        <v>3188</v>
      </c>
      <c r="N119" s="253" t="s">
        <v>441</v>
      </c>
    </row>
    <row r="120" spans="1:24">
      <c r="A120" s="243" t="s">
        <v>436</v>
      </c>
      <c r="B120" s="426">
        <v>220290</v>
      </c>
      <c r="C120" s="426">
        <v>206967</v>
      </c>
      <c r="D120" s="246">
        <v>188437.96904796202</v>
      </c>
      <c r="E120" s="246">
        <v>173002</v>
      </c>
      <c r="F120" s="246">
        <v>165608</v>
      </c>
      <c r="G120" s="246">
        <v>163794.209967025</v>
      </c>
      <c r="H120" s="246">
        <v>165330</v>
      </c>
      <c r="I120" s="246">
        <v>170261</v>
      </c>
      <c r="J120" s="246">
        <v>162300</v>
      </c>
      <c r="K120" s="246">
        <v>166537</v>
      </c>
      <c r="L120" s="246">
        <v>194040</v>
      </c>
      <c r="M120" s="246">
        <v>198700</v>
      </c>
      <c r="N120" s="253" t="s">
        <v>442</v>
      </c>
    </row>
    <row r="121" spans="1:24">
      <c r="A121" s="243" t="s">
        <v>660</v>
      </c>
      <c r="B121" s="426">
        <v>133106</v>
      </c>
      <c r="C121" s="426">
        <v>130729</v>
      </c>
      <c r="D121" s="246">
        <v>117255.441071694</v>
      </c>
      <c r="E121" s="246">
        <v>116199</v>
      </c>
      <c r="F121" s="246">
        <v>117170</v>
      </c>
      <c r="G121" s="246">
        <v>113032.067525978</v>
      </c>
      <c r="H121" s="246">
        <v>115863</v>
      </c>
      <c r="I121" s="246">
        <v>125810</v>
      </c>
      <c r="J121" s="246">
        <v>119985</v>
      </c>
      <c r="K121" s="246">
        <v>127506</v>
      </c>
      <c r="L121" s="246">
        <v>153045</v>
      </c>
      <c r="M121" s="246">
        <v>145791</v>
      </c>
      <c r="N121" s="253" t="s">
        <v>669</v>
      </c>
    </row>
    <row r="122" spans="1:24">
      <c r="A122" s="288" t="s">
        <v>1</v>
      </c>
      <c r="B122" s="432">
        <f t="shared" ref="B122:M122" si="24">+SUM(B118+B114)</f>
        <v>762687</v>
      </c>
      <c r="C122" s="432">
        <f t="shared" si="24"/>
        <v>755005</v>
      </c>
      <c r="D122" s="432">
        <f t="shared" si="24"/>
        <v>726679.35248987447</v>
      </c>
      <c r="E122" s="432">
        <f t="shared" si="24"/>
        <v>694792</v>
      </c>
      <c r="F122" s="432">
        <f t="shared" si="24"/>
        <v>690904</v>
      </c>
      <c r="G122" s="432">
        <f t="shared" si="24"/>
        <v>664709.60661269701</v>
      </c>
      <c r="H122" s="432">
        <f t="shared" si="24"/>
        <v>680119</v>
      </c>
      <c r="I122" s="432">
        <f t="shared" si="24"/>
        <v>712353</v>
      </c>
      <c r="J122" s="432">
        <f t="shared" si="24"/>
        <v>687602</v>
      </c>
      <c r="K122" s="432">
        <f t="shared" si="24"/>
        <v>732855</v>
      </c>
      <c r="L122" s="432">
        <f t="shared" si="24"/>
        <v>841798</v>
      </c>
      <c r="M122" s="432">
        <f t="shared" si="24"/>
        <v>872376</v>
      </c>
      <c r="N122" s="289" t="s">
        <v>2</v>
      </c>
    </row>
    <row r="123" spans="1:24" s="313" customFormat="1">
      <c r="A123" s="547"/>
      <c r="B123" s="462"/>
      <c r="C123" s="462"/>
      <c r="D123" s="462"/>
      <c r="E123" s="462"/>
      <c r="F123" s="462"/>
      <c r="G123" s="462"/>
      <c r="H123" s="462"/>
      <c r="I123" s="462"/>
      <c r="J123" s="462"/>
      <c r="K123" s="462"/>
      <c r="L123" s="462"/>
      <c r="M123" s="462"/>
      <c r="N123" s="548"/>
      <c r="P123" s="170"/>
      <c r="Q123" s="170"/>
      <c r="R123" s="170"/>
      <c r="S123" s="170"/>
      <c r="T123" s="170"/>
      <c r="U123" s="170"/>
      <c r="V123" s="170"/>
      <c r="W123" s="170"/>
      <c r="X123" s="170"/>
    </row>
    <row r="124" spans="1:24">
      <c r="A124" s="189"/>
      <c r="B124" s="43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</row>
    <row r="125" spans="1:24">
      <c r="A125" s="240" t="s">
        <v>675</v>
      </c>
      <c r="B125" s="459" t="str">
        <f t="shared" ref="B125:M125" si="25">+B4</f>
        <v>2021/01</v>
      </c>
      <c r="C125" s="459" t="str">
        <f t="shared" si="25"/>
        <v>2021/02</v>
      </c>
      <c r="D125" s="459" t="str">
        <f t="shared" si="25"/>
        <v>2021/03</v>
      </c>
      <c r="E125" s="459" t="str">
        <f t="shared" si="25"/>
        <v>2021/04</v>
      </c>
      <c r="F125" s="459" t="str">
        <f t="shared" si="25"/>
        <v>2021/05</v>
      </c>
      <c r="G125" s="459" t="str">
        <f t="shared" si="25"/>
        <v>2021/06</v>
      </c>
      <c r="H125" s="459" t="str">
        <f t="shared" si="25"/>
        <v>2021/07</v>
      </c>
      <c r="I125" s="459" t="str">
        <f t="shared" si="25"/>
        <v>2021/08</v>
      </c>
      <c r="J125" s="459" t="str">
        <f t="shared" si="25"/>
        <v>2021/09</v>
      </c>
      <c r="K125" s="459" t="str">
        <f t="shared" si="25"/>
        <v>2021/10</v>
      </c>
      <c r="L125" s="459" t="str">
        <f t="shared" si="25"/>
        <v>2021/11</v>
      </c>
      <c r="M125" s="459" t="str">
        <f t="shared" si="25"/>
        <v>2021/12</v>
      </c>
      <c r="N125" s="242" t="s">
        <v>676</v>
      </c>
    </row>
    <row r="126" spans="1:24">
      <c r="A126" s="288" t="s">
        <v>343</v>
      </c>
      <c r="B126" s="432">
        <f>SUM(B127:B132)</f>
        <v>127754.94</v>
      </c>
      <c r="C126" s="432">
        <f t="shared" ref="C126:J126" si="26">SUM(C127:C132)</f>
        <v>129609.20999999999</v>
      </c>
      <c r="D126" s="432">
        <f t="shared" si="26"/>
        <v>127127.84</v>
      </c>
      <c r="E126" s="432">
        <f t="shared" si="26"/>
        <v>132777.07999999999</v>
      </c>
      <c r="F126" s="432">
        <f t="shared" si="26"/>
        <v>134353.56</v>
      </c>
      <c r="G126" s="432">
        <f t="shared" si="26"/>
        <v>137646.16</v>
      </c>
      <c r="H126" s="432">
        <f t="shared" si="26"/>
        <v>140850.59</v>
      </c>
      <c r="I126" s="432">
        <f t="shared" si="26"/>
        <v>143407.46</v>
      </c>
      <c r="J126" s="532">
        <f t="shared" si="26"/>
        <v>144915.06999999998</v>
      </c>
      <c r="K126" s="532">
        <f>SUM(K127:K132)</f>
        <v>149598.74000000002</v>
      </c>
      <c r="L126" s="532">
        <f>SUM(L127:L132)</f>
        <v>151370.9</v>
      </c>
      <c r="M126" s="532">
        <f>SUM(M127:M132)</f>
        <v>149069.24000000002</v>
      </c>
      <c r="N126" s="289" t="s">
        <v>345</v>
      </c>
      <c r="O126" s="533"/>
      <c r="P126" s="533"/>
      <c r="Q126" s="225"/>
      <c r="R126" s="225"/>
    </row>
    <row r="127" spans="1:24">
      <c r="A127" s="243" t="s">
        <v>663</v>
      </c>
      <c r="B127" s="426">
        <v>25215.13</v>
      </c>
      <c r="C127" s="426">
        <v>25502.26</v>
      </c>
      <c r="D127" s="246">
        <v>25239.439999999999</v>
      </c>
      <c r="E127" s="246">
        <v>25979.16</v>
      </c>
      <c r="F127" s="246">
        <v>26217.879999999997</v>
      </c>
      <c r="G127" s="246">
        <v>26051.54</v>
      </c>
      <c r="H127" s="246">
        <v>25904.28</v>
      </c>
      <c r="I127" s="246">
        <v>26482.760000000002</v>
      </c>
      <c r="J127" s="533">
        <v>27646.109999999997</v>
      </c>
      <c r="K127" s="533">
        <v>27327.599999999995</v>
      </c>
      <c r="L127" s="533">
        <v>24983.319999999996</v>
      </c>
      <c r="M127" s="533">
        <v>21300.469999999998</v>
      </c>
      <c r="N127" s="253" t="s">
        <v>667</v>
      </c>
      <c r="O127" s="533"/>
      <c r="P127" s="533"/>
      <c r="Q127" s="225"/>
      <c r="R127" s="225"/>
    </row>
    <row r="128" spans="1:24">
      <c r="A128" s="243" t="s">
        <v>449</v>
      </c>
      <c r="B128" s="426">
        <v>12757.96</v>
      </c>
      <c r="C128" s="426">
        <v>12795.060000000001</v>
      </c>
      <c r="D128" s="246">
        <v>12701.240000000002</v>
      </c>
      <c r="E128" s="246">
        <v>13133.34</v>
      </c>
      <c r="F128" s="246">
        <v>11848.279999999999</v>
      </c>
      <c r="G128" s="246">
        <v>11435.58</v>
      </c>
      <c r="H128" s="246">
        <v>11388.880000000001</v>
      </c>
      <c r="I128" s="246">
        <v>11097.52</v>
      </c>
      <c r="J128" s="533">
        <v>12434.18</v>
      </c>
      <c r="K128" s="533">
        <v>12155.94</v>
      </c>
      <c r="L128" s="533">
        <v>10376.280000000001</v>
      </c>
      <c r="M128" s="533">
        <v>11043.54</v>
      </c>
      <c r="N128" s="253" t="s">
        <v>452</v>
      </c>
      <c r="O128" s="533"/>
      <c r="P128" s="533"/>
      <c r="Q128" s="225"/>
      <c r="R128" s="225"/>
    </row>
    <row r="129" spans="1:18">
      <c r="A129" s="243" t="s">
        <v>447</v>
      </c>
      <c r="B129" s="426">
        <v>10625.52</v>
      </c>
      <c r="C129" s="426">
        <v>8918.57</v>
      </c>
      <c r="D129" s="246">
        <v>7925.2099999999991</v>
      </c>
      <c r="E129" s="246">
        <v>9489.58</v>
      </c>
      <c r="F129" s="246">
        <v>9541.2999999999993</v>
      </c>
      <c r="G129" s="246">
        <v>9329.0499999999993</v>
      </c>
      <c r="H129" s="246">
        <v>10329.209999999999</v>
      </c>
      <c r="I129" s="246">
        <v>10840.68</v>
      </c>
      <c r="J129" s="533">
        <v>9431.25</v>
      </c>
      <c r="K129" s="533">
        <v>9603.869999999999</v>
      </c>
      <c r="L129" s="533">
        <v>12001.16</v>
      </c>
      <c r="M129" s="533">
        <v>16491.879999999997</v>
      </c>
      <c r="N129" s="253" t="s">
        <v>124</v>
      </c>
      <c r="O129" s="533"/>
      <c r="P129" s="533"/>
      <c r="Q129" s="225"/>
      <c r="R129" s="225"/>
    </row>
    <row r="130" spans="1:18">
      <c r="A130" s="243" t="s">
        <v>448</v>
      </c>
      <c r="B130" s="315">
        <v>63743.94999999999</v>
      </c>
      <c r="C130" s="315">
        <v>67051.819999999992</v>
      </c>
      <c r="D130" s="315">
        <v>66094.38</v>
      </c>
      <c r="E130" s="315">
        <v>68847.600000000006</v>
      </c>
      <c r="F130" s="315">
        <v>71360.040000000008</v>
      </c>
      <c r="G130" s="315">
        <v>75346.53</v>
      </c>
      <c r="H130" s="315">
        <v>77519.100000000006</v>
      </c>
      <c r="I130" s="315">
        <v>79377.5</v>
      </c>
      <c r="J130" s="534">
        <v>79961.62999999999</v>
      </c>
      <c r="K130" s="534">
        <v>84949.35</v>
      </c>
      <c r="L130" s="534">
        <v>88154.48000000001</v>
      </c>
      <c r="M130" s="534">
        <v>84380.99</v>
      </c>
      <c r="N130" s="253" t="s">
        <v>451</v>
      </c>
      <c r="O130" s="533"/>
      <c r="P130" s="533"/>
      <c r="Q130" s="225"/>
      <c r="R130" s="225"/>
    </row>
    <row r="131" spans="1:18">
      <c r="A131" s="243" t="s">
        <v>513</v>
      </c>
      <c r="B131" s="426">
        <v>1344.02</v>
      </c>
      <c r="C131" s="426">
        <v>1344.02</v>
      </c>
      <c r="D131" s="246">
        <v>1345.18</v>
      </c>
      <c r="E131" s="246">
        <v>1345.18</v>
      </c>
      <c r="F131" s="246">
        <v>1345.18</v>
      </c>
      <c r="G131" s="246">
        <v>1269.03</v>
      </c>
      <c r="H131" s="246">
        <v>1269.03</v>
      </c>
      <c r="I131" s="246">
        <v>1269.03</v>
      </c>
      <c r="J131" s="533">
        <v>1269.03</v>
      </c>
      <c r="K131" s="533">
        <v>1269.03</v>
      </c>
      <c r="L131" s="533">
        <v>1269.03</v>
      </c>
      <c r="M131" s="533">
        <v>1153.67</v>
      </c>
      <c r="N131" s="253" t="s">
        <v>515</v>
      </c>
      <c r="O131" s="533"/>
      <c r="P131" s="533"/>
      <c r="Q131" s="225"/>
      <c r="R131" s="225"/>
    </row>
    <row r="132" spans="1:18">
      <c r="A132" s="243" t="s">
        <v>664</v>
      </c>
      <c r="B132" s="426">
        <v>14068.36</v>
      </c>
      <c r="C132" s="426">
        <v>13997.48</v>
      </c>
      <c r="D132" s="426">
        <v>13822.390000000001</v>
      </c>
      <c r="E132" s="426">
        <v>13982.22</v>
      </c>
      <c r="F132" s="426">
        <v>14040.880000000001</v>
      </c>
      <c r="G132" s="426">
        <v>14214.43</v>
      </c>
      <c r="H132" s="426">
        <v>14440.09</v>
      </c>
      <c r="I132" s="426">
        <v>14339.97</v>
      </c>
      <c r="J132" s="535">
        <v>14172.869999999999</v>
      </c>
      <c r="K132" s="535">
        <v>14292.949999999999</v>
      </c>
      <c r="L132" s="535">
        <v>14586.630000000001</v>
      </c>
      <c r="M132" s="535">
        <v>14698.69</v>
      </c>
      <c r="N132" s="253" t="s">
        <v>666</v>
      </c>
      <c r="O132" s="533"/>
      <c r="P132" s="533"/>
      <c r="Q132" s="225"/>
      <c r="R132" s="225"/>
    </row>
    <row r="133" spans="1:18">
      <c r="A133" s="515" t="s">
        <v>344</v>
      </c>
      <c r="B133" s="432">
        <f>SUM(B134:B135)</f>
        <v>1740.7400000000002</v>
      </c>
      <c r="C133" s="432">
        <f t="shared" ref="C133:I133" si="27">SUM(C134:C135)</f>
        <v>1903.64</v>
      </c>
      <c r="D133" s="432">
        <f t="shared" si="27"/>
        <v>2082.3199999999997</v>
      </c>
      <c r="E133" s="432">
        <f t="shared" si="27"/>
        <v>2195.58</v>
      </c>
      <c r="F133" s="432">
        <f t="shared" si="27"/>
        <v>2229.38</v>
      </c>
      <c r="G133" s="432">
        <f t="shared" si="27"/>
        <v>2043.08</v>
      </c>
      <c r="H133" s="432">
        <f t="shared" si="27"/>
        <v>1948.1299999999999</v>
      </c>
      <c r="I133" s="432">
        <f t="shared" si="27"/>
        <v>2044.29</v>
      </c>
      <c r="J133" s="532">
        <f>SUM(J134:J135)</f>
        <v>2196.21</v>
      </c>
      <c r="K133" s="532">
        <f>SUM(K134:K135)</f>
        <v>2016.8899999999999</v>
      </c>
      <c r="L133" s="532">
        <f>SUM(L134:L135)</f>
        <v>1935.3700000000003</v>
      </c>
      <c r="M133" s="532">
        <f>SUM(M134:M135)</f>
        <v>2005.2399999999998</v>
      </c>
      <c r="N133" s="289" t="s">
        <v>670</v>
      </c>
      <c r="Q133" s="225"/>
      <c r="R133" s="225"/>
    </row>
    <row r="134" spans="1:18">
      <c r="A134" s="243" t="s">
        <v>665</v>
      </c>
      <c r="B134" s="313">
        <v>0</v>
      </c>
      <c r="C134" s="315">
        <v>0</v>
      </c>
      <c r="D134" s="315">
        <v>0</v>
      </c>
      <c r="E134" s="315">
        <v>0</v>
      </c>
      <c r="F134" s="315">
        <v>0</v>
      </c>
      <c r="G134" s="315">
        <v>0</v>
      </c>
      <c r="H134" s="315">
        <v>0</v>
      </c>
      <c r="I134" s="315">
        <v>0</v>
      </c>
      <c r="J134" s="534">
        <v>2</v>
      </c>
      <c r="K134" s="426">
        <v>50</v>
      </c>
      <c r="L134" s="426">
        <v>83.2</v>
      </c>
      <c r="M134" s="426">
        <v>134.09</v>
      </c>
      <c r="N134" s="253" t="s">
        <v>668</v>
      </c>
      <c r="Q134" s="225"/>
      <c r="R134" s="225"/>
    </row>
    <row r="135" spans="1:18">
      <c r="A135" s="243" t="s">
        <v>660</v>
      </c>
      <c r="B135" s="426">
        <v>1740.7400000000002</v>
      </c>
      <c r="C135" s="426">
        <v>1903.64</v>
      </c>
      <c r="D135" s="426">
        <v>2082.3199999999997</v>
      </c>
      <c r="E135" s="426">
        <v>2195.58</v>
      </c>
      <c r="F135" s="313">
        <v>2229.38</v>
      </c>
      <c r="G135" s="426">
        <v>2043.08</v>
      </c>
      <c r="H135" s="426">
        <v>1948.1299999999999</v>
      </c>
      <c r="I135" s="426">
        <v>2044.29</v>
      </c>
      <c r="J135" s="535">
        <v>2194.21</v>
      </c>
      <c r="K135" s="426">
        <v>1966.8899999999999</v>
      </c>
      <c r="L135" s="426">
        <v>1852.1700000000003</v>
      </c>
      <c r="M135" s="426">
        <v>1871.1499999999999</v>
      </c>
      <c r="N135" s="253" t="s">
        <v>669</v>
      </c>
      <c r="Q135" s="225"/>
      <c r="R135" s="225"/>
    </row>
    <row r="136" spans="1:18">
      <c r="A136" s="290" t="s">
        <v>1</v>
      </c>
      <c r="B136" s="319">
        <f>B133+B126</f>
        <v>129495.68000000001</v>
      </c>
      <c r="C136" s="319">
        <f t="shared" ref="C136:M136" si="28">C133+C126</f>
        <v>131512.85</v>
      </c>
      <c r="D136" s="319">
        <f t="shared" si="28"/>
        <v>129210.16</v>
      </c>
      <c r="E136" s="319">
        <f t="shared" si="28"/>
        <v>134972.65999999997</v>
      </c>
      <c r="F136" s="319">
        <f t="shared" si="28"/>
        <v>136582.94</v>
      </c>
      <c r="G136" s="319">
        <f t="shared" si="28"/>
        <v>139689.24</v>
      </c>
      <c r="H136" s="319">
        <f t="shared" si="28"/>
        <v>142798.72</v>
      </c>
      <c r="I136" s="319">
        <f t="shared" si="28"/>
        <v>145451.75</v>
      </c>
      <c r="J136" s="536">
        <f t="shared" si="28"/>
        <v>147111.27999999997</v>
      </c>
      <c r="K136" s="536">
        <f t="shared" si="28"/>
        <v>151615.63000000003</v>
      </c>
      <c r="L136" s="536">
        <f t="shared" si="28"/>
        <v>153306.26999999999</v>
      </c>
      <c r="M136" s="536">
        <f t="shared" si="28"/>
        <v>151074.48000000001</v>
      </c>
      <c r="N136" s="256" t="s">
        <v>2</v>
      </c>
      <c r="Q136" s="225"/>
    </row>
    <row r="137" spans="1:18">
      <c r="A137" s="292" t="s">
        <v>674</v>
      </c>
      <c r="B137" s="420"/>
      <c r="C137" s="214"/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187" t="s">
        <v>672</v>
      </c>
      <c r="Q137" s="225"/>
    </row>
    <row r="138" spans="1:18">
      <c r="A138" s="189"/>
      <c r="B138" s="43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</row>
    <row r="139" spans="1:18">
      <c r="A139" s="240" t="s">
        <v>446</v>
      </c>
      <c r="B139" s="459" t="str">
        <f t="shared" ref="B139:M139" si="29">+B4</f>
        <v>2021/01</v>
      </c>
      <c r="C139" s="459" t="str">
        <f t="shared" si="29"/>
        <v>2021/02</v>
      </c>
      <c r="D139" s="459" t="str">
        <f t="shared" si="29"/>
        <v>2021/03</v>
      </c>
      <c r="E139" s="459" t="str">
        <f t="shared" si="29"/>
        <v>2021/04</v>
      </c>
      <c r="F139" s="459" t="str">
        <f t="shared" si="29"/>
        <v>2021/05</v>
      </c>
      <c r="G139" s="459" t="str">
        <f t="shared" si="29"/>
        <v>2021/06</v>
      </c>
      <c r="H139" s="459" t="str">
        <f t="shared" si="29"/>
        <v>2021/07</v>
      </c>
      <c r="I139" s="459" t="str">
        <f t="shared" si="29"/>
        <v>2021/08</v>
      </c>
      <c r="J139" s="459" t="str">
        <f t="shared" si="29"/>
        <v>2021/09</v>
      </c>
      <c r="K139" s="459" t="str">
        <f t="shared" si="29"/>
        <v>2021/10</v>
      </c>
      <c r="L139" s="459" t="str">
        <f t="shared" si="29"/>
        <v>2021/11</v>
      </c>
      <c r="M139" s="459" t="str">
        <f t="shared" si="29"/>
        <v>2021/12</v>
      </c>
      <c r="N139" s="242" t="s">
        <v>450</v>
      </c>
    </row>
    <row r="140" spans="1:18">
      <c r="A140" s="288" t="s">
        <v>343</v>
      </c>
      <c r="B140" s="432">
        <f>SUM(B141:B146)</f>
        <v>1158041.24</v>
      </c>
      <c r="C140" s="432">
        <f t="shared" ref="C140:I140" si="30">SUM(C141:C146)</f>
        <v>1176740.8799999999</v>
      </c>
      <c r="D140" s="432">
        <f t="shared" si="30"/>
        <v>1185090.25</v>
      </c>
      <c r="E140" s="432">
        <f t="shared" si="30"/>
        <v>1206615.8400000001</v>
      </c>
      <c r="F140" s="432">
        <f t="shared" si="30"/>
        <v>1215490.5299999998</v>
      </c>
      <c r="G140" s="432">
        <f t="shared" si="30"/>
        <v>1226384.0900000001</v>
      </c>
      <c r="H140" s="432">
        <f t="shared" si="30"/>
        <v>1236447.2199999997</v>
      </c>
      <c r="I140" s="432">
        <f t="shared" si="30"/>
        <v>1257914.5399999998</v>
      </c>
      <c r="J140" s="432">
        <f>SUM(J141:J146)</f>
        <v>1285324.03</v>
      </c>
      <c r="K140" s="432">
        <f>SUM(K141:K146)</f>
        <v>1321743.3499999999</v>
      </c>
      <c r="L140" s="432">
        <f>SUM(L141:L146)</f>
        <v>1438977.28</v>
      </c>
      <c r="M140" s="432">
        <f>SUM(M141:M146)</f>
        <v>1495103.64</v>
      </c>
      <c r="N140" s="289" t="s">
        <v>345</v>
      </c>
      <c r="Q140" s="246"/>
    </row>
    <row r="141" spans="1:18">
      <c r="A141" s="243" t="s">
        <v>663</v>
      </c>
      <c r="B141" s="246">
        <v>9536.6999999999989</v>
      </c>
      <c r="C141" s="246">
        <v>9705.67</v>
      </c>
      <c r="D141" s="426">
        <v>10812.84</v>
      </c>
      <c r="E141" s="426">
        <v>11224.39</v>
      </c>
      <c r="F141" s="246">
        <v>7231.03</v>
      </c>
      <c r="G141" s="246">
        <v>7560.1799999999994</v>
      </c>
      <c r="H141" s="246">
        <v>8463.61</v>
      </c>
      <c r="I141" s="246">
        <v>9102.369999999999</v>
      </c>
      <c r="J141" s="246">
        <v>9618.69</v>
      </c>
      <c r="K141" s="246">
        <v>10784.35</v>
      </c>
      <c r="L141" s="246">
        <v>13448.97</v>
      </c>
      <c r="M141" s="246">
        <v>13568.189999999999</v>
      </c>
      <c r="N141" s="253" t="s">
        <v>667</v>
      </c>
      <c r="Q141" s="246"/>
    </row>
    <row r="142" spans="1:18">
      <c r="A142" s="243" t="s">
        <v>449</v>
      </c>
      <c r="B142" s="246">
        <v>7544.38</v>
      </c>
      <c r="C142" s="246">
        <v>6587.16</v>
      </c>
      <c r="D142" s="426">
        <v>7421.33</v>
      </c>
      <c r="E142" s="426">
        <v>7573.17</v>
      </c>
      <c r="F142" s="246">
        <v>4615.93</v>
      </c>
      <c r="G142" s="246">
        <v>4923.34</v>
      </c>
      <c r="H142" s="246">
        <v>4407.75</v>
      </c>
      <c r="I142" s="246">
        <v>4315.63</v>
      </c>
      <c r="J142" s="246">
        <v>4527.78</v>
      </c>
      <c r="K142" s="246">
        <v>5193.32</v>
      </c>
      <c r="L142" s="246">
        <v>6110.8</v>
      </c>
      <c r="M142" s="246">
        <v>4860.29</v>
      </c>
      <c r="N142" s="253" t="s">
        <v>452</v>
      </c>
      <c r="Q142" s="246"/>
    </row>
    <row r="143" spans="1:18">
      <c r="A143" s="243" t="s">
        <v>447</v>
      </c>
      <c r="B143" s="246">
        <v>819293.62</v>
      </c>
      <c r="C143" s="246">
        <v>843252.18</v>
      </c>
      <c r="D143" s="426">
        <v>853426.65</v>
      </c>
      <c r="E143" s="426">
        <v>872427.95</v>
      </c>
      <c r="F143" s="246">
        <v>885981.42</v>
      </c>
      <c r="G143" s="246">
        <v>893847.21</v>
      </c>
      <c r="H143" s="246">
        <v>900740.67</v>
      </c>
      <c r="I143" s="246">
        <v>915210.67</v>
      </c>
      <c r="J143" s="246">
        <v>939164.37</v>
      </c>
      <c r="K143" s="246">
        <v>976675.48</v>
      </c>
      <c r="L143" s="246">
        <v>1071246.1100000001</v>
      </c>
      <c r="M143" s="246">
        <v>1119608.69</v>
      </c>
      <c r="N143" s="253" t="s">
        <v>124</v>
      </c>
      <c r="Q143" s="246"/>
    </row>
    <row r="144" spans="1:18">
      <c r="A144" s="243" t="s">
        <v>448</v>
      </c>
      <c r="B144" s="246">
        <v>162432.28999999998</v>
      </c>
      <c r="C144" s="246">
        <v>161551.75</v>
      </c>
      <c r="D144" s="426">
        <v>161869.99</v>
      </c>
      <c r="E144" s="426">
        <v>166072.41999999998</v>
      </c>
      <c r="F144" s="246">
        <v>172673.09999999998</v>
      </c>
      <c r="G144" s="246">
        <v>175617.01</v>
      </c>
      <c r="H144" s="246">
        <v>178112.89</v>
      </c>
      <c r="I144" s="246">
        <v>183165</v>
      </c>
      <c r="J144" s="246">
        <v>184307.47</v>
      </c>
      <c r="K144" s="246">
        <v>189940.31</v>
      </c>
      <c r="L144" s="246">
        <v>206692.4</v>
      </c>
      <c r="M144" s="246">
        <v>212378.18</v>
      </c>
      <c r="N144" s="253" t="s">
        <v>451</v>
      </c>
      <c r="Q144" s="246"/>
    </row>
    <row r="145" spans="1:17">
      <c r="A145" s="243" t="s">
        <v>513</v>
      </c>
      <c r="B145" s="246">
        <v>90092.800000000003</v>
      </c>
      <c r="C145" s="246">
        <v>88711.23</v>
      </c>
      <c r="D145" s="426">
        <v>85631.05</v>
      </c>
      <c r="E145" s="426">
        <v>82664.86</v>
      </c>
      <c r="F145" s="246">
        <v>81274.41</v>
      </c>
      <c r="G145" s="246">
        <v>81860.27</v>
      </c>
      <c r="H145" s="246">
        <v>82563.64</v>
      </c>
      <c r="I145" s="246">
        <v>82982.48</v>
      </c>
      <c r="J145" s="246">
        <v>82874.649999999994</v>
      </c>
      <c r="K145" s="246">
        <v>73594.899999999994</v>
      </c>
      <c r="L145" s="246">
        <v>73376.539999999994</v>
      </c>
      <c r="M145" s="246">
        <v>73843.7</v>
      </c>
      <c r="N145" s="253" t="s">
        <v>515</v>
      </c>
      <c r="Q145" s="246"/>
    </row>
    <row r="146" spans="1:17">
      <c r="A146" s="243" t="s">
        <v>664</v>
      </c>
      <c r="B146" s="246">
        <v>69141.45</v>
      </c>
      <c r="C146" s="246">
        <v>66932.89</v>
      </c>
      <c r="D146" s="426">
        <v>65928.39</v>
      </c>
      <c r="E146" s="426">
        <v>66653.05</v>
      </c>
      <c r="F146" s="246">
        <v>63714.64</v>
      </c>
      <c r="G146" s="246">
        <v>62576.08</v>
      </c>
      <c r="H146" s="246">
        <v>62158.66</v>
      </c>
      <c r="I146" s="246">
        <v>63138.39</v>
      </c>
      <c r="J146" s="246">
        <v>64831.07</v>
      </c>
      <c r="K146" s="246">
        <v>65554.990000000005</v>
      </c>
      <c r="L146" s="246">
        <v>68102.460000000006</v>
      </c>
      <c r="M146" s="246">
        <v>70844.59</v>
      </c>
      <c r="N146" s="253" t="s">
        <v>666</v>
      </c>
      <c r="Q146" s="246"/>
    </row>
    <row r="147" spans="1:17">
      <c r="A147" s="515" t="s">
        <v>344</v>
      </c>
      <c r="B147" s="432">
        <f>SUM(B148:B149)</f>
        <v>56070.979999999996</v>
      </c>
      <c r="C147" s="432">
        <v>59555.479999999996</v>
      </c>
      <c r="D147" s="432">
        <v>46136.3</v>
      </c>
      <c r="E147" s="432">
        <v>46643.369999999995</v>
      </c>
      <c r="F147" s="432">
        <v>47253.45</v>
      </c>
      <c r="G147" s="432">
        <v>51178.98</v>
      </c>
      <c r="H147" s="432">
        <v>55629.21</v>
      </c>
      <c r="I147" s="432">
        <v>58995.929999999993</v>
      </c>
      <c r="J147" s="432">
        <v>58493.97</v>
      </c>
      <c r="K147" s="432">
        <f>SUM(K148:K149)</f>
        <v>51881.5</v>
      </c>
      <c r="L147" s="432">
        <f>SUM(L148:L149)</f>
        <v>50098.829999999994</v>
      </c>
      <c r="M147" s="432">
        <f>SUM(M148:M149)</f>
        <v>45194.85</v>
      </c>
      <c r="N147" s="289" t="s">
        <v>670</v>
      </c>
    </row>
    <row r="148" spans="1:17">
      <c r="A148" s="243" t="s">
        <v>665</v>
      </c>
      <c r="B148" s="246">
        <v>3577.96</v>
      </c>
      <c r="C148" s="246">
        <v>3799.1</v>
      </c>
      <c r="D148" s="246">
        <v>4078.4</v>
      </c>
      <c r="E148" s="246">
        <v>3715.13</v>
      </c>
      <c r="F148" s="246">
        <v>3792.81</v>
      </c>
      <c r="G148" s="246">
        <v>4149.8</v>
      </c>
      <c r="H148" s="246">
        <v>4314.1099999999997</v>
      </c>
      <c r="I148" s="246">
        <v>4384.34</v>
      </c>
      <c r="J148" s="246">
        <v>4737.42</v>
      </c>
      <c r="K148" s="246">
        <v>4839.21</v>
      </c>
      <c r="L148" s="246">
        <v>4806.45</v>
      </c>
      <c r="M148" s="246">
        <v>4025.72</v>
      </c>
      <c r="N148" s="253" t="s">
        <v>668</v>
      </c>
    </row>
    <row r="149" spans="1:17">
      <c r="A149" s="243" t="s">
        <v>660</v>
      </c>
      <c r="B149" s="246">
        <v>52493.02</v>
      </c>
      <c r="C149" s="246">
        <v>55756.38</v>
      </c>
      <c r="D149" s="246">
        <v>42057.9</v>
      </c>
      <c r="E149" s="246">
        <v>42928.24</v>
      </c>
      <c r="F149" s="246">
        <v>43460.639999999999</v>
      </c>
      <c r="G149" s="246">
        <v>47029.18</v>
      </c>
      <c r="H149" s="246">
        <v>51315.1</v>
      </c>
      <c r="I149" s="246">
        <v>54611.59</v>
      </c>
      <c r="J149" s="246">
        <v>53756.55</v>
      </c>
      <c r="K149" s="246">
        <v>47042.29</v>
      </c>
      <c r="L149" s="246">
        <v>45292.38</v>
      </c>
      <c r="M149" s="246">
        <v>41169.129999999997</v>
      </c>
      <c r="N149" s="253" t="s">
        <v>669</v>
      </c>
    </row>
    <row r="150" spans="1:17">
      <c r="A150" s="290" t="s">
        <v>1</v>
      </c>
      <c r="B150" s="319">
        <f>B147+B140</f>
        <v>1214112.22</v>
      </c>
      <c r="C150" s="319">
        <f t="shared" ref="C150:I150" si="31">C147+C140</f>
        <v>1236296.3599999999</v>
      </c>
      <c r="D150" s="319">
        <f t="shared" si="31"/>
        <v>1231226.55</v>
      </c>
      <c r="E150" s="319">
        <f t="shared" si="31"/>
        <v>1253259.21</v>
      </c>
      <c r="F150" s="319">
        <f t="shared" si="31"/>
        <v>1262743.9799999997</v>
      </c>
      <c r="G150" s="319">
        <f t="shared" si="31"/>
        <v>1277563.07</v>
      </c>
      <c r="H150" s="319">
        <f t="shared" si="31"/>
        <v>1292076.4299999997</v>
      </c>
      <c r="I150" s="319">
        <f t="shared" si="31"/>
        <v>1316910.4699999997</v>
      </c>
      <c r="J150" s="319">
        <f>J147+J140</f>
        <v>1343818</v>
      </c>
      <c r="K150" s="319">
        <f>K147+K140</f>
        <v>1373624.8499999999</v>
      </c>
      <c r="L150" s="319">
        <f>L147+L140</f>
        <v>1489076.11</v>
      </c>
      <c r="M150" s="319">
        <f>M147+M140</f>
        <v>1540298.49</v>
      </c>
      <c r="N150" s="256" t="s">
        <v>2</v>
      </c>
    </row>
    <row r="151" spans="1:17">
      <c r="A151" s="189"/>
      <c r="B151" s="439"/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</row>
    <row r="152" spans="1:17">
      <c r="A152" s="291" t="s">
        <v>453</v>
      </c>
      <c r="B152" s="463" t="str">
        <f t="shared" ref="B152:M152" si="32">+B4</f>
        <v>2021/01</v>
      </c>
      <c r="C152" s="463" t="str">
        <f t="shared" si="32"/>
        <v>2021/02</v>
      </c>
      <c r="D152" s="463" t="str">
        <f t="shared" si="32"/>
        <v>2021/03</v>
      </c>
      <c r="E152" s="463" t="str">
        <f t="shared" si="32"/>
        <v>2021/04</v>
      </c>
      <c r="F152" s="463" t="str">
        <f t="shared" si="32"/>
        <v>2021/05</v>
      </c>
      <c r="G152" s="463" t="str">
        <f t="shared" si="32"/>
        <v>2021/06</v>
      </c>
      <c r="H152" s="463" t="str">
        <f t="shared" si="32"/>
        <v>2021/07</v>
      </c>
      <c r="I152" s="463" t="str">
        <f t="shared" si="32"/>
        <v>2021/08</v>
      </c>
      <c r="J152" s="463" t="str">
        <f t="shared" si="32"/>
        <v>2021/09</v>
      </c>
      <c r="K152" s="463" t="str">
        <f t="shared" si="32"/>
        <v>2021/10</v>
      </c>
      <c r="L152" s="463" t="str">
        <f t="shared" si="32"/>
        <v>2021/11</v>
      </c>
      <c r="M152" s="463" t="str">
        <f t="shared" si="32"/>
        <v>2021/12</v>
      </c>
      <c r="N152" s="204" t="s">
        <v>454</v>
      </c>
    </row>
    <row r="153" spans="1:17">
      <c r="A153" s="174" t="s">
        <v>374</v>
      </c>
      <c r="B153" s="205">
        <v>62782.410724957554</v>
      </c>
      <c r="C153" s="205">
        <v>129661.41568311313</v>
      </c>
      <c r="D153" s="442">
        <v>186237.09100836239</v>
      </c>
      <c r="E153" s="442">
        <v>216826.95055347114</v>
      </c>
      <c r="F153" s="442">
        <v>240923.69776351901</v>
      </c>
      <c r="G153" s="442">
        <v>264256.75093095732</v>
      </c>
      <c r="H153" s="442">
        <v>278869.3453157089</v>
      </c>
      <c r="I153" s="205">
        <v>303098.07040597434</v>
      </c>
      <c r="J153" s="246">
        <v>327478.83810744988</v>
      </c>
      <c r="K153" s="246">
        <v>353507.22545589559</v>
      </c>
      <c r="L153" s="246">
        <v>404842.50322932634</v>
      </c>
      <c r="M153" s="246">
        <v>454398.70735124289</v>
      </c>
      <c r="N153" s="176" t="s">
        <v>375</v>
      </c>
    </row>
    <row r="154" spans="1:17">
      <c r="A154" s="174" t="s">
        <v>66</v>
      </c>
      <c r="B154" s="464">
        <v>0.25201237707624707</v>
      </c>
      <c r="C154" s="464">
        <v>0.26331331855774331</v>
      </c>
      <c r="D154" s="464">
        <v>0.26574055319310141</v>
      </c>
      <c r="E154" s="464">
        <v>0.26371725568450244</v>
      </c>
      <c r="F154" s="309">
        <v>0.26244662025979298</v>
      </c>
      <c r="G154" s="309">
        <v>0.26067315646887634</v>
      </c>
      <c r="H154" s="464">
        <v>0.25966633520989313</v>
      </c>
      <c r="I154" s="309">
        <v>0.25778333484844673</v>
      </c>
      <c r="J154" s="309">
        <v>0.25691785625210506</v>
      </c>
      <c r="K154" s="309">
        <v>0.25741777089237189</v>
      </c>
      <c r="L154" s="309">
        <v>0.26332530879282973</v>
      </c>
      <c r="M154" s="309">
        <v>0.26733784014270495</v>
      </c>
      <c r="N154" s="176" t="s">
        <v>72</v>
      </c>
    </row>
    <row r="155" spans="1:17">
      <c r="A155" s="206" t="s">
        <v>411</v>
      </c>
      <c r="B155" s="207">
        <v>-444.13341446066664</v>
      </c>
      <c r="C155" s="207">
        <v>-697.98168582435983</v>
      </c>
      <c r="D155" s="207">
        <v>-1925.2441371888046</v>
      </c>
      <c r="E155" s="207">
        <v>-1845.2182997688294</v>
      </c>
      <c r="F155" s="207">
        <v>-1881.1877279310779</v>
      </c>
      <c r="G155" s="207">
        <v>-1878.7940049056988</v>
      </c>
      <c r="H155" s="207">
        <v>-1881.8284106949807</v>
      </c>
      <c r="I155" s="207">
        <v>-1404.1930402439461</v>
      </c>
      <c r="J155" s="207">
        <v>-1349.7026987626534</v>
      </c>
      <c r="K155" s="207">
        <v>-1304.431978253069</v>
      </c>
      <c r="L155" s="207">
        <v>-596.4399588707829</v>
      </c>
      <c r="M155" s="207">
        <v>-1632.7216295317212</v>
      </c>
      <c r="N155" s="260" t="s">
        <v>412</v>
      </c>
    </row>
    <row r="156" spans="1:17">
      <c r="A156" s="189"/>
      <c r="B156" s="205"/>
      <c r="C156" s="205"/>
      <c r="E156" s="205"/>
      <c r="F156" s="205"/>
      <c r="G156" s="205"/>
      <c r="H156" s="205"/>
      <c r="J156" s="205"/>
      <c r="K156" s="205"/>
      <c r="L156" s="246"/>
      <c r="M156" s="246"/>
      <c r="N156" s="202"/>
    </row>
    <row r="157" spans="1:17">
      <c r="A157" s="265" t="s">
        <v>592</v>
      </c>
      <c r="B157" s="464"/>
      <c r="C157" s="464"/>
      <c r="E157" s="309"/>
      <c r="F157" s="309"/>
      <c r="G157" s="309"/>
      <c r="H157" s="309"/>
      <c r="I157" s="246"/>
      <c r="K157" s="309"/>
      <c r="N157" s="224" t="s">
        <v>593</v>
      </c>
    </row>
    <row r="158" spans="1:17">
      <c r="B158" s="170"/>
      <c r="J158" s="309"/>
    </row>
    <row r="159" spans="1:17">
      <c r="A159" s="470"/>
      <c r="B159" s="170"/>
      <c r="J159" s="309"/>
      <c r="K159" s="309"/>
      <c r="N159" s="537"/>
    </row>
    <row r="160" spans="1:17">
      <c r="A160" s="267"/>
      <c r="B160" s="267"/>
      <c r="C160" s="530"/>
      <c r="J160" s="309"/>
      <c r="K160" s="205"/>
      <c r="L160" s="205"/>
      <c r="M160" s="205"/>
      <c r="N160" s="205"/>
    </row>
    <row r="161" spans="1:14">
      <c r="A161" s="267"/>
      <c r="B161" s="267"/>
      <c r="C161" s="530"/>
      <c r="J161" s="309"/>
      <c r="L161" s="474"/>
      <c r="M161" s="474"/>
      <c r="N161" s="474"/>
    </row>
    <row r="162" spans="1:14">
      <c r="A162" s="267"/>
      <c r="B162" s="267"/>
      <c r="C162" s="530"/>
      <c r="J162" s="309"/>
      <c r="K162" s="309"/>
      <c r="L162" s="474"/>
      <c r="M162" s="474"/>
      <c r="N162" s="474"/>
    </row>
    <row r="163" spans="1:14">
      <c r="A163" s="267"/>
      <c r="B163" s="267"/>
      <c r="C163" s="530"/>
      <c r="D163" s="225"/>
      <c r="J163" s="309"/>
      <c r="K163" s="309"/>
      <c r="L163" s="474"/>
      <c r="M163" s="474"/>
      <c r="N163" s="474"/>
    </row>
    <row r="164" spans="1:14">
      <c r="A164" s="267"/>
      <c r="B164" s="530"/>
      <c r="C164" s="530"/>
      <c r="D164" s="530"/>
      <c r="E164" s="530"/>
      <c r="F164" s="530"/>
      <c r="G164" s="530"/>
      <c r="H164" s="530"/>
      <c r="I164" s="530"/>
      <c r="J164" s="530"/>
      <c r="K164" s="530"/>
      <c r="L164" s="530"/>
      <c r="M164" s="530"/>
      <c r="N164" s="530"/>
    </row>
    <row r="165" spans="1:14">
      <c r="A165" s="267"/>
      <c r="B165" s="530"/>
      <c r="C165" s="530"/>
      <c r="D165" s="530"/>
      <c r="E165" s="530"/>
      <c r="F165" s="530"/>
      <c r="G165" s="530"/>
      <c r="H165" s="530"/>
      <c r="I165" s="530"/>
      <c r="J165" s="530"/>
      <c r="K165" s="530"/>
      <c r="L165" s="530"/>
      <c r="M165" s="530"/>
      <c r="N165" s="530"/>
    </row>
    <row r="166" spans="1:14">
      <c r="A166" s="267"/>
      <c r="B166" s="530"/>
      <c r="C166" s="530"/>
      <c r="D166" s="530"/>
      <c r="E166" s="530"/>
      <c r="F166" s="530"/>
      <c r="G166" s="530"/>
      <c r="H166" s="530"/>
      <c r="I166" s="530"/>
      <c r="J166" s="530"/>
      <c r="K166" s="530"/>
      <c r="L166" s="530"/>
      <c r="M166" s="530"/>
      <c r="N166" s="530"/>
    </row>
    <row r="167" spans="1:14">
      <c r="A167" s="267"/>
      <c r="B167" s="530"/>
      <c r="C167" s="530"/>
      <c r="D167" s="530"/>
      <c r="E167" s="530"/>
      <c r="F167" s="530"/>
      <c r="G167" s="530"/>
      <c r="H167" s="530"/>
      <c r="I167" s="530"/>
      <c r="J167" s="530"/>
      <c r="K167" s="530"/>
      <c r="L167" s="530"/>
      <c r="M167" s="530"/>
      <c r="N167" s="530"/>
    </row>
    <row r="168" spans="1:14">
      <c r="A168" s="267"/>
      <c r="B168" s="530"/>
      <c r="C168" s="530"/>
      <c r="D168" s="530"/>
      <c r="E168" s="530"/>
      <c r="F168" s="530"/>
      <c r="G168" s="530"/>
      <c r="H168" s="530"/>
      <c r="I168" s="530"/>
      <c r="J168" s="530"/>
      <c r="K168" s="530"/>
      <c r="L168" s="530"/>
      <c r="M168" s="530"/>
      <c r="N168" s="530"/>
    </row>
    <row r="169" spans="1:14">
      <c r="A169" s="267"/>
      <c r="B169" s="530"/>
      <c r="C169" s="530"/>
      <c r="D169" s="530"/>
      <c r="E169" s="530"/>
      <c r="F169" s="530"/>
      <c r="G169" s="530"/>
      <c r="H169" s="530"/>
      <c r="I169" s="530"/>
      <c r="J169" s="530"/>
      <c r="K169" s="530"/>
      <c r="L169" s="530"/>
      <c r="M169" s="530"/>
      <c r="N169" s="530"/>
    </row>
    <row r="170" spans="1:14">
      <c r="A170" s="267"/>
      <c r="B170" s="530"/>
      <c r="C170" s="530"/>
      <c r="D170" s="530"/>
      <c r="E170" s="530"/>
      <c r="F170" s="530"/>
      <c r="G170" s="530"/>
      <c r="H170" s="530"/>
      <c r="I170" s="530"/>
      <c r="J170" s="530"/>
      <c r="K170" s="530"/>
      <c r="L170" s="530"/>
      <c r="M170" s="530"/>
      <c r="N170" s="530"/>
    </row>
    <row r="171" spans="1:14">
      <c r="A171" s="267"/>
      <c r="B171" s="530"/>
      <c r="C171" s="530"/>
      <c r="D171" s="530"/>
      <c r="E171" s="530"/>
      <c r="F171" s="530"/>
      <c r="G171" s="530"/>
      <c r="H171" s="530"/>
      <c r="I171" s="530"/>
      <c r="J171" s="530"/>
      <c r="K171" s="530"/>
      <c r="L171" s="530"/>
      <c r="M171" s="530"/>
      <c r="N171" s="530"/>
    </row>
    <row r="172" spans="1:14">
      <c r="A172" s="267"/>
      <c r="B172" s="530"/>
      <c r="C172" s="530"/>
      <c r="D172" s="530"/>
      <c r="E172" s="530"/>
      <c r="F172" s="530"/>
      <c r="G172" s="530"/>
      <c r="H172" s="530"/>
      <c r="I172" s="530"/>
      <c r="J172" s="530"/>
      <c r="K172" s="530"/>
      <c r="L172" s="530"/>
      <c r="M172" s="530"/>
      <c r="N172" s="530"/>
    </row>
    <row r="173" spans="1:14">
      <c r="A173" s="267"/>
      <c r="B173" s="530"/>
      <c r="C173" s="530"/>
      <c r="D173" s="530"/>
      <c r="E173" s="530"/>
      <c r="F173" s="530"/>
      <c r="G173" s="530"/>
      <c r="H173" s="530"/>
      <c r="I173" s="530"/>
      <c r="J173" s="530"/>
      <c r="K173" s="530"/>
      <c r="L173" s="530"/>
      <c r="M173" s="530"/>
      <c r="N173" s="530"/>
    </row>
    <row r="174" spans="1:14">
      <c r="A174" s="268"/>
      <c r="B174" s="530"/>
      <c r="C174" s="530"/>
      <c r="D174" s="530"/>
      <c r="E174" s="530"/>
      <c r="F174" s="530"/>
      <c r="G174" s="530"/>
      <c r="H174" s="530"/>
      <c r="I174" s="530"/>
      <c r="J174" s="530"/>
      <c r="K174" s="530"/>
      <c r="L174" s="530"/>
      <c r="M174" s="530"/>
      <c r="N174" s="530"/>
    </row>
    <row r="175" spans="1:14">
      <c r="A175" s="268"/>
      <c r="B175" s="530"/>
      <c r="C175" s="530"/>
      <c r="D175" s="530"/>
      <c r="E175" s="530"/>
      <c r="F175" s="530"/>
      <c r="G175" s="530"/>
      <c r="H175" s="530"/>
      <c r="I175" s="530"/>
      <c r="J175" s="530"/>
      <c r="K175" s="530"/>
      <c r="L175" s="530"/>
      <c r="M175" s="530"/>
      <c r="N175" s="530"/>
    </row>
    <row r="176" spans="1:14">
      <c r="A176" s="268"/>
      <c r="B176" s="465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465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465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465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465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465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465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465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465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465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465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465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465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465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465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465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465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465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465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465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465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465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465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465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465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465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465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465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465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465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465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465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465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465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465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465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465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465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465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465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465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465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465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465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465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465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465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465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465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465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465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465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465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465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465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465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465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465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465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465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465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465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465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465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465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465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465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465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465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465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465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465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465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465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465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465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465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465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465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465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465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465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465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465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465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465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465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465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465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465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465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465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465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465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465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465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465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465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465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465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465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465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465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465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465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465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465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465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465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465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465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465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465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465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465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465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465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465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465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465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465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465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465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465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465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465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465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465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465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4">
      <c r="A305" s="268"/>
      <c r="B305" s="465"/>
      <c r="C305" s="268"/>
      <c r="D305" s="268"/>
    </row>
    <row r="306" spans="1:4">
      <c r="A306" s="268"/>
      <c r="B306" s="465"/>
      <c r="C306" s="268"/>
      <c r="D306" s="268"/>
    </row>
    <row r="307" spans="1:4">
      <c r="A307" s="268"/>
      <c r="B307" s="465"/>
      <c r="C307" s="268"/>
      <c r="D307" s="268"/>
    </row>
    <row r="308" spans="1:4">
      <c r="A308" s="268"/>
      <c r="B308" s="465"/>
      <c r="C308" s="268"/>
      <c r="D308" s="268"/>
    </row>
    <row r="309" spans="1:4">
      <c r="A309" s="268"/>
      <c r="B309" s="465"/>
      <c r="C309" s="268"/>
      <c r="D309" s="268"/>
    </row>
    <row r="310" spans="1:4">
      <c r="A310" s="268"/>
      <c r="B310" s="465"/>
      <c r="C310" s="268"/>
      <c r="D310" s="268"/>
    </row>
  </sheetData>
  <phoneticPr fontId="289" type="noConversion"/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5EA3-05BF-4CF7-930B-D2517E856504}">
  <sheetPr>
    <pageSetUpPr autoPageBreaks="0"/>
  </sheetPr>
  <dimension ref="A1:X310"/>
  <sheetViews>
    <sheetView zoomScale="70" zoomScaleNormal="70" workbookViewId="0"/>
  </sheetViews>
  <sheetFormatPr defaultColWidth="42" defaultRowHeight="12.75"/>
  <cols>
    <col min="1" max="1" width="68.7109375" style="170" customWidth="1"/>
    <col min="2" max="2" width="17.85546875" style="313" bestFit="1" customWidth="1"/>
    <col min="3" max="10" width="15" style="170" customWidth="1"/>
    <col min="11" max="11" width="15.5703125" style="170" bestFit="1" customWidth="1"/>
    <col min="12" max="12" width="17.140625" style="170" bestFit="1" customWidth="1"/>
    <col min="13" max="13" width="13.85546875" style="170" customWidth="1"/>
    <col min="14" max="14" width="75.7109375" style="170" bestFit="1" customWidth="1"/>
    <col min="15" max="15" width="19" style="594" customWidth="1"/>
    <col min="16" max="16" width="42" style="170"/>
    <col min="17" max="17" width="28.42578125" style="170" customWidth="1"/>
    <col min="18" max="20" width="13.85546875" style="170" customWidth="1"/>
    <col min="21" max="16384" width="42" style="170"/>
  </cols>
  <sheetData>
    <row r="1" spans="1:21" s="165" customFormat="1" ht="22.5">
      <c r="A1" s="163" t="s">
        <v>378</v>
      </c>
      <c r="B1" s="435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  <c r="O1" s="595"/>
    </row>
    <row r="2" spans="1:21" s="165" customFormat="1" ht="22.5">
      <c r="A2" s="278"/>
      <c r="B2" s="516"/>
      <c r="C2" s="517"/>
      <c r="D2" s="517"/>
      <c r="E2" s="517"/>
      <c r="F2" s="517"/>
      <c r="G2" s="517"/>
      <c r="H2" s="517"/>
      <c r="I2" s="517"/>
      <c r="J2" s="166"/>
      <c r="K2" s="166"/>
      <c r="L2" s="166"/>
      <c r="M2" s="166"/>
      <c r="N2" s="276"/>
      <c r="O2" s="595"/>
    </row>
    <row r="3" spans="1:21" s="165" customFormat="1" ht="22.5">
      <c r="A3" s="166"/>
      <c r="B3" s="531"/>
      <c r="C3" s="531"/>
      <c r="D3" s="531"/>
      <c r="E3" s="531"/>
      <c r="F3" s="531"/>
      <c r="G3" s="531"/>
      <c r="H3" s="531"/>
      <c r="I3" s="531"/>
      <c r="J3" s="531"/>
      <c r="K3" s="166"/>
      <c r="L3" s="166"/>
      <c r="M3" s="166"/>
      <c r="N3" s="276"/>
      <c r="O3" s="595"/>
    </row>
    <row r="4" spans="1:21">
      <c r="A4" s="171" t="s">
        <v>495</v>
      </c>
      <c r="B4" s="432" t="s">
        <v>691</v>
      </c>
      <c r="C4" s="432" t="s">
        <v>692</v>
      </c>
      <c r="D4" s="432" t="s">
        <v>693</v>
      </c>
      <c r="E4" s="432" t="s">
        <v>694</v>
      </c>
      <c r="F4" s="432" t="s">
        <v>695</v>
      </c>
      <c r="G4" s="432" t="s">
        <v>696</v>
      </c>
      <c r="H4" s="432" t="s">
        <v>697</v>
      </c>
      <c r="I4" s="432" t="s">
        <v>698</v>
      </c>
      <c r="J4" s="432" t="s">
        <v>699</v>
      </c>
      <c r="K4" s="432" t="s">
        <v>700</v>
      </c>
      <c r="L4" s="432" t="s">
        <v>701</v>
      </c>
      <c r="M4" s="432" t="s">
        <v>702</v>
      </c>
      <c r="N4" s="173" t="s">
        <v>496</v>
      </c>
      <c r="P4" s="416"/>
      <c r="Q4" s="225"/>
    </row>
    <row r="5" spans="1:21">
      <c r="A5" s="171" t="s">
        <v>343</v>
      </c>
      <c r="B5" s="423">
        <f t="shared" ref="B5:C5" si="0">SUM(B6:B14)</f>
        <v>8092220.81898</v>
      </c>
      <c r="C5" s="423">
        <f t="shared" si="0"/>
        <v>8526529.4738279991</v>
      </c>
      <c r="D5" s="423">
        <v>9195948.0425269995</v>
      </c>
      <c r="E5" s="423">
        <v>9500574.8019619994</v>
      </c>
      <c r="F5" s="423">
        <f>SUM(F6:F14)</f>
        <v>10240795.037198</v>
      </c>
      <c r="G5" s="423">
        <f>SUM(G6:G14)</f>
        <v>10760258.761394</v>
      </c>
      <c r="H5" s="423">
        <f>SUM(H6:H14)</f>
        <v>11282313.041438999</v>
      </c>
      <c r="I5" s="423">
        <v>12000073.976016</v>
      </c>
      <c r="J5" s="423">
        <v>12419574.830923999</v>
      </c>
      <c r="K5" s="423">
        <v>13248341.657520002</v>
      </c>
      <c r="L5" s="423">
        <v>13836346.83034</v>
      </c>
      <c r="M5" s="423">
        <v>14427685.176189</v>
      </c>
      <c r="N5" s="173" t="s">
        <v>345</v>
      </c>
      <c r="P5" s="416"/>
      <c r="Q5" s="225"/>
    </row>
    <row r="6" spans="1:21">
      <c r="A6" s="174" t="s">
        <v>340</v>
      </c>
      <c r="B6" s="416">
        <v>1985442.686</v>
      </c>
      <c r="C6" s="416">
        <v>2285634.65</v>
      </c>
      <c r="D6" s="416">
        <v>2431756.9010000001</v>
      </c>
      <c r="E6" s="416">
        <v>2584491.469</v>
      </c>
      <c r="F6" s="416">
        <v>2688070.25</v>
      </c>
      <c r="G6" s="416">
        <v>2875950.7710000002</v>
      </c>
      <c r="H6" s="416">
        <v>3151034.0750000002</v>
      </c>
      <c r="I6" s="416">
        <v>3409683.409</v>
      </c>
      <c r="J6" s="416">
        <v>3612892.9750000001</v>
      </c>
      <c r="K6" s="416">
        <v>3892839.4720000001</v>
      </c>
      <c r="L6" s="416">
        <v>4129987.548</v>
      </c>
      <c r="M6" s="416">
        <v>4631315.1069999998</v>
      </c>
      <c r="N6" s="176" t="s">
        <v>351</v>
      </c>
      <c r="P6" s="416"/>
      <c r="Q6" s="225"/>
    </row>
    <row r="7" spans="1:21">
      <c r="A7" s="174" t="s">
        <v>341</v>
      </c>
      <c r="B7" s="416">
        <v>3101453.6014899998</v>
      </c>
      <c r="C7" s="416">
        <v>3071821.2903399998</v>
      </c>
      <c r="D7" s="416">
        <v>3161361.0661200001</v>
      </c>
      <c r="E7" s="416">
        <v>3160047.6220699996</v>
      </c>
      <c r="F7" s="416">
        <v>3514196.23869</v>
      </c>
      <c r="G7" s="416">
        <v>3703845.9193600002</v>
      </c>
      <c r="H7" s="416">
        <v>3808185.0953699998</v>
      </c>
      <c r="I7" s="416">
        <v>3859518.2043599999</v>
      </c>
      <c r="J7" s="416">
        <v>3891945.6285100002</v>
      </c>
      <c r="K7" s="416">
        <v>3955358.8663900001</v>
      </c>
      <c r="L7" s="416">
        <v>3812022.2177399998</v>
      </c>
      <c r="M7" s="416">
        <v>3588696.2080199998</v>
      </c>
      <c r="N7" s="176" t="s">
        <v>352</v>
      </c>
      <c r="P7" s="416"/>
      <c r="Q7" s="225"/>
    </row>
    <row r="8" spans="1:21">
      <c r="A8" s="174" t="s">
        <v>585</v>
      </c>
      <c r="B8" s="416">
        <v>1601542.61</v>
      </c>
      <c r="C8" s="416">
        <v>1764832.5499999998</v>
      </c>
      <c r="D8" s="416">
        <v>2006126.16</v>
      </c>
      <c r="E8" s="416">
        <v>2089926.4600000002</v>
      </c>
      <c r="F8" s="416">
        <v>2233491.56</v>
      </c>
      <c r="G8" s="416">
        <v>2379302.62</v>
      </c>
      <c r="H8" s="416">
        <v>2389184.14</v>
      </c>
      <c r="I8" s="416">
        <v>2580595.1</v>
      </c>
      <c r="J8" s="416">
        <v>2735656.2799999993</v>
      </c>
      <c r="K8" s="416">
        <v>2861803.14</v>
      </c>
      <c r="L8" s="416">
        <v>2954170.08</v>
      </c>
      <c r="M8" s="416">
        <v>3067427.19</v>
      </c>
      <c r="N8" s="176" t="s">
        <v>298</v>
      </c>
      <c r="O8" s="596"/>
      <c r="P8" s="416"/>
      <c r="Q8" s="225"/>
    </row>
    <row r="9" spans="1:21">
      <c r="A9" s="174" t="s">
        <v>613</v>
      </c>
      <c r="B9" s="424">
        <v>522619.63565000001</v>
      </c>
      <c r="C9" s="424">
        <v>543233.04238</v>
      </c>
      <c r="D9" s="424">
        <v>606842.45632000011</v>
      </c>
      <c r="E9" s="424">
        <v>616605.82495200005</v>
      </c>
      <c r="F9" s="416">
        <v>689314.73244399985</v>
      </c>
      <c r="G9" s="416">
        <v>684534.45207000012</v>
      </c>
      <c r="H9" s="416">
        <v>731398.84737999993</v>
      </c>
      <c r="I9" s="416">
        <v>762419.08176000009</v>
      </c>
      <c r="J9" s="416">
        <v>736058.69478600007</v>
      </c>
      <c r="K9" s="416">
        <v>794343.40364000003</v>
      </c>
      <c r="L9" s="424">
        <v>848532.9788879999</v>
      </c>
      <c r="M9" s="424">
        <v>859010.18606500002</v>
      </c>
      <c r="N9" s="176" t="s">
        <v>615</v>
      </c>
      <c r="O9" s="596"/>
      <c r="P9" s="416"/>
      <c r="Q9" s="225"/>
    </row>
    <row r="10" spans="1:21">
      <c r="A10" s="174" t="s">
        <v>614</v>
      </c>
      <c r="B10" s="424">
        <v>180311.28584</v>
      </c>
      <c r="C10" s="424">
        <v>185562.94110799997</v>
      </c>
      <c r="D10" s="424">
        <v>196751.45908700002</v>
      </c>
      <c r="E10" s="424">
        <v>194439.42594000002</v>
      </c>
      <c r="F10" s="424">
        <v>207805.25606399999</v>
      </c>
      <c r="G10" s="424">
        <v>206688.99896399997</v>
      </c>
      <c r="H10" s="424">
        <v>220139.88368899998</v>
      </c>
      <c r="I10" s="424">
        <v>230314.18089600001</v>
      </c>
      <c r="J10" s="424">
        <v>229862.25262799999</v>
      </c>
      <c r="K10" s="424">
        <v>223842.77549000003</v>
      </c>
      <c r="L10" s="424">
        <v>225043.00571199998</v>
      </c>
      <c r="M10" s="424">
        <v>224059.48510399999</v>
      </c>
      <c r="N10" s="176" t="s">
        <v>616</v>
      </c>
      <c r="O10" s="596"/>
      <c r="P10" s="416"/>
      <c r="Q10" s="225"/>
    </row>
    <row r="11" spans="1:21">
      <c r="A11" s="174" t="s">
        <v>234</v>
      </c>
      <c r="B11" s="424">
        <v>555091</v>
      </c>
      <c r="C11" s="424">
        <v>532400</v>
      </c>
      <c r="D11" s="424">
        <v>649924</v>
      </c>
      <c r="E11" s="424">
        <v>710315</v>
      </c>
      <c r="F11" s="424">
        <v>760659</v>
      </c>
      <c r="G11" s="424">
        <v>756492</v>
      </c>
      <c r="H11" s="424">
        <v>829020</v>
      </c>
      <c r="I11" s="424">
        <v>992395</v>
      </c>
      <c r="J11" s="424">
        <v>1035640</v>
      </c>
      <c r="K11" s="424">
        <v>1337116</v>
      </c>
      <c r="L11" s="424">
        <v>1673380</v>
      </c>
      <c r="M11" s="424">
        <v>1835562</v>
      </c>
      <c r="N11" s="176" t="s">
        <v>144</v>
      </c>
      <c r="O11" s="424"/>
      <c r="P11" s="575"/>
      <c r="Q11" s="225"/>
    </row>
    <row r="12" spans="1:21">
      <c r="A12" s="174" t="s">
        <v>262</v>
      </c>
      <c r="B12" s="416">
        <v>109728</v>
      </c>
      <c r="C12" s="416">
        <v>107610</v>
      </c>
      <c r="D12" s="416">
        <v>110055</v>
      </c>
      <c r="E12" s="416">
        <v>111668</v>
      </c>
      <c r="F12" s="424">
        <v>114558</v>
      </c>
      <c r="G12" s="424">
        <v>117741</v>
      </c>
      <c r="H12" s="424">
        <v>117880</v>
      </c>
      <c r="I12" s="424">
        <v>126360</v>
      </c>
      <c r="J12" s="424">
        <v>136956</v>
      </c>
      <c r="K12" s="424">
        <v>141877</v>
      </c>
      <c r="L12" s="416">
        <v>146166</v>
      </c>
      <c r="M12" s="416">
        <v>167137</v>
      </c>
      <c r="N12" s="176" t="s">
        <v>569</v>
      </c>
      <c r="O12" s="596"/>
      <c r="P12" s="416"/>
      <c r="Q12" s="225"/>
    </row>
    <row r="13" spans="1:21">
      <c r="A13" s="174" t="s">
        <v>685</v>
      </c>
      <c r="B13" s="416">
        <v>35597</v>
      </c>
      <c r="C13" s="416">
        <v>35250</v>
      </c>
      <c r="D13" s="416">
        <v>32842</v>
      </c>
      <c r="E13" s="416">
        <v>32659</v>
      </c>
      <c r="F13" s="416">
        <v>32378</v>
      </c>
      <c r="G13" s="416">
        <v>35464</v>
      </c>
      <c r="H13" s="416">
        <v>35267</v>
      </c>
      <c r="I13" s="416">
        <v>38034</v>
      </c>
      <c r="J13" s="416">
        <v>40005</v>
      </c>
      <c r="K13" s="416">
        <v>40096</v>
      </c>
      <c r="L13" s="416">
        <v>44827</v>
      </c>
      <c r="M13" s="416">
        <v>47710</v>
      </c>
      <c r="N13" s="176" t="s">
        <v>686</v>
      </c>
      <c r="O13" s="596"/>
      <c r="P13" s="416"/>
      <c r="Q13" s="225"/>
    </row>
    <row r="14" spans="1:21">
      <c r="A14" s="174" t="s">
        <v>263</v>
      </c>
      <c r="B14" s="433">
        <v>435</v>
      </c>
      <c r="C14" s="433">
        <v>185</v>
      </c>
      <c r="D14" s="433">
        <v>289</v>
      </c>
      <c r="E14" s="433">
        <v>422</v>
      </c>
      <c r="F14" s="433">
        <v>322</v>
      </c>
      <c r="G14" s="433">
        <v>239</v>
      </c>
      <c r="H14" s="433">
        <v>204</v>
      </c>
      <c r="I14" s="433">
        <v>755</v>
      </c>
      <c r="J14" s="433">
        <v>558</v>
      </c>
      <c r="K14" s="433">
        <v>1065</v>
      </c>
      <c r="L14" s="433">
        <v>2218</v>
      </c>
      <c r="M14" s="433">
        <v>6768</v>
      </c>
      <c r="N14" s="176" t="s">
        <v>346</v>
      </c>
      <c r="O14" s="596"/>
      <c r="P14" s="416"/>
      <c r="Q14" s="225"/>
    </row>
    <row r="15" spans="1:21">
      <c r="A15" s="178" t="s">
        <v>344</v>
      </c>
      <c r="B15" s="432">
        <f>SUM(B16:B23)</f>
        <v>709731.72876000009</v>
      </c>
      <c r="C15" s="432">
        <f>SUM(C16:C23)</f>
        <v>699519.57131999999</v>
      </c>
      <c r="D15" s="432">
        <v>741047.42683999997</v>
      </c>
      <c r="E15" s="432">
        <v>768153.58285000001</v>
      </c>
      <c r="F15" s="432">
        <f>SUM(F16:F23)</f>
        <v>796301.77295000001</v>
      </c>
      <c r="G15" s="432">
        <f>SUM(G16:G23)</f>
        <v>794946.19717000006</v>
      </c>
      <c r="H15" s="432">
        <f>SUM(H16:H23)</f>
        <v>838918.99664000003</v>
      </c>
      <c r="I15" s="432">
        <v>955673.57033000002</v>
      </c>
      <c r="J15" s="432">
        <v>967864.52119</v>
      </c>
      <c r="K15" s="432">
        <v>1082516.33299</v>
      </c>
      <c r="L15" s="432">
        <v>1252806.8659299999</v>
      </c>
      <c r="M15" s="432">
        <v>1327567.51676</v>
      </c>
      <c r="N15" s="180" t="s">
        <v>359</v>
      </c>
      <c r="O15" s="597"/>
      <c r="P15" s="432"/>
      <c r="Q15" s="188"/>
      <c r="R15" s="188"/>
      <c r="S15" s="188"/>
      <c r="T15" s="188"/>
      <c r="U15" s="188"/>
    </row>
    <row r="16" spans="1:21">
      <c r="A16" s="174" t="s">
        <v>340</v>
      </c>
      <c r="B16" s="424">
        <v>44625.531000000003</v>
      </c>
      <c r="C16" s="424">
        <v>46703.798000000003</v>
      </c>
      <c r="D16" s="424">
        <v>50594.508999999998</v>
      </c>
      <c r="E16" s="424">
        <v>54450.652999999998</v>
      </c>
      <c r="F16" s="424">
        <v>58941.906999999999</v>
      </c>
      <c r="G16" s="424">
        <v>60911.892999999996</v>
      </c>
      <c r="H16" s="424">
        <v>67051.213000000003</v>
      </c>
      <c r="I16" s="424">
        <v>74186.019</v>
      </c>
      <c r="J16" s="424">
        <v>85568.971999999994</v>
      </c>
      <c r="K16" s="424">
        <v>89425.444000000003</v>
      </c>
      <c r="L16" s="424">
        <v>97757.82</v>
      </c>
      <c r="M16" s="424">
        <v>111716.772</v>
      </c>
      <c r="N16" s="176" t="s">
        <v>351</v>
      </c>
      <c r="O16" s="598"/>
      <c r="P16" s="424"/>
    </row>
    <row r="17" spans="1:21">
      <c r="A17" s="174" t="s">
        <v>341</v>
      </c>
      <c r="B17" s="424">
        <v>246208.53414</v>
      </c>
      <c r="C17" s="424">
        <v>257707.12</v>
      </c>
      <c r="D17" s="424">
        <v>265509.14852999995</v>
      </c>
      <c r="E17" s="424">
        <v>263263.48785000003</v>
      </c>
      <c r="F17" s="424">
        <v>298198.39973</v>
      </c>
      <c r="G17" s="424">
        <v>325154.40573</v>
      </c>
      <c r="H17" s="424">
        <v>342322.06576999999</v>
      </c>
      <c r="I17" s="424">
        <v>348595.00650000002</v>
      </c>
      <c r="J17" s="424">
        <v>371835.87794999999</v>
      </c>
      <c r="K17" s="424">
        <v>389999.92112000001</v>
      </c>
      <c r="L17" s="424">
        <v>408891.33819999994</v>
      </c>
      <c r="M17" s="424">
        <v>418058.23826999997</v>
      </c>
      <c r="N17" s="176" t="s">
        <v>352</v>
      </c>
      <c r="O17" s="598"/>
      <c r="P17" s="424"/>
    </row>
    <row r="18" spans="1:21">
      <c r="A18" s="174" t="s">
        <v>342</v>
      </c>
      <c r="B18" s="424">
        <v>6749.3636200000001</v>
      </c>
      <c r="C18" s="424">
        <v>7548.1533200000003</v>
      </c>
      <c r="D18" s="424">
        <v>7718.8893100000005</v>
      </c>
      <c r="E18" s="424">
        <v>7852.8919999999998</v>
      </c>
      <c r="F18" s="424">
        <v>8553.5762200000008</v>
      </c>
      <c r="G18" s="424">
        <v>8914.3284399999993</v>
      </c>
      <c r="H18" s="424">
        <v>9008.7778699999999</v>
      </c>
      <c r="I18" s="424">
        <v>9155.59483</v>
      </c>
      <c r="J18" s="424">
        <v>9219.1112400000002</v>
      </c>
      <c r="K18" s="424">
        <v>9360.5078700000013</v>
      </c>
      <c r="L18" s="424">
        <v>10586.79773</v>
      </c>
      <c r="M18" s="424">
        <v>12383.356489999998</v>
      </c>
      <c r="N18" s="176" t="s">
        <v>353</v>
      </c>
      <c r="O18" s="598"/>
      <c r="P18" s="424"/>
    </row>
    <row r="19" spans="1:21">
      <c r="A19" s="174" t="s">
        <v>585</v>
      </c>
      <c r="B19" s="424">
        <v>46451.3</v>
      </c>
      <c r="C19" s="424">
        <v>39230.5</v>
      </c>
      <c r="D19" s="424">
        <v>34032.879999999997</v>
      </c>
      <c r="E19" s="424">
        <v>35767.550000000003</v>
      </c>
      <c r="F19" s="424">
        <v>26937.89</v>
      </c>
      <c r="G19" s="424">
        <v>23965.57</v>
      </c>
      <c r="H19" s="424">
        <v>22974.94</v>
      </c>
      <c r="I19" s="424">
        <v>25583.949999999997</v>
      </c>
      <c r="J19" s="225">
        <v>24741.56</v>
      </c>
      <c r="K19" s="225">
        <v>23161.46</v>
      </c>
      <c r="L19" s="424">
        <v>22617.910000000003</v>
      </c>
      <c r="M19" s="424">
        <v>23309.15</v>
      </c>
      <c r="N19" s="176" t="s">
        <v>298</v>
      </c>
      <c r="O19" s="598"/>
      <c r="P19" s="424"/>
    </row>
    <row r="20" spans="1:21">
      <c r="A20" s="174" t="s">
        <v>234</v>
      </c>
      <c r="B20" s="424">
        <v>363630</v>
      </c>
      <c r="C20" s="424">
        <v>346280</v>
      </c>
      <c r="D20" s="424">
        <v>381171</v>
      </c>
      <c r="E20" s="424">
        <v>404812</v>
      </c>
      <c r="F20" s="424">
        <v>401710</v>
      </c>
      <c r="G20" s="424">
        <v>373930</v>
      </c>
      <c r="H20" s="424">
        <v>395775</v>
      </c>
      <c r="I20" s="225">
        <v>496295</v>
      </c>
      <c r="J20" s="225">
        <v>474537</v>
      </c>
      <c r="K20" s="225">
        <v>568566</v>
      </c>
      <c r="L20" s="424">
        <v>711015</v>
      </c>
      <c r="M20" s="424">
        <v>760444</v>
      </c>
      <c r="N20" s="176" t="s">
        <v>144</v>
      </c>
      <c r="O20" s="598"/>
      <c r="P20" s="424"/>
    </row>
    <row r="21" spans="1:21">
      <c r="A21" s="174" t="s">
        <v>262</v>
      </c>
      <c r="B21" s="424">
        <v>1457</v>
      </c>
      <c r="C21" s="424">
        <v>1424</v>
      </c>
      <c r="D21" s="424">
        <v>1430</v>
      </c>
      <c r="E21" s="424">
        <v>1536</v>
      </c>
      <c r="F21" s="424">
        <v>1490</v>
      </c>
      <c r="G21" s="424">
        <v>1664</v>
      </c>
      <c r="H21" s="424">
        <v>1405</v>
      </c>
      <c r="I21" s="225">
        <v>1440</v>
      </c>
      <c r="J21" s="170">
        <v>1557</v>
      </c>
      <c r="K21" s="170">
        <v>1581</v>
      </c>
      <c r="L21" s="424">
        <v>1577</v>
      </c>
      <c r="M21" s="424">
        <v>1521</v>
      </c>
      <c r="N21" s="176" t="s">
        <v>569</v>
      </c>
      <c r="O21" s="598"/>
      <c r="P21" s="424"/>
    </row>
    <row r="22" spans="1:21">
      <c r="A22" s="174" t="s">
        <v>685</v>
      </c>
      <c r="B22" s="424">
        <v>610</v>
      </c>
      <c r="C22" s="424">
        <v>626</v>
      </c>
      <c r="D22" s="424">
        <v>591</v>
      </c>
      <c r="E22" s="424">
        <v>471</v>
      </c>
      <c r="F22" s="424">
        <v>470</v>
      </c>
      <c r="G22" s="424">
        <v>406</v>
      </c>
      <c r="H22" s="424">
        <v>382</v>
      </c>
      <c r="I22" s="225">
        <v>418</v>
      </c>
      <c r="J22" s="170">
        <v>405</v>
      </c>
      <c r="K22" s="170">
        <v>420</v>
      </c>
      <c r="L22" s="424">
        <v>359</v>
      </c>
      <c r="M22" s="424">
        <v>119</v>
      </c>
      <c r="N22" s="176" t="s">
        <v>686</v>
      </c>
      <c r="O22" s="598"/>
      <c r="P22" s="424"/>
    </row>
    <row r="23" spans="1:21">
      <c r="A23" s="174" t="s">
        <v>263</v>
      </c>
      <c r="B23" s="424">
        <v>0</v>
      </c>
      <c r="C23" s="424">
        <v>0</v>
      </c>
      <c r="D23" s="424">
        <v>0</v>
      </c>
      <c r="E23" s="424">
        <v>0</v>
      </c>
      <c r="F23" s="424">
        <v>0</v>
      </c>
      <c r="G23" s="424">
        <v>0</v>
      </c>
      <c r="H23" s="424">
        <v>0</v>
      </c>
      <c r="I23" s="424">
        <v>0</v>
      </c>
      <c r="J23" s="424">
        <v>0</v>
      </c>
      <c r="K23" s="424">
        <v>2</v>
      </c>
      <c r="L23" s="424">
        <v>2</v>
      </c>
      <c r="M23" s="424">
        <v>16</v>
      </c>
      <c r="N23" s="176" t="s">
        <v>346</v>
      </c>
      <c r="O23" s="598"/>
      <c r="P23" s="424"/>
      <c r="Q23" s="185"/>
      <c r="R23" s="185"/>
      <c r="S23" s="185"/>
      <c r="T23" s="185"/>
      <c r="U23" s="185"/>
    </row>
    <row r="24" spans="1:21" s="185" customFormat="1">
      <c r="A24" s="182" t="s">
        <v>1</v>
      </c>
      <c r="B24" s="429">
        <f t="shared" ref="B24:I24" si="1">B5+B15</f>
        <v>8801952.5477399994</v>
      </c>
      <c r="C24" s="429">
        <f t="shared" si="1"/>
        <v>9226049.0451479983</v>
      </c>
      <c r="D24" s="429">
        <f t="shared" si="1"/>
        <v>9936995.4693669993</v>
      </c>
      <c r="E24" s="429">
        <f t="shared" si="1"/>
        <v>10268728.384811999</v>
      </c>
      <c r="F24" s="429">
        <f t="shared" si="1"/>
        <v>11037096.810147999</v>
      </c>
      <c r="G24" s="429">
        <f t="shared" si="1"/>
        <v>11555204.958564</v>
      </c>
      <c r="H24" s="429">
        <f t="shared" si="1"/>
        <v>12121232.038078999</v>
      </c>
      <c r="I24" s="429">
        <f t="shared" si="1"/>
        <v>12955747.546345999</v>
      </c>
      <c r="J24" s="429">
        <v>13387439.352113999</v>
      </c>
      <c r="K24" s="429">
        <v>14330857.990510002</v>
      </c>
      <c r="L24" s="429">
        <v>15089153.69627</v>
      </c>
      <c r="M24" s="429">
        <v>15755252.692949001</v>
      </c>
      <c r="N24" s="184" t="s">
        <v>2</v>
      </c>
      <c r="O24" s="611"/>
    </row>
    <row r="25" spans="1:21" s="188" customFormat="1">
      <c r="A25" s="292" t="s">
        <v>598</v>
      </c>
      <c r="B25" s="551"/>
      <c r="C25" s="186"/>
      <c r="N25" s="187" t="s">
        <v>708</v>
      </c>
      <c r="O25" s="612"/>
    </row>
    <row r="26" spans="1:21" s="188" customFormat="1">
      <c r="A26" s="292"/>
      <c r="B26" s="552"/>
      <c r="C26" s="186"/>
      <c r="D26" s="186"/>
      <c r="E26" s="196"/>
      <c r="F26" s="196"/>
      <c r="G26" s="196"/>
      <c r="H26" s="196"/>
      <c r="N26" s="187"/>
      <c r="O26" s="594"/>
    </row>
    <row r="27" spans="1:21">
      <c r="A27" s="167" t="s">
        <v>360</v>
      </c>
      <c r="B27" s="311" t="str">
        <f t="shared" ref="B27:M27" si="2">+B4</f>
        <v>2022/01</v>
      </c>
      <c r="C27" s="311" t="str">
        <f t="shared" si="2"/>
        <v>2022/02</v>
      </c>
      <c r="D27" s="311" t="str">
        <f t="shared" si="2"/>
        <v>2022/03</v>
      </c>
      <c r="E27" s="311" t="str">
        <f t="shared" si="2"/>
        <v>2022/04</v>
      </c>
      <c r="F27" s="311" t="str">
        <f t="shared" si="2"/>
        <v>2022/05</v>
      </c>
      <c r="G27" s="311" t="str">
        <f t="shared" si="2"/>
        <v>2022/06</v>
      </c>
      <c r="H27" s="311" t="str">
        <f t="shared" si="2"/>
        <v>2022/07</v>
      </c>
      <c r="I27" s="311" t="str">
        <f t="shared" si="2"/>
        <v>2022/08</v>
      </c>
      <c r="J27" s="311" t="str">
        <f t="shared" si="2"/>
        <v>2022/09</v>
      </c>
      <c r="K27" s="311" t="str">
        <f t="shared" si="2"/>
        <v>2022/10</v>
      </c>
      <c r="L27" s="311" t="str">
        <f t="shared" si="2"/>
        <v>2022/11</v>
      </c>
      <c r="M27" s="311" t="str">
        <f t="shared" si="2"/>
        <v>2022/12</v>
      </c>
      <c r="N27" s="192" t="s">
        <v>361</v>
      </c>
    </row>
    <row r="28" spans="1:21">
      <c r="A28" s="193" t="s">
        <v>258</v>
      </c>
      <c r="B28" s="441">
        <v>2290518.17</v>
      </c>
      <c r="C28" s="441">
        <v>2172180.2557393531</v>
      </c>
      <c r="D28" s="441">
        <v>2538558.88971041</v>
      </c>
      <c r="E28" s="196">
        <v>2704582.8119562198</v>
      </c>
      <c r="F28" s="196">
        <v>2812955.1248534098</v>
      </c>
      <c r="G28" s="196">
        <v>2741773.5100239501</v>
      </c>
      <c r="H28" s="196">
        <v>2978016.4539468898</v>
      </c>
      <c r="I28" s="441">
        <v>3752395.11144786</v>
      </c>
      <c r="J28" s="441">
        <v>3587367.6026310502</v>
      </c>
      <c r="K28" s="196">
        <v>4459080.3951810002</v>
      </c>
      <c r="L28" s="524">
        <v>5646619.1918341303</v>
      </c>
      <c r="M28" s="524">
        <v>6207883.3774623498</v>
      </c>
      <c r="N28" s="195" t="s">
        <v>300</v>
      </c>
    </row>
    <row r="29" spans="1:21">
      <c r="A29" s="193" t="s">
        <v>235</v>
      </c>
      <c r="B29" s="441">
        <v>918722</v>
      </c>
      <c r="C29" s="441">
        <v>878680</v>
      </c>
      <c r="D29" s="441">
        <v>1031095</v>
      </c>
      <c r="E29" s="441">
        <v>1115127</v>
      </c>
      <c r="F29" s="441">
        <v>1162369</v>
      </c>
      <c r="G29" s="441">
        <v>1130422</v>
      </c>
      <c r="H29" s="441">
        <v>1224795</v>
      </c>
      <c r="I29" s="441">
        <f>+I123</f>
        <v>1488690.8985706028</v>
      </c>
      <c r="J29" s="441">
        <v>1510177.3184480821</v>
      </c>
      <c r="K29" s="196">
        <v>1905681.9115031841</v>
      </c>
      <c r="L29" s="196">
        <v>2384395.0702503379</v>
      </c>
      <c r="M29" s="196">
        <f>+M123</f>
        <v>2596005.7642299128</v>
      </c>
      <c r="N29" s="197" t="s">
        <v>163</v>
      </c>
    </row>
    <row r="30" spans="1:21" s="313" customFormat="1">
      <c r="A30" s="526" t="s">
        <v>671</v>
      </c>
      <c r="B30" s="527">
        <v>146259.54999999999</v>
      </c>
      <c r="C30" s="527">
        <v>144771.08999999997</v>
      </c>
      <c r="D30" s="527">
        <v>145544.74</v>
      </c>
      <c r="E30" s="527">
        <v>145891.46</v>
      </c>
      <c r="F30" s="527">
        <v>146932.58000000002</v>
      </c>
      <c r="G30" s="527">
        <v>153454.04999999999</v>
      </c>
      <c r="H30" s="527">
        <v>154494.88</v>
      </c>
      <c r="I30" s="527">
        <f>+I136</f>
        <v>165848.56</v>
      </c>
      <c r="J30" s="527">
        <v>178451.28</v>
      </c>
      <c r="K30" s="527">
        <f>+K136</f>
        <v>183757.41</v>
      </c>
      <c r="L30" s="527">
        <f>+L136</f>
        <v>191026.11</v>
      </c>
      <c r="M30" s="527">
        <f>+M136</f>
        <v>216112.22999999998</v>
      </c>
      <c r="N30" s="528" t="s">
        <v>673</v>
      </c>
      <c r="O30" s="600"/>
    </row>
    <row r="31" spans="1:21" s="313" customFormat="1">
      <c r="A31" s="292" t="s">
        <v>674</v>
      </c>
      <c r="B31" s="553"/>
      <c r="C31" s="524"/>
      <c r="I31" s="524"/>
      <c r="N31" s="187" t="s">
        <v>687</v>
      </c>
      <c r="O31" s="600"/>
    </row>
    <row r="32" spans="1:21" s="313" customFormat="1">
      <c r="A32" s="292"/>
      <c r="B32" s="553"/>
      <c r="C32" s="524"/>
      <c r="I32" s="524"/>
      <c r="N32" s="187"/>
      <c r="O32" s="600"/>
    </row>
    <row r="33" spans="1:15" s="313" customFormat="1">
      <c r="A33" s="167" t="s">
        <v>721</v>
      </c>
      <c r="B33" s="311" t="str">
        <f t="shared" ref="B33:M33" si="3">+B4</f>
        <v>2022/01</v>
      </c>
      <c r="C33" s="311" t="str">
        <f t="shared" si="3"/>
        <v>2022/02</v>
      </c>
      <c r="D33" s="311" t="str">
        <f t="shared" si="3"/>
        <v>2022/03</v>
      </c>
      <c r="E33" s="311" t="str">
        <f t="shared" si="3"/>
        <v>2022/04</v>
      </c>
      <c r="F33" s="311" t="str">
        <f t="shared" si="3"/>
        <v>2022/05</v>
      </c>
      <c r="G33" s="311" t="str">
        <f t="shared" si="3"/>
        <v>2022/06</v>
      </c>
      <c r="H33" s="311" t="str">
        <f t="shared" si="3"/>
        <v>2022/07</v>
      </c>
      <c r="I33" s="311" t="str">
        <f t="shared" si="3"/>
        <v>2022/08</v>
      </c>
      <c r="J33" s="311" t="str">
        <f t="shared" si="3"/>
        <v>2022/09</v>
      </c>
      <c r="K33" s="311" t="str">
        <f t="shared" si="3"/>
        <v>2022/10</v>
      </c>
      <c r="L33" s="311" t="str">
        <f t="shared" si="3"/>
        <v>2022/11</v>
      </c>
      <c r="M33" s="311" t="str">
        <f t="shared" si="3"/>
        <v>2022/12</v>
      </c>
      <c r="N33" s="192" t="s">
        <v>729</v>
      </c>
      <c r="O33" s="600"/>
    </row>
    <row r="34" spans="1:15" s="313" customFormat="1">
      <c r="A34" s="583" t="s">
        <v>714</v>
      </c>
      <c r="B34" s="584"/>
      <c r="C34" s="584"/>
      <c r="D34" s="584"/>
      <c r="E34" s="584"/>
      <c r="F34" s="584"/>
      <c r="G34" s="584"/>
      <c r="H34" s="584"/>
      <c r="I34" s="584"/>
      <c r="J34" s="585"/>
      <c r="K34" s="585"/>
      <c r="L34" s="585"/>
      <c r="M34" s="585"/>
      <c r="N34" s="586" t="s">
        <v>731</v>
      </c>
      <c r="O34" s="600"/>
    </row>
    <row r="35" spans="1:15" s="313" customFormat="1">
      <c r="A35" s="317" t="s">
        <v>478</v>
      </c>
      <c r="B35" s="442">
        <v>153</v>
      </c>
      <c r="C35" s="442">
        <v>154</v>
      </c>
      <c r="D35" s="442">
        <v>157</v>
      </c>
      <c r="E35" s="313">
        <v>166</v>
      </c>
      <c r="F35" s="313">
        <v>168</v>
      </c>
      <c r="G35" s="313">
        <v>170</v>
      </c>
      <c r="H35" s="313">
        <v>179</v>
      </c>
      <c r="I35" s="313">
        <v>180</v>
      </c>
      <c r="J35" s="313">
        <v>180</v>
      </c>
      <c r="K35" s="313">
        <v>189</v>
      </c>
      <c r="L35" s="313">
        <v>191</v>
      </c>
      <c r="M35" s="313">
        <v>194</v>
      </c>
      <c r="N35" s="582" t="s">
        <v>486</v>
      </c>
      <c r="O35" s="600"/>
    </row>
    <row r="36" spans="1:15" s="313" customFormat="1">
      <c r="A36" s="317" t="s">
        <v>479</v>
      </c>
      <c r="B36" s="442">
        <v>220</v>
      </c>
      <c r="C36" s="442">
        <v>222</v>
      </c>
      <c r="D36" s="201">
        <v>226</v>
      </c>
      <c r="E36" s="313">
        <v>229</v>
      </c>
      <c r="F36" s="313">
        <v>229</v>
      </c>
      <c r="G36" s="313">
        <v>232</v>
      </c>
      <c r="H36" s="313">
        <v>232</v>
      </c>
      <c r="I36" s="313">
        <v>235</v>
      </c>
      <c r="J36" s="313">
        <v>235</v>
      </c>
      <c r="K36" s="313">
        <v>227</v>
      </c>
      <c r="L36" s="313">
        <v>228</v>
      </c>
      <c r="M36" s="313">
        <v>230</v>
      </c>
      <c r="N36" s="582" t="s">
        <v>487</v>
      </c>
      <c r="O36" s="600"/>
    </row>
    <row r="37" spans="1:15" s="313" customFormat="1">
      <c r="A37" s="317" t="s">
        <v>715</v>
      </c>
      <c r="B37" s="442">
        <v>35</v>
      </c>
      <c r="C37" s="442">
        <v>35</v>
      </c>
      <c r="D37" s="201">
        <v>36</v>
      </c>
      <c r="E37" s="313">
        <v>31</v>
      </c>
      <c r="F37" s="313">
        <v>32</v>
      </c>
      <c r="G37" s="313">
        <v>32</v>
      </c>
      <c r="H37" s="313">
        <v>26</v>
      </c>
      <c r="I37" s="313">
        <v>27</v>
      </c>
      <c r="J37" s="313">
        <v>27</v>
      </c>
      <c r="K37" s="442">
        <v>25</v>
      </c>
      <c r="L37" s="442">
        <v>25</v>
      </c>
      <c r="M37" s="442">
        <v>25</v>
      </c>
      <c r="N37" s="582" t="s">
        <v>718</v>
      </c>
      <c r="O37" s="600"/>
    </row>
    <row r="38" spans="1:15" s="313" customFormat="1">
      <c r="A38" s="317" t="s">
        <v>716</v>
      </c>
      <c r="B38" s="442">
        <v>19</v>
      </c>
      <c r="C38" s="442">
        <v>19</v>
      </c>
      <c r="D38" s="201">
        <v>18</v>
      </c>
      <c r="E38" s="442">
        <v>17</v>
      </c>
      <c r="F38" s="442">
        <v>16</v>
      </c>
      <c r="G38" s="442">
        <v>16</v>
      </c>
      <c r="H38" s="442">
        <v>16</v>
      </c>
      <c r="I38" s="442">
        <v>15</v>
      </c>
      <c r="J38" s="442">
        <v>15</v>
      </c>
      <c r="K38" s="442">
        <v>15</v>
      </c>
      <c r="L38" s="442">
        <v>15</v>
      </c>
      <c r="M38" s="442">
        <v>15</v>
      </c>
      <c r="N38" s="582" t="s">
        <v>719</v>
      </c>
      <c r="O38" s="600"/>
    </row>
    <row r="39" spans="1:15" s="313" customFormat="1" ht="11.25" customHeight="1">
      <c r="A39" s="744" t="s">
        <v>717</v>
      </c>
      <c r="B39" s="722">
        <v>19</v>
      </c>
      <c r="C39" s="722">
        <v>19</v>
      </c>
      <c r="D39" s="722">
        <v>19</v>
      </c>
      <c r="E39" s="722">
        <v>19</v>
      </c>
      <c r="F39" s="722">
        <v>19</v>
      </c>
      <c r="G39" s="722">
        <v>19</v>
      </c>
      <c r="H39" s="722">
        <v>19</v>
      </c>
      <c r="I39" s="722">
        <v>19</v>
      </c>
      <c r="J39" s="722">
        <v>19</v>
      </c>
      <c r="K39" s="722">
        <v>19</v>
      </c>
      <c r="L39" s="722">
        <v>19</v>
      </c>
      <c r="M39" s="722">
        <v>19</v>
      </c>
      <c r="N39" s="587" t="s">
        <v>720</v>
      </c>
      <c r="O39" s="600"/>
    </row>
    <row r="40" spans="1:15" s="313" customFormat="1">
      <c r="A40" s="318" t="s">
        <v>722</v>
      </c>
      <c r="B40" s="437">
        <v>115</v>
      </c>
      <c r="C40" s="437">
        <v>115</v>
      </c>
      <c r="D40" s="437">
        <v>116</v>
      </c>
      <c r="E40" s="437">
        <v>116</v>
      </c>
      <c r="F40" s="437">
        <v>116</v>
      </c>
      <c r="G40" s="437">
        <v>115</v>
      </c>
      <c r="H40" s="437">
        <v>115</v>
      </c>
      <c r="I40" s="437">
        <v>114</v>
      </c>
      <c r="J40" s="437">
        <v>114</v>
      </c>
      <c r="K40" s="437">
        <v>114</v>
      </c>
      <c r="L40" s="437">
        <v>114</v>
      </c>
      <c r="M40" s="437">
        <v>114</v>
      </c>
      <c r="N40" s="320" t="s">
        <v>730</v>
      </c>
      <c r="O40" s="600"/>
    </row>
    <row r="41" spans="1:15">
      <c r="A41" s="300"/>
      <c r="B41" s="554"/>
      <c r="C41" s="225"/>
      <c r="D41" s="225"/>
      <c r="E41" s="225"/>
      <c r="F41" s="225"/>
      <c r="G41" s="225"/>
      <c r="H41" s="225"/>
      <c r="K41" s="444"/>
      <c r="L41" s="444"/>
      <c r="N41" s="211"/>
    </row>
    <row r="42" spans="1:15">
      <c r="A42" s="203" t="s">
        <v>430</v>
      </c>
      <c r="B42" s="419" t="str">
        <f t="shared" ref="B42:M42" si="4">+B4</f>
        <v>2022/01</v>
      </c>
      <c r="C42" s="419" t="str">
        <f t="shared" si="4"/>
        <v>2022/02</v>
      </c>
      <c r="D42" s="419" t="str">
        <f t="shared" si="4"/>
        <v>2022/03</v>
      </c>
      <c r="E42" s="419" t="str">
        <f t="shared" si="4"/>
        <v>2022/04</v>
      </c>
      <c r="F42" s="419" t="str">
        <f t="shared" si="4"/>
        <v>2022/05</v>
      </c>
      <c r="G42" s="419" t="str">
        <f t="shared" si="4"/>
        <v>2022/06</v>
      </c>
      <c r="H42" s="419" t="str">
        <f t="shared" si="4"/>
        <v>2022/07</v>
      </c>
      <c r="I42" s="419" t="str">
        <f t="shared" si="4"/>
        <v>2022/08</v>
      </c>
      <c r="J42" s="419" t="str">
        <f t="shared" si="4"/>
        <v>2022/09</v>
      </c>
      <c r="K42" s="419" t="str">
        <f t="shared" si="4"/>
        <v>2022/10</v>
      </c>
      <c r="L42" s="419" t="str">
        <f t="shared" si="4"/>
        <v>2022/11</v>
      </c>
      <c r="M42" s="419" t="str">
        <f t="shared" si="4"/>
        <v>2022/12</v>
      </c>
      <c r="N42" s="204" t="s">
        <v>431</v>
      </c>
    </row>
    <row r="43" spans="1:15" s="185" customFormat="1" ht="13.5" customHeight="1">
      <c r="A43" s="303" t="s">
        <v>238</v>
      </c>
      <c r="B43" s="304">
        <v>838.81124118699995</v>
      </c>
      <c r="C43" s="304">
        <v>1517.1239152109999</v>
      </c>
      <c r="D43" s="304">
        <v>2436.5665445889999</v>
      </c>
      <c r="E43" s="304">
        <v>3604.0543951690001</v>
      </c>
      <c r="F43" s="304">
        <v>4446.908810465</v>
      </c>
      <c r="G43" s="304">
        <v>5481.8668695389997</v>
      </c>
      <c r="H43" s="304">
        <v>6126.5215879739999</v>
      </c>
      <c r="I43" s="304">
        <v>7710.6394025319996</v>
      </c>
      <c r="J43" s="304">
        <v>9781.535320035</v>
      </c>
      <c r="K43" s="304">
        <v>11641.861316582999</v>
      </c>
      <c r="L43" s="422">
        <v>14556.674890370999</v>
      </c>
      <c r="M43" s="304">
        <v>17679.327119131001</v>
      </c>
      <c r="N43" s="308" t="s">
        <v>514</v>
      </c>
      <c r="O43" s="594"/>
    </row>
    <row r="44" spans="1:15" s="469" customFormat="1" ht="13.5" customHeight="1">
      <c r="A44" s="518" t="s">
        <v>658</v>
      </c>
      <c r="B44" s="432">
        <v>92</v>
      </c>
      <c r="C44" s="432">
        <v>180.03760401554601</v>
      </c>
      <c r="D44" s="432">
        <v>280.75547468082101</v>
      </c>
      <c r="E44" s="432">
        <v>380.40364798110301</v>
      </c>
      <c r="F44" s="432">
        <v>476.34244855023201</v>
      </c>
      <c r="G44" s="432">
        <v>597.72401948039101</v>
      </c>
      <c r="H44" s="432">
        <v>699.07608417440895</v>
      </c>
      <c r="I44" s="432">
        <v>857.579467251143</v>
      </c>
      <c r="J44" s="432">
        <v>1007.1670469791094</v>
      </c>
      <c r="K44" s="432">
        <v>1169.40733571231</v>
      </c>
      <c r="L44" s="432">
        <v>1354.3320203702117</v>
      </c>
      <c r="M44" s="432">
        <v>1535.7700110451947</v>
      </c>
      <c r="N44" s="519" t="s">
        <v>370</v>
      </c>
      <c r="O44" s="600"/>
    </row>
    <row r="45" spans="1:15" s="469" customFormat="1">
      <c r="A45" s="518" t="s">
        <v>369</v>
      </c>
      <c r="B45" s="432">
        <v>1379.1123630920799</v>
      </c>
      <c r="C45" s="432">
        <v>2853.0165049611301</v>
      </c>
      <c r="D45" s="432">
        <v>4443.2208415668802</v>
      </c>
      <c r="E45" s="432">
        <v>6013.0007608310398</v>
      </c>
      <c r="F45" s="432">
        <v>6884.8825465927703</v>
      </c>
      <c r="G45" s="432">
        <v>7884.2704643695897</v>
      </c>
      <c r="H45" s="432">
        <v>8776.0751563569102</v>
      </c>
      <c r="I45" s="432">
        <v>10335.273822867601</v>
      </c>
      <c r="J45" s="432">
        <v>11580.410126210225</v>
      </c>
      <c r="K45" s="432">
        <v>12618.325608662301</v>
      </c>
      <c r="L45" s="432">
        <v>14229.146010074446</v>
      </c>
      <c r="M45" s="432">
        <v>16235.894148980231</v>
      </c>
      <c r="N45" s="519" t="s">
        <v>371</v>
      </c>
      <c r="O45" s="600"/>
    </row>
    <row r="46" spans="1:15">
      <c r="A46" s="317" t="s">
        <v>656</v>
      </c>
      <c r="B46" s="315">
        <v>59.044674999999998</v>
      </c>
      <c r="C46" s="315">
        <v>137.66563249999999</v>
      </c>
      <c r="D46" s="315">
        <v>256.91461299999997</v>
      </c>
      <c r="E46" s="315">
        <v>334.67513450000001</v>
      </c>
      <c r="F46" s="315">
        <v>416.68941799999999</v>
      </c>
      <c r="G46" s="315">
        <v>538.55249800000001</v>
      </c>
      <c r="H46" s="315">
        <v>605.55228739999995</v>
      </c>
      <c r="I46" s="170">
        <v>737</v>
      </c>
      <c r="J46" s="170">
        <v>836</v>
      </c>
      <c r="K46" s="315">
        <v>898</v>
      </c>
      <c r="L46" s="315">
        <v>943.38099999999997</v>
      </c>
      <c r="M46" s="315">
        <v>999.29</v>
      </c>
      <c r="N46" s="316" t="s">
        <v>661</v>
      </c>
    </row>
    <row r="47" spans="1:15" s="185" customFormat="1">
      <c r="A47" s="518" t="s">
        <v>657</v>
      </c>
      <c r="B47" s="520">
        <v>0.138908978462495</v>
      </c>
      <c r="C47" s="520">
        <v>0.72014964012361304</v>
      </c>
      <c r="D47" s="520">
        <v>1.3786572131746599</v>
      </c>
      <c r="E47" s="520">
        <v>2.1180335234246099</v>
      </c>
      <c r="F47" s="520">
        <v>2.1986687340817399</v>
      </c>
      <c r="G47" s="520">
        <v>2.7394533562971199</v>
      </c>
      <c r="H47" s="520">
        <v>2.8131973005906499</v>
      </c>
      <c r="I47" s="520">
        <v>2.8969999999999998</v>
      </c>
      <c r="J47" s="520">
        <v>3.661</v>
      </c>
      <c r="K47" s="520">
        <v>3.8159999999999998</v>
      </c>
      <c r="L47" s="520">
        <v>4.242</v>
      </c>
      <c r="M47" s="520">
        <v>5.2930000000000001</v>
      </c>
      <c r="N47" s="519" t="s">
        <v>662</v>
      </c>
      <c r="O47" s="594"/>
    </row>
    <row r="48" spans="1:15" s="185" customFormat="1" ht="13.5" customHeight="1">
      <c r="A48" s="235" t="s">
        <v>429</v>
      </c>
      <c r="B48" s="236">
        <v>147.21994699999999</v>
      </c>
      <c r="C48" s="236">
        <v>290.49566099999998</v>
      </c>
      <c r="D48" s="236">
        <v>510.06748399999998</v>
      </c>
      <c r="E48" s="236">
        <v>702.46424999999999</v>
      </c>
      <c r="F48" s="236">
        <v>906.08101299999998</v>
      </c>
      <c r="G48" s="236">
        <v>1186.707476</v>
      </c>
      <c r="H48" s="236">
        <v>1449.4018140000001</v>
      </c>
      <c r="I48" s="236">
        <v>1769.415544</v>
      </c>
      <c r="J48" s="236">
        <v>2130.60142</v>
      </c>
      <c r="K48" s="236">
        <v>2518.9734079999998</v>
      </c>
      <c r="L48" s="432">
        <v>2958.2425680000001</v>
      </c>
      <c r="M48" s="236">
        <v>3479.8882720000001</v>
      </c>
      <c r="N48" s="237" t="s">
        <v>659</v>
      </c>
      <c r="O48" s="594"/>
    </row>
    <row r="49" spans="1:15" s="185" customFormat="1" ht="13.5" customHeight="1">
      <c r="A49" s="178" t="s">
        <v>364</v>
      </c>
      <c r="B49" s="307">
        <v>530.48738608662995</v>
      </c>
      <c r="C49" s="307">
        <v>1052.29602786385</v>
      </c>
      <c r="D49" s="307">
        <v>1584.6980334181001</v>
      </c>
      <c r="E49" s="307">
        <v>2197.0923844418498</v>
      </c>
      <c r="F49" s="307">
        <v>2702.91237993513</v>
      </c>
      <c r="G49" s="307">
        <v>3348.4113132707998</v>
      </c>
      <c r="H49" s="307">
        <v>3696.8243867444999</v>
      </c>
      <c r="I49" s="307">
        <v>4492.5709700739899</v>
      </c>
      <c r="J49" s="307">
        <v>5363.7360365757504</v>
      </c>
      <c r="K49" s="307">
        <v>5989.9856231019003</v>
      </c>
      <c r="L49" s="307">
        <v>6851.6104118622807</v>
      </c>
      <c r="M49" s="307">
        <f>+SUM(M50:M54)</f>
        <v>7856.5173167795683</v>
      </c>
      <c r="N49" s="271" t="s">
        <v>366</v>
      </c>
      <c r="O49" s="594"/>
    </row>
    <row r="50" spans="1:15" ht="13.5" customHeight="1">
      <c r="A50" s="189" t="s">
        <v>417</v>
      </c>
      <c r="B50" s="225">
        <v>211.925295589</v>
      </c>
      <c r="C50" s="225">
        <v>391.61364380499998</v>
      </c>
      <c r="D50" s="389">
        <v>581.46924725099996</v>
      </c>
      <c r="E50" s="201">
        <v>846.94123135699999</v>
      </c>
      <c r="F50" s="225">
        <v>1024.6112902499999</v>
      </c>
      <c r="G50" s="201">
        <v>1227.6652332243598</v>
      </c>
      <c r="H50" s="225">
        <v>1350.6755214766799</v>
      </c>
      <c r="I50" s="225">
        <v>1704.0663592438998</v>
      </c>
      <c r="J50" s="225">
        <v>2140.6829298698999</v>
      </c>
      <c r="K50" s="225">
        <v>2429.0611563163798</v>
      </c>
      <c r="L50" s="428">
        <v>2893.79532019607</v>
      </c>
      <c r="M50" s="225">
        <v>3434.2981514963094</v>
      </c>
      <c r="N50" s="197" t="s">
        <v>302</v>
      </c>
    </row>
    <row r="51" spans="1:15" ht="13.5" customHeight="1">
      <c r="A51" s="189" t="s">
        <v>414</v>
      </c>
      <c r="B51" s="201">
        <v>191.68745605000001</v>
      </c>
      <c r="C51" s="225">
        <v>407.35026343499999</v>
      </c>
      <c r="D51" s="508">
        <v>582.32985613749997</v>
      </c>
      <c r="E51" s="201">
        <v>808.19534049749996</v>
      </c>
      <c r="F51" s="225">
        <v>988.65056618250003</v>
      </c>
      <c r="G51" s="201">
        <v>1254.4357538325</v>
      </c>
      <c r="H51" s="225">
        <v>1379.4863538</v>
      </c>
      <c r="I51" s="225">
        <v>1686.2854572050001</v>
      </c>
      <c r="J51" s="225">
        <v>2016.275846985</v>
      </c>
      <c r="K51" s="225">
        <v>2246.8211513325</v>
      </c>
      <c r="L51" s="428">
        <v>2541.0406809599999</v>
      </c>
      <c r="M51" s="225">
        <v>2886.3208924474998</v>
      </c>
      <c r="N51" s="197" t="s">
        <v>461</v>
      </c>
    </row>
    <row r="52" spans="1:15" ht="13.5" customHeight="1">
      <c r="A52" s="189" t="s">
        <v>415</v>
      </c>
      <c r="B52" s="315">
        <v>104.25018692275</v>
      </c>
      <c r="C52" s="225">
        <v>196.73506352697999</v>
      </c>
      <c r="D52" s="508">
        <v>319.22586199056997</v>
      </c>
      <c r="E52" s="225">
        <v>401.62553636292</v>
      </c>
      <c r="F52" s="225">
        <v>528.06814324182994</v>
      </c>
      <c r="G52" s="225">
        <v>668.5840855726799</v>
      </c>
      <c r="H52" s="225">
        <v>750.80335735810002</v>
      </c>
      <c r="I52" s="225">
        <v>859.0741273916899</v>
      </c>
      <c r="J52" s="225">
        <v>945.76893717543999</v>
      </c>
      <c r="K52" s="225">
        <v>1026.3116897401399</v>
      </c>
      <c r="L52" s="428">
        <v>1100.8582706279699</v>
      </c>
      <c r="M52" s="225">
        <v>1184.8115225194099</v>
      </c>
      <c r="N52" s="197" t="s">
        <v>462</v>
      </c>
    </row>
    <row r="53" spans="1:15" ht="13.5" customHeight="1">
      <c r="A53" s="189" t="s">
        <v>424</v>
      </c>
      <c r="B53" s="215">
        <v>22.614091071280001</v>
      </c>
      <c r="C53" s="225">
        <v>56.577035027569998</v>
      </c>
      <c r="D53" s="508">
        <v>101.64044696117</v>
      </c>
      <c r="E53" s="225">
        <v>140.29460358656999</v>
      </c>
      <c r="F53" s="225">
        <v>161.51917239414001</v>
      </c>
      <c r="G53" s="225">
        <v>197.64446131540004</v>
      </c>
      <c r="H53" s="225">
        <v>215.77737478386001</v>
      </c>
      <c r="I53" s="225">
        <v>243.02912455874002</v>
      </c>
      <c r="J53" s="225">
        <v>260.87024141475001</v>
      </c>
      <c r="K53" s="225">
        <v>287.63089114222004</v>
      </c>
      <c r="L53" s="428">
        <v>315.73240089958006</v>
      </c>
      <c r="M53" s="225">
        <v>350.90322610379002</v>
      </c>
      <c r="N53" s="197" t="s">
        <v>463</v>
      </c>
    </row>
    <row r="54" spans="1:15" ht="13.5" customHeight="1">
      <c r="A54" s="189" t="s">
        <v>660</v>
      </c>
      <c r="B54" s="215">
        <f t="shared" ref="B54:H54" si="5">B49-(SUM(B50:B53))</f>
        <v>1.0356453599911219E-2</v>
      </c>
      <c r="C54" s="215">
        <f t="shared" si="5"/>
        <v>2.0022069300011935E-2</v>
      </c>
      <c r="D54" s="215">
        <f t="shared" si="5"/>
        <v>3.2621077860085279E-2</v>
      </c>
      <c r="E54" s="215">
        <f t="shared" si="5"/>
        <v>3.5672637859988754E-2</v>
      </c>
      <c r="F54" s="215">
        <f t="shared" si="5"/>
        <v>6.3207866660377476E-2</v>
      </c>
      <c r="G54" s="215">
        <f t="shared" si="5"/>
        <v>8.1779325860225072E-2</v>
      </c>
      <c r="H54" s="215">
        <f t="shared" si="5"/>
        <v>8.1779325859770324E-2</v>
      </c>
      <c r="I54" s="215">
        <f>I49-(SUM(I50:I53))</f>
        <v>0.115901674660563</v>
      </c>
      <c r="J54" s="215">
        <f>J49-(SUM(J50:J53))</f>
        <v>0.13808113066079386</v>
      </c>
      <c r="K54" s="215">
        <f>K49-(SUM(K50:K53))</f>
        <v>0.16073457066067931</v>
      </c>
      <c r="L54" s="444">
        <v>0.18373917866119882</v>
      </c>
      <c r="M54" s="215">
        <v>0.18352421256000001</v>
      </c>
      <c r="N54" s="197" t="s">
        <v>669</v>
      </c>
    </row>
    <row r="55" spans="1:15" s="185" customFormat="1" ht="13.5" customHeight="1">
      <c r="A55" s="178" t="s">
        <v>365</v>
      </c>
      <c r="B55" s="445">
        <f t="shared" ref="B55:I55" si="6">+SUM(B56:B58)</f>
        <v>1.8670620099999999</v>
      </c>
      <c r="C55" s="445">
        <f t="shared" si="6"/>
        <v>3.8749198150000002</v>
      </c>
      <c r="D55" s="445">
        <f t="shared" si="6"/>
        <v>5.555039345</v>
      </c>
      <c r="E55" s="445">
        <f t="shared" si="6"/>
        <v>7.9781175300000005</v>
      </c>
      <c r="F55" s="445">
        <f t="shared" si="6"/>
        <v>10.36409982</v>
      </c>
      <c r="G55" s="445">
        <f t="shared" si="6"/>
        <v>12.3281158789</v>
      </c>
      <c r="H55" s="445">
        <f t="shared" si="6"/>
        <v>13.504931948900001</v>
      </c>
      <c r="I55" s="445">
        <f t="shared" si="6"/>
        <v>15.875162918899999</v>
      </c>
      <c r="J55" s="445">
        <v>18.862064508900001</v>
      </c>
      <c r="K55" s="445">
        <v>21.453073098900003</v>
      </c>
      <c r="L55" s="445">
        <f>SUM(L56:L58)</f>
        <v>25.524115318900002</v>
      </c>
      <c r="M55" s="445">
        <f>SUM(M56:M58)</f>
        <v>30.8511012389</v>
      </c>
      <c r="N55" s="271" t="s">
        <v>367</v>
      </c>
      <c r="O55" s="594"/>
    </row>
    <row r="56" spans="1:15" ht="13.5" customHeight="1">
      <c r="A56" s="189" t="s">
        <v>414</v>
      </c>
      <c r="B56" s="444">
        <v>0.61588699999999996</v>
      </c>
      <c r="C56" s="444">
        <v>1.3390154000000001</v>
      </c>
      <c r="D56" s="511">
        <v>1.7609239999999999</v>
      </c>
      <c r="E56" s="510">
        <v>2.6909212</v>
      </c>
      <c r="F56" s="510">
        <v>3.3336435999999998</v>
      </c>
      <c r="G56" s="510">
        <v>3.7970076000000001</v>
      </c>
      <c r="H56" s="510">
        <v>3.9224923999999999</v>
      </c>
      <c r="I56" s="510">
        <v>4.7964218000000001</v>
      </c>
      <c r="J56" s="467">
        <v>5.5546594000000002</v>
      </c>
      <c r="K56" s="510">
        <v>6.6351946000000002</v>
      </c>
      <c r="L56" s="477">
        <v>7.3604326000000002</v>
      </c>
      <c r="M56" s="477">
        <v>8.7666696000000002</v>
      </c>
      <c r="N56" s="197" t="s">
        <v>461</v>
      </c>
    </row>
    <row r="57" spans="1:15" ht="13.5" customHeight="1">
      <c r="A57" s="189" t="s">
        <v>417</v>
      </c>
      <c r="B57" s="444">
        <v>1.1312099600000001</v>
      </c>
      <c r="C57" s="444">
        <v>2.263912215</v>
      </c>
      <c r="D57" s="511">
        <v>3.2708147950000002</v>
      </c>
      <c r="E57" s="511">
        <v>4.5641767800000004</v>
      </c>
      <c r="F57" s="511">
        <v>5.6090434699999996</v>
      </c>
      <c r="G57" s="511">
        <v>6.5483980789</v>
      </c>
      <c r="H57" s="477">
        <v>7.1858135989000003</v>
      </c>
      <c r="I57" s="477">
        <v>8.2013952688999989</v>
      </c>
      <c r="J57" s="467">
        <v>9.8819454089000001</v>
      </c>
      <c r="K57" s="467">
        <v>10.9154230989</v>
      </c>
      <c r="L57" s="477">
        <v>12.4379552689</v>
      </c>
      <c r="M57" s="467">
        <v>14.4488874389</v>
      </c>
      <c r="N57" s="197" t="s">
        <v>302</v>
      </c>
    </row>
    <row r="58" spans="1:15" ht="13.5" customHeight="1">
      <c r="A58" s="274" t="s">
        <v>415</v>
      </c>
      <c r="B58" s="217">
        <v>0.11996505</v>
      </c>
      <c r="C58" s="444">
        <v>0.27199220000000002</v>
      </c>
      <c r="D58" s="512">
        <v>0.52330054999999998</v>
      </c>
      <c r="E58" s="512">
        <v>0.72301954999999996</v>
      </c>
      <c r="F58" s="512">
        <v>1.42141275</v>
      </c>
      <c r="G58" s="512">
        <v>1.9827102000000001</v>
      </c>
      <c r="H58" s="467">
        <v>2.3966259499999998</v>
      </c>
      <c r="I58" s="467">
        <v>2.8773458500000002</v>
      </c>
      <c r="J58" s="467">
        <v>3.4254597000000002</v>
      </c>
      <c r="K58" s="467">
        <v>3.9024554</v>
      </c>
      <c r="L58" s="477">
        <v>5.7257274499999999</v>
      </c>
      <c r="M58" s="467">
        <v>7.6355442</v>
      </c>
      <c r="N58" s="218" t="s">
        <v>462</v>
      </c>
    </row>
    <row r="59" spans="1:15" s="185" customFormat="1" ht="13.5" customHeight="1">
      <c r="A59" s="275" t="s">
        <v>427</v>
      </c>
      <c r="B59" s="445">
        <f t="shared" ref="B59:I59" si="7">+SUM(B60:B62)</f>
        <v>18.735651781230001</v>
      </c>
      <c r="C59" s="445">
        <f t="shared" si="7"/>
        <v>37.196013209473655</v>
      </c>
      <c r="D59" s="445">
        <f t="shared" si="7"/>
        <v>61.657781518434653</v>
      </c>
      <c r="E59" s="445">
        <f t="shared" si="7"/>
        <v>79.680766590388032</v>
      </c>
      <c r="F59" s="445">
        <f t="shared" si="7"/>
        <v>115.69305850359797</v>
      </c>
      <c r="G59" s="445">
        <f t="shared" si="7"/>
        <v>143.29322891580048</v>
      </c>
      <c r="H59" s="445">
        <f t="shared" si="7"/>
        <v>190.95169971813618</v>
      </c>
      <c r="I59" s="445">
        <f t="shared" si="7"/>
        <v>246.86136858768859</v>
      </c>
      <c r="J59" s="445">
        <v>316.85099775694414</v>
      </c>
      <c r="K59" s="445">
        <v>386.79728952508952</v>
      </c>
      <c r="L59" s="445">
        <f>SUM(L60:L62)</f>
        <v>450.33046095095852</v>
      </c>
      <c r="M59" s="445">
        <f>SUM(M60:M62)</f>
        <v>531.82307414904255</v>
      </c>
      <c r="N59" s="237" t="s">
        <v>421</v>
      </c>
      <c r="O59" s="599"/>
    </row>
    <row r="60" spans="1:15" ht="13.5" customHeight="1">
      <c r="A60" s="189" t="s">
        <v>416</v>
      </c>
      <c r="B60" s="477">
        <v>18.264250842740001</v>
      </c>
      <c r="C60" s="215">
        <v>35.933917287228894</v>
      </c>
      <c r="D60" s="215">
        <v>59.355733854359194</v>
      </c>
      <c r="E60" s="215">
        <v>76.065038414806594</v>
      </c>
      <c r="F60" s="215">
        <v>111.10892840476969</v>
      </c>
      <c r="G60" s="215">
        <v>137.52052037641576</v>
      </c>
      <c r="H60" s="577">
        <v>184.33002483100128</v>
      </c>
      <c r="I60" s="577">
        <v>239.04392133712929</v>
      </c>
      <c r="J60" s="467">
        <v>308.03201788429277</v>
      </c>
      <c r="K60" s="477">
        <v>376.89112708708069</v>
      </c>
      <c r="L60" s="477">
        <v>439.44465070671919</v>
      </c>
      <c r="M60" s="477">
        <v>519.62436544153741</v>
      </c>
      <c r="N60" s="197" t="s">
        <v>422</v>
      </c>
    </row>
    <row r="61" spans="1:15" ht="13.5" customHeight="1">
      <c r="A61" s="189" t="s">
        <v>419</v>
      </c>
      <c r="B61" s="477">
        <v>0.46600970825999999</v>
      </c>
      <c r="C61" s="215">
        <v>1.2495892044527039</v>
      </c>
      <c r="D61" s="215">
        <v>2.2852501351479639</v>
      </c>
      <c r="E61" s="215">
        <v>3.5989306466539399</v>
      </c>
      <c r="F61" s="215">
        <v>4.5650060426001797</v>
      </c>
      <c r="G61" s="215">
        <v>5.7535844831565894</v>
      </c>
      <c r="H61" s="577">
        <v>6.5955181812136443</v>
      </c>
      <c r="I61" s="577">
        <v>7.7902758896572744</v>
      </c>
      <c r="J61" s="467">
        <v>8.7918085117493252</v>
      </c>
      <c r="K61" s="477">
        <v>9.8762254888511443</v>
      </c>
      <c r="L61" s="477">
        <v>10.855873295081656</v>
      </c>
      <c r="M61" s="477">
        <v>12.165736726231795</v>
      </c>
      <c r="N61" s="197" t="s">
        <v>423</v>
      </c>
    </row>
    <row r="62" spans="1:15" ht="13.5" customHeight="1">
      <c r="A62" s="273" t="s">
        <v>420</v>
      </c>
      <c r="B62" s="221">
        <v>5.3912302300000003E-3</v>
      </c>
      <c r="C62" s="221">
        <v>1.2506717792055E-2</v>
      </c>
      <c r="D62" s="221">
        <v>1.6797528927495E-2</v>
      </c>
      <c r="E62" s="221">
        <v>1.6797528927495E-2</v>
      </c>
      <c r="F62" s="221">
        <v>1.9124056228115E-2</v>
      </c>
      <c r="G62" s="221">
        <v>1.9124056228115E-2</v>
      </c>
      <c r="H62" s="578">
        <v>2.6156705921262E-2</v>
      </c>
      <c r="I62" s="579">
        <v>2.717136090204E-2</v>
      </c>
      <c r="J62" s="221">
        <v>2.717136090204E-2</v>
      </c>
      <c r="K62" s="221">
        <v>2.9936949157680002E-2</v>
      </c>
      <c r="L62" s="447">
        <v>2.9936949157680002E-2</v>
      </c>
      <c r="M62" s="221">
        <v>3.2971981273317998E-2</v>
      </c>
      <c r="N62" s="208" t="s">
        <v>428</v>
      </c>
      <c r="O62" s="601"/>
    </row>
    <row r="63" spans="1:15" s="313" customFormat="1">
      <c r="A63" s="571" t="s">
        <v>712</v>
      </c>
      <c r="B63" s="556"/>
      <c r="C63" s="475"/>
      <c r="D63" s="475"/>
      <c r="E63" s="475"/>
      <c r="F63" s="475"/>
      <c r="G63" s="477"/>
      <c r="H63" s="477"/>
      <c r="I63" s="477"/>
      <c r="J63" s="477"/>
      <c r="L63" s="477"/>
      <c r="M63" s="477"/>
      <c r="N63" s="550" t="s">
        <v>713</v>
      </c>
      <c r="O63" s="594"/>
    </row>
    <row r="64" spans="1:15" s="313" customFormat="1">
      <c r="A64" s="588"/>
      <c r="B64" s="556"/>
      <c r="C64" s="475"/>
      <c r="D64" s="475"/>
      <c r="E64" s="475"/>
      <c r="F64" s="475"/>
      <c r="G64" s="477"/>
      <c r="H64" s="477"/>
      <c r="I64" s="477"/>
      <c r="J64" s="477"/>
      <c r="L64" s="477"/>
      <c r="M64" s="477"/>
      <c r="N64" s="550"/>
      <c r="O64" s="594"/>
    </row>
    <row r="65" spans="1:24">
      <c r="A65" s="203" t="s">
        <v>376</v>
      </c>
      <c r="B65" s="419" t="str">
        <f t="shared" ref="B65:M65" si="8">+B4</f>
        <v>2022/01</v>
      </c>
      <c r="C65" s="419" t="str">
        <f t="shared" si="8"/>
        <v>2022/02</v>
      </c>
      <c r="D65" s="419" t="str">
        <f t="shared" si="8"/>
        <v>2022/03</v>
      </c>
      <c r="E65" s="419" t="str">
        <f t="shared" si="8"/>
        <v>2022/04</v>
      </c>
      <c r="F65" s="419" t="str">
        <f t="shared" si="8"/>
        <v>2022/05</v>
      </c>
      <c r="G65" s="419" t="str">
        <f t="shared" si="8"/>
        <v>2022/06</v>
      </c>
      <c r="H65" s="419" t="str">
        <f t="shared" si="8"/>
        <v>2022/07</v>
      </c>
      <c r="I65" s="419" t="str">
        <f t="shared" si="8"/>
        <v>2022/08</v>
      </c>
      <c r="J65" s="419" t="str">
        <f t="shared" si="8"/>
        <v>2022/09</v>
      </c>
      <c r="K65" s="419" t="str">
        <f t="shared" si="8"/>
        <v>2022/10</v>
      </c>
      <c r="L65" s="419" t="str">
        <f t="shared" si="8"/>
        <v>2022/11</v>
      </c>
      <c r="M65" s="419" t="str">
        <f t="shared" si="8"/>
        <v>2022/12</v>
      </c>
      <c r="N65" s="204" t="s">
        <v>377</v>
      </c>
    </row>
    <row r="66" spans="1:24">
      <c r="A66" s="193" t="s">
        <v>275</v>
      </c>
      <c r="B66" s="428">
        <v>881.45269399836002</v>
      </c>
      <c r="C66" s="428">
        <v>2006.20084191616</v>
      </c>
      <c r="D66" s="428">
        <v>3208.44591287707</v>
      </c>
      <c r="E66" s="428">
        <v>4120.7325716775604</v>
      </c>
      <c r="F66" s="428">
        <v>5423.3583216071202</v>
      </c>
      <c r="G66" s="428">
        <v>6695.5750376764199</v>
      </c>
      <c r="H66" s="428">
        <v>7987.1957447989798</v>
      </c>
      <c r="I66" s="477">
        <v>9239.0303969525085</v>
      </c>
      <c r="J66" s="428">
        <v>10497.018298697591</v>
      </c>
      <c r="K66" s="428">
        <v>11687.848250647208</v>
      </c>
      <c r="L66" s="428">
        <v>13047.016355026</v>
      </c>
      <c r="M66" s="428">
        <v>14451.905481599391</v>
      </c>
      <c r="N66" s="195" t="s">
        <v>339</v>
      </c>
    </row>
    <row r="67" spans="1:24">
      <c r="A67" s="193" t="s">
        <v>274</v>
      </c>
      <c r="B67" s="225">
        <v>651.94178705147999</v>
      </c>
      <c r="C67" s="225">
        <v>1428.00192500149</v>
      </c>
      <c r="D67" s="225">
        <v>2351.33788650817</v>
      </c>
      <c r="E67" s="225">
        <v>3020.8781776968599</v>
      </c>
      <c r="F67" s="225">
        <v>3847.0509009133002</v>
      </c>
      <c r="G67" s="428">
        <v>4697.9982185977506</v>
      </c>
      <c r="H67" s="428">
        <v>5557.1028262541786</v>
      </c>
      <c r="I67" s="477">
        <v>6481.1837329508398</v>
      </c>
      <c r="J67" s="428">
        <v>7425.8047373050813</v>
      </c>
      <c r="K67" s="428">
        <v>8324.861690264599</v>
      </c>
      <c r="L67" s="428">
        <v>9377.6222472170193</v>
      </c>
      <c r="M67" s="428">
        <v>10419.802827134941</v>
      </c>
      <c r="N67" s="197" t="s">
        <v>294</v>
      </c>
    </row>
    <row r="68" spans="1:24">
      <c r="A68" s="182" t="s">
        <v>1</v>
      </c>
      <c r="B68" s="319">
        <f t="shared" ref="B68:M68" si="9">SUM(B66:B67)</f>
        <v>1533.3944810498401</v>
      </c>
      <c r="C68" s="319">
        <f t="shared" si="9"/>
        <v>3434.20276691765</v>
      </c>
      <c r="D68" s="319">
        <f t="shared" si="9"/>
        <v>5559.7837993852399</v>
      </c>
      <c r="E68" s="319">
        <f t="shared" si="9"/>
        <v>7141.6107493744203</v>
      </c>
      <c r="F68" s="319">
        <f t="shared" si="9"/>
        <v>9270.4092225204204</v>
      </c>
      <c r="G68" s="319">
        <f t="shared" si="9"/>
        <v>11393.57325627417</v>
      </c>
      <c r="H68" s="319">
        <f t="shared" si="9"/>
        <v>13544.298571053158</v>
      </c>
      <c r="I68" s="319">
        <f t="shared" si="9"/>
        <v>15720.214129903348</v>
      </c>
      <c r="J68" s="319">
        <f t="shared" si="9"/>
        <v>17922.823036002672</v>
      </c>
      <c r="K68" s="319">
        <f t="shared" si="9"/>
        <v>20012.709940911809</v>
      </c>
      <c r="L68" s="319">
        <f t="shared" si="9"/>
        <v>22424.63860224302</v>
      </c>
      <c r="M68" s="319">
        <f t="shared" si="9"/>
        <v>24871.708308734334</v>
      </c>
      <c r="N68" s="169" t="s">
        <v>2</v>
      </c>
    </row>
    <row r="69" spans="1:24">
      <c r="A69" s="222"/>
      <c r="B69" s="557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190"/>
    </row>
    <row r="70" spans="1:24" s="538" customFormat="1">
      <c r="A70" s="310" t="s">
        <v>677</v>
      </c>
      <c r="B70" s="311" t="str">
        <f t="shared" ref="B70:M70" si="10">+B4</f>
        <v>2022/01</v>
      </c>
      <c r="C70" s="311" t="str">
        <f t="shared" si="10"/>
        <v>2022/02</v>
      </c>
      <c r="D70" s="311" t="str">
        <f t="shared" si="10"/>
        <v>2022/03</v>
      </c>
      <c r="E70" s="311" t="str">
        <f t="shared" si="10"/>
        <v>2022/04</v>
      </c>
      <c r="F70" s="311" t="str">
        <f t="shared" si="10"/>
        <v>2022/05</v>
      </c>
      <c r="G70" s="311" t="str">
        <f t="shared" si="10"/>
        <v>2022/06</v>
      </c>
      <c r="H70" s="311" t="str">
        <f t="shared" si="10"/>
        <v>2022/07</v>
      </c>
      <c r="I70" s="311" t="str">
        <f t="shared" si="10"/>
        <v>2022/08</v>
      </c>
      <c r="J70" s="311" t="str">
        <f t="shared" si="10"/>
        <v>2022/09</v>
      </c>
      <c r="K70" s="311" t="str">
        <f t="shared" si="10"/>
        <v>2022/10</v>
      </c>
      <c r="L70" s="311" t="str">
        <f t="shared" si="10"/>
        <v>2022/11</v>
      </c>
      <c r="M70" s="311" t="str">
        <f t="shared" si="10"/>
        <v>2022/12</v>
      </c>
      <c r="N70" s="541" t="s">
        <v>679</v>
      </c>
      <c r="O70" s="594"/>
      <c r="P70" s="170"/>
      <c r="Q70" s="170"/>
    </row>
    <row r="71" spans="1:24">
      <c r="A71" s="213" t="s">
        <v>683</v>
      </c>
      <c r="B71" s="420">
        <v>0</v>
      </c>
      <c r="C71" s="420">
        <v>6</v>
      </c>
      <c r="D71" s="420">
        <v>5</v>
      </c>
      <c r="E71" s="420">
        <v>5</v>
      </c>
      <c r="F71" s="214">
        <v>2</v>
      </c>
      <c r="G71" s="214">
        <v>4</v>
      </c>
      <c r="H71" s="170">
        <v>3</v>
      </c>
      <c r="I71" s="170">
        <v>3</v>
      </c>
      <c r="J71" s="420">
        <v>0</v>
      </c>
      <c r="K71" s="420">
        <v>0</v>
      </c>
      <c r="L71" s="227">
        <v>3</v>
      </c>
      <c r="M71" s="227">
        <v>6</v>
      </c>
      <c r="N71" s="195" t="s">
        <v>684</v>
      </c>
      <c r="O71" s="428"/>
      <c r="R71" s="225"/>
      <c r="S71" s="225"/>
      <c r="T71" s="225"/>
      <c r="U71" s="225"/>
      <c r="V71" s="513"/>
      <c r="W71" s="225"/>
      <c r="X71" s="225"/>
    </row>
    <row r="72" spans="1:24">
      <c r="A72" s="228" t="s">
        <v>465</v>
      </c>
      <c r="B72" s="484">
        <v>0</v>
      </c>
      <c r="C72" s="484">
        <v>2493.6654530000001</v>
      </c>
      <c r="D72" s="484">
        <v>1355.8720000000001</v>
      </c>
      <c r="E72" s="484">
        <v>2302.5625</v>
      </c>
      <c r="F72" s="514">
        <v>1617.58</v>
      </c>
      <c r="G72" s="514">
        <v>2556.3249999999998</v>
      </c>
      <c r="H72" s="514">
        <v>1206.6300000000001</v>
      </c>
      <c r="I72" s="514">
        <v>782.5</v>
      </c>
      <c r="J72" s="514">
        <v>0</v>
      </c>
      <c r="K72" s="514">
        <v>0</v>
      </c>
      <c r="L72" s="514">
        <v>1493.2</v>
      </c>
      <c r="M72" s="514">
        <v>4763.4750000000004</v>
      </c>
      <c r="N72" s="230" t="s">
        <v>471</v>
      </c>
      <c r="O72" s="428"/>
      <c r="R72" s="225"/>
      <c r="S72" s="225"/>
      <c r="T72" s="225"/>
      <c r="U72" s="225"/>
      <c r="V72" s="513"/>
      <c r="W72" s="225"/>
      <c r="X72" s="225"/>
    </row>
    <row r="73" spans="1:24">
      <c r="A73" s="174" t="s">
        <v>183</v>
      </c>
      <c r="B73" s="315">
        <v>0</v>
      </c>
      <c r="C73" s="315">
        <v>0</v>
      </c>
      <c r="D73" s="315">
        <v>0</v>
      </c>
      <c r="E73" s="315">
        <v>0</v>
      </c>
      <c r="F73" s="315">
        <v>0</v>
      </c>
      <c r="G73" s="315">
        <v>2</v>
      </c>
      <c r="H73" s="315">
        <v>0</v>
      </c>
      <c r="I73" s="315">
        <v>0</v>
      </c>
      <c r="J73" s="315">
        <v>0</v>
      </c>
      <c r="K73" s="315">
        <v>0</v>
      </c>
      <c r="L73" s="315">
        <v>0</v>
      </c>
      <c r="M73" s="231">
        <v>1</v>
      </c>
      <c r="N73" s="197" t="s">
        <v>171</v>
      </c>
      <c r="O73" s="428"/>
      <c r="R73" s="225"/>
      <c r="S73" s="225"/>
      <c r="T73" s="225"/>
      <c r="U73" s="225"/>
      <c r="V73" s="513"/>
      <c r="W73" s="225"/>
      <c r="X73" s="225"/>
    </row>
    <row r="74" spans="1:24">
      <c r="A74" s="216" t="s">
        <v>466</v>
      </c>
      <c r="B74" s="485">
        <v>0</v>
      </c>
      <c r="C74" s="485">
        <v>0</v>
      </c>
      <c r="D74" s="485">
        <v>0</v>
      </c>
      <c r="E74" s="485">
        <v>0</v>
      </c>
      <c r="F74" s="485">
        <v>0</v>
      </c>
      <c r="G74" s="485">
        <v>374.86770309999997</v>
      </c>
      <c r="H74" s="485">
        <v>0</v>
      </c>
      <c r="I74" s="485">
        <v>0</v>
      </c>
      <c r="J74" s="485">
        <v>0</v>
      </c>
      <c r="K74" s="485">
        <v>0</v>
      </c>
      <c r="L74" s="485">
        <v>0</v>
      </c>
      <c r="M74" s="232">
        <v>352.1925</v>
      </c>
      <c r="N74" s="218" t="s">
        <v>472</v>
      </c>
      <c r="O74" s="428"/>
      <c r="R74" s="225"/>
      <c r="S74" s="225"/>
      <c r="T74" s="225"/>
      <c r="U74" s="225"/>
      <c r="V74" s="513"/>
      <c r="W74" s="225"/>
      <c r="X74" s="225"/>
    </row>
    <row r="75" spans="1:24">
      <c r="A75" s="174" t="s">
        <v>174</v>
      </c>
      <c r="B75" s="315">
        <v>0</v>
      </c>
      <c r="C75" s="315">
        <v>0</v>
      </c>
      <c r="D75" s="315">
        <v>0</v>
      </c>
      <c r="E75" s="315">
        <v>0</v>
      </c>
      <c r="F75" s="315">
        <v>0</v>
      </c>
      <c r="G75" s="315">
        <v>0</v>
      </c>
      <c r="H75" s="315">
        <v>0</v>
      </c>
      <c r="I75" s="315">
        <v>0</v>
      </c>
      <c r="J75" s="315">
        <v>0</v>
      </c>
      <c r="K75" s="315">
        <v>0</v>
      </c>
      <c r="L75" s="315">
        <v>0</v>
      </c>
      <c r="M75" s="315">
        <v>0</v>
      </c>
      <c r="N75" s="197" t="s">
        <v>175</v>
      </c>
      <c r="O75" s="593"/>
      <c r="R75" s="225"/>
      <c r="S75" s="225"/>
      <c r="T75" s="225"/>
      <c r="U75" s="225"/>
      <c r="V75" s="513"/>
      <c r="W75" s="225"/>
      <c r="X75" s="225"/>
    </row>
    <row r="76" spans="1:24">
      <c r="A76" s="216" t="s">
        <v>467</v>
      </c>
      <c r="B76" s="485">
        <v>0</v>
      </c>
      <c r="C76" s="485">
        <v>0</v>
      </c>
      <c r="D76" s="485">
        <v>0</v>
      </c>
      <c r="E76" s="485">
        <v>0</v>
      </c>
      <c r="F76" s="485">
        <v>0</v>
      </c>
      <c r="G76" s="485">
        <v>0</v>
      </c>
      <c r="H76" s="485">
        <v>0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218" t="s">
        <v>473</v>
      </c>
      <c r="O76" s="593"/>
      <c r="R76" s="225"/>
      <c r="S76" s="225"/>
      <c r="T76" s="225"/>
      <c r="U76" s="225"/>
      <c r="V76" s="513"/>
      <c r="W76" s="225"/>
      <c r="X76" s="225"/>
    </row>
    <row r="77" spans="1:24" s="313" customFormat="1">
      <c r="A77" s="317" t="s">
        <v>576</v>
      </c>
      <c r="B77" s="315">
        <v>409.51887500039999</v>
      </c>
      <c r="C77" s="315">
        <v>1969.9999959199999</v>
      </c>
      <c r="D77" s="315">
        <v>27495.000466221602</v>
      </c>
      <c r="E77" s="315">
        <v>1933.2865929244001</v>
      </c>
      <c r="F77" s="451">
        <v>3.3636800000000004</v>
      </c>
      <c r="G77" s="451">
        <v>46</v>
      </c>
      <c r="H77" s="315">
        <v>42.1875</v>
      </c>
      <c r="I77" s="315">
        <v>59.999998679999997</v>
      </c>
      <c r="J77" s="451">
        <v>0</v>
      </c>
      <c r="K77" s="451">
        <v>2328.7499996799997</v>
      </c>
      <c r="L77" s="451">
        <v>1321.5078516859548</v>
      </c>
      <c r="M77" s="451">
        <v>670.05627583499995</v>
      </c>
      <c r="N77" s="316" t="s">
        <v>581</v>
      </c>
      <c r="O77" s="593"/>
      <c r="P77" s="170"/>
      <c r="Q77" s="170"/>
      <c r="R77" s="225"/>
      <c r="S77" s="225"/>
      <c r="T77" s="225"/>
      <c r="U77" s="225"/>
      <c r="V77" s="513"/>
      <c r="W77" s="225"/>
      <c r="X77" s="225"/>
    </row>
    <row r="78" spans="1:24" s="469" customFormat="1" ht="13.5" customHeight="1">
      <c r="A78" s="318" t="s">
        <v>1</v>
      </c>
      <c r="B78" s="319">
        <f t="shared" ref="B78:L78" si="11">B77+B76+B74+B72</f>
        <v>409.51887500039999</v>
      </c>
      <c r="C78" s="319">
        <f t="shared" si="11"/>
        <v>4463.66544892</v>
      </c>
      <c r="D78" s="319">
        <f t="shared" si="11"/>
        <v>28850.872466221601</v>
      </c>
      <c r="E78" s="319">
        <f t="shared" si="11"/>
        <v>4235.8490929243999</v>
      </c>
      <c r="F78" s="319">
        <f t="shared" si="11"/>
        <v>1620.9436799999999</v>
      </c>
      <c r="G78" s="319">
        <f t="shared" si="11"/>
        <v>2977.1927030999996</v>
      </c>
      <c r="H78" s="319">
        <f t="shared" si="11"/>
        <v>1248.8175000000001</v>
      </c>
      <c r="I78" s="319">
        <f t="shared" si="11"/>
        <v>842.49999867999998</v>
      </c>
      <c r="J78" s="319">
        <v>0</v>
      </c>
      <c r="K78" s="319">
        <f t="shared" si="11"/>
        <v>2328.7499996799997</v>
      </c>
      <c r="L78" s="319">
        <f t="shared" si="11"/>
        <v>2814.7078516859547</v>
      </c>
      <c r="M78" s="319">
        <f>M77+M76+M74+M72</f>
        <v>5785.7237758350002</v>
      </c>
      <c r="N78" s="169" t="s">
        <v>2</v>
      </c>
      <c r="O78" s="593"/>
      <c r="P78" s="170"/>
      <c r="Q78" s="170"/>
      <c r="R78" s="225"/>
      <c r="S78" s="225"/>
      <c r="T78" s="225"/>
      <c r="U78" s="225"/>
      <c r="V78" s="513"/>
      <c r="W78" s="225"/>
      <c r="X78" s="225"/>
    </row>
    <row r="79" spans="1:24" s="313" customFormat="1" ht="13.5" customHeight="1">
      <c r="A79" s="317"/>
      <c r="B79" s="555"/>
      <c r="C79" s="555"/>
      <c r="D79" s="555"/>
      <c r="E79" s="555"/>
      <c r="F79" s="555"/>
      <c r="G79" s="555"/>
      <c r="H79" s="555"/>
      <c r="I79" s="555"/>
      <c r="J79" s="555"/>
      <c r="K79" s="555"/>
      <c r="L79" s="555"/>
      <c r="M79" s="555"/>
      <c r="N79" s="316"/>
      <c r="O79" s="594"/>
      <c r="P79" s="170"/>
      <c r="Q79" s="170"/>
    </row>
    <row r="80" spans="1:24" s="538" customFormat="1">
      <c r="A80" s="565" t="s">
        <v>678</v>
      </c>
      <c r="B80" s="311" t="str">
        <f>+B70</f>
        <v>2022/01</v>
      </c>
      <c r="C80" s="311" t="str">
        <f t="shared" ref="C80:M80" si="12">+C70</f>
        <v>2022/02</v>
      </c>
      <c r="D80" s="311" t="str">
        <f t="shared" si="12"/>
        <v>2022/03</v>
      </c>
      <c r="E80" s="311" t="str">
        <f t="shared" si="12"/>
        <v>2022/04</v>
      </c>
      <c r="F80" s="311" t="str">
        <f t="shared" si="12"/>
        <v>2022/05</v>
      </c>
      <c r="G80" s="311" t="str">
        <f t="shared" si="12"/>
        <v>2022/06</v>
      </c>
      <c r="H80" s="311" t="str">
        <f t="shared" si="12"/>
        <v>2022/07</v>
      </c>
      <c r="I80" s="311" t="str">
        <f t="shared" si="12"/>
        <v>2022/08</v>
      </c>
      <c r="J80" s="311" t="str">
        <f t="shared" si="12"/>
        <v>2022/09</v>
      </c>
      <c r="K80" s="311" t="str">
        <f t="shared" si="12"/>
        <v>2022/10</v>
      </c>
      <c r="L80" s="311" t="str">
        <f t="shared" si="12"/>
        <v>2022/11</v>
      </c>
      <c r="M80" s="311" t="str">
        <f t="shared" si="12"/>
        <v>2022/12</v>
      </c>
      <c r="N80" s="543" t="s">
        <v>680</v>
      </c>
      <c r="O80" s="594"/>
      <c r="P80" s="170"/>
      <c r="Q80" s="170"/>
    </row>
    <row r="81" spans="1:24">
      <c r="A81" s="174" t="s">
        <v>577</v>
      </c>
      <c r="B81" s="170">
        <v>111</v>
      </c>
      <c r="C81" s="170">
        <v>107</v>
      </c>
      <c r="D81" s="170">
        <v>154</v>
      </c>
      <c r="E81" s="170">
        <v>164</v>
      </c>
      <c r="F81" s="170">
        <v>126</v>
      </c>
      <c r="G81" s="170">
        <v>189</v>
      </c>
      <c r="H81" s="225">
        <v>135</v>
      </c>
      <c r="I81" s="428">
        <v>178</v>
      </c>
      <c r="J81" s="225">
        <v>196</v>
      </c>
      <c r="K81" s="225">
        <v>170</v>
      </c>
      <c r="L81" s="170">
        <v>158</v>
      </c>
      <c r="M81" s="170">
        <v>168</v>
      </c>
      <c r="N81" s="197" t="s">
        <v>570</v>
      </c>
      <c r="O81" s="615"/>
      <c r="R81" s="225"/>
      <c r="S81" s="225"/>
      <c r="T81" s="225"/>
      <c r="U81" s="225"/>
      <c r="V81" s="513"/>
      <c r="W81" s="225"/>
      <c r="X81" s="225"/>
    </row>
    <row r="82" spans="1:24">
      <c r="A82" s="206" t="s">
        <v>578</v>
      </c>
      <c r="B82" s="346">
        <v>20591.997313</v>
      </c>
      <c r="C82" s="346">
        <v>20253.996797</v>
      </c>
      <c r="D82" s="346">
        <v>25337.268188999999</v>
      </c>
      <c r="E82" s="346">
        <v>27566.872208000001</v>
      </c>
      <c r="F82" s="346">
        <v>22060.262819</v>
      </c>
      <c r="G82" s="346">
        <v>29155.574315999998</v>
      </c>
      <c r="H82" s="346">
        <v>27171.926232999998</v>
      </c>
      <c r="I82" s="580">
        <v>34926.969106999997</v>
      </c>
      <c r="J82" s="346">
        <v>42535.941793999998</v>
      </c>
      <c r="K82" s="346">
        <v>37728.950526000001</v>
      </c>
      <c r="L82" s="346">
        <v>35456.573826</v>
      </c>
      <c r="M82" s="346">
        <v>39366.887418999999</v>
      </c>
      <c r="N82" s="208" t="s">
        <v>571</v>
      </c>
      <c r="O82" s="615"/>
      <c r="R82" s="225"/>
      <c r="S82" s="225"/>
      <c r="T82" s="225"/>
      <c r="U82" s="225"/>
      <c r="V82" s="513"/>
      <c r="W82" s="225"/>
      <c r="X82" s="225"/>
    </row>
    <row r="83" spans="1:24">
      <c r="A83" s="292" t="s">
        <v>674</v>
      </c>
      <c r="C83" s="616"/>
      <c r="D83" s="616"/>
      <c r="E83" s="616"/>
      <c r="F83" s="616"/>
      <c r="G83" s="503"/>
      <c r="H83" s="503"/>
      <c r="I83" s="503"/>
      <c r="J83" s="503"/>
      <c r="K83" s="503"/>
      <c r="L83" s="617"/>
      <c r="M83" s="503"/>
      <c r="N83" s="187" t="s">
        <v>687</v>
      </c>
      <c r="O83" s="593"/>
    </row>
    <row r="84" spans="1:24" s="313" customFormat="1">
      <c r="A84" s="310" t="s">
        <v>390</v>
      </c>
      <c r="B84" s="311" t="str">
        <f t="shared" ref="B84:M84" si="13">+B4</f>
        <v>2022/01</v>
      </c>
      <c r="C84" s="311" t="str">
        <f t="shared" si="13"/>
        <v>2022/02</v>
      </c>
      <c r="D84" s="311" t="str">
        <f t="shared" si="13"/>
        <v>2022/03</v>
      </c>
      <c r="E84" s="311" t="str">
        <f t="shared" si="13"/>
        <v>2022/04</v>
      </c>
      <c r="F84" s="311" t="str">
        <f t="shared" si="13"/>
        <v>2022/05</v>
      </c>
      <c r="G84" s="311" t="str">
        <f t="shared" si="13"/>
        <v>2022/06</v>
      </c>
      <c r="H84" s="311" t="str">
        <f t="shared" si="13"/>
        <v>2022/07</v>
      </c>
      <c r="I84" s="311" t="str">
        <f t="shared" si="13"/>
        <v>2022/08</v>
      </c>
      <c r="J84" s="311" t="str">
        <f t="shared" si="13"/>
        <v>2022/09</v>
      </c>
      <c r="K84" s="311" t="str">
        <f t="shared" si="13"/>
        <v>2022/10</v>
      </c>
      <c r="L84" s="311" t="str">
        <f t="shared" si="13"/>
        <v>2022/11</v>
      </c>
      <c r="M84" s="311" t="str">
        <f t="shared" si="13"/>
        <v>2022/12</v>
      </c>
      <c r="N84" s="312" t="s">
        <v>391</v>
      </c>
      <c r="O84" s="600"/>
      <c r="P84" s="170"/>
      <c r="Q84" s="170"/>
    </row>
    <row r="85" spans="1:24" s="313" customFormat="1">
      <c r="A85" s="314" t="s">
        <v>53</v>
      </c>
      <c r="B85" s="315">
        <v>328795.42638299998</v>
      </c>
      <c r="C85" s="315">
        <v>343353.69184300001</v>
      </c>
      <c r="D85" s="315">
        <v>377754.76155300002</v>
      </c>
      <c r="E85" s="315">
        <v>398358.40989900002</v>
      </c>
      <c r="F85" s="315">
        <v>421887.44433799997</v>
      </c>
      <c r="G85" s="315">
        <v>425738.83150199999</v>
      </c>
      <c r="H85" s="315">
        <v>461627.80677999998</v>
      </c>
      <c r="I85" s="315">
        <v>508100.60873500002</v>
      </c>
      <c r="J85" s="315">
        <v>540424.44769399997</v>
      </c>
      <c r="K85" s="315">
        <v>595447.17359999998</v>
      </c>
      <c r="L85" s="315">
        <v>693065.45767100004</v>
      </c>
      <c r="M85" s="315">
        <v>799077.62309500005</v>
      </c>
      <c r="N85" s="316" t="s">
        <v>54</v>
      </c>
      <c r="O85" s="594"/>
      <c r="P85" s="170"/>
      <c r="Q85" s="170"/>
    </row>
    <row r="86" spans="1:24" s="313" customFormat="1">
      <c r="A86" s="317" t="s">
        <v>39</v>
      </c>
      <c r="B86" s="315">
        <v>250100.926894</v>
      </c>
      <c r="C86" s="315">
        <v>257611.23758700001</v>
      </c>
      <c r="D86" s="315">
        <v>277092.64455199998</v>
      </c>
      <c r="E86" s="315">
        <v>285375.84947999998</v>
      </c>
      <c r="F86" s="315">
        <v>300712.54884900001</v>
      </c>
      <c r="G86" s="315">
        <v>300292.26741500001</v>
      </c>
      <c r="H86" s="315">
        <v>318419.62625199999</v>
      </c>
      <c r="I86" s="315">
        <v>340279.51272900001</v>
      </c>
      <c r="J86" s="315">
        <v>348307.76661699999</v>
      </c>
      <c r="K86" s="315">
        <v>368099.726073</v>
      </c>
      <c r="L86" s="315">
        <v>405581.65863999998</v>
      </c>
      <c r="M86" s="315">
        <v>433534.10746899998</v>
      </c>
      <c r="N86" s="316" t="s">
        <v>40</v>
      </c>
      <c r="O86" s="594"/>
      <c r="P86" s="170"/>
      <c r="Q86" s="170"/>
    </row>
    <row r="87" spans="1:24" s="313" customFormat="1">
      <c r="A87" s="317" t="s">
        <v>583</v>
      </c>
      <c r="B87" s="315">
        <v>1274.1527446</v>
      </c>
      <c r="C87" s="315">
        <v>1145.96586632</v>
      </c>
      <c r="D87" s="315">
        <v>1229.1726372000001</v>
      </c>
      <c r="E87" s="315">
        <v>1255.7137374399999</v>
      </c>
      <c r="F87" s="315">
        <v>1232.71973028</v>
      </c>
      <c r="G87" s="315">
        <v>1236.8127088000001</v>
      </c>
      <c r="H87" s="315">
        <v>1309.1316801600001</v>
      </c>
      <c r="I87" s="315">
        <v>1583.9250429199999</v>
      </c>
      <c r="J87" s="315">
        <v>1593.082136</v>
      </c>
      <c r="K87" s="315">
        <v>1822.5469928</v>
      </c>
      <c r="L87" s="315">
        <v>2110.0392195199997</v>
      </c>
      <c r="M87" s="315">
        <v>1912.0540000000001</v>
      </c>
      <c r="N87" s="316" t="s">
        <v>15</v>
      </c>
      <c r="O87" s="602"/>
      <c r="P87" s="315"/>
      <c r="Q87" s="170"/>
    </row>
    <row r="88" spans="1:24" s="313" customFormat="1">
      <c r="A88" s="317" t="s">
        <v>158</v>
      </c>
      <c r="B88" s="315">
        <v>98951.214407493302</v>
      </c>
      <c r="C88" s="315">
        <v>96965.317376179795</v>
      </c>
      <c r="D88" s="315">
        <v>117214.33221316189</v>
      </c>
      <c r="E88" s="315">
        <v>126382.33990264199</v>
      </c>
      <c r="F88" s="315">
        <v>130847.729371165</v>
      </c>
      <c r="G88" s="315">
        <v>134715.74703508901</v>
      </c>
      <c r="H88" s="315">
        <v>151643.488082747</v>
      </c>
      <c r="I88" s="315">
        <v>150854.81493458411</v>
      </c>
      <c r="J88" s="315">
        <v>135759.8502606125</v>
      </c>
      <c r="K88" s="315">
        <v>167655.06979228699</v>
      </c>
      <c r="L88" s="315">
        <v>213699.41463106539</v>
      </c>
      <c r="M88" s="315">
        <v>205481.666</v>
      </c>
      <c r="N88" s="316" t="s">
        <v>16</v>
      </c>
      <c r="O88" s="602"/>
      <c r="P88" s="315"/>
      <c r="Q88" s="170"/>
    </row>
    <row r="89" spans="1:24" s="313" customFormat="1">
      <c r="A89" s="317" t="s">
        <v>182</v>
      </c>
      <c r="B89" s="315">
        <v>6407.5645095999998</v>
      </c>
      <c r="C89" s="315">
        <v>6122.3954592</v>
      </c>
      <c r="D89" s="315">
        <v>6358.5543607999998</v>
      </c>
      <c r="E89" s="315">
        <v>6633.0218400000003</v>
      </c>
      <c r="F89" s="315">
        <v>6000.2558935999996</v>
      </c>
      <c r="G89" s="315">
        <v>6148.6663728000003</v>
      </c>
      <c r="H89" s="315">
        <v>6715.3191168000003</v>
      </c>
      <c r="I89" s="315">
        <v>7554.4499079999996</v>
      </c>
      <c r="J89" s="315">
        <v>7880.7497872000004</v>
      </c>
      <c r="K89" s="315">
        <v>10050.1971072</v>
      </c>
      <c r="L89" s="315">
        <v>14310.780857599999</v>
      </c>
      <c r="M89" s="315">
        <v>12308.717000000001</v>
      </c>
      <c r="N89" s="316" t="s">
        <v>17</v>
      </c>
      <c r="O89" s="602"/>
      <c r="P89" s="315"/>
    </row>
    <row r="90" spans="1:24" s="313" customFormat="1">
      <c r="A90" s="318" t="s">
        <v>1</v>
      </c>
      <c r="B90" s="319">
        <f t="shared" ref="B90:H90" si="14">SUM(B85:B89)</f>
        <v>685529.2849386934</v>
      </c>
      <c r="C90" s="319">
        <f t="shared" si="14"/>
        <v>705198.60813169973</v>
      </c>
      <c r="D90" s="319">
        <f t="shared" si="14"/>
        <v>779649.46531616186</v>
      </c>
      <c r="E90" s="319">
        <f t="shared" si="14"/>
        <v>818005.33485908178</v>
      </c>
      <c r="F90" s="319">
        <f t="shared" si="14"/>
        <v>860680.69818204513</v>
      </c>
      <c r="G90" s="319">
        <f t="shared" si="14"/>
        <v>868132.32503368892</v>
      </c>
      <c r="H90" s="319">
        <f t="shared" si="14"/>
        <v>939715.37191170687</v>
      </c>
      <c r="I90" s="319">
        <v>1008373.3113495042</v>
      </c>
      <c r="J90" s="319">
        <f>+SUM(J85:J89)</f>
        <v>1033965.8964948126</v>
      </c>
      <c r="K90" s="319">
        <v>1143074.7135652869</v>
      </c>
      <c r="L90" s="319">
        <f>+SUM(L85:L89)</f>
        <v>1328767.3510191855</v>
      </c>
      <c r="M90" s="319">
        <f>+SUM(M84:M89)</f>
        <v>1452314.167564</v>
      </c>
      <c r="N90" s="320" t="s">
        <v>2</v>
      </c>
      <c r="O90" s="600"/>
    </row>
    <row r="91" spans="1:24">
      <c r="A91" s="201"/>
      <c r="B91" s="570"/>
      <c r="C91" s="569"/>
      <c r="D91" s="569"/>
      <c r="E91" s="569"/>
      <c r="F91" s="569"/>
      <c r="G91" s="569"/>
      <c r="H91" s="553"/>
      <c r="I91" s="569"/>
      <c r="J91" s="569"/>
      <c r="K91" s="569"/>
      <c r="L91" s="569"/>
      <c r="M91" s="569"/>
      <c r="N91" s="190"/>
    </row>
    <row r="92" spans="1:24">
      <c r="A92" s="203" t="s">
        <v>709</v>
      </c>
      <c r="B92" s="456" t="str">
        <f t="shared" ref="B92:M92" si="15">+B4</f>
        <v>2022/01</v>
      </c>
      <c r="C92" s="456" t="str">
        <f t="shared" si="15"/>
        <v>2022/02</v>
      </c>
      <c r="D92" s="456" t="str">
        <f t="shared" si="15"/>
        <v>2022/03</v>
      </c>
      <c r="E92" s="456" t="str">
        <f t="shared" si="15"/>
        <v>2022/04</v>
      </c>
      <c r="F92" s="456" t="str">
        <f t="shared" si="15"/>
        <v>2022/05</v>
      </c>
      <c r="G92" s="456" t="str">
        <f t="shared" si="15"/>
        <v>2022/06</v>
      </c>
      <c r="H92" s="456" t="str">
        <f t="shared" si="15"/>
        <v>2022/07</v>
      </c>
      <c r="I92" s="456" t="str">
        <f t="shared" si="15"/>
        <v>2022/08</v>
      </c>
      <c r="J92" s="456" t="str">
        <f t="shared" si="15"/>
        <v>2022/09</v>
      </c>
      <c r="K92" s="456" t="str">
        <f t="shared" si="15"/>
        <v>2022/10</v>
      </c>
      <c r="L92" s="456" t="str">
        <f t="shared" si="15"/>
        <v>2022/11</v>
      </c>
      <c r="M92" s="456" t="str">
        <f t="shared" si="15"/>
        <v>2022/12</v>
      </c>
      <c r="N92" s="204" t="s">
        <v>291</v>
      </c>
    </row>
    <row r="93" spans="1:24">
      <c r="A93" s="193" t="s">
        <v>242</v>
      </c>
      <c r="B93" s="175">
        <v>2003.2</v>
      </c>
      <c r="C93" s="175">
        <v>1946.19</v>
      </c>
      <c r="D93" s="175">
        <v>2233.3000000000002</v>
      </c>
      <c r="E93" s="175">
        <v>2430.5500000000002</v>
      </c>
      <c r="F93" s="175">
        <v>2547.09</v>
      </c>
      <c r="G93" s="175">
        <v>2405.36</v>
      </c>
      <c r="H93" s="175">
        <v>2592.38</v>
      </c>
      <c r="I93" s="175">
        <v>3164.96</v>
      </c>
      <c r="J93" s="175">
        <v>3179.99</v>
      </c>
      <c r="K93" s="175">
        <v>3878.98</v>
      </c>
      <c r="L93" s="175">
        <v>4977.6400000000003</v>
      </c>
      <c r="M93" s="175">
        <v>5509.16</v>
      </c>
      <c r="N93" s="176" t="s">
        <v>242</v>
      </c>
    </row>
    <row r="94" spans="1:24" ht="12" customHeight="1">
      <c r="A94" s="193" t="s">
        <v>243</v>
      </c>
      <c r="B94" s="175">
        <v>2102.9699999999998</v>
      </c>
      <c r="C94" s="175">
        <v>2102.9699999999998</v>
      </c>
      <c r="D94" s="175">
        <v>2245.0300000000002</v>
      </c>
      <c r="E94" s="175">
        <v>2562.2800000000002</v>
      </c>
      <c r="F94" s="175">
        <v>2562.2800000000002</v>
      </c>
      <c r="G94" s="175">
        <v>2684.77</v>
      </c>
      <c r="H94" s="175">
        <v>2684.77</v>
      </c>
      <c r="I94" s="175">
        <v>3188.07</v>
      </c>
      <c r="J94" s="175">
        <v>3715.28</v>
      </c>
      <c r="K94" s="175">
        <v>4015.62</v>
      </c>
      <c r="L94" s="175">
        <v>4988.68</v>
      </c>
      <c r="M94" s="175">
        <v>5562.98</v>
      </c>
      <c r="N94" s="176" t="s">
        <v>292</v>
      </c>
    </row>
    <row r="95" spans="1:24">
      <c r="A95" s="193" t="s">
        <v>244</v>
      </c>
      <c r="B95" s="175">
        <v>1910.29</v>
      </c>
      <c r="C95" s="175">
        <v>1851.38</v>
      </c>
      <c r="D95" s="175">
        <v>1851.38</v>
      </c>
      <c r="E95" s="175">
        <v>1851.38</v>
      </c>
      <c r="F95" s="175">
        <v>1851.38</v>
      </c>
      <c r="G95" s="175">
        <v>1851.38</v>
      </c>
      <c r="H95" s="175">
        <v>1851.38</v>
      </c>
      <c r="I95" s="175">
        <v>1851.38</v>
      </c>
      <c r="J95" s="175">
        <v>1851.38</v>
      </c>
      <c r="K95" s="175">
        <v>1851.38</v>
      </c>
      <c r="L95" s="175">
        <v>1851.38</v>
      </c>
      <c r="M95" s="175">
        <v>1851.38</v>
      </c>
      <c r="N95" s="176" t="s">
        <v>293</v>
      </c>
    </row>
    <row r="96" spans="1:24">
      <c r="A96" s="262" t="s">
        <v>156</v>
      </c>
      <c r="B96" s="457">
        <v>40025.008060079999</v>
      </c>
      <c r="C96" s="457">
        <v>37081.255193081721</v>
      </c>
      <c r="D96" s="457">
        <v>38143.499847139545</v>
      </c>
      <c r="E96" s="457">
        <v>42471.215792399547</v>
      </c>
      <c r="F96" s="457">
        <v>43245.530101644486</v>
      </c>
      <c r="G96" s="457">
        <v>43926.110297029067</v>
      </c>
      <c r="H96" s="457">
        <v>42913.597215803718</v>
      </c>
      <c r="I96" s="457">
        <v>46799.436674572804</v>
      </c>
      <c r="J96" s="457">
        <v>52378.033025412646</v>
      </c>
      <c r="K96" s="416">
        <v>56042.257468941556</v>
      </c>
      <c r="L96" s="416">
        <v>63364.732299246651</v>
      </c>
      <c r="M96" s="175">
        <v>70262.573142186069</v>
      </c>
      <c r="N96" s="260" t="s">
        <v>157</v>
      </c>
    </row>
    <row r="97" spans="1:16">
      <c r="A97" s="502"/>
      <c r="B97" s="559"/>
      <c r="C97" s="282"/>
      <c r="D97" s="457"/>
      <c r="I97" s="282"/>
      <c r="J97" s="282"/>
      <c r="K97" s="282"/>
      <c r="L97" s="282"/>
      <c r="M97" s="282"/>
      <c r="N97" s="283"/>
    </row>
    <row r="98" spans="1:16">
      <c r="A98" s="240" t="s">
        <v>587</v>
      </c>
      <c r="B98" s="459" t="str">
        <f t="shared" ref="B98:M98" si="16">+B4</f>
        <v>2022/01</v>
      </c>
      <c r="C98" s="459" t="str">
        <f t="shared" si="16"/>
        <v>2022/02</v>
      </c>
      <c r="D98" s="459" t="str">
        <f t="shared" si="16"/>
        <v>2022/03</v>
      </c>
      <c r="E98" s="459" t="str">
        <f t="shared" si="16"/>
        <v>2022/04</v>
      </c>
      <c r="F98" s="459" t="str">
        <f t="shared" si="16"/>
        <v>2022/05</v>
      </c>
      <c r="G98" s="459" t="str">
        <f t="shared" si="16"/>
        <v>2022/06</v>
      </c>
      <c r="H98" s="459" t="str">
        <f t="shared" si="16"/>
        <v>2022/07</v>
      </c>
      <c r="I98" s="459" t="str">
        <f t="shared" si="16"/>
        <v>2022/08</v>
      </c>
      <c r="J98" s="459" t="str">
        <f t="shared" si="16"/>
        <v>2022/09</v>
      </c>
      <c r="K98" s="459" t="str">
        <f t="shared" si="16"/>
        <v>2022/10</v>
      </c>
      <c r="L98" s="459" t="str">
        <f t="shared" si="16"/>
        <v>2022/11</v>
      </c>
      <c r="M98" s="459" t="str">
        <f t="shared" si="16"/>
        <v>2022/12</v>
      </c>
      <c r="N98" s="242" t="s">
        <v>107</v>
      </c>
    </row>
    <row r="99" spans="1:16">
      <c r="A99" s="243" t="s">
        <v>234</v>
      </c>
      <c r="B99" s="428">
        <v>2352635</v>
      </c>
      <c r="C99" s="428">
        <v>2407998</v>
      </c>
      <c r="D99" s="428">
        <v>2390852</v>
      </c>
      <c r="E99" s="315">
        <v>2494631</v>
      </c>
      <c r="F99" s="315">
        <v>2452740</v>
      </c>
      <c r="G99" s="315">
        <v>2508942</v>
      </c>
      <c r="H99" s="315">
        <v>2525543</v>
      </c>
      <c r="I99" s="315">
        <v>2637074</v>
      </c>
      <c r="J99" s="315">
        <v>2668093</v>
      </c>
      <c r="K99" s="315">
        <v>2832693</v>
      </c>
      <c r="L99" s="315">
        <v>3327307</v>
      </c>
      <c r="M99" s="315">
        <v>3783487</v>
      </c>
      <c r="N99" s="244" t="s">
        <v>302</v>
      </c>
      <c r="O99" s="428"/>
      <c r="P99" s="225"/>
    </row>
    <row r="100" spans="1:16">
      <c r="A100" s="243" t="s">
        <v>261</v>
      </c>
      <c r="B100" s="428">
        <v>3191877</v>
      </c>
      <c r="C100" s="428">
        <v>3207425</v>
      </c>
      <c r="D100" s="428">
        <v>3223733</v>
      </c>
      <c r="E100" s="428">
        <v>3286225</v>
      </c>
      <c r="F100" s="315">
        <v>3236628</v>
      </c>
      <c r="G100" s="315">
        <v>3241475</v>
      </c>
      <c r="H100" s="426">
        <v>3274819</v>
      </c>
      <c r="I100" s="426">
        <v>3290496</v>
      </c>
      <c r="J100" s="428">
        <v>3316523</v>
      </c>
      <c r="K100" s="428">
        <v>3386249</v>
      </c>
      <c r="L100" s="428">
        <v>3479678</v>
      </c>
      <c r="M100" s="428">
        <v>3557181</v>
      </c>
      <c r="N100" s="244" t="s">
        <v>54</v>
      </c>
    </row>
    <row r="101" spans="1:16" s="313" customFormat="1">
      <c r="A101" s="430" t="s">
        <v>704</v>
      </c>
      <c r="B101" s="428">
        <v>47811</v>
      </c>
      <c r="C101" s="428">
        <v>47293</v>
      </c>
      <c r="D101" s="426">
        <v>45525</v>
      </c>
      <c r="E101" s="428">
        <v>43090</v>
      </c>
      <c r="F101" s="428">
        <v>43059</v>
      </c>
      <c r="G101" s="576">
        <v>42741</v>
      </c>
      <c r="H101" s="426">
        <v>42772</v>
      </c>
      <c r="I101" s="426">
        <v>41323</v>
      </c>
      <c r="J101" s="426">
        <v>40962</v>
      </c>
      <c r="K101" s="426">
        <v>39548</v>
      </c>
      <c r="L101" s="426">
        <v>38505</v>
      </c>
      <c r="M101" s="426">
        <v>40943</v>
      </c>
      <c r="N101" s="490" t="s">
        <v>705</v>
      </c>
      <c r="O101" s="600"/>
    </row>
    <row r="102" spans="1:16">
      <c r="A102" s="243" t="s">
        <v>263</v>
      </c>
      <c r="B102" s="564">
        <v>18196</v>
      </c>
      <c r="C102" s="564">
        <v>15630</v>
      </c>
      <c r="D102" s="426">
        <v>13961</v>
      </c>
      <c r="E102" s="426">
        <v>15310</v>
      </c>
      <c r="F102" s="426">
        <v>14445</v>
      </c>
      <c r="G102" s="426">
        <v>14484</v>
      </c>
      <c r="H102" s="426">
        <v>12155</v>
      </c>
      <c r="I102" s="426">
        <v>14035</v>
      </c>
      <c r="J102" s="426">
        <v>20248</v>
      </c>
      <c r="K102" s="426">
        <v>22213</v>
      </c>
      <c r="L102" s="426">
        <v>33754</v>
      </c>
      <c r="M102" s="426">
        <v>68838</v>
      </c>
      <c r="N102" s="244" t="s">
        <v>304</v>
      </c>
    </row>
    <row r="103" spans="1:16">
      <c r="A103" s="174" t="s">
        <v>685</v>
      </c>
      <c r="B103" s="428">
        <v>11150</v>
      </c>
      <c r="C103" s="428">
        <v>10946</v>
      </c>
      <c r="D103" s="428">
        <v>10243</v>
      </c>
      <c r="E103" s="428">
        <v>9354</v>
      </c>
      <c r="F103" s="426">
        <v>8157</v>
      </c>
      <c r="G103" s="426">
        <v>8556</v>
      </c>
      <c r="H103" s="426">
        <v>8377</v>
      </c>
      <c r="I103" s="428">
        <v>8120</v>
      </c>
      <c r="J103" s="428">
        <v>7068</v>
      </c>
      <c r="K103" s="428">
        <v>6783</v>
      </c>
      <c r="L103" s="428">
        <v>6471</v>
      </c>
      <c r="M103" s="428">
        <v>6100</v>
      </c>
      <c r="N103" s="176" t="s">
        <v>686</v>
      </c>
    </row>
    <row r="104" spans="1:16" s="313" customFormat="1">
      <c r="A104" s="491" t="s">
        <v>690</v>
      </c>
      <c r="B104" s="492">
        <v>1073856</v>
      </c>
      <c r="C104" s="492">
        <v>1160835</v>
      </c>
      <c r="D104" s="492">
        <v>1334910</v>
      </c>
      <c r="E104" s="492">
        <v>1467579</v>
      </c>
      <c r="F104" s="492">
        <v>1218718</v>
      </c>
      <c r="G104" s="492">
        <v>1387034</v>
      </c>
      <c r="H104" s="492">
        <v>1247254</v>
      </c>
      <c r="I104" s="492">
        <v>1721597</v>
      </c>
      <c r="J104" s="492">
        <v>1699884</v>
      </c>
      <c r="K104" s="492">
        <v>1889937</v>
      </c>
      <c r="L104" s="492">
        <v>2687711</v>
      </c>
      <c r="M104" s="492">
        <v>3102407</v>
      </c>
      <c r="N104" s="493" t="s">
        <v>621</v>
      </c>
      <c r="O104" s="594"/>
      <c r="P104" s="170"/>
    </row>
    <row r="105" spans="1:16" s="313" customFormat="1">
      <c r="A105" s="430" t="s">
        <v>688</v>
      </c>
      <c r="B105" s="426">
        <v>34609</v>
      </c>
      <c r="C105" s="426">
        <v>34187</v>
      </c>
      <c r="D105" s="426">
        <v>34463</v>
      </c>
      <c r="E105" s="426">
        <v>36386</v>
      </c>
      <c r="F105" s="426">
        <v>35253</v>
      </c>
      <c r="G105" s="426">
        <v>36541</v>
      </c>
      <c r="H105" s="426">
        <v>31209</v>
      </c>
      <c r="I105" s="426">
        <v>35033</v>
      </c>
      <c r="J105" s="426">
        <v>36446</v>
      </c>
      <c r="K105" s="426">
        <v>31050</v>
      </c>
      <c r="L105" s="426">
        <v>34518</v>
      </c>
      <c r="M105" s="426">
        <v>36341</v>
      </c>
      <c r="N105" s="490" t="s">
        <v>622</v>
      </c>
      <c r="O105" s="594"/>
      <c r="P105" s="170"/>
    </row>
    <row r="106" spans="1:16" s="313" customFormat="1">
      <c r="A106" s="430" t="s">
        <v>689</v>
      </c>
      <c r="B106" s="426">
        <v>8215</v>
      </c>
      <c r="C106" s="428">
        <v>8263</v>
      </c>
      <c r="D106" s="428">
        <v>8838</v>
      </c>
      <c r="E106" s="428">
        <v>8070</v>
      </c>
      <c r="F106" s="428">
        <v>8451</v>
      </c>
      <c r="G106" s="428">
        <v>8563</v>
      </c>
      <c r="H106" s="428">
        <v>8304</v>
      </c>
      <c r="I106" s="313">
        <v>8235</v>
      </c>
      <c r="J106" s="313">
        <v>8557</v>
      </c>
      <c r="K106" s="428">
        <v>8355</v>
      </c>
      <c r="L106" s="428">
        <v>8686</v>
      </c>
      <c r="M106" s="428">
        <v>8783</v>
      </c>
      <c r="N106" s="490" t="s">
        <v>623</v>
      </c>
      <c r="O106" s="594"/>
    </row>
    <row r="107" spans="1:16">
      <c r="A107" s="491" t="s">
        <v>723</v>
      </c>
      <c r="B107" s="492">
        <v>6392710</v>
      </c>
      <c r="C107" s="492">
        <v>6459550</v>
      </c>
      <c r="D107" s="590">
        <v>6529246</v>
      </c>
      <c r="E107" s="590">
        <v>6592648</v>
      </c>
      <c r="F107" s="492">
        <v>6648367</v>
      </c>
      <c r="G107" s="492">
        <v>6693910</v>
      </c>
      <c r="H107" s="492">
        <v>6750233</v>
      </c>
      <c r="I107" s="492">
        <v>6793203</v>
      </c>
      <c r="J107" s="492">
        <v>6852829</v>
      </c>
      <c r="K107" s="492">
        <v>6929686</v>
      </c>
      <c r="L107" s="492">
        <v>7011657</v>
      </c>
      <c r="M107" s="492">
        <v>7092635</v>
      </c>
      <c r="N107" s="326" t="s">
        <v>728</v>
      </c>
    </row>
    <row r="108" spans="1:16">
      <c r="A108" s="430" t="s">
        <v>726</v>
      </c>
      <c r="B108" s="426">
        <v>6211203</v>
      </c>
      <c r="C108" s="426">
        <v>6222679</v>
      </c>
      <c r="D108" s="426">
        <v>6203666</v>
      </c>
      <c r="E108" s="426">
        <v>6259056</v>
      </c>
      <c r="F108" s="426">
        <v>6287830</v>
      </c>
      <c r="G108" s="426">
        <v>6322348</v>
      </c>
      <c r="H108" s="426">
        <v>6448050</v>
      </c>
      <c r="I108" s="426">
        <v>6507969</v>
      </c>
      <c r="J108" s="426">
        <v>6571942</v>
      </c>
      <c r="K108" s="426">
        <v>6631411</v>
      </c>
      <c r="L108" s="426">
        <v>6675828</v>
      </c>
      <c r="M108" s="426">
        <v>6717089</v>
      </c>
      <c r="N108" s="244" t="s">
        <v>531</v>
      </c>
    </row>
    <row r="109" spans="1:16">
      <c r="A109" s="243" t="s">
        <v>727</v>
      </c>
      <c r="B109" s="589">
        <v>11862248</v>
      </c>
      <c r="C109" s="589">
        <v>11938440</v>
      </c>
      <c r="D109" s="589">
        <v>11988342</v>
      </c>
      <c r="E109" s="589">
        <v>12100813</v>
      </c>
      <c r="F109" s="589">
        <v>12182042</v>
      </c>
      <c r="G109" s="589">
        <v>12260467</v>
      </c>
      <c r="H109" s="589">
        <v>12431630</v>
      </c>
      <c r="I109" s="589">
        <v>12530964</v>
      </c>
      <c r="J109" s="589">
        <v>12646905</v>
      </c>
      <c r="K109" s="426">
        <v>12774001</v>
      </c>
      <c r="L109" s="426">
        <v>12891886</v>
      </c>
      <c r="M109" s="426">
        <v>13005316</v>
      </c>
      <c r="N109" s="490" t="s">
        <v>732</v>
      </c>
    </row>
    <row r="110" spans="1:16">
      <c r="A110" s="471" t="s">
        <v>392</v>
      </c>
      <c r="B110" s="460">
        <v>132245179</v>
      </c>
      <c r="C110" s="460">
        <v>133297555</v>
      </c>
      <c r="D110" s="460">
        <v>136655180</v>
      </c>
      <c r="E110" s="460">
        <v>140490901</v>
      </c>
      <c r="F110" s="460">
        <v>139179672</v>
      </c>
      <c r="G110" s="460">
        <v>140073450</v>
      </c>
      <c r="H110" s="460">
        <v>136963857</v>
      </c>
      <c r="I110" s="460">
        <v>138345457</v>
      </c>
      <c r="J110" s="460">
        <v>146566105</v>
      </c>
      <c r="K110" s="460">
        <v>148481929</v>
      </c>
      <c r="L110" s="460">
        <v>150276440</v>
      </c>
      <c r="M110" s="460">
        <v>152430990</v>
      </c>
      <c r="N110" s="472" t="s">
        <v>394</v>
      </c>
    </row>
    <row r="111" spans="1:16" ht="21.75">
      <c r="A111" s="544" t="s">
        <v>620</v>
      </c>
      <c r="B111" s="560"/>
      <c r="C111" s="426"/>
      <c r="E111" s="545"/>
      <c r="F111" s="313"/>
      <c r="G111" s="545"/>
      <c r="H111" s="545"/>
      <c r="I111" s="313"/>
      <c r="L111" s="313"/>
      <c r="M111" s="313"/>
      <c r="N111" s="546" t="s">
        <v>626</v>
      </c>
    </row>
    <row r="112" spans="1:16" s="313" customFormat="1">
      <c r="A112" s="544" t="s">
        <v>703</v>
      </c>
      <c r="B112" s="561"/>
      <c r="C112" s="461"/>
      <c r="D112" s="461"/>
      <c r="E112" s="461"/>
      <c r="F112" s="461"/>
      <c r="G112" s="426"/>
      <c r="H112" s="426"/>
      <c r="N112" s="566" t="s">
        <v>706</v>
      </c>
      <c r="O112" s="600"/>
    </row>
    <row r="113" spans="1:17" s="313" customFormat="1">
      <c r="A113" s="544"/>
      <c r="B113" s="561"/>
      <c r="C113" s="461"/>
      <c r="D113" s="461"/>
      <c r="E113" s="461"/>
      <c r="F113" s="461"/>
      <c r="G113" s="426"/>
      <c r="H113" s="426"/>
      <c r="N113" s="566"/>
      <c r="O113" s="600"/>
    </row>
    <row r="114" spans="1:17">
      <c r="A114" s="240" t="s">
        <v>433</v>
      </c>
      <c r="B114" s="459" t="str">
        <f t="shared" ref="B114:M114" si="17">+B4</f>
        <v>2022/01</v>
      </c>
      <c r="C114" s="459" t="str">
        <f t="shared" si="17"/>
        <v>2022/02</v>
      </c>
      <c r="D114" s="459" t="str">
        <f t="shared" si="17"/>
        <v>2022/03</v>
      </c>
      <c r="E114" s="459" t="str">
        <f t="shared" si="17"/>
        <v>2022/04</v>
      </c>
      <c r="F114" s="459" t="str">
        <f t="shared" si="17"/>
        <v>2022/05</v>
      </c>
      <c r="G114" s="459" t="str">
        <f t="shared" si="17"/>
        <v>2022/06</v>
      </c>
      <c r="H114" s="459" t="str">
        <f t="shared" si="17"/>
        <v>2022/07</v>
      </c>
      <c r="I114" s="459" t="str">
        <f t="shared" si="17"/>
        <v>2022/08</v>
      </c>
      <c r="J114" s="459" t="str">
        <f t="shared" si="17"/>
        <v>2022/09</v>
      </c>
      <c r="K114" s="459" t="str">
        <f t="shared" si="17"/>
        <v>2022/10</v>
      </c>
      <c r="L114" s="459" t="str">
        <f t="shared" si="17"/>
        <v>2022/11</v>
      </c>
      <c r="M114" s="459" t="str">
        <f t="shared" si="17"/>
        <v>2022/12</v>
      </c>
      <c r="N114" s="242" t="s">
        <v>439</v>
      </c>
    </row>
    <row r="115" spans="1:17">
      <c r="A115" s="288" t="s">
        <v>434</v>
      </c>
      <c r="B115" s="432">
        <f t="shared" ref="B115:I115" si="18">+SUM(B116:B118)</f>
        <v>555091</v>
      </c>
      <c r="C115" s="432">
        <f t="shared" si="18"/>
        <v>532436</v>
      </c>
      <c r="D115" s="432">
        <f t="shared" si="18"/>
        <v>649924</v>
      </c>
      <c r="E115" s="432">
        <f t="shared" si="18"/>
        <v>710316</v>
      </c>
      <c r="F115" s="432">
        <f t="shared" si="18"/>
        <v>760660</v>
      </c>
      <c r="G115" s="432">
        <f t="shared" si="18"/>
        <v>756492</v>
      </c>
      <c r="H115" s="432">
        <f t="shared" si="18"/>
        <v>829020</v>
      </c>
      <c r="I115" s="432">
        <f t="shared" si="18"/>
        <v>992395.4976502409</v>
      </c>
      <c r="J115" s="432">
        <v>1035640.2568577629</v>
      </c>
      <c r="K115" s="432">
        <v>1337116.0596453759</v>
      </c>
      <c r="L115" s="432">
        <v>1673380.062843719</v>
      </c>
      <c r="M115" s="432">
        <v>1835561.9944358882</v>
      </c>
      <c r="N115" s="289" t="s">
        <v>440</v>
      </c>
    </row>
    <row r="116" spans="1:17">
      <c r="A116" s="243" t="s">
        <v>518</v>
      </c>
      <c r="B116" s="426">
        <v>313238</v>
      </c>
      <c r="C116" s="426">
        <v>301163</v>
      </c>
      <c r="D116" s="246">
        <v>344273</v>
      </c>
      <c r="E116" s="246">
        <v>368801</v>
      </c>
      <c r="F116" s="246">
        <v>392556</v>
      </c>
      <c r="G116" s="246">
        <v>396960</v>
      </c>
      <c r="H116" s="246">
        <v>435578</v>
      </c>
      <c r="I116" s="246">
        <v>500184.65902960795</v>
      </c>
      <c r="J116" s="246">
        <v>537395.74693778204</v>
      </c>
      <c r="K116" s="246">
        <v>702535.28225030797</v>
      </c>
      <c r="L116" s="246">
        <v>905986.37865381199</v>
      </c>
      <c r="M116" s="246">
        <v>1003489.23214143</v>
      </c>
      <c r="N116" s="253" t="s">
        <v>441</v>
      </c>
    </row>
    <row r="117" spans="1:17">
      <c r="A117" s="243" t="s">
        <v>436</v>
      </c>
      <c r="B117" s="426">
        <v>159801</v>
      </c>
      <c r="C117" s="426">
        <v>150156</v>
      </c>
      <c r="D117" s="246">
        <v>210579</v>
      </c>
      <c r="E117" s="246">
        <v>238966</v>
      </c>
      <c r="F117" s="246">
        <v>257396</v>
      </c>
      <c r="G117" s="246">
        <v>249490</v>
      </c>
      <c r="H117" s="246">
        <v>270945</v>
      </c>
      <c r="I117" s="246">
        <v>347771.53811248997</v>
      </c>
      <c r="J117" s="246">
        <v>352688.951986256</v>
      </c>
      <c r="K117" s="246">
        <v>451527.59310131799</v>
      </c>
      <c r="L117" s="246">
        <v>534303.50798876397</v>
      </c>
      <c r="M117" s="246">
        <v>567815.745370597</v>
      </c>
      <c r="N117" s="253" t="s">
        <v>442</v>
      </c>
    </row>
    <row r="118" spans="1:17">
      <c r="A118" s="243" t="s">
        <v>660</v>
      </c>
      <c r="B118" s="426">
        <v>82052</v>
      </c>
      <c r="C118" s="426">
        <v>81117</v>
      </c>
      <c r="D118" s="246">
        <v>95072</v>
      </c>
      <c r="E118" s="246">
        <v>102549</v>
      </c>
      <c r="F118" s="246">
        <v>110708</v>
      </c>
      <c r="G118" s="246">
        <v>110042</v>
      </c>
      <c r="H118" s="246">
        <v>122497</v>
      </c>
      <c r="I118" s="246">
        <v>144439.300508143</v>
      </c>
      <c r="J118" s="246">
        <v>145555.55793372501</v>
      </c>
      <c r="K118" s="246">
        <v>183053.18429375</v>
      </c>
      <c r="L118" s="246">
        <v>233090.17620114301</v>
      </c>
      <c r="M118" s="246">
        <v>264257.016923861</v>
      </c>
      <c r="N118" s="253" t="s">
        <v>669</v>
      </c>
    </row>
    <row r="119" spans="1:17">
      <c r="A119" s="288" t="s">
        <v>438</v>
      </c>
      <c r="B119" s="432">
        <f t="shared" ref="B119:I119" si="19">+SUM(B120:B122)</f>
        <v>363630</v>
      </c>
      <c r="C119" s="432">
        <f t="shared" si="19"/>
        <v>346280</v>
      </c>
      <c r="D119" s="432">
        <f t="shared" si="19"/>
        <v>381171</v>
      </c>
      <c r="E119" s="432">
        <f t="shared" si="19"/>
        <v>404812</v>
      </c>
      <c r="F119" s="432">
        <f t="shared" si="19"/>
        <v>401710</v>
      </c>
      <c r="G119" s="432">
        <f t="shared" si="19"/>
        <v>373930</v>
      </c>
      <c r="H119" s="432">
        <f t="shared" si="19"/>
        <v>395775</v>
      </c>
      <c r="I119" s="432">
        <f t="shared" si="19"/>
        <v>496295.40092036175</v>
      </c>
      <c r="J119" s="432">
        <v>474537.06159031909</v>
      </c>
      <c r="K119" s="432">
        <v>568565.85185780819</v>
      </c>
      <c r="L119" s="432">
        <v>711015.0074066188</v>
      </c>
      <c r="M119" s="432">
        <v>760443.76979402453</v>
      </c>
      <c r="N119" s="289" t="s">
        <v>20</v>
      </c>
    </row>
    <row r="120" spans="1:17">
      <c r="A120" s="243" t="s">
        <v>518</v>
      </c>
      <c r="B120" s="426">
        <v>3418</v>
      </c>
      <c r="C120" s="426">
        <v>3412</v>
      </c>
      <c r="D120" s="246">
        <v>4212</v>
      </c>
      <c r="E120" s="246">
        <v>4221</v>
      </c>
      <c r="F120" s="246">
        <v>4352</v>
      </c>
      <c r="G120" s="246">
        <v>4383</v>
      </c>
      <c r="H120" s="246">
        <v>4844</v>
      </c>
      <c r="I120" s="246">
        <v>5767.3287698457298</v>
      </c>
      <c r="J120" s="246">
        <v>6087.9200138300803</v>
      </c>
      <c r="K120" s="246">
        <v>7477.2022499171198</v>
      </c>
      <c r="L120" s="246">
        <v>8893.3820390107703</v>
      </c>
      <c r="M120" s="246">
        <v>9680.7903178915603</v>
      </c>
      <c r="N120" s="253" t="s">
        <v>441</v>
      </c>
    </row>
    <row r="121" spans="1:17">
      <c r="A121" s="243" t="s">
        <v>436</v>
      </c>
      <c r="B121" s="426">
        <v>202876</v>
      </c>
      <c r="C121" s="426">
        <v>190166</v>
      </c>
      <c r="D121" s="246">
        <v>207913</v>
      </c>
      <c r="E121" s="246">
        <v>220575</v>
      </c>
      <c r="F121" s="246">
        <v>228503</v>
      </c>
      <c r="G121" s="246">
        <v>213072</v>
      </c>
      <c r="H121" s="246">
        <v>224633</v>
      </c>
      <c r="I121" s="246">
        <v>278974.39678960305</v>
      </c>
      <c r="J121" s="246">
        <v>265543.01259930397</v>
      </c>
      <c r="K121" s="246">
        <v>315726.20905424998</v>
      </c>
      <c r="L121" s="246">
        <v>403694.33010603103</v>
      </c>
      <c r="M121" s="246">
        <v>420209.61841262801</v>
      </c>
      <c r="N121" s="253" t="s">
        <v>442</v>
      </c>
    </row>
    <row r="122" spans="1:17">
      <c r="A122" s="243" t="s">
        <v>660</v>
      </c>
      <c r="B122" s="426">
        <v>157336</v>
      </c>
      <c r="C122" s="426">
        <v>152702</v>
      </c>
      <c r="D122" s="246">
        <v>169046</v>
      </c>
      <c r="E122" s="246">
        <v>180016</v>
      </c>
      <c r="F122" s="246">
        <v>168855</v>
      </c>
      <c r="G122" s="246">
        <v>156475</v>
      </c>
      <c r="H122" s="246">
        <v>166298</v>
      </c>
      <c r="I122" s="246">
        <v>211553.67536091298</v>
      </c>
      <c r="J122" s="246">
        <v>202906.128977185</v>
      </c>
      <c r="K122" s="246">
        <v>245362.440553641</v>
      </c>
      <c r="L122" s="246">
        <v>298427.295261577</v>
      </c>
      <c r="M122" s="246">
        <v>330553.361063505</v>
      </c>
      <c r="N122" s="253" t="s">
        <v>669</v>
      </c>
    </row>
    <row r="123" spans="1:17">
      <c r="A123" s="288" t="s">
        <v>1</v>
      </c>
      <c r="B123" s="432">
        <f t="shared" ref="B123:I123" si="20">+SUM(B119+B115)</f>
        <v>918721</v>
      </c>
      <c r="C123" s="432">
        <f t="shared" si="20"/>
        <v>878716</v>
      </c>
      <c r="D123" s="432">
        <f t="shared" si="20"/>
        <v>1031095</v>
      </c>
      <c r="E123" s="432">
        <f t="shared" si="20"/>
        <v>1115128</v>
      </c>
      <c r="F123" s="432">
        <f t="shared" si="20"/>
        <v>1162370</v>
      </c>
      <c r="G123" s="432">
        <f t="shared" si="20"/>
        <v>1130422</v>
      </c>
      <c r="H123" s="432">
        <f t="shared" si="20"/>
        <v>1224795</v>
      </c>
      <c r="I123" s="432">
        <f t="shared" si="20"/>
        <v>1488690.8985706028</v>
      </c>
      <c r="J123" s="432">
        <v>1510177.3184480821</v>
      </c>
      <c r="K123" s="432">
        <v>1905681.9115031841</v>
      </c>
      <c r="L123" s="432">
        <v>2384395.0702503379</v>
      </c>
      <c r="M123" s="432">
        <v>2596005.7642299128</v>
      </c>
      <c r="N123" s="289" t="s">
        <v>2</v>
      </c>
    </row>
    <row r="124" spans="1:17" s="313" customFormat="1">
      <c r="A124" s="547"/>
      <c r="B124" s="562"/>
      <c r="C124" s="462"/>
      <c r="D124" s="462"/>
      <c r="E124" s="462"/>
      <c r="F124" s="462"/>
      <c r="G124" s="462"/>
      <c r="H124" s="462"/>
      <c r="I124" s="462"/>
      <c r="J124" s="462"/>
      <c r="K124" s="462"/>
      <c r="L124" s="462"/>
      <c r="M124" s="462"/>
      <c r="N124" s="548"/>
      <c r="O124" s="600"/>
    </row>
    <row r="125" spans="1:17" s="313" customFormat="1">
      <c r="A125" s="567" t="s">
        <v>675</v>
      </c>
      <c r="B125" s="459" t="s">
        <v>691</v>
      </c>
      <c r="C125" s="459" t="str">
        <f t="shared" ref="C125:M125" si="21">+C4</f>
        <v>2022/02</v>
      </c>
      <c r="D125" s="459" t="str">
        <f t="shared" si="21"/>
        <v>2022/03</v>
      </c>
      <c r="E125" s="459" t="str">
        <f t="shared" si="21"/>
        <v>2022/04</v>
      </c>
      <c r="F125" s="459" t="str">
        <f t="shared" si="21"/>
        <v>2022/05</v>
      </c>
      <c r="G125" s="459" t="str">
        <f t="shared" si="21"/>
        <v>2022/06</v>
      </c>
      <c r="H125" s="459" t="str">
        <f t="shared" si="21"/>
        <v>2022/07</v>
      </c>
      <c r="I125" s="459" t="str">
        <f t="shared" si="21"/>
        <v>2022/08</v>
      </c>
      <c r="J125" s="459" t="str">
        <f t="shared" si="21"/>
        <v>2022/09</v>
      </c>
      <c r="K125" s="459" t="str">
        <f t="shared" si="21"/>
        <v>2022/10</v>
      </c>
      <c r="L125" s="459" t="str">
        <f t="shared" si="21"/>
        <v>2022/11</v>
      </c>
      <c r="M125" s="459" t="str">
        <f t="shared" si="21"/>
        <v>2022/12</v>
      </c>
      <c r="N125" s="568" t="s">
        <v>676</v>
      </c>
      <c r="O125" s="600"/>
    </row>
    <row r="126" spans="1:17">
      <c r="A126" s="288" t="s">
        <v>343</v>
      </c>
      <c r="B126" s="432">
        <v>144226.25</v>
      </c>
      <c r="C126" s="432">
        <v>142743.09999999998</v>
      </c>
      <c r="D126" s="432">
        <v>143547.94</v>
      </c>
      <c r="E126" s="432">
        <f>SUM(E127:E132)</f>
        <v>143948.09</v>
      </c>
      <c r="F126" s="432">
        <f>SUM(F127:F132)</f>
        <v>144993.80000000002</v>
      </c>
      <c r="G126" s="432">
        <v>151435.5</v>
      </c>
      <c r="H126" s="432">
        <v>152731.14000000001</v>
      </c>
      <c r="I126" s="432">
        <v>163967.62</v>
      </c>
      <c r="J126" s="432">
        <v>176526.8</v>
      </c>
      <c r="K126" s="432">
        <v>181802.7</v>
      </c>
      <c r="L126" s="532">
        <v>189058.41999999998</v>
      </c>
      <c r="M126" s="432">
        <v>214492.41999999998</v>
      </c>
      <c r="N126" s="289" t="s">
        <v>345</v>
      </c>
      <c r="P126" s="533"/>
      <c r="Q126" s="225"/>
    </row>
    <row r="127" spans="1:17">
      <c r="A127" s="243" t="s">
        <v>663</v>
      </c>
      <c r="B127" s="250">
        <v>21606.119999999995</v>
      </c>
      <c r="C127" s="246">
        <v>22010.46</v>
      </c>
      <c r="D127" s="246">
        <v>20897.23</v>
      </c>
      <c r="E127" s="246">
        <v>19294.43</v>
      </c>
      <c r="F127" s="564">
        <v>18293.73</v>
      </c>
      <c r="G127" s="564">
        <v>19075.04</v>
      </c>
      <c r="H127" s="564">
        <v>19272.73</v>
      </c>
      <c r="I127" s="564">
        <v>19114.8</v>
      </c>
      <c r="J127" s="564">
        <v>16535.510000000002</v>
      </c>
      <c r="K127" s="564">
        <v>17193.66</v>
      </c>
      <c r="L127" s="533">
        <v>18642.82</v>
      </c>
      <c r="M127" s="564">
        <v>19695.68</v>
      </c>
      <c r="N127" s="253" t="s">
        <v>667</v>
      </c>
      <c r="O127" s="603"/>
      <c r="P127" s="533"/>
      <c r="Q127" s="225"/>
    </row>
    <row r="128" spans="1:17">
      <c r="A128" s="243" t="s">
        <v>449</v>
      </c>
      <c r="B128" s="250">
        <v>11154.060000000001</v>
      </c>
      <c r="C128" s="246">
        <v>11384.73</v>
      </c>
      <c r="D128" s="246">
        <v>10840.54</v>
      </c>
      <c r="E128" s="246">
        <v>10550.54</v>
      </c>
      <c r="F128" s="564">
        <v>10167.16</v>
      </c>
      <c r="G128" s="564">
        <v>10715.18</v>
      </c>
      <c r="H128" s="564">
        <v>11119.74</v>
      </c>
      <c r="I128" s="564">
        <v>12514.58</v>
      </c>
      <c r="J128" s="564">
        <v>11798.73</v>
      </c>
      <c r="K128" s="564">
        <v>10184.99</v>
      </c>
      <c r="L128" s="533">
        <v>10998.43</v>
      </c>
      <c r="M128" s="564">
        <v>9734.27</v>
      </c>
      <c r="N128" s="253" t="s">
        <v>452</v>
      </c>
      <c r="O128" s="603"/>
      <c r="P128" s="533"/>
      <c r="Q128" s="225"/>
    </row>
    <row r="129" spans="1:17">
      <c r="A129" s="243" t="s">
        <v>447</v>
      </c>
      <c r="B129" s="250">
        <v>11601.81</v>
      </c>
      <c r="C129" s="246">
        <v>11148.130000000001</v>
      </c>
      <c r="D129" s="246">
        <v>10430.030000000001</v>
      </c>
      <c r="E129" s="246">
        <v>10754.99</v>
      </c>
      <c r="F129" s="564">
        <v>12639.24</v>
      </c>
      <c r="G129" s="564">
        <v>12001.56</v>
      </c>
      <c r="H129" s="564">
        <v>12898.05</v>
      </c>
      <c r="I129" s="564">
        <v>13607.490000000002</v>
      </c>
      <c r="J129" s="564">
        <v>19020.2</v>
      </c>
      <c r="K129" s="564">
        <v>22485.340000000004</v>
      </c>
      <c r="L129" s="533">
        <v>23291.329999999998</v>
      </c>
      <c r="M129" s="564">
        <v>38294.47</v>
      </c>
      <c r="N129" s="253" t="s">
        <v>124</v>
      </c>
      <c r="O129" s="603"/>
      <c r="P129" s="533"/>
      <c r="Q129" s="225"/>
    </row>
    <row r="130" spans="1:17">
      <c r="A130" s="243" t="s">
        <v>448</v>
      </c>
      <c r="B130" s="315">
        <v>83084.53</v>
      </c>
      <c r="C130" s="315">
        <v>81279.87999999999</v>
      </c>
      <c r="D130" s="315">
        <v>84509.6</v>
      </c>
      <c r="E130" s="315">
        <v>86073.65</v>
      </c>
      <c r="F130" s="564">
        <v>86735.06</v>
      </c>
      <c r="G130" s="564">
        <v>92242.51</v>
      </c>
      <c r="H130" s="564">
        <v>91312.36</v>
      </c>
      <c r="I130" s="564">
        <v>100380.84</v>
      </c>
      <c r="J130" s="564">
        <v>110679.51000000001</v>
      </c>
      <c r="K130" s="564">
        <v>113227.20999999999</v>
      </c>
      <c r="L130" s="534">
        <v>116662.67999999998</v>
      </c>
      <c r="M130" s="564">
        <v>127135.95999999999</v>
      </c>
      <c r="N130" s="253" t="s">
        <v>451</v>
      </c>
      <c r="O130" s="603"/>
      <c r="P130" s="533"/>
      <c r="Q130" s="225"/>
    </row>
    <row r="131" spans="1:17">
      <c r="A131" s="243" t="s">
        <v>513</v>
      </c>
      <c r="B131" s="250">
        <v>1153.67</v>
      </c>
      <c r="C131" s="246">
        <v>1153.67</v>
      </c>
      <c r="D131" s="246">
        <v>1153.67</v>
      </c>
      <c r="E131" s="246">
        <v>1153.67</v>
      </c>
      <c r="F131" s="564">
        <v>1163.6300000000001</v>
      </c>
      <c r="G131" s="564">
        <v>1157.3500000000001</v>
      </c>
      <c r="H131" s="564">
        <v>1153.67</v>
      </c>
      <c r="I131" s="564">
        <v>1153.67</v>
      </c>
      <c r="J131" s="564">
        <v>1153.67</v>
      </c>
      <c r="K131" s="564">
        <v>1153.67</v>
      </c>
      <c r="L131" s="533">
        <v>1186.55</v>
      </c>
      <c r="M131" s="564">
        <v>1186.55</v>
      </c>
      <c r="N131" s="253" t="s">
        <v>515</v>
      </c>
      <c r="O131" s="603"/>
      <c r="P131" s="533"/>
      <c r="Q131" s="225"/>
    </row>
    <row r="132" spans="1:17">
      <c r="A132" s="243" t="s">
        <v>664</v>
      </c>
      <c r="B132" s="564">
        <v>15626.06</v>
      </c>
      <c r="C132" s="426">
        <v>15766.24</v>
      </c>
      <c r="D132" s="426">
        <v>15716.86</v>
      </c>
      <c r="E132" s="426">
        <v>16120.810000000001</v>
      </c>
      <c r="F132" s="564">
        <v>15994.98</v>
      </c>
      <c r="G132" s="564">
        <v>16243.849999999999</v>
      </c>
      <c r="H132" s="564">
        <v>16974.579999999998</v>
      </c>
      <c r="I132" s="564">
        <v>17196.25</v>
      </c>
      <c r="J132" s="564">
        <v>17339.2</v>
      </c>
      <c r="K132" s="564">
        <v>17557.830000000002</v>
      </c>
      <c r="L132" s="535">
        <v>18276.61</v>
      </c>
      <c r="M132" s="564">
        <v>18445.490000000002</v>
      </c>
      <c r="N132" s="253" t="s">
        <v>666</v>
      </c>
      <c r="O132" s="603"/>
      <c r="P132" s="533"/>
      <c r="Q132" s="225"/>
    </row>
    <row r="133" spans="1:17">
      <c r="A133" s="515" t="s">
        <v>344</v>
      </c>
      <c r="B133" s="432">
        <v>2033.33</v>
      </c>
      <c r="C133" s="432">
        <v>2027.99</v>
      </c>
      <c r="D133" s="432">
        <v>1996.8000000000002</v>
      </c>
      <c r="E133" s="432">
        <v>1943.36</v>
      </c>
      <c r="F133" s="432">
        <f>SUM(F134:F135)</f>
        <v>1938.78</v>
      </c>
      <c r="G133" s="432">
        <v>2018.55</v>
      </c>
      <c r="H133" s="432">
        <v>1763.74</v>
      </c>
      <c r="I133" s="432">
        <v>1880.94</v>
      </c>
      <c r="J133" s="432">
        <v>1924.48</v>
      </c>
      <c r="K133" s="432">
        <v>1954.71</v>
      </c>
      <c r="L133" s="532">
        <v>1967.69</v>
      </c>
      <c r="M133" s="432">
        <v>1619.81</v>
      </c>
      <c r="N133" s="289" t="s">
        <v>670</v>
      </c>
    </row>
    <row r="134" spans="1:17">
      <c r="A134" s="243" t="s">
        <v>665</v>
      </c>
      <c r="B134" s="315">
        <v>84.86</v>
      </c>
      <c r="C134" s="315">
        <v>50</v>
      </c>
      <c r="D134" s="315">
        <v>0</v>
      </c>
      <c r="E134" s="315">
        <v>0</v>
      </c>
      <c r="F134" s="315">
        <v>0</v>
      </c>
      <c r="G134" s="315">
        <v>0</v>
      </c>
      <c r="H134" s="315">
        <v>0</v>
      </c>
      <c r="I134" s="315">
        <v>0</v>
      </c>
      <c r="J134" s="315">
        <v>0</v>
      </c>
      <c r="K134" s="315">
        <v>0</v>
      </c>
      <c r="L134" s="426">
        <v>0</v>
      </c>
      <c r="M134" s="315">
        <v>0</v>
      </c>
      <c r="N134" s="253" t="s">
        <v>668</v>
      </c>
    </row>
    <row r="135" spans="1:17">
      <c r="A135" s="243" t="s">
        <v>660</v>
      </c>
      <c r="B135" s="564">
        <v>1948.47</v>
      </c>
      <c r="C135" s="426">
        <v>1977.99</v>
      </c>
      <c r="D135" s="426">
        <v>1996.8000000000002</v>
      </c>
      <c r="E135" s="426">
        <v>1943.36</v>
      </c>
      <c r="F135" s="315">
        <v>1938.78</v>
      </c>
      <c r="G135" s="315">
        <v>2018.55</v>
      </c>
      <c r="H135" s="315">
        <v>1763.74</v>
      </c>
      <c r="I135" s="315">
        <v>1880.94</v>
      </c>
      <c r="J135" s="315">
        <v>1924.48</v>
      </c>
      <c r="K135" s="315">
        <v>1954.71</v>
      </c>
      <c r="L135" s="426">
        <v>1967.69</v>
      </c>
      <c r="M135" s="315">
        <v>1619.81</v>
      </c>
      <c r="N135" s="253" t="s">
        <v>669</v>
      </c>
    </row>
    <row r="136" spans="1:17">
      <c r="A136" s="290" t="s">
        <v>1</v>
      </c>
      <c r="B136" s="432">
        <f>B133+B126</f>
        <v>146259.57999999999</v>
      </c>
      <c r="C136" s="319">
        <f>C133+C126</f>
        <v>144771.08999999997</v>
      </c>
      <c r="D136" s="319">
        <f t="shared" ref="D136" si="22">D133+D126</f>
        <v>145544.74</v>
      </c>
      <c r="E136" s="319">
        <v>145891.46</v>
      </c>
      <c r="F136" s="319">
        <f>F133+F126</f>
        <v>146932.58000000002</v>
      </c>
      <c r="G136" s="319">
        <f>G126+G135</f>
        <v>153454.04999999999</v>
      </c>
      <c r="H136" s="319">
        <f>H126+H135</f>
        <v>154494.88</v>
      </c>
      <c r="I136" s="319">
        <v>165848.56</v>
      </c>
      <c r="J136" s="319">
        <v>178451.28</v>
      </c>
      <c r="K136" s="319">
        <v>183757.41</v>
      </c>
      <c r="L136" s="536">
        <v>191026.11</v>
      </c>
      <c r="M136" s="319">
        <v>216112.22999999998</v>
      </c>
      <c r="N136" s="256" t="s">
        <v>2</v>
      </c>
    </row>
    <row r="137" spans="1:17">
      <c r="A137" s="292" t="s">
        <v>674</v>
      </c>
      <c r="B137" s="558"/>
      <c r="C137" s="214"/>
      <c r="D137" s="214"/>
      <c r="H137" s="214"/>
      <c r="I137" s="214"/>
      <c r="J137" s="214"/>
      <c r="K137" s="214"/>
      <c r="L137" s="214"/>
      <c r="M137" s="214"/>
      <c r="N137" s="187" t="s">
        <v>707</v>
      </c>
    </row>
    <row r="138" spans="1:17">
      <c r="A138" s="189"/>
      <c r="B138" s="563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</row>
    <row r="139" spans="1:17">
      <c r="A139" s="240" t="s">
        <v>446</v>
      </c>
      <c r="B139" s="459" t="s">
        <v>691</v>
      </c>
      <c r="C139" s="459" t="str">
        <f t="shared" ref="C139:M139" si="23">+C4</f>
        <v>2022/02</v>
      </c>
      <c r="D139" s="459" t="str">
        <f t="shared" si="23"/>
        <v>2022/03</v>
      </c>
      <c r="E139" s="459" t="str">
        <f t="shared" si="23"/>
        <v>2022/04</v>
      </c>
      <c r="F139" s="459" t="str">
        <f t="shared" si="23"/>
        <v>2022/05</v>
      </c>
      <c r="G139" s="459" t="str">
        <f t="shared" si="23"/>
        <v>2022/06</v>
      </c>
      <c r="H139" s="459" t="str">
        <f t="shared" si="23"/>
        <v>2022/07</v>
      </c>
      <c r="I139" s="459" t="str">
        <f t="shared" si="23"/>
        <v>2022/08</v>
      </c>
      <c r="J139" s="459" t="str">
        <f t="shared" si="23"/>
        <v>2022/09</v>
      </c>
      <c r="K139" s="459" t="str">
        <f t="shared" si="23"/>
        <v>2022/10</v>
      </c>
      <c r="L139" s="459" t="str">
        <f t="shared" si="23"/>
        <v>2022/11</v>
      </c>
      <c r="M139" s="459" t="str">
        <f t="shared" si="23"/>
        <v>2022/12</v>
      </c>
      <c r="N139" s="242" t="s">
        <v>450</v>
      </c>
    </row>
    <row r="140" spans="1:17">
      <c r="A140" s="288" t="s">
        <v>343</v>
      </c>
      <c r="B140" s="432">
        <f>SUM(B141:B146)</f>
        <v>1601542.61</v>
      </c>
      <c r="C140" s="432">
        <v>1764832.5499999998</v>
      </c>
      <c r="D140" s="432">
        <v>2006126.16</v>
      </c>
      <c r="E140" s="432">
        <f>SUM(E141:E146)</f>
        <v>2089926.4600000002</v>
      </c>
      <c r="F140" s="432">
        <f>SUM(F141:F146)</f>
        <v>2233491.56</v>
      </c>
      <c r="G140" s="432">
        <f>SUM(G141:G146)</f>
        <v>2379302.62</v>
      </c>
      <c r="H140" s="432">
        <f>SUM(H141:H146)</f>
        <v>2389184.14</v>
      </c>
      <c r="I140" s="432">
        <v>2580595.1</v>
      </c>
      <c r="J140" s="432">
        <v>2735656.2799999993</v>
      </c>
      <c r="K140" s="432">
        <v>2861803.14</v>
      </c>
      <c r="L140" s="432">
        <v>2954170.08</v>
      </c>
      <c r="M140" s="432">
        <v>3067427.19</v>
      </c>
      <c r="N140" s="289" t="s">
        <v>345</v>
      </c>
      <c r="O140" s="603"/>
      <c r="P140" s="246"/>
      <c r="Q140" s="225"/>
    </row>
    <row r="141" spans="1:17">
      <c r="A141" s="243" t="s">
        <v>663</v>
      </c>
      <c r="B141" s="426">
        <v>14488.57</v>
      </c>
      <c r="C141" s="564">
        <v>15051.54</v>
      </c>
      <c r="D141" s="564">
        <v>16081.13</v>
      </c>
      <c r="E141" s="564">
        <v>16216.109999999999</v>
      </c>
      <c r="F141" s="564">
        <v>17766.719999999998</v>
      </c>
      <c r="G141" s="246">
        <v>24835.809999999998</v>
      </c>
      <c r="H141" s="246">
        <v>24955.030000000002</v>
      </c>
      <c r="I141" s="246">
        <v>25146.25</v>
      </c>
      <c r="J141" s="225">
        <v>25170.77</v>
      </c>
      <c r="K141" s="225">
        <v>25531.170000000002</v>
      </c>
      <c r="L141" s="225">
        <v>26370.89</v>
      </c>
      <c r="M141" s="225">
        <v>20798.599999999999</v>
      </c>
      <c r="N141" s="253" t="s">
        <v>667</v>
      </c>
      <c r="O141" s="603"/>
      <c r="P141" s="246"/>
      <c r="Q141" s="225"/>
    </row>
    <row r="142" spans="1:17">
      <c r="A142" s="243" t="s">
        <v>449</v>
      </c>
      <c r="B142" s="426">
        <v>6830.47</v>
      </c>
      <c r="C142" s="564">
        <v>7220.67</v>
      </c>
      <c r="D142" s="564">
        <v>10138.370000000001</v>
      </c>
      <c r="E142" s="564">
        <v>10814.32</v>
      </c>
      <c r="F142" s="564">
        <v>11268.82</v>
      </c>
      <c r="G142" s="246">
        <v>10970.65</v>
      </c>
      <c r="H142" s="246">
        <v>11866.58</v>
      </c>
      <c r="I142" s="246">
        <v>11193.93</v>
      </c>
      <c r="J142" s="225">
        <v>5456.16</v>
      </c>
      <c r="K142" s="225">
        <v>5453.57</v>
      </c>
      <c r="L142" s="225">
        <v>6754.85</v>
      </c>
      <c r="M142" s="225">
        <v>7759.48</v>
      </c>
      <c r="N142" s="253" t="s">
        <v>452</v>
      </c>
      <c r="O142" s="603"/>
      <c r="P142" s="246"/>
      <c r="Q142" s="225"/>
    </row>
    <row r="143" spans="1:17">
      <c r="A143" s="243" t="s">
        <v>447</v>
      </c>
      <c r="B143" s="426">
        <v>1214821.04</v>
      </c>
      <c r="C143" s="564">
        <v>1326449.45</v>
      </c>
      <c r="D143" s="564">
        <v>1535717.87</v>
      </c>
      <c r="E143" s="564">
        <v>1597557.09</v>
      </c>
      <c r="F143" s="564">
        <v>1713196.18</v>
      </c>
      <c r="G143" s="246">
        <v>1819625.16</v>
      </c>
      <c r="H143" s="246">
        <v>1819033.45</v>
      </c>
      <c r="I143" s="246">
        <v>1961531.35</v>
      </c>
      <c r="J143" s="225">
        <v>2096946.53</v>
      </c>
      <c r="K143" s="225">
        <v>2230645.5099999998</v>
      </c>
      <c r="L143" s="225">
        <v>2291490.89</v>
      </c>
      <c r="M143" s="225">
        <v>2375327.7599999998</v>
      </c>
      <c r="N143" s="253" t="s">
        <v>124</v>
      </c>
      <c r="O143" s="603"/>
      <c r="P143" s="246"/>
      <c r="Q143" s="225"/>
    </row>
    <row r="144" spans="1:17">
      <c r="A144" s="243" t="s">
        <v>448</v>
      </c>
      <c r="B144" s="426">
        <v>213737.06</v>
      </c>
      <c r="C144" s="564">
        <v>253543.96</v>
      </c>
      <c r="D144" s="564">
        <v>269461.67</v>
      </c>
      <c r="E144" s="564">
        <v>283265.21999999997</v>
      </c>
      <c r="F144" s="564">
        <v>300880.16000000003</v>
      </c>
      <c r="G144" s="246">
        <v>318220.25</v>
      </c>
      <c r="H144" s="246">
        <v>319383.26</v>
      </c>
      <c r="I144" s="246">
        <v>347575.19999999995</v>
      </c>
      <c r="J144" s="225">
        <v>358419.97</v>
      </c>
      <c r="K144" s="225">
        <v>359533.96</v>
      </c>
      <c r="L144" s="225">
        <v>370104.24</v>
      </c>
      <c r="M144" s="225">
        <v>388312.70999999996</v>
      </c>
      <c r="N144" s="253" t="s">
        <v>451</v>
      </c>
      <c r="O144" s="603"/>
      <c r="P144" s="246"/>
      <c r="Q144" s="225"/>
    </row>
    <row r="145" spans="1:17">
      <c r="A145" s="243" t="s">
        <v>513</v>
      </c>
      <c r="B145" s="426">
        <v>76169.25</v>
      </c>
      <c r="C145" s="564">
        <v>81046.87</v>
      </c>
      <c r="D145" s="564">
        <v>84190.67</v>
      </c>
      <c r="E145" s="564">
        <v>88089.38</v>
      </c>
      <c r="F145" s="564">
        <v>91469.33</v>
      </c>
      <c r="G145" s="246">
        <v>102127.55</v>
      </c>
      <c r="H145" s="246">
        <v>111525.84</v>
      </c>
      <c r="I145" s="246">
        <v>121335.79</v>
      </c>
      <c r="J145" s="225">
        <v>132707.34</v>
      </c>
      <c r="K145" s="225">
        <v>120136.21</v>
      </c>
      <c r="L145" s="225">
        <v>135792.75</v>
      </c>
      <c r="M145" s="225">
        <v>149751.20000000001</v>
      </c>
      <c r="N145" s="253" t="s">
        <v>515</v>
      </c>
      <c r="O145" s="603"/>
      <c r="P145" s="246"/>
      <c r="Q145" s="225"/>
    </row>
    <row r="146" spans="1:17">
      <c r="A146" s="243" t="s">
        <v>664</v>
      </c>
      <c r="B146" s="426">
        <v>75496.22</v>
      </c>
      <c r="C146" s="564">
        <v>81520.06</v>
      </c>
      <c r="D146" s="564">
        <v>90536.45</v>
      </c>
      <c r="E146" s="564">
        <v>93984.34</v>
      </c>
      <c r="F146" s="564">
        <v>98910.35</v>
      </c>
      <c r="G146" s="246">
        <v>103523.2</v>
      </c>
      <c r="H146" s="246">
        <v>102419.98</v>
      </c>
      <c r="I146" s="246">
        <v>113812.58</v>
      </c>
      <c r="J146" s="225">
        <v>116955.51</v>
      </c>
      <c r="K146" s="225">
        <v>120502.72</v>
      </c>
      <c r="L146" s="225">
        <v>123656.46</v>
      </c>
      <c r="M146" s="225">
        <v>125477.44</v>
      </c>
      <c r="N146" s="253" t="s">
        <v>666</v>
      </c>
      <c r="O146" s="603"/>
      <c r="P146" s="246"/>
      <c r="Q146" s="225"/>
    </row>
    <row r="147" spans="1:17">
      <c r="A147" s="515" t="s">
        <v>344</v>
      </c>
      <c r="B147" s="432">
        <v>46451.3</v>
      </c>
      <c r="C147" s="432">
        <v>39230.5</v>
      </c>
      <c r="D147" s="432">
        <v>34032.879999999997</v>
      </c>
      <c r="E147" s="432">
        <v>35767.550000000003</v>
      </c>
      <c r="F147" s="432">
        <f>SUM(F148:F149)</f>
        <v>26937.89</v>
      </c>
      <c r="G147" s="432">
        <v>23965.57</v>
      </c>
      <c r="H147" s="432">
        <v>22974.94</v>
      </c>
      <c r="I147" s="432">
        <v>25583.949999999997</v>
      </c>
      <c r="J147" s="573">
        <v>24741.56</v>
      </c>
      <c r="K147" s="573">
        <v>23161.46</v>
      </c>
      <c r="L147" s="573">
        <v>22617.910000000003</v>
      </c>
      <c r="M147" s="573">
        <v>23309.15</v>
      </c>
      <c r="N147" s="289" t="s">
        <v>670</v>
      </c>
    </row>
    <row r="148" spans="1:17">
      <c r="A148" s="243" t="s">
        <v>665</v>
      </c>
      <c r="B148" s="250">
        <v>4112.93</v>
      </c>
      <c r="C148" s="250">
        <v>3327.79</v>
      </c>
      <c r="D148" s="250">
        <v>3438.2</v>
      </c>
      <c r="E148" s="250">
        <v>4029.15</v>
      </c>
      <c r="F148" s="250">
        <v>4152.34</v>
      </c>
      <c r="G148" s="246">
        <v>3623.49</v>
      </c>
      <c r="H148" s="246">
        <v>3287.28</v>
      </c>
      <c r="I148" s="246">
        <v>3506.85</v>
      </c>
      <c r="J148" s="225">
        <v>2870.86</v>
      </c>
      <c r="K148" s="225">
        <v>3184.83</v>
      </c>
      <c r="L148" s="225">
        <v>3391.01</v>
      </c>
      <c r="M148" s="225">
        <v>3291.9</v>
      </c>
      <c r="N148" s="253" t="s">
        <v>668</v>
      </c>
      <c r="O148" s="604"/>
    </row>
    <row r="149" spans="1:17">
      <c r="A149" s="243" t="s">
        <v>660</v>
      </c>
      <c r="B149" s="250">
        <v>42338.37</v>
      </c>
      <c r="C149" s="250">
        <v>35902.71</v>
      </c>
      <c r="D149" s="250">
        <v>30594.68</v>
      </c>
      <c r="E149" s="250">
        <v>31738.400000000001</v>
      </c>
      <c r="F149" s="250">
        <v>22785.55</v>
      </c>
      <c r="G149" s="246">
        <v>20342.080000000002</v>
      </c>
      <c r="H149" s="246">
        <v>19687.66</v>
      </c>
      <c r="I149" s="246">
        <v>22077.1</v>
      </c>
      <c r="J149" s="225">
        <v>21870.7</v>
      </c>
      <c r="K149" s="225">
        <v>19976.63</v>
      </c>
      <c r="L149" s="225">
        <v>19226.900000000001</v>
      </c>
      <c r="M149" s="225">
        <v>20017.25</v>
      </c>
      <c r="N149" s="253" t="s">
        <v>669</v>
      </c>
      <c r="O149" s="604"/>
    </row>
    <row r="150" spans="1:17">
      <c r="A150" s="290" t="s">
        <v>1</v>
      </c>
      <c r="B150" s="319">
        <f>B147+B140</f>
        <v>1647993.9100000001</v>
      </c>
      <c r="C150" s="319">
        <v>1804063.0499999998</v>
      </c>
      <c r="D150" s="319">
        <v>2040159.0399999998</v>
      </c>
      <c r="E150" s="319">
        <v>2125694.0100000002</v>
      </c>
      <c r="F150" s="319">
        <f>F147+F140</f>
        <v>2260429.4500000002</v>
      </c>
      <c r="G150" s="319">
        <f t="shared" ref="G150:H150" si="24">G147+G140</f>
        <v>2403268.19</v>
      </c>
      <c r="H150" s="319">
        <f t="shared" si="24"/>
        <v>2412159.08</v>
      </c>
      <c r="I150" s="319">
        <v>2606179.0500000003</v>
      </c>
      <c r="J150" s="319">
        <v>2760397.8399999994</v>
      </c>
      <c r="K150" s="319">
        <v>2884964.6</v>
      </c>
      <c r="L150" s="319">
        <v>2976787.99</v>
      </c>
      <c r="M150" s="319">
        <v>3090736.34</v>
      </c>
      <c r="N150" s="256" t="s">
        <v>2</v>
      </c>
    </row>
    <row r="151" spans="1:17">
      <c r="A151" s="189"/>
      <c r="B151" s="563"/>
      <c r="C151" s="189"/>
      <c r="D151" s="189"/>
      <c r="G151" s="189"/>
      <c r="H151" s="189"/>
      <c r="I151" s="189"/>
      <c r="J151" s="189"/>
      <c r="K151" s="189"/>
      <c r="L151" s="189"/>
      <c r="M151" s="189"/>
      <c r="N151" s="189"/>
    </row>
    <row r="152" spans="1:17">
      <c r="A152" s="291" t="s">
        <v>453</v>
      </c>
      <c r="B152" s="463" t="str">
        <f t="shared" ref="B152:M152" si="25">+B4</f>
        <v>2022/01</v>
      </c>
      <c r="C152" s="463" t="str">
        <f t="shared" si="25"/>
        <v>2022/02</v>
      </c>
      <c r="D152" s="463" t="str">
        <f t="shared" si="25"/>
        <v>2022/03</v>
      </c>
      <c r="E152" s="463" t="str">
        <f t="shared" si="25"/>
        <v>2022/04</v>
      </c>
      <c r="F152" s="463" t="str">
        <f t="shared" si="25"/>
        <v>2022/05</v>
      </c>
      <c r="G152" s="463" t="str">
        <f t="shared" si="25"/>
        <v>2022/06</v>
      </c>
      <c r="H152" s="463" t="str">
        <f t="shared" si="25"/>
        <v>2022/07</v>
      </c>
      <c r="I152" s="463" t="str">
        <f t="shared" si="25"/>
        <v>2022/08</v>
      </c>
      <c r="J152" s="463" t="str">
        <f t="shared" si="25"/>
        <v>2022/09</v>
      </c>
      <c r="K152" s="463" t="str">
        <f t="shared" si="25"/>
        <v>2022/10</v>
      </c>
      <c r="L152" s="463" t="str">
        <f t="shared" si="25"/>
        <v>2022/11</v>
      </c>
      <c r="M152" s="463" t="str">
        <f t="shared" si="25"/>
        <v>2022/12</v>
      </c>
      <c r="N152" s="204" t="s">
        <v>454</v>
      </c>
    </row>
    <row r="153" spans="1:17">
      <c r="A153" s="174" t="s">
        <v>374</v>
      </c>
      <c r="B153" s="205">
        <v>34735.079340895543</v>
      </c>
      <c r="C153" s="426">
        <v>63330.833637333402</v>
      </c>
      <c r="D153" s="426">
        <v>93471.491951644479</v>
      </c>
      <c r="E153" s="426">
        <v>139223.25865726447</v>
      </c>
      <c r="F153" s="426">
        <v>181817.31249726447</v>
      </c>
      <c r="G153" s="426">
        <v>218924.04612081673</v>
      </c>
      <c r="H153" s="426">
        <v>238539.45824841422</v>
      </c>
      <c r="I153" s="426">
        <v>284949.39092683559</v>
      </c>
      <c r="J153" s="426">
        <v>351271.40120938548</v>
      </c>
      <c r="K153" s="426">
        <v>409140.99933440215</v>
      </c>
      <c r="L153" s="426">
        <v>502528.40868860745</v>
      </c>
      <c r="M153" s="426">
        <v>603864.14699145884</v>
      </c>
      <c r="N153" s="176" t="s">
        <v>375</v>
      </c>
    </row>
    <row r="154" spans="1:17">
      <c r="A154" s="174" t="s">
        <v>66</v>
      </c>
      <c r="B154" s="464">
        <v>0.28111801915296591</v>
      </c>
      <c r="C154" s="464">
        <v>0.28446106875376254</v>
      </c>
      <c r="D154" s="464">
        <v>0.26846497199203451</v>
      </c>
      <c r="E154" s="464">
        <v>0.27468326924363423</v>
      </c>
      <c r="F154" s="464">
        <v>0.296195830099583</v>
      </c>
      <c r="G154" s="464">
        <v>0.29762784711399554</v>
      </c>
      <c r="H154" s="464">
        <v>0.29480802071720064</v>
      </c>
      <c r="I154" s="464">
        <v>0.28937520748649947</v>
      </c>
      <c r="J154" s="464">
        <v>0.29005800890079536</v>
      </c>
      <c r="K154" s="464">
        <v>0.28994159673995562</v>
      </c>
      <c r="L154" s="464">
        <v>0.29143413222641212</v>
      </c>
      <c r="M154" s="464">
        <v>0.29327704923421788</v>
      </c>
      <c r="N154" s="176" t="s">
        <v>72</v>
      </c>
    </row>
    <row r="155" spans="1:17">
      <c r="A155" s="206" t="s">
        <v>411</v>
      </c>
      <c r="B155" s="207">
        <v>-267.31654035292814</v>
      </c>
      <c r="C155" s="207">
        <v>-484.30083580016708</v>
      </c>
      <c r="D155" s="207">
        <v>-991.0669615339184</v>
      </c>
      <c r="E155" s="207">
        <v>-1237.6533948813305</v>
      </c>
      <c r="F155" s="207">
        <v>-2021.0303448813306</v>
      </c>
      <c r="G155" s="207">
        <v>-2770.2979547749537</v>
      </c>
      <c r="H155" s="207">
        <v>-3017.8970694586028</v>
      </c>
      <c r="I155" s="207">
        <v>-2323.6390778371656</v>
      </c>
      <c r="J155" s="415">
        <v>-2964.4199766923293</v>
      </c>
      <c r="K155" s="415">
        <v>-3617.4526101873817</v>
      </c>
      <c r="L155" s="415">
        <v>-3379.6021601069565</v>
      </c>
      <c r="M155" s="415">
        <v>-4389.9319800912326</v>
      </c>
      <c r="N155" s="260" t="s">
        <v>412</v>
      </c>
    </row>
    <row r="156" spans="1:17">
      <c r="A156" s="189"/>
      <c r="B156" s="205"/>
      <c r="C156" s="205"/>
      <c r="E156" s="205"/>
      <c r="F156" s="205"/>
      <c r="G156" s="426"/>
      <c r="H156" s="205"/>
      <c r="J156" s="205"/>
      <c r="K156" s="205"/>
      <c r="L156" s="246"/>
      <c r="M156" s="246"/>
      <c r="N156" s="202"/>
    </row>
    <row r="157" spans="1:17">
      <c r="A157" s="265" t="s">
        <v>724</v>
      </c>
      <c r="B157" s="464"/>
      <c r="C157" s="464"/>
      <c r="E157" s="309"/>
      <c r="F157" s="309"/>
      <c r="H157" s="309"/>
      <c r="I157" s="246"/>
      <c r="K157" s="309"/>
      <c r="N157" s="224" t="s">
        <v>725</v>
      </c>
    </row>
    <row r="158" spans="1:17">
      <c r="B158" s="610"/>
      <c r="C158" s="610"/>
      <c r="D158" s="610"/>
      <c r="E158" s="610"/>
      <c r="F158" s="610"/>
      <c r="G158" s="610"/>
      <c r="H158" s="610"/>
      <c r="I158" s="610"/>
      <c r="J158" s="309"/>
      <c r="K158" s="610"/>
      <c r="L158" s="610"/>
      <c r="M158" s="610"/>
    </row>
    <row r="159" spans="1:17">
      <c r="A159" s="470"/>
      <c r="D159" s="426"/>
      <c r="E159" s="426"/>
      <c r="J159" s="309"/>
      <c r="K159" s="309"/>
      <c r="N159" s="537"/>
    </row>
    <row r="160" spans="1:17">
      <c r="A160" s="267"/>
      <c r="B160" s="426"/>
      <c r="D160" s="464"/>
      <c r="E160" s="464"/>
      <c r="J160" s="309"/>
      <c r="K160" s="205"/>
      <c r="L160" s="205"/>
      <c r="M160" s="205"/>
      <c r="N160" s="205"/>
    </row>
    <row r="161" spans="1:13">
      <c r="A161" s="267"/>
      <c r="B161" s="170"/>
      <c r="D161" s="426"/>
      <c r="E161" s="426"/>
      <c r="J161" s="309"/>
    </row>
    <row r="162" spans="1:13">
      <c r="A162" s="267"/>
      <c r="B162" s="426"/>
      <c r="J162" s="309"/>
      <c r="K162" s="309"/>
      <c r="L162" s="246"/>
      <c r="M162" s="246"/>
    </row>
    <row r="163" spans="1:13">
      <c r="A163" s="267"/>
      <c r="B163" s="426"/>
      <c r="C163" s="426"/>
      <c r="D163" s="225"/>
      <c r="J163" s="309"/>
      <c r="K163" s="309"/>
      <c r="L163" s="309"/>
      <c r="M163" s="309"/>
    </row>
    <row r="164" spans="1:13">
      <c r="A164" s="267"/>
      <c r="B164" s="267"/>
      <c r="C164" s="530"/>
      <c r="D164" s="225"/>
      <c r="E164" s="225"/>
      <c r="J164" s="309"/>
      <c r="K164" s="309"/>
      <c r="L164" s="474"/>
      <c r="M164" s="474"/>
    </row>
    <row r="165" spans="1:13">
      <c r="A165" s="267"/>
      <c r="B165" s="267"/>
      <c r="C165" s="530"/>
      <c r="J165" s="309"/>
      <c r="K165" s="309"/>
      <c r="L165" s="474"/>
      <c r="M165" s="474"/>
    </row>
    <row r="166" spans="1:13">
      <c r="A166" s="267"/>
      <c r="B166" s="267"/>
      <c r="C166" s="530"/>
      <c r="J166" s="309"/>
      <c r="K166" s="309"/>
      <c r="L166" s="474"/>
      <c r="M166" s="474"/>
    </row>
    <row r="167" spans="1:13">
      <c r="A167" s="267"/>
      <c r="B167" s="267"/>
      <c r="C167" s="530"/>
      <c r="J167" s="309"/>
      <c r="K167" s="309"/>
      <c r="L167" s="474"/>
      <c r="M167" s="474"/>
    </row>
    <row r="168" spans="1:13">
      <c r="A168" s="267"/>
      <c r="B168" s="267"/>
      <c r="C168" s="530"/>
      <c r="J168" s="309"/>
      <c r="K168" s="309"/>
      <c r="L168" s="474"/>
      <c r="M168" s="474"/>
    </row>
    <row r="169" spans="1:13">
      <c r="A169" s="267"/>
      <c r="B169" s="267"/>
      <c r="C169" s="530"/>
      <c r="J169" s="268"/>
      <c r="K169" s="268"/>
      <c r="L169" s="474"/>
      <c r="M169" s="474"/>
    </row>
    <row r="170" spans="1:13">
      <c r="A170" s="267"/>
      <c r="B170" s="267"/>
      <c r="C170" s="530"/>
      <c r="J170" s="268"/>
      <c r="K170" s="268"/>
      <c r="L170" s="268"/>
      <c r="M170" s="268"/>
    </row>
    <row r="171" spans="1:13">
      <c r="A171" s="267"/>
      <c r="B171" s="267"/>
      <c r="C171" s="530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3">
      <c r="A172" s="267"/>
      <c r="B172" s="465"/>
      <c r="C172" s="268"/>
      <c r="D172" s="268"/>
      <c r="E172" s="269"/>
      <c r="F172" s="269"/>
      <c r="G172" s="269"/>
      <c r="H172" s="269"/>
      <c r="I172" s="269"/>
      <c r="J172" s="269"/>
      <c r="K172" s="269"/>
      <c r="L172" s="269"/>
      <c r="M172" s="269"/>
    </row>
    <row r="173" spans="1:13">
      <c r="A173" s="267"/>
      <c r="B173" s="465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3">
      <c r="A174" s="268"/>
      <c r="B174" s="465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3">
      <c r="A175" s="268"/>
      <c r="B175" s="465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3">
      <c r="A176" s="268"/>
      <c r="B176" s="465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465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465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465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465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465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465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465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465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465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465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465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465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465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465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465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465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465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465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465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465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465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465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465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465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465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465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465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465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465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465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465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465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465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465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465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465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465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465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465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465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465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465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465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465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465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465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465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465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465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465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465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465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465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465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465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465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465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465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465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465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465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465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465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465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465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465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465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465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465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465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465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465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465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465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465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465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465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465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465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465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465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465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465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465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465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465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465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465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465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465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465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465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465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465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465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465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465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465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465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465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465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465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465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465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465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465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465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465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465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465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465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465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465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465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465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465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465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465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465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465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465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465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465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465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465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465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465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465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4">
      <c r="A305" s="268"/>
      <c r="B305" s="465"/>
      <c r="C305" s="268"/>
      <c r="D305" s="268"/>
    </row>
    <row r="306" spans="1:4">
      <c r="A306" s="268"/>
      <c r="B306" s="465"/>
      <c r="C306" s="268"/>
      <c r="D306" s="268"/>
    </row>
    <row r="307" spans="1:4">
      <c r="A307" s="268"/>
      <c r="B307" s="465"/>
      <c r="C307" s="268"/>
      <c r="D307" s="268"/>
    </row>
    <row r="308" spans="1:4">
      <c r="A308" s="268"/>
      <c r="B308" s="465"/>
      <c r="C308" s="268"/>
      <c r="D308" s="268"/>
    </row>
    <row r="309" spans="1:4">
      <c r="A309" s="268"/>
      <c r="B309" s="465"/>
      <c r="C309" s="268"/>
      <c r="D309" s="268"/>
    </row>
    <row r="310" spans="1:4">
      <c r="A310" s="268"/>
      <c r="B310" s="465"/>
      <c r="C310" s="268"/>
      <c r="D310" s="268"/>
    </row>
  </sheetData>
  <phoneticPr fontId="293" type="noConversion"/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E600-4A2B-4607-991B-AFDDC04E0CCB}">
  <sheetPr>
    <pageSetUpPr autoPageBreaks="0"/>
  </sheetPr>
  <dimension ref="A1:AB310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42" defaultRowHeight="12.75"/>
  <cols>
    <col min="1" max="1" width="67.7109375" style="660" customWidth="1"/>
    <col min="2" max="2" width="68.7109375" style="170" customWidth="1"/>
    <col min="3" max="3" width="17.7109375" style="313" bestFit="1" customWidth="1"/>
    <col min="4" max="5" width="15" style="170" customWidth="1"/>
    <col min="6" max="8" width="15" style="313" customWidth="1"/>
    <col min="9" max="9" width="17" style="313" bestFit="1" customWidth="1"/>
    <col min="10" max="10" width="17.140625" style="313" customWidth="1"/>
    <col min="11" max="11" width="18.5703125" style="313" customWidth="1"/>
    <col min="12" max="13" width="17" style="313" bestFit="1" customWidth="1"/>
    <col min="14" max="14" width="13.85546875" style="313" customWidth="1"/>
    <col min="15" max="15" width="27.7109375" style="170" customWidth="1"/>
    <col min="16" max="16" width="24.85546875" style="594" customWidth="1"/>
    <col min="17" max="17" width="42" style="170"/>
    <col min="18" max="18" width="28.42578125" style="170" customWidth="1"/>
    <col min="19" max="21" width="13.85546875" style="170" customWidth="1"/>
    <col min="22" max="16384" width="42" style="170"/>
  </cols>
  <sheetData>
    <row r="1" spans="1:22" s="165" customFormat="1" ht="22.5">
      <c r="A1" s="688" t="s">
        <v>378</v>
      </c>
      <c r="C1" s="435"/>
      <c r="D1" s="164"/>
      <c r="E1" s="164"/>
      <c r="F1" s="435"/>
      <c r="G1" s="435"/>
      <c r="H1" s="435"/>
      <c r="I1" s="435"/>
      <c r="J1" s="435"/>
      <c r="K1" s="435"/>
      <c r="L1" s="435"/>
      <c r="M1" s="435"/>
      <c r="N1" s="663"/>
      <c r="P1" s="595"/>
    </row>
    <row r="2" spans="1:22" s="165" customFormat="1" ht="22.5">
      <c r="A2" s="404" t="s">
        <v>379</v>
      </c>
      <c r="B2" s="404"/>
      <c r="C2" s="516"/>
      <c r="D2" s="517"/>
      <c r="E2" s="517"/>
      <c r="F2" s="516"/>
      <c r="G2" s="516"/>
      <c r="H2" s="516"/>
      <c r="I2" s="436"/>
      <c r="J2" s="436"/>
      <c r="K2" s="436"/>
      <c r="L2" s="436"/>
      <c r="M2" s="436"/>
      <c r="N2" s="664"/>
      <c r="P2" s="595"/>
    </row>
    <row r="3" spans="1:22" s="165" customFormat="1" ht="22.5">
      <c r="A3" s="689"/>
      <c r="B3" s="690"/>
      <c r="C3" s="531"/>
      <c r="D3" s="531"/>
      <c r="E3" s="531"/>
      <c r="F3" s="605"/>
      <c r="G3" s="605"/>
      <c r="H3" s="605"/>
      <c r="I3" s="436"/>
      <c r="J3" s="436"/>
      <c r="K3" s="436"/>
      <c r="L3" s="436"/>
      <c r="M3" s="436"/>
      <c r="N3" s="436"/>
      <c r="P3" s="595"/>
    </row>
    <row r="4" spans="1:22">
      <c r="A4" s="620" t="s">
        <v>495</v>
      </c>
      <c r="B4" s="173" t="s">
        <v>496</v>
      </c>
      <c r="C4" s="432" t="s">
        <v>733</v>
      </c>
      <c r="D4" s="432" t="s">
        <v>734</v>
      </c>
      <c r="E4" s="432" t="s">
        <v>735</v>
      </c>
      <c r="F4" s="432" t="s">
        <v>736</v>
      </c>
      <c r="G4" s="432" t="s">
        <v>737</v>
      </c>
      <c r="H4" s="432" t="s">
        <v>738</v>
      </c>
      <c r="I4" s="432" t="s">
        <v>739</v>
      </c>
      <c r="J4" s="432" t="s">
        <v>740</v>
      </c>
      <c r="K4" s="432" t="s">
        <v>741</v>
      </c>
      <c r="L4" s="432" t="s">
        <v>742</v>
      </c>
      <c r="M4" s="432" t="s">
        <v>743</v>
      </c>
      <c r="N4" s="666" t="s">
        <v>744</v>
      </c>
      <c r="P4" s="503"/>
      <c r="Q4" s="416"/>
      <c r="R4" s="225"/>
    </row>
    <row r="5" spans="1:22">
      <c r="A5" s="620" t="s">
        <v>343</v>
      </c>
      <c r="B5" s="173" t="s">
        <v>345</v>
      </c>
      <c r="C5" s="423">
        <v>14595531.969832001</v>
      </c>
      <c r="D5" s="423">
        <v>15170303.238038</v>
      </c>
      <c r="E5" s="423">
        <v>15724857.626942001</v>
      </c>
      <c r="F5" s="423">
        <v>15867609.851646001</v>
      </c>
      <c r="G5" s="423">
        <v>16068269.705095999</v>
      </c>
      <c r="H5" s="423">
        <v>17966633.376497</v>
      </c>
      <c r="I5" s="423">
        <v>19635717.479644999</v>
      </c>
      <c r="J5" s="423">
        <v>20580499.209472001</v>
      </c>
      <c r="K5" s="423">
        <v>21013837.26492</v>
      </c>
      <c r="L5" s="423">
        <v>21558103.467294</v>
      </c>
      <c r="M5" s="423">
        <v>22005020.080665998</v>
      </c>
      <c r="N5" s="666">
        <v>22608060.421948001</v>
      </c>
      <c r="O5" s="503"/>
      <c r="P5" s="503"/>
      <c r="Q5" s="700"/>
      <c r="R5" s="225"/>
    </row>
    <row r="6" spans="1:22">
      <c r="A6" s="621" t="s">
        <v>340</v>
      </c>
      <c r="B6" s="176" t="s">
        <v>351</v>
      </c>
      <c r="C6" s="416">
        <v>4839630.5020000003</v>
      </c>
      <c r="D6" s="416">
        <v>5250386.8320000004</v>
      </c>
      <c r="E6" s="416">
        <v>5703986.8320000004</v>
      </c>
      <c r="F6" s="416">
        <v>5960342.3049999997</v>
      </c>
      <c r="G6" s="416">
        <v>6031512.1189999999</v>
      </c>
      <c r="H6" s="416">
        <v>6344134.1289999997</v>
      </c>
      <c r="I6" s="416">
        <v>6900569.1009999998</v>
      </c>
      <c r="J6" s="416">
        <v>7151930.6890000002</v>
      </c>
      <c r="K6" s="416">
        <v>7578189.9919999996</v>
      </c>
      <c r="L6" s="416">
        <v>7889093.0159999998</v>
      </c>
      <c r="M6" s="416">
        <v>8002344.3899999997</v>
      </c>
      <c r="N6" s="667">
        <v>8506019.2190000005</v>
      </c>
      <c r="O6" s="503"/>
      <c r="P6" s="503"/>
      <c r="Q6" s="619"/>
      <c r="R6" s="225"/>
    </row>
    <row r="7" spans="1:22">
      <c r="A7" s="621" t="s">
        <v>341</v>
      </c>
      <c r="B7" s="176" t="s">
        <v>352</v>
      </c>
      <c r="C7" s="416">
        <v>3682845.2721899999</v>
      </c>
      <c r="D7" s="416">
        <v>3503943.0172199998</v>
      </c>
      <c r="E7" s="416">
        <v>3516805.76523</v>
      </c>
      <c r="F7" s="416">
        <v>3625246.9209700003</v>
      </c>
      <c r="G7" s="416">
        <v>3502952.2831199998</v>
      </c>
      <c r="H7" s="416">
        <v>4346239.01461</v>
      </c>
      <c r="I7" s="416">
        <v>4619800.1349399993</v>
      </c>
      <c r="J7" s="416">
        <v>4837865.1336300001</v>
      </c>
      <c r="K7" s="416">
        <v>4709587.3322799997</v>
      </c>
      <c r="L7" s="416">
        <v>4932813.209929999</v>
      </c>
      <c r="M7" s="416">
        <v>5065511.0657299999</v>
      </c>
      <c r="N7" s="667">
        <v>5178529.7106599994</v>
      </c>
      <c r="O7" s="503"/>
      <c r="P7" s="503"/>
      <c r="Q7" s="619"/>
      <c r="R7" s="225"/>
    </row>
    <row r="8" spans="1:22">
      <c r="A8" s="621" t="s">
        <v>585</v>
      </c>
      <c r="B8" s="176" t="s">
        <v>298</v>
      </c>
      <c r="C8" s="416">
        <v>3115536.9</v>
      </c>
      <c r="D8" s="416">
        <v>3361113.4099999997</v>
      </c>
      <c r="E8" s="416">
        <v>3471746.7900000005</v>
      </c>
      <c r="F8" s="416">
        <v>3304858.5500000003</v>
      </c>
      <c r="G8" s="416">
        <v>3400026.07</v>
      </c>
      <c r="H8" s="416">
        <v>3563956.83</v>
      </c>
      <c r="I8" s="416">
        <v>3797766.48</v>
      </c>
      <c r="J8" s="416">
        <v>4012535.73</v>
      </c>
      <c r="K8" s="416">
        <v>3812305.8699999992</v>
      </c>
      <c r="L8" s="416">
        <v>3929150.0800000005</v>
      </c>
      <c r="M8" s="416">
        <v>3890108.61</v>
      </c>
      <c r="N8" s="667">
        <v>4089824.7299999995</v>
      </c>
      <c r="O8" s="503"/>
      <c r="P8" s="503"/>
      <c r="Q8" s="619"/>
      <c r="R8" s="225"/>
    </row>
    <row r="9" spans="1:22">
      <c r="A9" s="621" t="s">
        <v>613</v>
      </c>
      <c r="B9" s="176" t="s">
        <v>615</v>
      </c>
      <c r="C9" s="424">
        <v>868814.75656799995</v>
      </c>
      <c r="D9" s="424">
        <v>857244.03799000022</v>
      </c>
      <c r="E9" s="424">
        <v>907127.53784399992</v>
      </c>
      <c r="F9" s="424">
        <v>920960.28529200004</v>
      </c>
      <c r="G9" s="424">
        <v>936858.12323999999</v>
      </c>
      <c r="H9" s="424">
        <v>1230104.5434419999</v>
      </c>
      <c r="I9" s="424">
        <v>1316811.986143</v>
      </c>
      <c r="J9" s="424">
        <v>1280045.330508</v>
      </c>
      <c r="K9" s="424">
        <v>1300389.1434950002</v>
      </c>
      <c r="L9" s="424">
        <v>1349935.372764</v>
      </c>
      <c r="M9" s="424">
        <v>1442351.1757920003</v>
      </c>
      <c r="N9" s="668">
        <v>1470148.1237299999</v>
      </c>
      <c r="O9" s="610"/>
      <c r="P9" s="503"/>
      <c r="Q9" s="619"/>
      <c r="R9" s="225"/>
    </row>
    <row r="10" spans="1:22">
      <c r="A10" s="621" t="s">
        <v>614</v>
      </c>
      <c r="B10" s="176" t="s">
        <v>616</v>
      </c>
      <c r="C10" s="424">
        <v>229865.53907399997</v>
      </c>
      <c r="D10" s="424">
        <v>240321.94082799999</v>
      </c>
      <c r="E10" s="424">
        <v>243714.70186799997</v>
      </c>
      <c r="F10" s="424">
        <v>243065.79038400002</v>
      </c>
      <c r="G10" s="424">
        <v>250205.10973599998</v>
      </c>
      <c r="H10" s="424">
        <v>323458.85944500001</v>
      </c>
      <c r="I10" s="424">
        <v>345943.77756200003</v>
      </c>
      <c r="J10" s="424">
        <v>342768.32633399998</v>
      </c>
      <c r="K10" s="424">
        <v>373947.92714499997</v>
      </c>
      <c r="L10" s="424">
        <v>382757.78860000003</v>
      </c>
      <c r="M10" s="424">
        <v>416074.83914400003</v>
      </c>
      <c r="N10" s="668">
        <v>436912.63855799992</v>
      </c>
      <c r="O10" s="503"/>
      <c r="P10" s="503"/>
      <c r="Q10" s="619"/>
      <c r="R10" s="225"/>
    </row>
    <row r="11" spans="1:22">
      <c r="A11" s="621" t="s">
        <v>234</v>
      </c>
      <c r="B11" s="176" t="s">
        <v>144</v>
      </c>
      <c r="C11" s="424">
        <v>1617214</v>
      </c>
      <c r="D11" s="424">
        <v>1717163</v>
      </c>
      <c r="E11" s="424">
        <v>1645396</v>
      </c>
      <c r="F11" s="424">
        <v>1577846</v>
      </c>
      <c r="G11" s="424">
        <v>1723890</v>
      </c>
      <c r="H11" s="424">
        <v>1936036</v>
      </c>
      <c r="I11" s="424">
        <v>2418550</v>
      </c>
      <c r="J11" s="424">
        <v>2712179</v>
      </c>
      <c r="K11" s="424">
        <v>2979259</v>
      </c>
      <c r="L11" s="424">
        <v>2787653</v>
      </c>
      <c r="M11" s="424">
        <v>2880755</v>
      </c>
      <c r="N11" s="668">
        <v>2599965</v>
      </c>
      <c r="O11" s="503"/>
      <c r="P11" s="503"/>
      <c r="Q11" s="619"/>
      <c r="R11" s="225"/>
    </row>
    <row r="12" spans="1:22">
      <c r="A12" s="621" t="s">
        <v>262</v>
      </c>
      <c r="B12" s="176" t="s">
        <v>569</v>
      </c>
      <c r="C12" s="416">
        <v>185130</v>
      </c>
      <c r="D12" s="416">
        <v>183859</v>
      </c>
      <c r="E12" s="416">
        <v>177323</v>
      </c>
      <c r="F12" s="416">
        <v>172277</v>
      </c>
      <c r="G12" s="416">
        <v>160856</v>
      </c>
      <c r="H12" s="416">
        <v>159854</v>
      </c>
      <c r="I12" s="416">
        <v>169151</v>
      </c>
      <c r="J12" s="416">
        <v>169880</v>
      </c>
      <c r="K12" s="416">
        <v>185753</v>
      </c>
      <c r="L12" s="416">
        <v>207785</v>
      </c>
      <c r="M12" s="416">
        <v>220799</v>
      </c>
      <c r="N12" s="667">
        <v>231331</v>
      </c>
      <c r="O12" s="503"/>
      <c r="P12" s="503"/>
      <c r="Q12" s="619"/>
      <c r="R12" s="225"/>
    </row>
    <row r="13" spans="1:22">
      <c r="A13" s="621" t="s">
        <v>685</v>
      </c>
      <c r="B13" s="176" t="s">
        <v>686</v>
      </c>
      <c r="C13" s="416">
        <v>49643</v>
      </c>
      <c r="D13" s="416">
        <v>49634</v>
      </c>
      <c r="E13" s="416">
        <v>50077</v>
      </c>
      <c r="F13" s="416">
        <v>50587</v>
      </c>
      <c r="G13" s="416">
        <v>48137</v>
      </c>
      <c r="H13" s="416">
        <v>47455</v>
      </c>
      <c r="I13" s="416">
        <v>48851</v>
      </c>
      <c r="J13" s="416">
        <v>53251</v>
      </c>
      <c r="K13" s="416">
        <v>55021</v>
      </c>
      <c r="L13" s="416">
        <v>56925</v>
      </c>
      <c r="M13" s="416">
        <v>63834</v>
      </c>
      <c r="N13" s="667">
        <v>68350</v>
      </c>
      <c r="O13" s="503"/>
      <c r="P13" s="503"/>
      <c r="Q13" s="700"/>
      <c r="R13" s="225"/>
    </row>
    <row r="14" spans="1:22">
      <c r="A14" s="621" t="s">
        <v>263</v>
      </c>
      <c r="B14" s="176" t="s">
        <v>346</v>
      </c>
      <c r="C14" s="433">
        <v>6852</v>
      </c>
      <c r="D14" s="433">
        <v>6638</v>
      </c>
      <c r="E14" s="433">
        <v>8680</v>
      </c>
      <c r="F14" s="433">
        <v>12426</v>
      </c>
      <c r="G14" s="433">
        <v>13833</v>
      </c>
      <c r="H14" s="433">
        <v>15395</v>
      </c>
      <c r="I14" s="433">
        <v>18274</v>
      </c>
      <c r="J14" s="433">
        <v>20044</v>
      </c>
      <c r="K14" s="433">
        <v>19384</v>
      </c>
      <c r="L14" s="433">
        <v>21991</v>
      </c>
      <c r="M14" s="433">
        <v>23242</v>
      </c>
      <c r="N14" s="669">
        <v>26980</v>
      </c>
      <c r="O14" s="503"/>
      <c r="P14" s="503"/>
      <c r="Q14" s="700"/>
      <c r="R14" s="225"/>
    </row>
    <row r="15" spans="1:22">
      <c r="A15" s="622" t="s">
        <v>344</v>
      </c>
      <c r="B15" s="180" t="s">
        <v>359</v>
      </c>
      <c r="C15" s="432">
        <v>1254840.9752700001</v>
      </c>
      <c r="D15" s="432">
        <v>1270976.7800699999</v>
      </c>
      <c r="E15" s="432">
        <v>1288512.7975900001</v>
      </c>
      <c r="F15" s="432">
        <v>1285956.7230700001</v>
      </c>
      <c r="G15" s="432">
        <v>1288077.97914</v>
      </c>
      <c r="H15" s="432">
        <f>SUM(H16:H23)</f>
        <v>1585952.7423</v>
      </c>
      <c r="I15" s="432">
        <v>1876349.3728</v>
      </c>
      <c r="J15" s="432">
        <v>2079004.0704100002</v>
      </c>
      <c r="K15" s="432">
        <v>2598803.8994800001</v>
      </c>
      <c r="L15" s="432">
        <v>2443693.18303</v>
      </c>
      <c r="M15" s="432">
        <v>2439641.8922299999</v>
      </c>
      <c r="N15" s="665">
        <v>2573723.5438899999</v>
      </c>
      <c r="P15" s="225"/>
      <c r="Q15" s="188"/>
      <c r="R15" s="188"/>
      <c r="S15" s="188"/>
      <c r="T15" s="188"/>
      <c r="U15" s="188"/>
      <c r="V15" s="188"/>
    </row>
    <row r="16" spans="1:22">
      <c r="A16" s="621" t="s">
        <v>340</v>
      </c>
      <c r="B16" s="176" t="s">
        <v>351</v>
      </c>
      <c r="C16" s="424">
        <v>120015.708</v>
      </c>
      <c r="D16" s="424">
        <v>132568.826</v>
      </c>
      <c r="E16" s="424">
        <v>145391.717</v>
      </c>
      <c r="F16" s="424">
        <v>156095.01199999999</v>
      </c>
      <c r="G16" s="424">
        <v>162343.16899999999</v>
      </c>
      <c r="H16" s="424">
        <v>175815.951</v>
      </c>
      <c r="I16" s="424">
        <v>196634.48800000001</v>
      </c>
      <c r="J16" s="424">
        <v>217986.329</v>
      </c>
      <c r="K16" s="424">
        <v>231736.33199999999</v>
      </c>
      <c r="L16" s="424">
        <v>251703.22700000001</v>
      </c>
      <c r="M16" s="424">
        <v>267597.696</v>
      </c>
      <c r="N16" s="668">
        <v>289158.58899999998</v>
      </c>
      <c r="P16" s="225"/>
      <c r="R16" s="188"/>
    </row>
    <row r="17" spans="1:22">
      <c r="A17" s="621" t="s">
        <v>341</v>
      </c>
      <c r="B17" s="176" t="s">
        <v>352</v>
      </c>
      <c r="C17" s="424">
        <v>428024.90148</v>
      </c>
      <c r="D17" s="424">
        <v>417148.94998999994</v>
      </c>
      <c r="E17" s="424">
        <v>452923.48151999997</v>
      </c>
      <c r="F17" s="424">
        <v>454485.07032</v>
      </c>
      <c r="G17" s="424">
        <v>442444.86267999996</v>
      </c>
      <c r="H17" s="424">
        <v>583225.09437999991</v>
      </c>
      <c r="I17" s="424">
        <v>611540.29749000003</v>
      </c>
      <c r="J17" s="424">
        <v>601631.70215000003</v>
      </c>
      <c r="K17" s="424">
        <v>588590.64380999992</v>
      </c>
      <c r="L17" s="424">
        <v>597724.40064999997</v>
      </c>
      <c r="M17" s="424">
        <v>605019.87514000002</v>
      </c>
      <c r="N17" s="668">
        <v>625236.79843999993</v>
      </c>
      <c r="P17" s="225"/>
    </row>
    <row r="18" spans="1:22">
      <c r="A18" s="621" t="s">
        <v>342</v>
      </c>
      <c r="B18" s="176" t="s">
        <v>353</v>
      </c>
      <c r="C18" s="424">
        <v>13246.585789999999</v>
      </c>
      <c r="D18" s="424">
        <v>12981.62408</v>
      </c>
      <c r="E18" s="424">
        <v>14432.15907</v>
      </c>
      <c r="F18" s="424">
        <v>15464.03075</v>
      </c>
      <c r="G18" s="424">
        <v>15133.117459999999</v>
      </c>
      <c r="H18" s="424">
        <v>18922.986920000003</v>
      </c>
      <c r="I18" s="424">
        <v>19920.497309999999</v>
      </c>
      <c r="J18" s="424">
        <v>20043.919260000002</v>
      </c>
      <c r="K18" s="424">
        <v>19508.963670000001</v>
      </c>
      <c r="L18" s="424">
        <v>21201.13538</v>
      </c>
      <c r="M18" s="424">
        <v>22139.751090000002</v>
      </c>
      <c r="N18" s="668">
        <v>23293.156449999999</v>
      </c>
      <c r="P18" s="225"/>
    </row>
    <row r="19" spans="1:22">
      <c r="A19" s="621" t="s">
        <v>585</v>
      </c>
      <c r="B19" s="176" t="s">
        <v>298</v>
      </c>
      <c r="C19" s="424">
        <v>23597.78</v>
      </c>
      <c r="D19" s="424">
        <v>24685.38</v>
      </c>
      <c r="E19" s="424">
        <v>23798.44</v>
      </c>
      <c r="F19" s="424">
        <v>21300.61</v>
      </c>
      <c r="G19" s="424">
        <v>21983.829999999998</v>
      </c>
      <c r="H19" s="424">
        <v>22795.71</v>
      </c>
      <c r="I19" s="424">
        <v>23149.09</v>
      </c>
      <c r="J19" s="424">
        <v>21969.119999999999</v>
      </c>
      <c r="K19" s="424">
        <v>31612.959999999999</v>
      </c>
      <c r="L19" s="424">
        <v>30225.42</v>
      </c>
      <c r="M19" s="424">
        <v>36350.57</v>
      </c>
      <c r="N19" s="668">
        <v>77529</v>
      </c>
      <c r="P19" s="225"/>
      <c r="Q19" s="315"/>
    </row>
    <row r="20" spans="1:22">
      <c r="A20" s="621" t="s">
        <v>234</v>
      </c>
      <c r="B20" s="176" t="s">
        <v>144</v>
      </c>
      <c r="C20" s="424">
        <v>668273</v>
      </c>
      <c r="D20" s="424">
        <v>682073</v>
      </c>
      <c r="E20" s="424">
        <v>650605</v>
      </c>
      <c r="F20" s="424">
        <v>637167</v>
      </c>
      <c r="G20" s="424">
        <v>644571</v>
      </c>
      <c r="H20" s="424">
        <v>783369</v>
      </c>
      <c r="I20" s="424">
        <v>1023422</v>
      </c>
      <c r="J20" s="424">
        <v>1215656</v>
      </c>
      <c r="K20" s="424">
        <v>1725617</v>
      </c>
      <c r="L20" s="424">
        <v>1540969</v>
      </c>
      <c r="M20" s="424">
        <v>1506685</v>
      </c>
      <c r="N20" s="668">
        <v>1556724</v>
      </c>
      <c r="P20" s="225"/>
      <c r="Q20" s="315"/>
    </row>
    <row r="21" spans="1:22">
      <c r="A21" s="621" t="s">
        <v>262</v>
      </c>
      <c r="B21" s="176" t="s">
        <v>569</v>
      </c>
      <c r="C21" s="424">
        <v>1559</v>
      </c>
      <c r="D21" s="424">
        <v>1443</v>
      </c>
      <c r="E21" s="424">
        <v>1270</v>
      </c>
      <c r="F21" s="424">
        <v>1404</v>
      </c>
      <c r="G21" s="424">
        <v>1552</v>
      </c>
      <c r="H21" s="424">
        <v>1693</v>
      </c>
      <c r="I21" s="424">
        <v>1638</v>
      </c>
      <c r="J21" s="424">
        <v>1666</v>
      </c>
      <c r="K21" s="424">
        <v>1676</v>
      </c>
      <c r="L21" s="424">
        <v>1817</v>
      </c>
      <c r="M21" s="424">
        <v>1796</v>
      </c>
      <c r="N21" s="668">
        <v>1729</v>
      </c>
      <c r="P21" s="225"/>
      <c r="Q21" s="315"/>
    </row>
    <row r="22" spans="1:22">
      <c r="A22" s="621" t="s">
        <v>685</v>
      </c>
      <c r="B22" s="176" t="s">
        <v>686</v>
      </c>
      <c r="C22" s="424">
        <v>107</v>
      </c>
      <c r="D22" s="424">
        <v>67</v>
      </c>
      <c r="E22" s="424">
        <v>60</v>
      </c>
      <c r="F22" s="424">
        <v>30</v>
      </c>
      <c r="G22" s="424">
        <v>30</v>
      </c>
      <c r="H22" s="424">
        <v>35</v>
      </c>
      <c r="I22" s="424">
        <v>27</v>
      </c>
      <c r="J22" s="424">
        <v>32</v>
      </c>
      <c r="K22" s="424">
        <v>37</v>
      </c>
      <c r="L22" s="424">
        <v>20</v>
      </c>
      <c r="M22" s="424">
        <v>16</v>
      </c>
      <c r="N22" s="668">
        <v>19</v>
      </c>
      <c r="P22" s="225"/>
      <c r="Q22" s="315"/>
      <c r="R22" s="185"/>
    </row>
    <row r="23" spans="1:22">
      <c r="A23" s="621" t="s">
        <v>263</v>
      </c>
      <c r="B23" s="176" t="s">
        <v>346</v>
      </c>
      <c r="C23" s="424">
        <v>17</v>
      </c>
      <c r="D23" s="424">
        <v>9</v>
      </c>
      <c r="E23" s="424">
        <v>32</v>
      </c>
      <c r="F23" s="424">
        <v>11</v>
      </c>
      <c r="G23" s="424">
        <v>20</v>
      </c>
      <c r="H23" s="424">
        <v>96</v>
      </c>
      <c r="I23" s="424">
        <v>18</v>
      </c>
      <c r="J23" s="424">
        <v>19</v>
      </c>
      <c r="K23" s="424">
        <v>25</v>
      </c>
      <c r="L23" s="424">
        <v>33</v>
      </c>
      <c r="M23" s="424">
        <v>37</v>
      </c>
      <c r="N23" s="668">
        <v>34</v>
      </c>
      <c r="P23" s="225"/>
      <c r="Q23" s="185"/>
      <c r="R23" s="185"/>
      <c r="S23" s="185"/>
      <c r="T23" s="185"/>
      <c r="U23" s="185"/>
      <c r="V23" s="185"/>
    </row>
    <row r="24" spans="1:22" s="185" customFormat="1">
      <c r="A24" s="623" t="s">
        <v>1</v>
      </c>
      <c r="B24" s="184" t="s">
        <v>2</v>
      </c>
      <c r="C24" s="429">
        <v>15850372.945102001</v>
      </c>
      <c r="D24" s="429">
        <v>16441280.018107999</v>
      </c>
      <c r="E24" s="429">
        <f>E15+E5</f>
        <v>17013370.424532</v>
      </c>
      <c r="F24" s="429">
        <f>F15+F5</f>
        <v>17153566.574716002</v>
      </c>
      <c r="G24" s="429">
        <f>G15+G5</f>
        <v>17356347.684235997</v>
      </c>
      <c r="H24" s="429">
        <f>H15+H5</f>
        <v>19552586.118797</v>
      </c>
      <c r="I24" s="429">
        <v>21512066.852444999</v>
      </c>
      <c r="J24" s="429">
        <f>J15+J5</f>
        <v>22659503.279881999</v>
      </c>
      <c r="K24" s="429">
        <f>K15+K5</f>
        <v>23612641.1644</v>
      </c>
      <c r="L24" s="429">
        <v>24001796.650324002</v>
      </c>
      <c r="M24" s="429">
        <f>M15+M5</f>
        <v>24444661.972895999</v>
      </c>
      <c r="N24" s="670">
        <f>N15+N5</f>
        <v>25181783.965838</v>
      </c>
      <c r="P24" s="225"/>
    </row>
    <row r="25" spans="1:22" s="188" customFormat="1">
      <c r="A25" s="395" t="s">
        <v>598</v>
      </c>
      <c r="B25" s="187" t="s">
        <v>708</v>
      </c>
      <c r="C25" s="551"/>
      <c r="D25" s="186"/>
      <c r="I25" s="581"/>
      <c r="J25" s="524"/>
      <c r="K25" s="524"/>
      <c r="N25" s="581"/>
      <c r="P25" s="225"/>
    </row>
    <row r="26" spans="1:22" s="188" customFormat="1">
      <c r="A26" s="395"/>
      <c r="B26" s="187"/>
      <c r="C26" s="552"/>
      <c r="D26" s="186"/>
      <c r="E26" s="186"/>
      <c r="F26" s="441"/>
      <c r="I26" s="581"/>
      <c r="J26" s="524"/>
      <c r="N26" s="581"/>
      <c r="O26" s="170"/>
      <c r="P26" s="225"/>
    </row>
    <row r="27" spans="1:22">
      <c r="A27" s="624" t="s">
        <v>360</v>
      </c>
      <c r="B27" s="192" t="s">
        <v>361</v>
      </c>
      <c r="C27" s="311" t="str">
        <f t="shared" ref="C27:N27" si="0">+C4</f>
        <v>2023/01</v>
      </c>
      <c r="D27" s="311" t="str">
        <f t="shared" si="0"/>
        <v>2023/02</v>
      </c>
      <c r="E27" s="311" t="str">
        <f t="shared" si="0"/>
        <v>2023/03</v>
      </c>
      <c r="F27" s="311" t="str">
        <f t="shared" si="0"/>
        <v>2023/04</v>
      </c>
      <c r="G27" s="311" t="str">
        <f>+G4</f>
        <v>2023/05</v>
      </c>
      <c r="H27" s="311" t="str">
        <f>+H4</f>
        <v>2023/06</v>
      </c>
      <c r="I27" s="311" t="str">
        <f t="shared" si="0"/>
        <v>2023/07</v>
      </c>
      <c r="J27" s="311" t="str">
        <f t="shared" si="0"/>
        <v>2023/08</v>
      </c>
      <c r="K27" s="311" t="str">
        <f t="shared" si="0"/>
        <v>2023/09</v>
      </c>
      <c r="L27" s="311" t="str">
        <f t="shared" si="0"/>
        <v>2023/10</v>
      </c>
      <c r="M27" s="311" t="str">
        <f t="shared" si="0"/>
        <v>2023/11</v>
      </c>
      <c r="N27" s="671" t="str">
        <f t="shared" si="0"/>
        <v>2023/12</v>
      </c>
      <c r="P27" s="170"/>
    </row>
    <row r="28" spans="1:22">
      <c r="A28" s="625" t="s">
        <v>258</v>
      </c>
      <c r="B28" s="195" t="s">
        <v>300</v>
      </c>
      <c r="C28" s="441">
        <v>5511251.7169343196</v>
      </c>
      <c r="D28" s="441">
        <v>5779797.8157206401</v>
      </c>
      <c r="E28" s="441">
        <v>5473635.8655033596</v>
      </c>
      <c r="F28" s="441">
        <v>5281760.0458856896</v>
      </c>
      <c r="G28" s="441">
        <v>5646878.7831384996</v>
      </c>
      <c r="H28" s="441">
        <v>6554908.4541448802</v>
      </c>
      <c r="I28" s="524">
        <v>8304396.7008698499</v>
      </c>
      <c r="J28" s="524">
        <v>9617528.9222257193</v>
      </c>
      <c r="K28" s="524">
        <v>11306453.970169101</v>
      </c>
      <c r="L28" s="524">
        <v>10584556.0020159</v>
      </c>
      <c r="M28" s="706">
        <v>10663525.115373001</v>
      </c>
      <c r="N28" s="707">
        <v>10043102.247335199</v>
      </c>
      <c r="O28" s="505"/>
      <c r="P28" s="711"/>
    </row>
    <row r="29" spans="1:22">
      <c r="A29" s="625" t="s">
        <v>235</v>
      </c>
      <c r="B29" s="197" t="s">
        <v>163</v>
      </c>
      <c r="C29" s="441">
        <v>2285486.9075401505</v>
      </c>
      <c r="D29" s="441">
        <v>2399235.2493335088</v>
      </c>
      <c r="E29" s="441">
        <v>2296001</v>
      </c>
      <c r="F29" s="441">
        <v>2215013</v>
      </c>
      <c r="G29" s="441">
        <v>2368461</v>
      </c>
      <c r="H29" s="441">
        <v>2719404</v>
      </c>
      <c r="I29" s="441">
        <v>3441972</v>
      </c>
      <c r="J29" s="441">
        <v>3927835</v>
      </c>
      <c r="K29" s="441">
        <v>4704875</v>
      </c>
      <c r="L29" s="441">
        <v>4328621.9604056012</v>
      </c>
      <c r="M29" s="441">
        <v>4387440</v>
      </c>
      <c r="N29" s="672">
        <v>4156690</v>
      </c>
      <c r="P29" s="170"/>
    </row>
    <row r="30" spans="1:22" s="313" customFormat="1">
      <c r="A30" s="626" t="s">
        <v>671</v>
      </c>
      <c r="B30" s="528" t="s">
        <v>673</v>
      </c>
      <c r="C30" s="527">
        <f>+C136</f>
        <v>234010.93</v>
      </c>
      <c r="D30" s="527">
        <f>+D136</f>
        <v>229868.84</v>
      </c>
      <c r="E30" s="527">
        <v>227731.3</v>
      </c>
      <c r="F30" s="527">
        <v>223881.80000000002</v>
      </c>
      <c r="G30" s="527">
        <v>214003.44999999998</v>
      </c>
      <c r="H30" s="527">
        <v>208619.79999999996</v>
      </c>
      <c r="I30" s="527">
        <v>219038.25000000003</v>
      </c>
      <c r="J30" s="527">
        <v>224227.28999999998</v>
      </c>
      <c r="K30" s="527">
        <v>242025.71</v>
      </c>
      <c r="L30" s="527">
        <v>262179.40000000002</v>
      </c>
      <c r="M30" s="527">
        <v>279973.17</v>
      </c>
      <c r="N30" s="673">
        <v>300850.99</v>
      </c>
      <c r="O30" s="170"/>
      <c r="P30" s="170"/>
    </row>
    <row r="31" spans="1:22" s="313" customFormat="1">
      <c r="A31" s="395" t="s">
        <v>674</v>
      </c>
      <c r="B31" s="187" t="s">
        <v>687</v>
      </c>
      <c r="C31" s="553"/>
      <c r="D31" s="524"/>
      <c r="K31" s="524"/>
      <c r="L31" s="524"/>
      <c r="O31" s="170"/>
      <c r="P31" s="170"/>
    </row>
    <row r="32" spans="1:22" s="313" customFormat="1">
      <c r="A32" s="395"/>
      <c r="B32" s="187"/>
      <c r="C32" s="553"/>
      <c r="D32" s="524"/>
      <c r="P32" s="600"/>
    </row>
    <row r="33" spans="1:19" s="313" customFormat="1">
      <c r="A33" s="624" t="s">
        <v>721</v>
      </c>
      <c r="B33" s="192" t="s">
        <v>729</v>
      </c>
      <c r="C33" s="311" t="str">
        <f t="shared" ref="C33:N33" si="1">+C4</f>
        <v>2023/01</v>
      </c>
      <c r="D33" s="311" t="str">
        <f t="shared" si="1"/>
        <v>2023/02</v>
      </c>
      <c r="E33" s="311" t="str">
        <f t="shared" si="1"/>
        <v>2023/03</v>
      </c>
      <c r="F33" s="311" t="str">
        <f t="shared" si="1"/>
        <v>2023/04</v>
      </c>
      <c r="G33" s="311" t="str">
        <f t="shared" si="1"/>
        <v>2023/05</v>
      </c>
      <c r="H33" s="311" t="str">
        <f t="shared" si="1"/>
        <v>2023/06</v>
      </c>
      <c r="I33" s="311" t="str">
        <f t="shared" si="1"/>
        <v>2023/07</v>
      </c>
      <c r="J33" s="311" t="str">
        <f t="shared" si="1"/>
        <v>2023/08</v>
      </c>
      <c r="K33" s="311" t="str">
        <f t="shared" si="1"/>
        <v>2023/09</v>
      </c>
      <c r="L33" s="311" t="str">
        <f t="shared" si="1"/>
        <v>2023/10</v>
      </c>
      <c r="M33" s="311" t="str">
        <f t="shared" si="1"/>
        <v>2023/11</v>
      </c>
      <c r="N33" s="671" t="str">
        <f t="shared" si="1"/>
        <v>2023/12</v>
      </c>
      <c r="P33" s="600"/>
    </row>
    <row r="34" spans="1:19" s="313" customFormat="1">
      <c r="A34" s="627" t="s">
        <v>714</v>
      </c>
      <c r="B34" s="586" t="s">
        <v>731</v>
      </c>
      <c r="C34" s="584"/>
      <c r="D34" s="584"/>
      <c r="E34" s="584"/>
      <c r="F34" s="584"/>
      <c r="G34" s="584"/>
      <c r="H34" s="584"/>
      <c r="I34" s="585"/>
      <c r="J34" s="585"/>
      <c r="K34" s="585"/>
      <c r="L34" s="585"/>
      <c r="M34" s="585"/>
      <c r="N34" s="674"/>
      <c r="P34" s="600"/>
    </row>
    <row r="35" spans="1:19" s="313" customFormat="1">
      <c r="A35" s="632" t="s">
        <v>478</v>
      </c>
      <c r="B35" s="316" t="s">
        <v>486</v>
      </c>
      <c r="C35" s="442">
        <v>223</v>
      </c>
      <c r="D35" s="442">
        <v>224</v>
      </c>
      <c r="E35" s="442">
        <v>227</v>
      </c>
      <c r="F35" s="442">
        <v>248</v>
      </c>
      <c r="G35" s="442">
        <v>252</v>
      </c>
      <c r="H35" s="442">
        <v>255</v>
      </c>
      <c r="I35" s="442">
        <v>267</v>
      </c>
      <c r="J35" s="313">
        <v>274</v>
      </c>
      <c r="K35" s="313">
        <v>281</v>
      </c>
      <c r="L35" s="313">
        <v>229</v>
      </c>
      <c r="M35" s="313">
        <v>233</v>
      </c>
      <c r="N35" s="741">
        <v>240</v>
      </c>
    </row>
    <row r="36" spans="1:19" s="313" customFormat="1">
      <c r="A36" s="632" t="s">
        <v>479</v>
      </c>
      <c r="B36" s="316" t="s">
        <v>487</v>
      </c>
      <c r="C36" s="442">
        <v>212</v>
      </c>
      <c r="D36" s="442">
        <v>212</v>
      </c>
      <c r="E36" s="442">
        <v>212</v>
      </c>
      <c r="F36" s="442">
        <v>198</v>
      </c>
      <c r="G36" s="442">
        <v>198</v>
      </c>
      <c r="H36" s="442">
        <v>199</v>
      </c>
      <c r="I36" s="442">
        <v>199</v>
      </c>
      <c r="J36" s="313">
        <v>199</v>
      </c>
      <c r="K36" s="313">
        <v>199</v>
      </c>
      <c r="L36" s="313">
        <v>220</v>
      </c>
      <c r="M36" s="313">
        <v>220</v>
      </c>
      <c r="N36" s="741">
        <v>220</v>
      </c>
    </row>
    <row r="37" spans="1:19" s="313" customFormat="1">
      <c r="A37" s="632" t="s">
        <v>715</v>
      </c>
      <c r="B37" s="316" t="s">
        <v>718</v>
      </c>
      <c r="C37" s="442">
        <v>20</v>
      </c>
      <c r="D37" s="442">
        <v>20</v>
      </c>
      <c r="E37" s="442">
        <v>21</v>
      </c>
      <c r="F37" s="442">
        <v>19</v>
      </c>
      <c r="G37" s="442">
        <v>19</v>
      </c>
      <c r="H37" s="442">
        <v>19</v>
      </c>
      <c r="I37" s="442">
        <v>10</v>
      </c>
      <c r="J37" s="442">
        <v>10</v>
      </c>
      <c r="K37" s="442">
        <v>10</v>
      </c>
      <c r="L37" s="442">
        <v>47</v>
      </c>
      <c r="M37" s="442">
        <v>47</v>
      </c>
      <c r="N37" s="742">
        <v>47</v>
      </c>
    </row>
    <row r="38" spans="1:19" s="313" customFormat="1">
      <c r="A38" s="632" t="s">
        <v>716</v>
      </c>
      <c r="B38" s="316" t="s">
        <v>719</v>
      </c>
      <c r="C38" s="442">
        <v>15</v>
      </c>
      <c r="D38" s="442">
        <v>15</v>
      </c>
      <c r="E38" s="442">
        <v>14</v>
      </c>
      <c r="F38" s="442">
        <v>13</v>
      </c>
      <c r="G38" s="442">
        <v>13</v>
      </c>
      <c r="H38" s="442">
        <v>13</v>
      </c>
      <c r="I38" s="442">
        <v>13</v>
      </c>
      <c r="J38" s="442">
        <v>13</v>
      </c>
      <c r="K38" s="442">
        <v>13</v>
      </c>
      <c r="L38" s="442">
        <v>13</v>
      </c>
      <c r="M38" s="442">
        <v>13</v>
      </c>
      <c r="N38" s="742">
        <v>13</v>
      </c>
    </row>
    <row r="39" spans="1:19" s="313" customFormat="1" ht="11.25" customHeight="1">
      <c r="A39" s="739" t="s">
        <v>717</v>
      </c>
      <c r="B39" s="740" t="s">
        <v>720</v>
      </c>
      <c r="C39" s="722">
        <v>19</v>
      </c>
      <c r="D39" s="722">
        <v>19</v>
      </c>
      <c r="E39" s="722">
        <v>19</v>
      </c>
      <c r="F39" s="722">
        <v>19</v>
      </c>
      <c r="G39" s="722">
        <v>19</v>
      </c>
      <c r="H39" s="722">
        <v>19</v>
      </c>
      <c r="I39" s="722">
        <v>19</v>
      </c>
      <c r="J39" s="722">
        <v>19</v>
      </c>
      <c r="K39" s="722">
        <v>19</v>
      </c>
      <c r="L39" s="722">
        <v>19</v>
      </c>
      <c r="M39" s="722">
        <v>19</v>
      </c>
      <c r="N39" s="743">
        <v>19</v>
      </c>
    </row>
    <row r="40" spans="1:19" s="313" customFormat="1">
      <c r="A40" s="628" t="s">
        <v>722</v>
      </c>
      <c r="B40" s="320" t="s">
        <v>730</v>
      </c>
      <c r="C40" s="437">
        <v>114</v>
      </c>
      <c r="D40" s="437">
        <v>114</v>
      </c>
      <c r="E40" s="437">
        <v>114</v>
      </c>
      <c r="F40" s="437">
        <v>113</v>
      </c>
      <c r="G40" s="437">
        <v>113</v>
      </c>
      <c r="H40" s="437">
        <v>114</v>
      </c>
      <c r="I40" s="691">
        <v>114</v>
      </c>
      <c r="J40" s="437">
        <v>114</v>
      </c>
      <c r="K40" s="437">
        <v>113</v>
      </c>
      <c r="L40" s="437">
        <v>116</v>
      </c>
      <c r="M40" s="437">
        <v>116</v>
      </c>
      <c r="N40" s="745">
        <v>116</v>
      </c>
    </row>
    <row r="41" spans="1:19">
      <c r="A41" s="300"/>
      <c r="B41" s="211"/>
      <c r="C41" s="554"/>
      <c r="D41" s="225"/>
      <c r="E41" s="225"/>
      <c r="F41" s="428"/>
      <c r="G41" s="428"/>
      <c r="H41" s="428"/>
      <c r="I41" s="444"/>
      <c r="J41" s="444"/>
      <c r="K41" s="444"/>
      <c r="L41" s="444"/>
      <c r="M41" s="444"/>
    </row>
    <row r="42" spans="1:19">
      <c r="A42" s="629" t="s">
        <v>430</v>
      </c>
      <c r="B42" s="204" t="s">
        <v>431</v>
      </c>
      <c r="C42" s="419" t="str">
        <f t="shared" ref="C42:N42" si="2">+C4</f>
        <v>2023/01</v>
      </c>
      <c r="D42" s="419" t="str">
        <f t="shared" si="2"/>
        <v>2023/02</v>
      </c>
      <c r="E42" s="419" t="str">
        <f t="shared" si="2"/>
        <v>2023/03</v>
      </c>
      <c r="F42" s="419" t="str">
        <f t="shared" si="2"/>
        <v>2023/04</v>
      </c>
      <c r="G42" s="419" t="str">
        <f t="shared" si="2"/>
        <v>2023/05</v>
      </c>
      <c r="H42" s="419" t="str">
        <f t="shared" si="2"/>
        <v>2023/06</v>
      </c>
      <c r="I42" s="419" t="str">
        <f t="shared" si="2"/>
        <v>2023/07</v>
      </c>
      <c r="J42" s="419" t="str">
        <f t="shared" si="2"/>
        <v>2023/08</v>
      </c>
      <c r="K42" s="419" t="str">
        <f t="shared" si="2"/>
        <v>2023/09</v>
      </c>
      <c r="L42" s="419" t="str">
        <f t="shared" si="2"/>
        <v>2023/10</v>
      </c>
      <c r="M42" s="419" t="str">
        <f t="shared" si="2"/>
        <v>2023/11</v>
      </c>
      <c r="N42" s="675" t="str">
        <f t="shared" si="2"/>
        <v>2023/12</v>
      </c>
      <c r="P42" s="503"/>
    </row>
    <row r="43" spans="1:19" s="185" customFormat="1" ht="13.5" customHeight="1">
      <c r="A43" s="630" t="s">
        <v>238</v>
      </c>
      <c r="B43" s="308" t="s">
        <v>514</v>
      </c>
      <c r="C43" s="304">
        <v>2808.7404088980002</v>
      </c>
      <c r="D43" s="304">
        <v>4184.2204476549996</v>
      </c>
      <c r="E43" s="422">
        <v>6524.9925611620001</v>
      </c>
      <c r="F43" s="422">
        <v>7809.182786286</v>
      </c>
      <c r="G43" s="422">
        <v>9421.7833140549992</v>
      </c>
      <c r="H43" s="422">
        <v>11381.611700517</v>
      </c>
      <c r="I43" s="422">
        <v>14913.844714921999</v>
      </c>
      <c r="J43" s="422">
        <v>19761.421654144</v>
      </c>
      <c r="K43" s="422">
        <v>24008.641308833001</v>
      </c>
      <c r="L43" s="422">
        <v>27637.919794613001</v>
      </c>
      <c r="M43" s="422">
        <v>30346.864665149002</v>
      </c>
      <c r="N43" s="676">
        <v>32558.532593902</v>
      </c>
      <c r="P43" s="170"/>
    </row>
    <row r="44" spans="1:19" s="469" customFormat="1" ht="13.5" customHeight="1">
      <c r="A44" s="631" t="s">
        <v>658</v>
      </c>
      <c r="B44" s="519" t="s">
        <v>370</v>
      </c>
      <c r="C44" s="432">
        <v>199.88605910747552</v>
      </c>
      <c r="D44" s="432">
        <v>403.82605528505519</v>
      </c>
      <c r="E44" s="432">
        <v>622.54329622478701</v>
      </c>
      <c r="F44" s="432">
        <v>831.18855423938703</v>
      </c>
      <c r="G44" s="432">
        <v>980.83553693910699</v>
      </c>
      <c r="H44" s="432">
        <v>1159.733094997438</v>
      </c>
      <c r="I44" s="432">
        <v>1313.7053786589399</v>
      </c>
      <c r="J44" s="432">
        <v>1468.65026408623</v>
      </c>
      <c r="K44" s="432">
        <v>1650.13116766193</v>
      </c>
      <c r="L44" s="432">
        <v>1815.6773174447014</v>
      </c>
      <c r="M44" s="432">
        <v>1989.73666639104</v>
      </c>
      <c r="N44" s="679">
        <v>2268.1185347682699</v>
      </c>
      <c r="P44" s="170"/>
      <c r="Q44" s="170"/>
      <c r="R44" s="170"/>
      <c r="S44" s="170"/>
    </row>
    <row r="45" spans="1:19" s="469" customFormat="1">
      <c r="A45" s="631" t="s">
        <v>369</v>
      </c>
      <c r="B45" s="519" t="s">
        <v>371</v>
      </c>
      <c r="C45" s="432">
        <v>1745.7636298512114</v>
      </c>
      <c r="D45" s="432">
        <v>3577.3149807900841</v>
      </c>
      <c r="E45" s="432">
        <v>5663.1578690670704</v>
      </c>
      <c r="F45" s="432">
        <v>8555.3174210670695</v>
      </c>
      <c r="G45" s="432">
        <v>13740.6669749373</v>
      </c>
      <c r="H45" s="432">
        <v>19462.827514549201</v>
      </c>
      <c r="I45" s="432">
        <v>23975.006242350501</v>
      </c>
      <c r="J45" s="432">
        <v>28315.056348050399</v>
      </c>
      <c r="K45" s="432">
        <v>33314.619679316696</v>
      </c>
      <c r="L45" s="432">
        <v>37945.16763410619</v>
      </c>
      <c r="M45" s="432">
        <v>43086.360532896899</v>
      </c>
      <c r="N45" s="665">
        <v>48908.395016836701</v>
      </c>
      <c r="P45" s="170"/>
      <c r="Q45" s="170"/>
      <c r="R45" s="170"/>
      <c r="S45" s="170"/>
    </row>
    <row r="46" spans="1:19">
      <c r="A46" s="632" t="s">
        <v>656</v>
      </c>
      <c r="B46" s="316" t="s">
        <v>661</v>
      </c>
      <c r="C46" s="315">
        <v>103.0030416</v>
      </c>
      <c r="D46" s="315">
        <v>201.12899999999999</v>
      </c>
      <c r="E46" s="315">
        <v>286.63076059999997</v>
      </c>
      <c r="F46" s="315">
        <v>364.4751526</v>
      </c>
      <c r="G46" s="315">
        <v>489.52728180000003</v>
      </c>
      <c r="H46" s="315">
        <v>596.75032039999996</v>
      </c>
      <c r="I46" s="315">
        <v>779.43269359999999</v>
      </c>
      <c r="J46" s="315">
        <v>969.2497396</v>
      </c>
      <c r="K46" s="315">
        <v>1040.5322529</v>
      </c>
      <c r="L46" s="315">
        <v>1169.1676776999998</v>
      </c>
      <c r="M46" s="315">
        <v>1291.8838218999999</v>
      </c>
      <c r="N46" s="677">
        <v>1376.6764685999999</v>
      </c>
      <c r="P46" s="170"/>
    </row>
    <row r="47" spans="1:19" s="185" customFormat="1">
      <c r="A47" s="631" t="s">
        <v>657</v>
      </c>
      <c r="B47" s="519" t="s">
        <v>662</v>
      </c>
      <c r="C47" s="520">
        <v>0.228100727948465</v>
      </c>
      <c r="D47" s="520">
        <v>0.38700000000000001</v>
      </c>
      <c r="E47" s="520">
        <v>0.63768862837820295</v>
      </c>
      <c r="F47" s="520">
        <v>0.778423981666158</v>
      </c>
      <c r="G47" s="520">
        <v>0.816618269210033</v>
      </c>
      <c r="H47" s="520">
        <v>2.22454884039391</v>
      </c>
      <c r="I47" s="520">
        <v>2.2324145589231401</v>
      </c>
      <c r="J47" s="520">
        <v>2.5026605543598501</v>
      </c>
      <c r="K47" s="520">
        <v>2.70759188495731</v>
      </c>
      <c r="L47" s="520">
        <v>3.7538207588675059</v>
      </c>
      <c r="M47" s="520">
        <v>7.0895953086833696</v>
      </c>
      <c r="N47" s="678">
        <v>7.6358617875573502</v>
      </c>
      <c r="P47" s="170"/>
    </row>
    <row r="48" spans="1:19" s="185" customFormat="1" ht="13.5" customHeight="1">
      <c r="A48" s="633" t="s">
        <v>429</v>
      </c>
      <c r="B48" s="237" t="s">
        <v>659</v>
      </c>
      <c r="C48" s="236">
        <v>637.56321700000001</v>
      </c>
      <c r="D48" s="236">
        <v>1267.667338</v>
      </c>
      <c r="E48" s="236">
        <v>2083.6700369999999</v>
      </c>
      <c r="F48" s="432">
        <v>2800.707085</v>
      </c>
      <c r="G48" s="432">
        <v>3648.147919</v>
      </c>
      <c r="H48" s="432">
        <v>4570.4907919999996</v>
      </c>
      <c r="I48" s="432">
        <v>5522.729867</v>
      </c>
      <c r="J48" s="432">
        <v>6799.7415440000004</v>
      </c>
      <c r="K48" s="432">
        <v>8089.4843030000002</v>
      </c>
      <c r="L48" s="432">
        <v>9442.6993820000007</v>
      </c>
      <c r="M48" s="432">
        <v>10490.471013</v>
      </c>
      <c r="N48" s="665">
        <v>11419.438319000001</v>
      </c>
      <c r="P48" s="170"/>
    </row>
    <row r="49" spans="1:16" s="185" customFormat="1" ht="13.5" customHeight="1">
      <c r="A49" s="622" t="s">
        <v>364</v>
      </c>
      <c r="B49" s="271" t="s">
        <v>366</v>
      </c>
      <c r="C49" s="307">
        <f>+SUM(C50:C54)</f>
        <v>1082.3421924301499</v>
      </c>
      <c r="D49" s="307">
        <f>+SUM(D50:D54)</f>
        <v>1752.8115813745699</v>
      </c>
      <c r="E49" s="307">
        <v>2586.0281620656701</v>
      </c>
      <c r="F49" s="307">
        <v>3221.9068244781201</v>
      </c>
      <c r="G49" s="307">
        <v>3933.1812214258098</v>
      </c>
      <c r="H49" s="307">
        <v>4821.9527627268399</v>
      </c>
      <c r="I49" s="307">
        <v>5805.0109188919696</v>
      </c>
      <c r="J49" s="307">
        <v>7194.6606300842595</v>
      </c>
      <c r="K49" s="307">
        <v>8351.7710092971192</v>
      </c>
      <c r="L49" s="307">
        <v>9637.6441696620404</v>
      </c>
      <c r="M49" s="307">
        <v>10604.15627657165</v>
      </c>
      <c r="N49" s="679">
        <v>11600.8284315702</v>
      </c>
    </row>
    <row r="50" spans="1:16" ht="13.5" customHeight="1">
      <c r="A50" s="211" t="s">
        <v>417</v>
      </c>
      <c r="B50" s="197" t="s">
        <v>302</v>
      </c>
      <c r="C50" s="225">
        <v>538.30187968600001</v>
      </c>
      <c r="D50" s="225">
        <v>796.09803673500005</v>
      </c>
      <c r="E50" s="428">
        <v>1146.9030951669999</v>
      </c>
      <c r="F50" s="315">
        <v>1375.469923179</v>
      </c>
      <c r="G50" s="428">
        <v>1660.1414712755</v>
      </c>
      <c r="H50" s="428">
        <v>2002.7962582849</v>
      </c>
      <c r="I50" s="428">
        <v>2518.9664078174001</v>
      </c>
      <c r="J50" s="428">
        <v>3194.6609721474001</v>
      </c>
      <c r="K50" s="428">
        <v>3826.3703528993997</v>
      </c>
      <c r="L50" s="428">
        <v>4424.1283180774008</v>
      </c>
      <c r="M50" s="428">
        <v>4912.4473239334002</v>
      </c>
      <c r="N50" s="680">
        <v>5369.4902124363998</v>
      </c>
      <c r="P50" s="170"/>
    </row>
    <row r="51" spans="1:16" ht="13.5" customHeight="1">
      <c r="A51" s="211" t="s">
        <v>414</v>
      </c>
      <c r="B51" s="197" t="s">
        <v>461</v>
      </c>
      <c r="C51" s="201">
        <v>414.09375353500002</v>
      </c>
      <c r="D51" s="225">
        <v>708.929225395</v>
      </c>
      <c r="E51" s="428">
        <v>1033.4543976474999</v>
      </c>
      <c r="F51" s="315">
        <v>1285.4915853800001</v>
      </c>
      <c r="G51" s="428">
        <v>1552.1663883475001</v>
      </c>
      <c r="H51" s="428">
        <v>1855.7535321025</v>
      </c>
      <c r="I51" s="428">
        <v>2174.9946389299998</v>
      </c>
      <c r="J51" s="428">
        <v>2668.0472703949999</v>
      </c>
      <c r="K51" s="428">
        <v>3032.3855229225001</v>
      </c>
      <c r="L51" s="428">
        <v>3517.9086883324999</v>
      </c>
      <c r="M51" s="428">
        <v>3857.8956717024998</v>
      </c>
      <c r="N51" s="680">
        <v>4235.7524383500004</v>
      </c>
    </row>
    <row r="52" spans="1:16" ht="13.5" customHeight="1">
      <c r="A52" s="211" t="s">
        <v>415</v>
      </c>
      <c r="B52" s="197" t="s">
        <v>462</v>
      </c>
      <c r="C52" s="315">
        <v>88.971542166899994</v>
      </c>
      <c r="D52" s="225">
        <v>165.60182197054999</v>
      </c>
      <c r="E52" s="428">
        <v>279.49201430498999</v>
      </c>
      <c r="F52" s="428">
        <v>385.08690917942999</v>
      </c>
      <c r="G52" s="428">
        <v>513.48288145894003</v>
      </c>
      <c r="H52" s="428">
        <v>708.89938011896993</v>
      </c>
      <c r="I52" s="428">
        <v>824.36250378538</v>
      </c>
      <c r="J52" s="428">
        <v>996.72801222736996</v>
      </c>
      <c r="K52" s="428">
        <v>1130.0992061474399</v>
      </c>
      <c r="L52" s="428">
        <v>1271.5432863393301</v>
      </c>
      <c r="M52" s="428">
        <v>1373.1541507771001</v>
      </c>
      <c r="N52" s="680">
        <v>1482.8687128795</v>
      </c>
      <c r="P52" s="170"/>
    </row>
    <row r="53" spans="1:16" ht="13.5" customHeight="1">
      <c r="A53" s="211" t="s">
        <v>424</v>
      </c>
      <c r="B53" s="197" t="s">
        <v>463</v>
      </c>
      <c r="C53" s="215">
        <v>40.952849413449997</v>
      </c>
      <c r="D53" s="467">
        <v>82.160329645220003</v>
      </c>
      <c r="E53" s="428">
        <v>126.14648731738001</v>
      </c>
      <c r="F53" s="428">
        <v>175.82496263089001</v>
      </c>
      <c r="G53" s="428">
        <v>207.35603623507001</v>
      </c>
      <c r="H53" s="428">
        <v>254.46714811167001</v>
      </c>
      <c r="I53" s="428">
        <v>286.64892425039</v>
      </c>
      <c r="J53" s="428">
        <v>335.18492775419003</v>
      </c>
      <c r="K53" s="428">
        <v>362.87047976747999</v>
      </c>
      <c r="L53" s="428">
        <v>424.01842935251</v>
      </c>
      <c r="M53" s="428">
        <v>460.61368259834995</v>
      </c>
      <c r="N53" s="680">
        <v>512.67162034397995</v>
      </c>
    </row>
    <row r="54" spans="1:16" ht="13.5" customHeight="1">
      <c r="A54" s="211" t="s">
        <v>660</v>
      </c>
      <c r="B54" s="197" t="s">
        <v>669</v>
      </c>
      <c r="C54" s="215">
        <v>2.2167628800000002E-2</v>
      </c>
      <c r="D54" s="215">
        <v>2.2167628800000002E-2</v>
      </c>
      <c r="E54" s="215">
        <f t="shared" ref="E54:N54" si="3">E49-(E50+E51+E52+E53)</f>
        <v>3.2167628800380044E-2</v>
      </c>
      <c r="F54" s="215">
        <f t="shared" si="3"/>
        <v>3.3444108799812966E-2</v>
      </c>
      <c r="G54" s="215">
        <f t="shared" si="3"/>
        <v>3.4444108800016693E-2</v>
      </c>
      <c r="H54" s="215">
        <f t="shared" si="3"/>
        <v>3.6444108799514652E-2</v>
      </c>
      <c r="I54" s="215">
        <f t="shared" si="3"/>
        <v>3.8444108799922105E-2</v>
      </c>
      <c r="J54" s="215">
        <f t="shared" si="3"/>
        <v>3.9447560300686746E-2</v>
      </c>
      <c r="K54" s="215">
        <f t="shared" si="3"/>
        <v>4.5447560298271128E-2</v>
      </c>
      <c r="L54" s="215">
        <f t="shared" si="3"/>
        <v>4.5447560298271128E-2</v>
      </c>
      <c r="M54" s="215">
        <f t="shared" si="3"/>
        <v>4.5447560300090117E-2</v>
      </c>
      <c r="N54" s="693">
        <f t="shared" si="3"/>
        <v>4.544756032191799E-2</v>
      </c>
      <c r="P54" s="170"/>
    </row>
    <row r="55" spans="1:16" s="185" customFormat="1" ht="13.5" customHeight="1">
      <c r="A55" s="622" t="s">
        <v>365</v>
      </c>
      <c r="B55" s="271" t="s">
        <v>367</v>
      </c>
      <c r="C55" s="445">
        <f>+SUM(C56:C58)</f>
        <v>4.8709866899999996</v>
      </c>
      <c r="D55" s="445">
        <f>+SUM(D56:D58)</f>
        <v>8.0625250899999994</v>
      </c>
      <c r="E55" s="445">
        <f t="shared" ref="E55:N55" si="4">SUM(E56:E58)</f>
        <v>11.747887949999999</v>
      </c>
      <c r="F55" s="445">
        <f t="shared" si="4"/>
        <v>14.87242586</v>
      </c>
      <c r="G55" s="445">
        <f t="shared" si="4"/>
        <v>17.48714455</v>
      </c>
      <c r="H55" s="445">
        <f t="shared" si="4"/>
        <v>20.31122448</v>
      </c>
      <c r="I55" s="445">
        <f t="shared" si="4"/>
        <v>24.065345189999999</v>
      </c>
      <c r="J55" s="445">
        <f t="shared" si="4"/>
        <v>30.75015698</v>
      </c>
      <c r="K55" s="445">
        <f t="shared" si="4"/>
        <v>37.19121998</v>
      </c>
      <c r="L55" s="445">
        <f t="shared" si="4"/>
        <v>45.2195514</v>
      </c>
      <c r="M55" s="445">
        <f t="shared" si="4"/>
        <v>52.57959194</v>
      </c>
      <c r="N55" s="681">
        <f t="shared" si="4"/>
        <v>60.011483639999994</v>
      </c>
      <c r="P55" s="170"/>
    </row>
    <row r="56" spans="1:16" ht="13.5" customHeight="1">
      <c r="A56" s="211" t="s">
        <v>414</v>
      </c>
      <c r="B56" s="197" t="s">
        <v>461</v>
      </c>
      <c r="C56" s="444">
        <v>0.85041999999999995</v>
      </c>
      <c r="D56" s="444">
        <v>1.9251876000000001</v>
      </c>
      <c r="E56" s="577">
        <v>2.4414660000000001</v>
      </c>
      <c r="F56" s="577">
        <v>3.2930709999999999</v>
      </c>
      <c r="G56" s="577">
        <v>3.8916599999999999</v>
      </c>
      <c r="H56" s="577">
        <v>4.6223130000000001</v>
      </c>
      <c r="I56" s="577">
        <v>5.6766189999999996</v>
      </c>
      <c r="J56" s="577">
        <v>7.9083385000000002</v>
      </c>
      <c r="K56" s="477">
        <v>9.3066445000000009</v>
      </c>
      <c r="L56" s="477">
        <v>10.954898999999999</v>
      </c>
      <c r="M56" s="477">
        <v>11.7361995</v>
      </c>
      <c r="N56" s="682">
        <v>12.771767499999999</v>
      </c>
      <c r="P56" s="170"/>
    </row>
    <row r="57" spans="1:16" ht="13.5" customHeight="1">
      <c r="A57" s="211" t="s">
        <v>417</v>
      </c>
      <c r="B57" s="197" t="s">
        <v>302</v>
      </c>
      <c r="C57" s="444">
        <v>2.7492305899999998</v>
      </c>
      <c r="D57" s="444">
        <v>4.1309424899999998</v>
      </c>
      <c r="E57" s="606">
        <v>6.7699161999999999</v>
      </c>
      <c r="F57" s="606">
        <v>8.40927486</v>
      </c>
      <c r="G57" s="477">
        <v>9.6752248000000005</v>
      </c>
      <c r="H57" s="577">
        <v>11.080723730000001</v>
      </c>
      <c r="I57" s="577">
        <v>13.121396689999999</v>
      </c>
      <c r="J57" s="577">
        <v>16.258314479999999</v>
      </c>
      <c r="K57" s="477">
        <v>20.044029479999999</v>
      </c>
      <c r="L57" s="477">
        <v>23.919997899999998</v>
      </c>
      <c r="M57" s="510">
        <v>27.223834440000001</v>
      </c>
      <c r="N57" s="682">
        <v>30.68708964</v>
      </c>
      <c r="O57" s="510"/>
      <c r="P57" s="170"/>
    </row>
    <row r="58" spans="1:16" ht="13.5" customHeight="1">
      <c r="A58" s="634" t="s">
        <v>415</v>
      </c>
      <c r="B58" s="218" t="s">
        <v>462</v>
      </c>
      <c r="C58" s="217">
        <v>1.2713361000000001</v>
      </c>
      <c r="D58" s="444">
        <v>2.0063949999999999</v>
      </c>
      <c r="E58" s="607">
        <v>2.5365057499999999</v>
      </c>
      <c r="F58" s="607">
        <v>3.17008</v>
      </c>
      <c r="G58" s="477">
        <v>3.92025975</v>
      </c>
      <c r="H58" s="577">
        <v>4.6081877499999999</v>
      </c>
      <c r="I58" s="477">
        <v>5.2673294999999998</v>
      </c>
      <c r="J58" s="477">
        <v>6.5835039999999996</v>
      </c>
      <c r="K58" s="477">
        <v>7.8405459999999998</v>
      </c>
      <c r="L58" s="477">
        <v>10.344654500000001</v>
      </c>
      <c r="M58" s="510">
        <v>13.619558</v>
      </c>
      <c r="N58" s="694">
        <v>16.552626499999999</v>
      </c>
    </row>
    <row r="59" spans="1:16" s="185" customFormat="1" ht="13.5" customHeight="1">
      <c r="A59" s="635" t="s">
        <v>427</v>
      </c>
      <c r="B59" s="237" t="s">
        <v>421</v>
      </c>
      <c r="C59" s="445">
        <f>+SUM(C60:C62)</f>
        <v>117.0730536085</v>
      </c>
      <c r="D59" s="445">
        <f>+SUM(D60:D62)</f>
        <v>217.63362253938561</v>
      </c>
      <c r="E59" s="445">
        <v>314.23134313282702</v>
      </c>
      <c r="F59" s="445">
        <f t="shared" ref="F59:N59" si="5">SUM(F60:F62)</f>
        <v>378.20653634695856</v>
      </c>
      <c r="G59" s="445">
        <f t="shared" si="5"/>
        <v>442.34089502727346</v>
      </c>
      <c r="H59" s="445">
        <f t="shared" si="5"/>
        <v>496.0050532733859</v>
      </c>
      <c r="I59" s="445">
        <f t="shared" si="5"/>
        <v>592.53093940493</v>
      </c>
      <c r="J59" s="445">
        <f t="shared" si="5"/>
        <v>668.52854555788565</v>
      </c>
      <c r="K59" s="445">
        <f t="shared" si="5"/>
        <v>723.99488015870133</v>
      </c>
      <c r="L59" s="445">
        <f t="shared" si="5"/>
        <v>807.04132260953349</v>
      </c>
      <c r="M59" s="445">
        <f t="shared" si="5"/>
        <v>885.29171699215749</v>
      </c>
      <c r="N59" s="681">
        <f t="shared" si="5"/>
        <v>952.59433741719033</v>
      </c>
      <c r="P59" s="599"/>
    </row>
    <row r="60" spans="1:16" ht="13.5" customHeight="1">
      <c r="A60" s="211" t="s">
        <v>416</v>
      </c>
      <c r="B60" s="197" t="s">
        <v>422</v>
      </c>
      <c r="C60" s="477">
        <v>115.9</v>
      </c>
      <c r="D60" s="215">
        <v>214.4603505641023</v>
      </c>
      <c r="E60" s="215">
        <v>309.38410479228202</v>
      </c>
      <c r="F60" s="215">
        <v>372.06269784006503</v>
      </c>
      <c r="G60" s="577">
        <v>434.93592078619679</v>
      </c>
      <c r="H60" s="215">
        <v>487.2029265365635</v>
      </c>
      <c r="I60" s="477">
        <v>582.69084279648405</v>
      </c>
      <c r="J60" s="477">
        <v>657.10079566415152</v>
      </c>
      <c r="K60" s="477">
        <v>710.21363817794031</v>
      </c>
      <c r="L60" s="477">
        <v>789.98587118716659</v>
      </c>
      <c r="M60" s="477">
        <v>863.14628472067602</v>
      </c>
      <c r="N60" s="682">
        <v>926.26606938533882</v>
      </c>
    </row>
    <row r="61" spans="1:16" ht="13.5" customHeight="1">
      <c r="A61" s="211" t="s">
        <v>419</v>
      </c>
      <c r="B61" s="197" t="s">
        <v>423</v>
      </c>
      <c r="C61" s="477">
        <v>1.1730536085000001</v>
      </c>
      <c r="D61" s="215">
        <v>3.1703367067907107</v>
      </c>
      <c r="E61" s="215">
        <v>4.8431618247931301</v>
      </c>
      <c r="F61" s="215">
        <v>6.1397619911415005</v>
      </c>
      <c r="G61" s="577">
        <v>7.4008977253246311</v>
      </c>
      <c r="H61" s="215">
        <v>8.7980502210703513</v>
      </c>
      <c r="I61" s="477">
        <v>9.8320679241463491</v>
      </c>
      <c r="J61" s="477">
        <v>11.419721209434611</v>
      </c>
      <c r="K61" s="477">
        <v>13.773213296461451</v>
      </c>
      <c r="L61" s="477">
        <v>17.04664255317476</v>
      </c>
      <c r="M61" s="477">
        <v>22.136623402289299</v>
      </c>
      <c r="N61" s="682">
        <v>26.308827668664208</v>
      </c>
    </row>
    <row r="62" spans="1:16" ht="13.5" customHeight="1">
      <c r="A62" s="636" t="s">
        <v>420</v>
      </c>
      <c r="B62" s="208" t="s">
        <v>428</v>
      </c>
      <c r="C62" s="221">
        <v>0</v>
      </c>
      <c r="D62" s="221">
        <v>2.9352684925999998E-3</v>
      </c>
      <c r="E62" s="221">
        <v>4.0765157520259998E-3</v>
      </c>
      <c r="F62" s="221">
        <v>4.0765157520259998E-3</v>
      </c>
      <c r="G62" s="579">
        <v>4.0765157520259998E-3</v>
      </c>
      <c r="H62" s="221">
        <v>4.0765157520259998E-3</v>
      </c>
      <c r="I62" s="447">
        <v>8.0286842995220004E-3</v>
      </c>
      <c r="J62" s="447">
        <v>8.0286842995219987E-3</v>
      </c>
      <c r="K62" s="447">
        <v>8.0286842995219987E-3</v>
      </c>
      <c r="L62" s="447">
        <v>8.8088691922219992E-3</v>
      </c>
      <c r="M62" s="447">
        <v>8.8088691922219992E-3</v>
      </c>
      <c r="N62" s="695">
        <v>1.9440363187291001E-2</v>
      </c>
      <c r="P62" s="601"/>
    </row>
    <row r="63" spans="1:16" s="313" customFormat="1">
      <c r="A63" s="637" t="s">
        <v>745</v>
      </c>
      <c r="B63" s="550" t="s">
        <v>713</v>
      </c>
      <c r="C63" s="556"/>
      <c r="D63" s="475"/>
      <c r="E63" s="475"/>
      <c r="F63" s="475"/>
      <c r="H63" s="614"/>
      <c r="I63" s="477"/>
      <c r="J63" s="614"/>
      <c r="K63" s="614"/>
      <c r="L63" s="477"/>
      <c r="M63" s="477"/>
      <c r="N63" s="477"/>
      <c r="P63" s="594"/>
    </row>
    <row r="64" spans="1:16" s="313" customFormat="1">
      <c r="A64" s="549"/>
      <c r="B64" s="550"/>
      <c r="C64" s="556"/>
      <c r="D64" s="475"/>
      <c r="E64" s="475"/>
      <c r="F64" s="475"/>
      <c r="G64" s="475"/>
      <c r="H64" s="477"/>
      <c r="I64" s="477"/>
      <c r="J64" s="477"/>
      <c r="K64" s="477"/>
      <c r="L64" s="477"/>
      <c r="M64" s="477"/>
      <c r="N64" s="477"/>
      <c r="P64" s="594"/>
    </row>
    <row r="65" spans="1:25">
      <c r="A65" s="629" t="s">
        <v>376</v>
      </c>
      <c r="B65" s="204" t="s">
        <v>377</v>
      </c>
      <c r="C65" s="419" t="str">
        <f t="shared" ref="C65:N65" si="6">+C4</f>
        <v>2023/01</v>
      </c>
      <c r="D65" s="419" t="str">
        <f t="shared" si="6"/>
        <v>2023/02</v>
      </c>
      <c r="E65" s="419" t="str">
        <f t="shared" si="6"/>
        <v>2023/03</v>
      </c>
      <c r="F65" s="419" t="str">
        <f t="shared" si="6"/>
        <v>2023/04</v>
      </c>
      <c r="G65" s="419" t="str">
        <f t="shared" si="6"/>
        <v>2023/05</v>
      </c>
      <c r="H65" s="419" t="str">
        <f t="shared" si="6"/>
        <v>2023/06</v>
      </c>
      <c r="I65" s="419" t="str">
        <f t="shared" si="6"/>
        <v>2023/07</v>
      </c>
      <c r="J65" s="419" t="str">
        <f t="shared" si="6"/>
        <v>2023/08</v>
      </c>
      <c r="K65" s="419" t="str">
        <f t="shared" si="6"/>
        <v>2023/09</v>
      </c>
      <c r="L65" s="419" t="str">
        <f t="shared" si="6"/>
        <v>2023/10</v>
      </c>
      <c r="M65" s="419" t="str">
        <f t="shared" si="6"/>
        <v>2023/11</v>
      </c>
      <c r="N65" s="675" t="str">
        <f t="shared" si="6"/>
        <v>2023/12</v>
      </c>
      <c r="O65" s="593"/>
      <c r="P65" s="593"/>
      <c r="Q65" s="593"/>
      <c r="R65" s="593"/>
    </row>
    <row r="66" spans="1:25">
      <c r="A66" s="625" t="s">
        <v>275</v>
      </c>
      <c r="B66" s="195" t="s">
        <v>339</v>
      </c>
      <c r="C66" s="428">
        <v>1342.0887976542401</v>
      </c>
      <c r="D66" s="428">
        <v>2588.49759064411</v>
      </c>
      <c r="E66" s="428">
        <v>4386.5812699949402</v>
      </c>
      <c r="F66" s="428">
        <v>5570.94020151943</v>
      </c>
      <c r="G66" s="428">
        <v>6853.7476038515897</v>
      </c>
      <c r="H66" s="428">
        <v>8650.6000887739592</v>
      </c>
      <c r="I66" s="428">
        <v>9999.0605700138494</v>
      </c>
      <c r="J66" s="428">
        <v>11778.914515074801</v>
      </c>
      <c r="K66" s="428">
        <v>12985.25903147485</v>
      </c>
      <c r="L66" s="696">
        <v>14353.565201773201</v>
      </c>
      <c r="M66" s="696">
        <v>15684.689426444</v>
      </c>
      <c r="N66" s="714">
        <v>16779.3770307144</v>
      </c>
      <c r="O66" s="593">
        <v>16779.3770307144</v>
      </c>
      <c r="P66" s="593"/>
      <c r="Q66" s="593"/>
      <c r="R66" s="593"/>
    </row>
    <row r="67" spans="1:25">
      <c r="A67" s="625" t="s">
        <v>274</v>
      </c>
      <c r="B67" s="197" t="s">
        <v>294</v>
      </c>
      <c r="C67" s="428">
        <v>986.99751771594993</v>
      </c>
      <c r="D67" s="428">
        <v>1817.7119703983999</v>
      </c>
      <c r="E67" s="428">
        <v>3031.49593543738</v>
      </c>
      <c r="F67" s="428">
        <v>3887.3376974408902</v>
      </c>
      <c r="G67" s="428">
        <v>4747.5947918953698</v>
      </c>
      <c r="H67" s="428">
        <v>5845.0326744436998</v>
      </c>
      <c r="I67" s="428">
        <v>6706.6363778801597</v>
      </c>
      <c r="J67" s="428">
        <v>7964.8006101635401</v>
      </c>
      <c r="K67" s="428">
        <v>8954.4613489769417</v>
      </c>
      <c r="L67" s="428">
        <v>10105.2945416614</v>
      </c>
      <c r="M67" s="428">
        <v>11152.424157322501</v>
      </c>
      <c r="N67" s="680">
        <v>12128.727883998399</v>
      </c>
      <c r="O67" s="593">
        <v>12128.727883998399</v>
      </c>
      <c r="P67" s="593"/>
      <c r="Q67" s="593"/>
      <c r="R67" s="593"/>
    </row>
    <row r="68" spans="1:25">
      <c r="A68" s="623" t="s">
        <v>1</v>
      </c>
      <c r="B68" s="169" t="s">
        <v>2</v>
      </c>
      <c r="C68" s="319">
        <f t="shared" ref="C68:M68" si="7">+SUM(C66:C67)</f>
        <v>2329.0863153701903</v>
      </c>
      <c r="D68" s="319">
        <f t="shared" si="7"/>
        <v>4406.2095610425094</v>
      </c>
      <c r="E68" s="319">
        <f t="shared" si="7"/>
        <v>7418.0772054323206</v>
      </c>
      <c r="F68" s="319">
        <f t="shared" si="7"/>
        <v>9458.2778989603212</v>
      </c>
      <c r="G68" s="319">
        <f t="shared" si="7"/>
        <v>11601.34239574696</v>
      </c>
      <c r="H68" s="319">
        <f t="shared" si="7"/>
        <v>14495.632763217658</v>
      </c>
      <c r="I68" s="319">
        <f t="shared" si="7"/>
        <v>16705.696947894008</v>
      </c>
      <c r="J68" s="319">
        <f t="shared" si="7"/>
        <v>19743.715125238341</v>
      </c>
      <c r="K68" s="319">
        <f t="shared" si="7"/>
        <v>21939.720380451792</v>
      </c>
      <c r="L68" s="319">
        <f t="shared" si="7"/>
        <v>24458.859743434601</v>
      </c>
      <c r="M68" s="319">
        <f t="shared" si="7"/>
        <v>26837.113583766499</v>
      </c>
      <c r="N68" s="683">
        <f>N67+N66</f>
        <v>28908.1049147128</v>
      </c>
      <c r="O68" s="593"/>
      <c r="P68" s="593"/>
      <c r="Q68" s="593"/>
      <c r="R68" s="593"/>
    </row>
    <row r="69" spans="1:25">
      <c r="A69" s="266"/>
      <c r="B69" s="190"/>
      <c r="C69" s="557"/>
      <c r="D69" s="223"/>
      <c r="E69" s="223"/>
      <c r="F69" s="448"/>
      <c r="G69" s="448"/>
      <c r="H69" s="448"/>
      <c r="I69" s="448"/>
      <c r="J69" s="448"/>
      <c r="K69" s="448"/>
      <c r="L69" s="448"/>
      <c r="M69" s="448"/>
      <c r="N69" s="448"/>
      <c r="O69" s="593"/>
      <c r="P69" s="593"/>
      <c r="Q69" s="593"/>
      <c r="R69" s="593"/>
    </row>
    <row r="70" spans="1:25" s="538" customFormat="1">
      <c r="A70" s="638" t="s">
        <v>677</v>
      </c>
      <c r="B70" s="541" t="s">
        <v>679</v>
      </c>
      <c r="C70" s="311" t="str">
        <f t="shared" ref="C70:N70" si="8">+C4</f>
        <v>2023/01</v>
      </c>
      <c r="D70" s="311" t="str">
        <f t="shared" si="8"/>
        <v>2023/02</v>
      </c>
      <c r="E70" s="311" t="str">
        <f t="shared" si="8"/>
        <v>2023/03</v>
      </c>
      <c r="F70" s="311" t="str">
        <f t="shared" si="8"/>
        <v>2023/04</v>
      </c>
      <c r="G70" s="311" t="str">
        <f t="shared" si="8"/>
        <v>2023/05</v>
      </c>
      <c r="H70" s="311" t="str">
        <f t="shared" si="8"/>
        <v>2023/06</v>
      </c>
      <c r="I70" s="311" t="str">
        <f t="shared" si="8"/>
        <v>2023/07</v>
      </c>
      <c r="J70" s="311" t="str">
        <f t="shared" si="8"/>
        <v>2023/08</v>
      </c>
      <c r="K70" s="311" t="str">
        <f t="shared" si="8"/>
        <v>2023/09</v>
      </c>
      <c r="L70" s="311" t="str">
        <f t="shared" si="8"/>
        <v>2023/10</v>
      </c>
      <c r="M70" s="311" t="str">
        <f t="shared" si="8"/>
        <v>2023/11</v>
      </c>
      <c r="N70" s="671" t="str">
        <f t="shared" si="8"/>
        <v>2023/12</v>
      </c>
      <c r="O70" s="428"/>
      <c r="P70" s="593"/>
      <c r="Q70" s="593"/>
      <c r="R70" s="593"/>
    </row>
    <row r="71" spans="1:25">
      <c r="A71" s="639" t="s">
        <v>683</v>
      </c>
      <c r="B71" s="195" t="s">
        <v>684</v>
      </c>
      <c r="C71" s="420">
        <v>5</v>
      </c>
      <c r="D71" s="420">
        <v>0</v>
      </c>
      <c r="E71" s="420">
        <v>3</v>
      </c>
      <c r="F71" s="420">
        <v>5</v>
      </c>
      <c r="G71" s="420">
        <v>3</v>
      </c>
      <c r="H71" s="313">
        <v>4</v>
      </c>
      <c r="I71" s="449">
        <v>2</v>
      </c>
      <c r="J71" s="449">
        <v>5</v>
      </c>
      <c r="K71" s="449">
        <v>6</v>
      </c>
      <c r="L71" s="449">
        <v>5</v>
      </c>
      <c r="M71" s="449">
        <v>3</v>
      </c>
      <c r="N71" s="697">
        <v>4</v>
      </c>
      <c r="O71" s="615"/>
      <c r="P71" s="593"/>
      <c r="Q71" s="593"/>
      <c r="R71" s="593"/>
      <c r="S71" s="225"/>
      <c r="T71" s="225"/>
      <c r="U71" s="225"/>
      <c r="V71" s="225"/>
      <c r="W71" s="513"/>
      <c r="X71" s="225"/>
      <c r="Y71" s="225"/>
    </row>
    <row r="72" spans="1:25">
      <c r="A72" s="640" t="s">
        <v>465</v>
      </c>
      <c r="B72" s="230" t="s">
        <v>471</v>
      </c>
      <c r="C72" s="484">
        <v>4171.63</v>
      </c>
      <c r="D72" s="484">
        <v>0</v>
      </c>
      <c r="E72" s="484">
        <v>5187.4612372000001</v>
      </c>
      <c r="F72" s="484">
        <v>8103.5550000000003</v>
      </c>
      <c r="G72" s="484">
        <v>5652.6778931999997</v>
      </c>
      <c r="H72" s="484">
        <v>2797.44</v>
      </c>
      <c r="I72" s="484">
        <v>3849.6096250000001</v>
      </c>
      <c r="J72" s="484">
        <v>8662.2199999999993</v>
      </c>
      <c r="K72" s="484">
        <v>7002.18</v>
      </c>
      <c r="L72" s="484">
        <v>9492.8341518800007</v>
      </c>
      <c r="M72" s="484">
        <v>3516.7</v>
      </c>
      <c r="N72" s="698">
        <v>4900.9324999999999</v>
      </c>
      <c r="O72" s="615"/>
      <c r="P72" s="593"/>
      <c r="Q72" s="593"/>
      <c r="R72" s="593"/>
      <c r="S72" s="225"/>
      <c r="T72" s="225"/>
      <c r="U72" s="225"/>
      <c r="V72" s="225"/>
      <c r="W72" s="513"/>
      <c r="X72" s="225"/>
      <c r="Y72" s="225"/>
    </row>
    <row r="73" spans="1:25">
      <c r="A73" s="621" t="s">
        <v>183</v>
      </c>
      <c r="B73" s="197" t="s">
        <v>171</v>
      </c>
      <c r="C73" s="315">
        <v>0</v>
      </c>
      <c r="D73" s="315">
        <v>0</v>
      </c>
      <c r="E73" s="315">
        <v>0</v>
      </c>
      <c r="F73" s="315">
        <v>0</v>
      </c>
      <c r="G73" s="315">
        <v>0</v>
      </c>
      <c r="H73" s="315">
        <v>0</v>
      </c>
      <c r="I73" s="315">
        <v>2</v>
      </c>
      <c r="J73" s="315">
        <v>1</v>
      </c>
      <c r="K73" s="315">
        <v>1</v>
      </c>
      <c r="L73" s="315">
        <v>2</v>
      </c>
      <c r="M73" s="315">
        <v>0</v>
      </c>
      <c r="N73" s="677">
        <v>3</v>
      </c>
      <c r="O73" s="615"/>
      <c r="P73" s="593"/>
      <c r="Q73" s="593"/>
      <c r="R73" s="593"/>
      <c r="S73" s="225"/>
      <c r="T73" s="225"/>
      <c r="U73" s="225"/>
      <c r="V73" s="225"/>
      <c r="W73" s="513"/>
      <c r="X73" s="225"/>
      <c r="Y73" s="225"/>
    </row>
    <row r="74" spans="1:25">
      <c r="A74" s="641" t="s">
        <v>466</v>
      </c>
      <c r="B74" s="218" t="s">
        <v>472</v>
      </c>
      <c r="C74" s="485">
        <v>0</v>
      </c>
      <c r="D74" s="485">
        <v>0</v>
      </c>
      <c r="E74" s="485">
        <v>0</v>
      </c>
      <c r="F74" s="485">
        <v>0</v>
      </c>
      <c r="G74" s="485">
        <v>0</v>
      </c>
      <c r="H74" s="485">
        <v>0</v>
      </c>
      <c r="I74" s="485">
        <v>2896.5540000000001</v>
      </c>
      <c r="J74" s="485">
        <v>1038.0000000000002</v>
      </c>
      <c r="K74" s="485">
        <v>1670.0419999999999</v>
      </c>
      <c r="L74" s="485">
        <v>1758</v>
      </c>
      <c r="M74" s="485">
        <v>0</v>
      </c>
      <c r="N74" s="699">
        <v>8591.1</v>
      </c>
      <c r="O74" s="615"/>
      <c r="P74" s="593"/>
      <c r="Q74" s="593"/>
      <c r="R74" s="593"/>
      <c r="S74" s="225"/>
      <c r="T74" s="225"/>
      <c r="U74" s="225"/>
      <c r="V74" s="225"/>
      <c r="W74" s="513"/>
      <c r="X74" s="225"/>
      <c r="Y74" s="225"/>
    </row>
    <row r="75" spans="1:25">
      <c r="A75" s="621" t="s">
        <v>174</v>
      </c>
      <c r="B75" s="197" t="s">
        <v>175</v>
      </c>
      <c r="C75" s="315">
        <v>0</v>
      </c>
      <c r="D75" s="315">
        <v>0</v>
      </c>
      <c r="E75" s="315">
        <v>0</v>
      </c>
      <c r="F75" s="315">
        <v>0</v>
      </c>
      <c r="G75" s="315">
        <v>0</v>
      </c>
      <c r="H75" s="315">
        <v>0</v>
      </c>
      <c r="I75" s="315">
        <v>0</v>
      </c>
      <c r="J75" s="315">
        <v>0</v>
      </c>
      <c r="K75" s="315">
        <v>0</v>
      </c>
      <c r="L75" s="315">
        <v>0</v>
      </c>
      <c r="M75" s="315">
        <v>0</v>
      </c>
      <c r="N75" s="677">
        <v>0</v>
      </c>
      <c r="O75" s="615"/>
      <c r="P75" s="593"/>
      <c r="Q75" s="593"/>
      <c r="R75" s="593"/>
      <c r="S75" s="225"/>
      <c r="T75" s="225"/>
      <c r="U75" s="225"/>
      <c r="V75" s="225"/>
      <c r="W75" s="513"/>
      <c r="X75" s="225"/>
      <c r="Y75" s="225"/>
    </row>
    <row r="76" spans="1:25">
      <c r="A76" s="641" t="s">
        <v>467</v>
      </c>
      <c r="B76" s="218" t="s">
        <v>473</v>
      </c>
      <c r="C76" s="485">
        <v>0</v>
      </c>
      <c r="D76" s="485">
        <v>0</v>
      </c>
      <c r="E76" s="485">
        <v>0</v>
      </c>
      <c r="F76" s="485">
        <v>0</v>
      </c>
      <c r="G76" s="485">
        <v>0</v>
      </c>
      <c r="H76" s="485">
        <v>0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699">
        <v>0</v>
      </c>
      <c r="O76" s="615"/>
      <c r="P76" s="593"/>
      <c r="Q76" s="593"/>
      <c r="R76" s="593"/>
      <c r="S76" s="225"/>
      <c r="T76" s="225"/>
      <c r="U76" s="225"/>
      <c r="V76" s="225"/>
      <c r="W76" s="513"/>
      <c r="X76" s="225"/>
      <c r="Y76" s="225"/>
    </row>
    <row r="77" spans="1:25" s="313" customFormat="1">
      <c r="A77" s="632" t="s">
        <v>576</v>
      </c>
      <c r="B77" s="316" t="s">
        <v>581</v>
      </c>
      <c r="C77" s="315">
        <v>1931.5092828974668</v>
      </c>
      <c r="D77" s="315">
        <v>518.55580130290696</v>
      </c>
      <c r="E77" s="315">
        <v>62640.081173484898</v>
      </c>
      <c r="F77" s="451">
        <v>188.91885197889201</v>
      </c>
      <c r="G77" s="451">
        <v>556.97434730669397</v>
      </c>
      <c r="H77" s="315">
        <v>3220.67822468333</v>
      </c>
      <c r="I77" s="451">
        <v>597.79676295554896</v>
      </c>
      <c r="J77" s="451">
        <v>1574.199577267975</v>
      </c>
      <c r="K77" s="451">
        <v>136.3011511581623</v>
      </c>
      <c r="L77" s="451">
        <v>2690.9375995126206</v>
      </c>
      <c r="M77" s="451">
        <v>181.77072393524998</v>
      </c>
      <c r="N77" s="710">
        <v>3437.9427650279999</v>
      </c>
      <c r="O77" s="615"/>
      <c r="P77" s="593"/>
      <c r="Q77" s="593"/>
      <c r="R77" s="593"/>
      <c r="S77" s="225"/>
      <c r="T77" s="225"/>
      <c r="U77" s="225"/>
      <c r="V77" s="225"/>
      <c r="W77" s="513"/>
      <c r="X77" s="225"/>
      <c r="Y77" s="225"/>
    </row>
    <row r="78" spans="1:25" s="469" customFormat="1" ht="13.5" customHeight="1">
      <c r="A78" s="628" t="s">
        <v>1</v>
      </c>
      <c r="B78" s="169" t="s">
        <v>2</v>
      </c>
      <c r="C78" s="319">
        <f t="shared" ref="C78:M78" si="9">C77+C76+C74+C72</f>
        <v>6103.1392828974667</v>
      </c>
      <c r="D78" s="319">
        <f t="shared" si="9"/>
        <v>518.55580130290696</v>
      </c>
      <c r="E78" s="319">
        <f t="shared" si="9"/>
        <v>67827.542410684895</v>
      </c>
      <c r="F78" s="319">
        <f t="shared" si="9"/>
        <v>8292.4738519788916</v>
      </c>
      <c r="G78" s="319">
        <f t="shared" si="9"/>
        <v>6209.6522405066935</v>
      </c>
      <c r="H78" s="319">
        <f t="shared" si="9"/>
        <v>6018.1182246833305</v>
      </c>
      <c r="I78" s="319">
        <f t="shared" si="9"/>
        <v>7343.9603879555489</v>
      </c>
      <c r="J78" s="319">
        <f t="shared" si="9"/>
        <v>11274.419577267974</v>
      </c>
      <c r="K78" s="319">
        <f t="shared" si="9"/>
        <v>8808.5231511581624</v>
      </c>
      <c r="L78" s="319">
        <f t="shared" si="9"/>
        <v>13941.771751392622</v>
      </c>
      <c r="M78" s="319">
        <f t="shared" si="9"/>
        <v>3698.4707239352497</v>
      </c>
      <c r="N78" s="683">
        <f>N77+N74+N72</f>
        <v>16929.975265027999</v>
      </c>
      <c r="O78" s="615"/>
      <c r="P78" s="593"/>
      <c r="Q78" s="593"/>
      <c r="R78" s="593"/>
      <c r="S78" s="225"/>
      <c r="T78" s="225"/>
      <c r="U78" s="225"/>
      <c r="V78" s="225"/>
      <c r="W78" s="513"/>
      <c r="X78" s="225"/>
      <c r="Y78" s="225"/>
    </row>
    <row r="79" spans="1:25" s="313" customFormat="1" ht="13.5" customHeight="1">
      <c r="A79" s="632"/>
      <c r="B79" s="316"/>
      <c r="C79" s="555"/>
      <c r="D79" s="451"/>
      <c r="E79" s="451"/>
      <c r="F79" s="451"/>
      <c r="G79" s="451"/>
      <c r="H79" s="451"/>
      <c r="I79" s="451"/>
      <c r="J79" s="451"/>
      <c r="K79" s="451"/>
      <c r="L79" s="451"/>
      <c r="M79" s="451"/>
      <c r="N79" s="451"/>
      <c r="O79" s="593"/>
      <c r="P79" s="593"/>
      <c r="Q79" s="593"/>
      <c r="R79" s="593"/>
    </row>
    <row r="80" spans="1:25" s="538" customFormat="1">
      <c r="A80" s="642" t="s">
        <v>678</v>
      </c>
      <c r="B80" s="543" t="s">
        <v>680</v>
      </c>
      <c r="C80" s="311" t="str">
        <f>+C70</f>
        <v>2023/01</v>
      </c>
      <c r="D80" s="311" t="str">
        <f t="shared" ref="D80:N80" si="10">+D70</f>
        <v>2023/02</v>
      </c>
      <c r="E80" s="311" t="str">
        <f t="shared" si="10"/>
        <v>2023/03</v>
      </c>
      <c r="F80" s="311" t="str">
        <f t="shared" si="10"/>
        <v>2023/04</v>
      </c>
      <c r="G80" s="311" t="str">
        <f t="shared" si="10"/>
        <v>2023/05</v>
      </c>
      <c r="H80" s="311" t="str">
        <f t="shared" si="10"/>
        <v>2023/06</v>
      </c>
      <c r="I80" s="311" t="str">
        <f t="shared" si="10"/>
        <v>2023/07</v>
      </c>
      <c r="J80" s="311" t="str">
        <f t="shared" si="10"/>
        <v>2023/08</v>
      </c>
      <c r="K80" s="311" t="str">
        <f t="shared" si="10"/>
        <v>2023/09</v>
      </c>
      <c r="L80" s="311" t="str">
        <f t="shared" si="10"/>
        <v>2023/10</v>
      </c>
      <c r="M80" s="311" t="str">
        <f t="shared" si="10"/>
        <v>2023/11</v>
      </c>
      <c r="N80" s="671" t="str">
        <f t="shared" si="10"/>
        <v>2023/12</v>
      </c>
      <c r="O80" s="170"/>
      <c r="P80" s="170"/>
      <c r="Q80" s="170"/>
      <c r="R80" s="593"/>
    </row>
    <row r="81" spans="1:25">
      <c r="A81" s="621" t="s">
        <v>577</v>
      </c>
      <c r="B81" s="197" t="s">
        <v>570</v>
      </c>
      <c r="C81" s="170">
        <v>208</v>
      </c>
      <c r="D81" s="315">
        <v>82</v>
      </c>
      <c r="E81" s="315">
        <v>161</v>
      </c>
      <c r="F81" s="315">
        <v>155</v>
      </c>
      <c r="G81" s="315">
        <v>105</v>
      </c>
      <c r="H81" s="315">
        <v>108</v>
      </c>
      <c r="I81" s="315">
        <v>171</v>
      </c>
      <c r="J81" s="315">
        <v>159</v>
      </c>
      <c r="K81" s="315">
        <v>195</v>
      </c>
      <c r="L81" s="315">
        <v>162</v>
      </c>
      <c r="M81" s="315">
        <v>152</v>
      </c>
      <c r="N81" s="692">
        <v>155</v>
      </c>
      <c r="O81" s="615"/>
      <c r="P81" s="170"/>
      <c r="S81" s="225"/>
      <c r="T81" s="225"/>
      <c r="U81" s="225"/>
      <c r="V81" s="225"/>
      <c r="W81" s="513"/>
      <c r="X81" s="225"/>
      <c r="Y81" s="225"/>
    </row>
    <row r="82" spans="1:25">
      <c r="A82" s="643" t="s">
        <v>578</v>
      </c>
      <c r="B82" s="208" t="s">
        <v>571</v>
      </c>
      <c r="C82" s="346">
        <v>58101.961603999996</v>
      </c>
      <c r="D82" s="346">
        <v>27259.998598999999</v>
      </c>
      <c r="E82" s="346">
        <v>35738.504964</v>
      </c>
      <c r="F82" s="580">
        <v>30671.614312000002</v>
      </c>
      <c r="G82" s="580">
        <v>19084.971339</v>
      </c>
      <c r="H82" s="580">
        <v>25708.944686999999</v>
      </c>
      <c r="I82" s="580">
        <v>46011.110459000003</v>
      </c>
      <c r="J82" s="580">
        <v>35189.003700000001</v>
      </c>
      <c r="K82" s="580">
        <v>44867.507349</v>
      </c>
      <c r="L82" s="580">
        <v>54139.133865999996</v>
      </c>
      <c r="M82" s="580">
        <v>41040.053113000002</v>
      </c>
      <c r="N82" s="708">
        <v>41426.642756000001</v>
      </c>
      <c r="O82" s="615"/>
      <c r="P82" s="170"/>
      <c r="S82" s="225"/>
      <c r="T82" s="225"/>
      <c r="U82" s="225"/>
      <c r="V82" s="225"/>
      <c r="W82" s="513"/>
      <c r="X82" s="225"/>
      <c r="Y82" s="225"/>
    </row>
    <row r="83" spans="1:25">
      <c r="A83" s="395" t="s">
        <v>674</v>
      </c>
      <c r="B83" s="187" t="s">
        <v>687</v>
      </c>
      <c r="C83" s="555"/>
      <c r="D83" s="231"/>
      <c r="E83" s="231"/>
      <c r="F83" s="451"/>
      <c r="G83" s="451"/>
      <c r="I83" s="580"/>
      <c r="K83" s="580"/>
      <c r="L83" s="580"/>
    </row>
    <row r="84" spans="1:25" s="313" customFormat="1">
      <c r="A84" s="638" t="s">
        <v>390</v>
      </c>
      <c r="B84" s="312" t="s">
        <v>391</v>
      </c>
      <c r="C84" s="311" t="str">
        <f t="shared" ref="C84:N84" si="11">+C4</f>
        <v>2023/01</v>
      </c>
      <c r="D84" s="311" t="str">
        <f t="shared" si="11"/>
        <v>2023/02</v>
      </c>
      <c r="E84" s="311" t="str">
        <f t="shared" si="11"/>
        <v>2023/03</v>
      </c>
      <c r="F84" s="311" t="str">
        <f t="shared" si="11"/>
        <v>2023/04</v>
      </c>
      <c r="G84" s="311" t="str">
        <f t="shared" si="11"/>
        <v>2023/05</v>
      </c>
      <c r="H84" s="311" t="str">
        <f t="shared" si="11"/>
        <v>2023/06</v>
      </c>
      <c r="I84" s="311" t="str">
        <f t="shared" si="11"/>
        <v>2023/07</v>
      </c>
      <c r="J84" s="311" t="str">
        <f t="shared" si="11"/>
        <v>2023/08</v>
      </c>
      <c r="K84" s="311" t="str">
        <f t="shared" si="11"/>
        <v>2023/09</v>
      </c>
      <c r="L84" s="311" t="str">
        <f t="shared" si="11"/>
        <v>2023/10</v>
      </c>
      <c r="M84" s="311" t="str">
        <f t="shared" si="11"/>
        <v>2023/11</v>
      </c>
      <c r="N84" s="671" t="str">
        <f t="shared" si="11"/>
        <v>2023/12</v>
      </c>
      <c r="O84" s="170"/>
      <c r="R84" s="170"/>
    </row>
    <row r="85" spans="1:25" s="313" customFormat="1">
      <c r="A85" s="644" t="s">
        <v>53</v>
      </c>
      <c r="B85" s="316" t="s">
        <v>54</v>
      </c>
      <c r="C85" s="315">
        <v>834264.25638399995</v>
      </c>
      <c r="D85" s="315">
        <v>892773.52575399994</v>
      </c>
      <c r="E85" s="315">
        <v>958042.80329800001</v>
      </c>
      <c r="F85" s="315">
        <v>1000207.518075</v>
      </c>
      <c r="G85" s="315">
        <v>988813.95218000002</v>
      </c>
      <c r="H85" s="315">
        <v>1177504.71955</v>
      </c>
      <c r="I85" s="315">
        <v>1375795.3878510001</v>
      </c>
      <c r="J85" s="315">
        <v>1481968.3536789999</v>
      </c>
      <c r="K85" s="315">
        <v>1533315.494562</v>
      </c>
      <c r="L85" s="315">
        <v>1605327.1931330001</v>
      </c>
      <c r="M85" s="315">
        <v>1701464.5438010001</v>
      </c>
      <c r="N85" s="692">
        <v>1829838.497062</v>
      </c>
      <c r="O85" s="170"/>
      <c r="P85" s="170"/>
      <c r="Q85" s="170"/>
      <c r="R85" s="170"/>
    </row>
    <row r="86" spans="1:25" s="313" customFormat="1">
      <c r="A86" s="632" t="s">
        <v>39</v>
      </c>
      <c r="B86" s="316" t="s">
        <v>40</v>
      </c>
      <c r="C86" s="315">
        <v>433606.99532099999</v>
      </c>
      <c r="D86" s="315">
        <v>438553.41277400003</v>
      </c>
      <c r="E86" s="315">
        <v>453938.24809299997</v>
      </c>
      <c r="F86" s="315">
        <v>462639.416035</v>
      </c>
      <c r="G86" s="315">
        <v>475247.525387</v>
      </c>
      <c r="H86" s="315">
        <v>566616.79863700003</v>
      </c>
      <c r="I86" s="315">
        <v>632289.588399</v>
      </c>
      <c r="J86" s="315">
        <v>653224.97473400005</v>
      </c>
      <c r="K86" s="315">
        <v>670615.01587100001</v>
      </c>
      <c r="L86" s="315">
        <v>680395.56478100002</v>
      </c>
      <c r="M86" s="315">
        <v>716617.83163599996</v>
      </c>
      <c r="N86" s="677">
        <v>754671.79985800001</v>
      </c>
      <c r="O86" s="170"/>
      <c r="P86" s="170"/>
      <c r="Q86" s="170"/>
      <c r="R86" s="170"/>
    </row>
    <row r="87" spans="1:25" s="313" customFormat="1">
      <c r="A87" s="632" t="s">
        <v>583</v>
      </c>
      <c r="B87" s="316" t="s">
        <v>15</v>
      </c>
      <c r="C87" s="315">
        <v>1912.0536204800001</v>
      </c>
      <c r="D87" s="315">
        <v>1926.09744864</v>
      </c>
      <c r="E87" s="315">
        <v>1847.59787824</v>
      </c>
      <c r="F87" s="315">
        <v>1787.0500429199999</v>
      </c>
      <c r="G87" s="315">
        <v>1901.7279498400001</v>
      </c>
      <c r="H87" s="315">
        <v>2810.0178066399999</v>
      </c>
      <c r="I87" s="315">
        <v>4177.9353101999995</v>
      </c>
      <c r="J87" s="315">
        <v>4259.6297373999996</v>
      </c>
      <c r="K87" s="315">
        <v>5032.9276514399999</v>
      </c>
      <c r="L87" s="315">
        <v>4506.4867039600003</v>
      </c>
      <c r="M87" s="315">
        <v>4738.3958185199999</v>
      </c>
      <c r="N87" s="677">
        <v>4329.9130548000003</v>
      </c>
      <c r="O87" s="170"/>
      <c r="R87" s="170"/>
    </row>
    <row r="88" spans="1:25" s="313" customFormat="1">
      <c r="A88" s="632" t="s">
        <v>158</v>
      </c>
      <c r="B88" s="316" t="s">
        <v>16</v>
      </c>
      <c r="C88" s="315">
        <v>205481.6660843383</v>
      </c>
      <c r="D88" s="315">
        <v>207521.98809113767</v>
      </c>
      <c r="E88" s="315">
        <v>191650.82879231099</v>
      </c>
      <c r="F88" s="315">
        <v>176054.21505731001</v>
      </c>
      <c r="G88" s="315">
        <v>194517.42562998901</v>
      </c>
      <c r="H88" s="315">
        <v>210969.91988433301</v>
      </c>
      <c r="I88" s="315">
        <v>276461.19205217401</v>
      </c>
      <c r="J88" s="315">
        <v>315447.82306825701</v>
      </c>
      <c r="K88" s="315">
        <v>355251.58241535502</v>
      </c>
      <c r="L88" s="315">
        <v>332378.32887758099</v>
      </c>
      <c r="M88" s="315">
        <v>351485.57785438799</v>
      </c>
      <c r="N88" s="677">
        <v>343544.79849963298</v>
      </c>
      <c r="O88" s="170"/>
      <c r="R88" s="170"/>
    </row>
    <row r="89" spans="1:25" s="313" customFormat="1">
      <c r="A89" s="632" t="s">
        <v>182</v>
      </c>
      <c r="B89" s="316" t="s">
        <v>17</v>
      </c>
      <c r="C89" s="315">
        <v>12308.7165936</v>
      </c>
      <c r="D89" s="315">
        <v>12059.665996</v>
      </c>
      <c r="E89" s="315">
        <v>11031.107984</v>
      </c>
      <c r="F89" s="315">
        <v>9714.1194832000001</v>
      </c>
      <c r="G89" s="315">
        <v>9187.3187144000003</v>
      </c>
      <c r="H89" s="315">
        <v>10494.612744</v>
      </c>
      <c r="I89" s="315">
        <v>13107.263504</v>
      </c>
      <c r="J89" s="315">
        <v>16575.109706399999</v>
      </c>
      <c r="K89" s="315">
        <v>21608.456935999999</v>
      </c>
      <c r="L89" s="315">
        <v>17792.818588800001</v>
      </c>
      <c r="M89" s="315">
        <v>20222.414611200002</v>
      </c>
      <c r="N89" s="677">
        <v>14763.903048</v>
      </c>
      <c r="O89" s="503"/>
      <c r="P89" s="170"/>
      <c r="Q89" s="170"/>
    </row>
    <row r="90" spans="1:25" s="313" customFormat="1">
      <c r="A90" s="628" t="s">
        <v>1</v>
      </c>
      <c r="B90" s="320" t="s">
        <v>2</v>
      </c>
      <c r="C90" s="319">
        <f t="shared" ref="C90:N90" si="12">+SUM(C85:C89)</f>
        <v>1487573.6880034183</v>
      </c>
      <c r="D90" s="319">
        <f t="shared" si="12"/>
        <v>1552834.6900637776</v>
      </c>
      <c r="E90" s="319">
        <f t="shared" si="12"/>
        <v>1616510.5860455509</v>
      </c>
      <c r="F90" s="319">
        <f t="shared" si="12"/>
        <v>1650402.3186934299</v>
      </c>
      <c r="G90" s="319">
        <f t="shared" si="12"/>
        <v>1669667.9498612292</v>
      </c>
      <c r="H90" s="319">
        <f t="shared" si="12"/>
        <v>1968396.0686219728</v>
      </c>
      <c r="I90" s="319">
        <f t="shared" si="12"/>
        <v>2301831.367116374</v>
      </c>
      <c r="J90" s="319">
        <f t="shared" si="12"/>
        <v>2471475.8909250568</v>
      </c>
      <c r="K90" s="319">
        <f t="shared" si="12"/>
        <v>2585823.4774357947</v>
      </c>
      <c r="L90" s="319">
        <f t="shared" si="12"/>
        <v>2640400.392084341</v>
      </c>
      <c r="M90" s="319">
        <f t="shared" si="12"/>
        <v>2794528.7637211075</v>
      </c>
      <c r="N90" s="683">
        <f t="shared" si="12"/>
        <v>2947148.9115224332</v>
      </c>
      <c r="O90" s="503"/>
      <c r="P90" s="170"/>
      <c r="Q90" s="170"/>
    </row>
    <row r="91" spans="1:25">
      <c r="A91" s="645"/>
      <c r="B91" s="190"/>
      <c r="C91" s="570"/>
      <c r="D91" s="569"/>
      <c r="E91" s="569"/>
      <c r="F91" s="569"/>
      <c r="G91" s="569"/>
      <c r="H91" s="569"/>
      <c r="I91" s="569"/>
      <c r="J91" s="569"/>
      <c r="K91" s="569"/>
      <c r="L91" s="569"/>
      <c r="M91" s="569"/>
      <c r="N91" s="569"/>
      <c r="P91" s="170"/>
    </row>
    <row r="92" spans="1:25">
      <c r="A92" s="629" t="s">
        <v>709</v>
      </c>
      <c r="B92" s="204" t="s">
        <v>291</v>
      </c>
      <c r="C92" s="456" t="str">
        <f t="shared" ref="C92:N92" si="13">+C4</f>
        <v>2023/01</v>
      </c>
      <c r="D92" s="456" t="str">
        <f t="shared" si="13"/>
        <v>2023/02</v>
      </c>
      <c r="E92" s="456" t="str">
        <f t="shared" si="13"/>
        <v>2023/03</v>
      </c>
      <c r="F92" s="456" t="str">
        <f t="shared" si="13"/>
        <v>2023/04</v>
      </c>
      <c r="G92" s="456" t="str">
        <f t="shared" si="13"/>
        <v>2023/05</v>
      </c>
      <c r="H92" s="456" t="str">
        <f t="shared" si="13"/>
        <v>2023/06</v>
      </c>
      <c r="I92" s="456" t="str">
        <f t="shared" si="13"/>
        <v>2023/07</v>
      </c>
      <c r="J92" s="456" t="str">
        <f t="shared" si="13"/>
        <v>2023/08</v>
      </c>
      <c r="K92" s="456" t="str">
        <f t="shared" si="13"/>
        <v>2023/09</v>
      </c>
      <c r="L92" s="456" t="str">
        <f t="shared" si="13"/>
        <v>2023/10</v>
      </c>
      <c r="M92" s="456" t="str">
        <f t="shared" si="13"/>
        <v>2023/11</v>
      </c>
      <c r="N92" s="684" t="str">
        <f t="shared" si="13"/>
        <v>2023/12</v>
      </c>
      <c r="P92" s="170"/>
    </row>
    <row r="93" spans="1:25">
      <c r="A93" s="625" t="s">
        <v>242</v>
      </c>
      <c r="B93" s="176" t="s">
        <v>242</v>
      </c>
      <c r="C93" s="175">
        <v>4976.55</v>
      </c>
      <c r="D93" s="175">
        <v>5237.33</v>
      </c>
      <c r="E93" s="175">
        <v>4812.93</v>
      </c>
      <c r="F93" s="175">
        <v>4617.93</v>
      </c>
      <c r="G93" s="175">
        <v>4886.91</v>
      </c>
      <c r="H93" s="175">
        <v>5759.11</v>
      </c>
      <c r="I93" s="175">
        <v>7216.96</v>
      </c>
      <c r="J93" s="175">
        <v>7917.93</v>
      </c>
      <c r="K93" s="175">
        <v>8334.94</v>
      </c>
      <c r="L93" s="175">
        <v>7514.1</v>
      </c>
      <c r="M93" s="175">
        <v>7948.6</v>
      </c>
      <c r="N93" s="718">
        <v>7470.18</v>
      </c>
      <c r="P93" s="170"/>
    </row>
    <row r="94" spans="1:25" ht="12" customHeight="1">
      <c r="A94" s="625" t="s">
        <v>243</v>
      </c>
      <c r="B94" s="176" t="s">
        <v>292</v>
      </c>
      <c r="C94" s="175">
        <v>5704.83</v>
      </c>
      <c r="D94" s="175">
        <v>5704.83</v>
      </c>
      <c r="E94" s="175">
        <v>5704.83</v>
      </c>
      <c r="F94" s="175">
        <v>5704.83</v>
      </c>
      <c r="G94" s="175">
        <v>5704.83</v>
      </c>
      <c r="H94" s="175">
        <v>5766.58</v>
      </c>
      <c r="I94" s="175">
        <v>7256.61</v>
      </c>
      <c r="J94" s="175">
        <v>8013.52</v>
      </c>
      <c r="K94" s="175">
        <v>8403.81</v>
      </c>
      <c r="L94" s="175">
        <v>8562.7000000000007</v>
      </c>
      <c r="M94" s="175">
        <v>8562.7000000000007</v>
      </c>
      <c r="N94" s="719">
        <v>8562.7000000000007</v>
      </c>
      <c r="P94" s="170"/>
    </row>
    <row r="95" spans="1:25">
      <c r="A95" s="625" t="s">
        <v>244</v>
      </c>
      <c r="B95" s="176" t="s">
        <v>293</v>
      </c>
      <c r="C95" s="175">
        <v>4728.88</v>
      </c>
      <c r="D95" s="175">
        <v>4505.34</v>
      </c>
      <c r="E95" s="175">
        <v>4505.34</v>
      </c>
      <c r="F95" s="175">
        <v>4505.34</v>
      </c>
      <c r="G95" s="175">
        <v>4400.76</v>
      </c>
      <c r="H95" s="175">
        <v>4400.76</v>
      </c>
      <c r="I95" s="175">
        <v>4400.76</v>
      </c>
      <c r="J95" s="175">
        <v>4400.76</v>
      </c>
      <c r="K95" s="175">
        <v>4400.76</v>
      </c>
      <c r="L95" s="175">
        <v>4400.76</v>
      </c>
      <c r="M95" s="175">
        <v>4400.76</v>
      </c>
      <c r="N95" s="719">
        <v>4400.76</v>
      </c>
      <c r="P95" s="170"/>
    </row>
    <row r="96" spans="1:25">
      <c r="A96" s="646" t="s">
        <v>156</v>
      </c>
      <c r="B96" s="260" t="s">
        <v>157</v>
      </c>
      <c r="C96" s="457">
        <v>128134.12795247094</v>
      </c>
      <c r="D96" s="457">
        <v>99984.502182392171</v>
      </c>
      <c r="E96" s="457">
        <v>100787.54404840077</v>
      </c>
      <c r="F96" s="457">
        <v>93454.677859682255</v>
      </c>
      <c r="G96" s="457">
        <v>90283.771180237818</v>
      </c>
      <c r="H96" s="457">
        <v>92375.666491125477</v>
      </c>
      <c r="I96" s="457">
        <v>103440.78927462423</v>
      </c>
      <c r="J96" s="457">
        <v>118930.9004244503</v>
      </c>
      <c r="K96" s="416">
        <v>128681.1850549729</v>
      </c>
      <c r="L96" s="416">
        <v>131793.93274009705</v>
      </c>
      <c r="M96" s="416">
        <v>131518.19532664897</v>
      </c>
      <c r="N96" s="709">
        <v>129408.39737542761</v>
      </c>
      <c r="P96" s="170"/>
    </row>
    <row r="97" spans="1:28">
      <c r="A97" s="647"/>
      <c r="B97" s="283"/>
      <c r="C97" s="559"/>
      <c r="D97" s="282"/>
      <c r="E97" s="457"/>
      <c r="I97" s="458"/>
      <c r="J97" s="458"/>
      <c r="K97" s="458"/>
      <c r="L97" s="458"/>
      <c r="M97" s="458"/>
      <c r="N97" s="458"/>
    </row>
    <row r="98" spans="1:28">
      <c r="A98" s="648" t="s">
        <v>587</v>
      </c>
      <c r="B98" s="242" t="s">
        <v>107</v>
      </c>
      <c r="C98" s="459" t="str">
        <f t="shared" ref="C98:N98" si="14">+C4</f>
        <v>2023/01</v>
      </c>
      <c r="D98" s="459" t="str">
        <f t="shared" si="14"/>
        <v>2023/02</v>
      </c>
      <c r="E98" s="459" t="str">
        <f t="shared" si="14"/>
        <v>2023/03</v>
      </c>
      <c r="F98" s="459" t="str">
        <f t="shared" si="14"/>
        <v>2023/04</v>
      </c>
      <c r="G98" s="459" t="str">
        <f t="shared" si="14"/>
        <v>2023/05</v>
      </c>
      <c r="H98" s="459" t="str">
        <f t="shared" si="14"/>
        <v>2023/06</v>
      </c>
      <c r="I98" s="459" t="str">
        <f t="shared" si="14"/>
        <v>2023/07</v>
      </c>
      <c r="J98" s="459" t="str">
        <f t="shared" si="14"/>
        <v>2023/08</v>
      </c>
      <c r="K98" s="459" t="str">
        <f t="shared" si="14"/>
        <v>2023/09</v>
      </c>
      <c r="L98" s="459" t="str">
        <f t="shared" si="14"/>
        <v>2023/10</v>
      </c>
      <c r="M98" s="459" t="str">
        <f t="shared" si="14"/>
        <v>2023/11</v>
      </c>
      <c r="N98" s="685" t="str">
        <f t="shared" si="14"/>
        <v>2023/12</v>
      </c>
    </row>
    <row r="99" spans="1:28">
      <c r="A99" s="649" t="s">
        <v>234</v>
      </c>
      <c r="B99" s="244" t="s">
        <v>302</v>
      </c>
      <c r="C99" s="428">
        <v>3987626</v>
      </c>
      <c r="D99" s="428">
        <v>3854686</v>
      </c>
      <c r="E99" s="428">
        <v>4234725</v>
      </c>
      <c r="F99" s="315">
        <v>4758361</v>
      </c>
      <c r="G99" s="315">
        <v>4589669</v>
      </c>
      <c r="H99" s="315">
        <v>4471979</v>
      </c>
      <c r="I99" s="315">
        <v>5088935</v>
      </c>
      <c r="J99" s="315">
        <v>6247715</v>
      </c>
      <c r="K99" s="315">
        <v>7774851</v>
      </c>
      <c r="L99" s="315">
        <v>8555838</v>
      </c>
      <c r="M99" s="315">
        <v>8205976</v>
      </c>
      <c r="N99" s="692">
        <v>7643862</v>
      </c>
    </row>
    <row r="100" spans="1:28">
      <c r="A100" s="649" t="s">
        <v>261</v>
      </c>
      <c r="B100" s="244" t="s">
        <v>54</v>
      </c>
      <c r="C100" s="428">
        <v>3673826</v>
      </c>
      <c r="D100" s="428">
        <v>3679881</v>
      </c>
      <c r="E100" s="428">
        <v>3711863</v>
      </c>
      <c r="F100" s="315">
        <v>3794950</v>
      </c>
      <c r="G100" s="315">
        <v>3810748</v>
      </c>
      <c r="H100" s="315">
        <v>3875515</v>
      </c>
      <c r="I100" s="315">
        <v>3931260</v>
      </c>
      <c r="J100" s="428">
        <v>4053921</v>
      </c>
      <c r="K100" s="428">
        <v>4158250</v>
      </c>
      <c r="L100" s="428">
        <v>4247235</v>
      </c>
      <c r="M100" s="428">
        <v>4322668</v>
      </c>
      <c r="N100" s="680">
        <v>4328316</v>
      </c>
      <c r="O100" s="428"/>
    </row>
    <row r="101" spans="1:28" s="313" customFormat="1">
      <c r="A101" s="650" t="s">
        <v>704</v>
      </c>
      <c r="B101" s="490" t="s">
        <v>705</v>
      </c>
      <c r="C101" s="428">
        <v>38709</v>
      </c>
      <c r="D101" s="428">
        <v>39911</v>
      </c>
      <c r="E101" s="428">
        <v>40326</v>
      </c>
      <c r="F101" s="428">
        <v>43494</v>
      </c>
      <c r="G101" s="428">
        <v>45138</v>
      </c>
      <c r="H101" s="428">
        <v>47399</v>
      </c>
      <c r="I101" s="428">
        <v>43660</v>
      </c>
      <c r="J101" s="426">
        <v>42548</v>
      </c>
      <c r="K101" s="426">
        <v>43959</v>
      </c>
      <c r="L101" s="426">
        <v>43554</v>
      </c>
      <c r="M101" s="426">
        <v>44269</v>
      </c>
      <c r="N101" s="686">
        <v>46138</v>
      </c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</row>
    <row r="102" spans="1:28">
      <c r="A102" s="649" t="s">
        <v>263</v>
      </c>
      <c r="B102" s="244" t="s">
        <v>304</v>
      </c>
      <c r="C102" s="564">
        <v>89052</v>
      </c>
      <c r="D102" s="564">
        <v>85370</v>
      </c>
      <c r="E102" s="564">
        <v>87124</v>
      </c>
      <c r="F102" s="426">
        <v>103514</v>
      </c>
      <c r="G102" s="426">
        <v>121891</v>
      </c>
      <c r="H102" s="426">
        <v>116430</v>
      </c>
      <c r="I102" s="426">
        <v>128162</v>
      </c>
      <c r="J102" s="426">
        <v>141251</v>
      </c>
      <c r="K102" s="426">
        <v>145702</v>
      </c>
      <c r="L102" s="426">
        <v>201600</v>
      </c>
      <c r="M102" s="426">
        <v>191103</v>
      </c>
      <c r="N102" s="686">
        <v>203184</v>
      </c>
      <c r="P102" s="170"/>
    </row>
    <row r="103" spans="1:28">
      <c r="A103" s="621" t="s">
        <v>685</v>
      </c>
      <c r="B103" s="176" t="s">
        <v>686</v>
      </c>
      <c r="C103" s="428">
        <v>5764</v>
      </c>
      <c r="D103" s="428">
        <v>5825</v>
      </c>
      <c r="E103" s="428">
        <v>5772</v>
      </c>
      <c r="F103" s="426">
        <v>5035</v>
      </c>
      <c r="G103" s="426">
        <v>4540</v>
      </c>
      <c r="H103" s="426">
        <v>4320</v>
      </c>
      <c r="I103" s="426">
        <v>3725</v>
      </c>
      <c r="J103" s="428">
        <v>3405</v>
      </c>
      <c r="K103" s="428">
        <v>3605</v>
      </c>
      <c r="L103" s="428">
        <v>3566</v>
      </c>
      <c r="M103" s="428">
        <v>3505</v>
      </c>
      <c r="N103" s="680">
        <v>3362</v>
      </c>
      <c r="P103" s="170"/>
    </row>
    <row r="104" spans="1:28" s="313" customFormat="1">
      <c r="A104" s="651" t="s">
        <v>690</v>
      </c>
      <c r="B104" s="493" t="s">
        <v>621</v>
      </c>
      <c r="C104" s="492">
        <v>3073536</v>
      </c>
      <c r="D104" s="492">
        <v>2306528</v>
      </c>
      <c r="E104" s="492">
        <v>2770758</v>
      </c>
      <c r="F104" s="492">
        <v>3191407</v>
      </c>
      <c r="G104" s="492">
        <v>3771854</v>
      </c>
      <c r="H104" s="492">
        <v>3281527</v>
      </c>
      <c r="I104" s="492">
        <v>3585569</v>
      </c>
      <c r="J104" s="492">
        <v>5692525</v>
      </c>
      <c r="K104" s="492">
        <v>7209110</v>
      </c>
      <c r="L104" s="492">
        <v>8231843</v>
      </c>
      <c r="M104" s="492">
        <v>7171662</v>
      </c>
      <c r="N104" s="715">
        <v>6904034</v>
      </c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</row>
    <row r="105" spans="1:28" s="313" customFormat="1">
      <c r="A105" s="650" t="s">
        <v>688</v>
      </c>
      <c r="B105" s="490" t="s">
        <v>622</v>
      </c>
      <c r="C105" s="426">
        <v>36701</v>
      </c>
      <c r="D105" s="426">
        <v>33265</v>
      </c>
      <c r="E105" s="426">
        <v>33466</v>
      </c>
      <c r="F105" s="426">
        <v>32043</v>
      </c>
      <c r="G105" s="426">
        <v>32676</v>
      </c>
      <c r="H105" s="426">
        <v>34399</v>
      </c>
      <c r="I105" s="426">
        <v>35124</v>
      </c>
      <c r="J105" s="426">
        <v>40151</v>
      </c>
      <c r="K105" s="426">
        <v>36294</v>
      </c>
      <c r="L105" s="426">
        <v>35592</v>
      </c>
      <c r="M105" s="426">
        <v>33612</v>
      </c>
      <c r="N105" s="686">
        <v>33384</v>
      </c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</row>
    <row r="106" spans="1:28" s="313" customFormat="1">
      <c r="A106" s="650" t="s">
        <v>689</v>
      </c>
      <c r="B106" s="490" t="s">
        <v>623</v>
      </c>
      <c r="C106" s="426">
        <v>9232</v>
      </c>
      <c r="D106" s="426">
        <v>9214</v>
      </c>
      <c r="E106" s="426">
        <v>10258</v>
      </c>
      <c r="F106" s="426">
        <v>10280</v>
      </c>
      <c r="G106" s="426">
        <v>11028</v>
      </c>
      <c r="H106" s="428">
        <v>11291</v>
      </c>
      <c r="I106" s="428">
        <v>11506</v>
      </c>
      <c r="J106" s="428">
        <v>11520</v>
      </c>
      <c r="K106" s="428">
        <v>11741</v>
      </c>
      <c r="L106" s="428">
        <v>12391</v>
      </c>
      <c r="M106" s="428">
        <v>12227</v>
      </c>
      <c r="N106" s="721">
        <v>12007</v>
      </c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</row>
    <row r="107" spans="1:28">
      <c r="A107" s="651" t="s">
        <v>723</v>
      </c>
      <c r="B107" s="326" t="s">
        <v>728</v>
      </c>
      <c r="C107" s="492">
        <v>7157084</v>
      </c>
      <c r="D107" s="492">
        <v>7196969</v>
      </c>
      <c r="E107" s="492">
        <v>7231676</v>
      </c>
      <c r="F107" s="492">
        <v>7276052</v>
      </c>
      <c r="G107" s="492">
        <v>7323557</v>
      </c>
      <c r="H107" s="492">
        <v>7370554</v>
      </c>
      <c r="I107" s="492">
        <v>7430036</v>
      </c>
      <c r="J107" s="492">
        <v>7504445</v>
      </c>
      <c r="K107" s="492">
        <v>7576817</v>
      </c>
      <c r="L107" s="492">
        <v>7650191</v>
      </c>
      <c r="M107" s="492">
        <v>7724279</v>
      </c>
      <c r="N107" s="715">
        <v>7804216</v>
      </c>
      <c r="P107" s="170"/>
    </row>
    <row r="108" spans="1:28">
      <c r="A108" s="650" t="s">
        <v>726</v>
      </c>
      <c r="B108" s="244" t="s">
        <v>531</v>
      </c>
      <c r="C108" s="426">
        <v>6706029</v>
      </c>
      <c r="D108" s="426">
        <v>6766748</v>
      </c>
      <c r="E108" s="426">
        <v>6754026</v>
      </c>
      <c r="F108" s="426">
        <v>6809273</v>
      </c>
      <c r="G108" s="426">
        <v>6815486</v>
      </c>
      <c r="H108" s="426">
        <v>6904658</v>
      </c>
      <c r="I108" s="426">
        <v>6963885</v>
      </c>
      <c r="J108" s="426">
        <v>7062222</v>
      </c>
      <c r="K108" s="426">
        <v>7160118</v>
      </c>
      <c r="L108" s="426">
        <v>7225648</v>
      </c>
      <c r="M108" s="426">
        <v>7274944</v>
      </c>
      <c r="N108" s="686">
        <v>7303050</v>
      </c>
      <c r="P108" s="170"/>
    </row>
    <row r="109" spans="1:28">
      <c r="A109" s="649" t="s">
        <v>727</v>
      </c>
      <c r="B109" s="490" t="s">
        <v>732</v>
      </c>
      <c r="C109" s="426">
        <v>13056465</v>
      </c>
      <c r="D109" s="426">
        <v>13149107</v>
      </c>
      <c r="E109" s="426">
        <v>13169503</v>
      </c>
      <c r="F109" s="426">
        <v>13261138</v>
      </c>
      <c r="G109" s="426">
        <v>13312427</v>
      </c>
      <c r="H109" s="426">
        <v>13440011</v>
      </c>
      <c r="I109" s="426">
        <v>13552717</v>
      </c>
      <c r="J109" s="426">
        <v>13714049</v>
      </c>
      <c r="K109" s="426">
        <v>13870766</v>
      </c>
      <c r="L109" s="426">
        <v>13997161</v>
      </c>
      <c r="M109" s="426">
        <v>14109800</v>
      </c>
      <c r="N109" s="686">
        <v>14207296</v>
      </c>
      <c r="P109" s="170"/>
    </row>
    <row r="110" spans="1:28">
      <c r="A110" s="652" t="s">
        <v>392</v>
      </c>
      <c r="B110" s="472" t="s">
        <v>394</v>
      </c>
      <c r="C110" s="460">
        <v>153217492</v>
      </c>
      <c r="D110" s="460">
        <v>154756931</v>
      </c>
      <c r="E110" s="460">
        <v>156455675</v>
      </c>
      <c r="F110" s="460">
        <v>157892278</v>
      </c>
      <c r="G110" s="460">
        <v>158023529</v>
      </c>
      <c r="H110" s="460">
        <v>161224759</v>
      </c>
      <c r="I110" s="460">
        <v>161532199</v>
      </c>
      <c r="J110" s="460">
        <v>162969049</v>
      </c>
      <c r="K110" s="460">
        <v>164422600</v>
      </c>
      <c r="L110" s="460">
        <v>165304427</v>
      </c>
      <c r="M110" s="460">
        <v>166766340</v>
      </c>
      <c r="N110" s="716">
        <v>168436013</v>
      </c>
      <c r="P110" s="170"/>
    </row>
    <row r="111" spans="1:28" ht="21.75">
      <c r="A111" s="653" t="s">
        <v>620</v>
      </c>
      <c r="B111" s="546" t="s">
        <v>626</v>
      </c>
      <c r="C111" s="560"/>
      <c r="D111" s="426"/>
      <c r="H111" s="545"/>
      <c r="P111" s="170"/>
    </row>
    <row r="112" spans="1:28" s="313" customFormat="1">
      <c r="A112" s="653" t="s">
        <v>703</v>
      </c>
      <c r="B112" s="566" t="s">
        <v>706</v>
      </c>
      <c r="C112" s="561"/>
      <c r="D112" s="461"/>
      <c r="E112" s="461"/>
      <c r="F112" s="461"/>
      <c r="G112" s="461"/>
      <c r="H112" s="426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</row>
    <row r="113" spans="1:26" s="313" customFormat="1">
      <c r="A113" s="653"/>
      <c r="B113" s="566"/>
      <c r="C113" s="561"/>
      <c r="D113" s="461"/>
      <c r="E113" s="461"/>
      <c r="F113" s="461"/>
      <c r="G113" s="461"/>
      <c r="H113" s="426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</row>
    <row r="114" spans="1:26">
      <c r="A114" s="648" t="s">
        <v>433</v>
      </c>
      <c r="B114" s="242" t="s">
        <v>439</v>
      </c>
      <c r="C114" s="459" t="str">
        <f t="shared" ref="C114:N114" si="15">+C4</f>
        <v>2023/01</v>
      </c>
      <c r="D114" s="459" t="str">
        <f t="shared" si="15"/>
        <v>2023/02</v>
      </c>
      <c r="E114" s="459" t="str">
        <f t="shared" si="15"/>
        <v>2023/03</v>
      </c>
      <c r="F114" s="459" t="str">
        <f t="shared" si="15"/>
        <v>2023/04</v>
      </c>
      <c r="G114" s="459" t="str">
        <f t="shared" si="15"/>
        <v>2023/05</v>
      </c>
      <c r="H114" s="459" t="str">
        <f t="shared" si="15"/>
        <v>2023/06</v>
      </c>
      <c r="I114" s="459" t="str">
        <f t="shared" si="15"/>
        <v>2023/07</v>
      </c>
      <c r="J114" s="459" t="str">
        <f t="shared" si="15"/>
        <v>2023/08</v>
      </c>
      <c r="K114" s="459" t="str">
        <f t="shared" si="15"/>
        <v>2023/09</v>
      </c>
      <c r="L114" s="459" t="str">
        <f t="shared" si="15"/>
        <v>2023/10</v>
      </c>
      <c r="M114" s="459" t="str">
        <f t="shared" si="15"/>
        <v>2023/11</v>
      </c>
      <c r="N114" s="685" t="str">
        <f t="shared" si="15"/>
        <v>2023/12</v>
      </c>
      <c r="P114" s="170"/>
    </row>
    <row r="115" spans="1:26">
      <c r="A115" s="654" t="s">
        <v>434</v>
      </c>
      <c r="B115" s="289" t="s">
        <v>440</v>
      </c>
      <c r="C115" s="432">
        <v>1617213.6832203181</v>
      </c>
      <c r="D115" s="432">
        <v>1717162.5570632149</v>
      </c>
      <c r="E115" s="432">
        <f t="shared" ref="E115:K115" si="16">E116+E117+E118</f>
        <v>1645396</v>
      </c>
      <c r="F115" s="432">
        <f t="shared" si="16"/>
        <v>1577846</v>
      </c>
      <c r="G115" s="432">
        <f t="shared" si="16"/>
        <v>1723890</v>
      </c>
      <c r="H115" s="432">
        <f t="shared" si="16"/>
        <v>1936036</v>
      </c>
      <c r="I115" s="432">
        <f t="shared" si="16"/>
        <v>2418550</v>
      </c>
      <c r="J115" s="432">
        <f t="shared" si="16"/>
        <v>2712179</v>
      </c>
      <c r="K115" s="432">
        <f t="shared" si="16"/>
        <v>2979259</v>
      </c>
      <c r="L115" s="432">
        <v>2787653.3598871808</v>
      </c>
      <c r="M115" s="432">
        <f>SUM(M116:M118)</f>
        <v>2880755</v>
      </c>
      <c r="N115" s="666">
        <f>SUM(N116:N118)</f>
        <v>2599965</v>
      </c>
      <c r="P115" s="170"/>
    </row>
    <row r="116" spans="1:26">
      <c r="A116" s="649" t="s">
        <v>518</v>
      </c>
      <c r="B116" s="253" t="s">
        <v>441</v>
      </c>
      <c r="C116" s="426">
        <v>899364.47588915902</v>
      </c>
      <c r="D116" s="426">
        <v>936726.68714748498</v>
      </c>
      <c r="E116" s="426">
        <v>857709</v>
      </c>
      <c r="F116" s="426">
        <v>824413</v>
      </c>
      <c r="G116" s="426">
        <v>893538</v>
      </c>
      <c r="H116" s="426">
        <v>1018416</v>
      </c>
      <c r="I116" s="426">
        <v>1307142</v>
      </c>
      <c r="J116" s="426">
        <v>1499564</v>
      </c>
      <c r="K116" s="426">
        <v>1652188</v>
      </c>
      <c r="L116" s="426">
        <v>1539583.1613685901</v>
      </c>
      <c r="M116" s="426">
        <v>1603852</v>
      </c>
      <c r="N116" s="686">
        <v>1437811</v>
      </c>
    </row>
    <row r="117" spans="1:26">
      <c r="A117" s="649" t="s">
        <v>436</v>
      </c>
      <c r="B117" s="253" t="s">
        <v>442</v>
      </c>
      <c r="C117" s="426">
        <v>487345.09246565803</v>
      </c>
      <c r="D117" s="426">
        <v>530832.95155319001</v>
      </c>
      <c r="E117" s="426">
        <v>537122</v>
      </c>
      <c r="F117" s="426">
        <v>516605</v>
      </c>
      <c r="G117" s="426">
        <v>576018</v>
      </c>
      <c r="H117" s="426">
        <v>620306</v>
      </c>
      <c r="I117" s="426">
        <v>737460</v>
      </c>
      <c r="J117" s="426">
        <v>785061</v>
      </c>
      <c r="K117" s="426">
        <v>866495</v>
      </c>
      <c r="L117" s="426">
        <v>819470.53899479599</v>
      </c>
      <c r="M117" s="426">
        <v>834672</v>
      </c>
      <c r="N117" s="686">
        <v>742527</v>
      </c>
    </row>
    <row r="118" spans="1:26">
      <c r="A118" s="649" t="s">
        <v>660</v>
      </c>
      <c r="B118" s="253" t="s">
        <v>669</v>
      </c>
      <c r="C118" s="426">
        <v>230504.114865501</v>
      </c>
      <c r="D118" s="426">
        <v>249602.91836254002</v>
      </c>
      <c r="E118" s="426">
        <v>250565</v>
      </c>
      <c r="F118" s="426">
        <v>236828</v>
      </c>
      <c r="G118" s="426">
        <v>254334</v>
      </c>
      <c r="H118" s="426">
        <v>297314</v>
      </c>
      <c r="I118" s="426">
        <v>373948</v>
      </c>
      <c r="J118" s="426">
        <v>427554</v>
      </c>
      <c r="K118" s="426">
        <v>460576</v>
      </c>
      <c r="L118" s="426">
        <v>428599.65952379495</v>
      </c>
      <c r="M118" s="426">
        <v>442231</v>
      </c>
      <c r="N118" s="686">
        <v>419627</v>
      </c>
    </row>
    <row r="119" spans="1:26">
      <c r="A119" s="654" t="s">
        <v>438</v>
      </c>
      <c r="B119" s="289" t="s">
        <v>20</v>
      </c>
      <c r="C119" s="432">
        <v>668273.22431983193</v>
      </c>
      <c r="D119" s="432">
        <v>682072.6922702936</v>
      </c>
      <c r="E119" s="432">
        <f t="shared" ref="E119:K119" si="17">E120+E121+E122</f>
        <v>650605</v>
      </c>
      <c r="F119" s="432">
        <f t="shared" si="17"/>
        <v>637167</v>
      </c>
      <c r="G119" s="432">
        <f t="shared" si="17"/>
        <v>644571</v>
      </c>
      <c r="H119" s="432">
        <f t="shared" si="17"/>
        <v>783369</v>
      </c>
      <c r="I119" s="432">
        <f t="shared" si="17"/>
        <v>1023422</v>
      </c>
      <c r="J119" s="432">
        <f t="shared" si="17"/>
        <v>1215656</v>
      </c>
      <c r="K119" s="432">
        <f t="shared" si="17"/>
        <v>1725617</v>
      </c>
      <c r="L119" s="432">
        <v>1540968.6005184199</v>
      </c>
      <c r="M119" s="432">
        <f>SUM(M120:M122)</f>
        <v>1506685</v>
      </c>
      <c r="N119" s="665">
        <f>SUM(N120:N122)</f>
        <v>1556725</v>
      </c>
    </row>
    <row r="120" spans="1:26">
      <c r="A120" s="649" t="s">
        <v>518</v>
      </c>
      <c r="B120" s="253" t="s">
        <v>441</v>
      </c>
      <c r="C120" s="426">
        <v>8643.9027582390299</v>
      </c>
      <c r="D120" s="426">
        <v>8952.7487355085195</v>
      </c>
      <c r="E120" s="426">
        <v>8786</v>
      </c>
      <c r="F120" s="426">
        <v>8615</v>
      </c>
      <c r="G120" s="426">
        <v>8787</v>
      </c>
      <c r="H120" s="426">
        <v>10371</v>
      </c>
      <c r="I120" s="426">
        <v>12972</v>
      </c>
      <c r="J120" s="426">
        <v>14592</v>
      </c>
      <c r="K120" s="426">
        <v>16196</v>
      </c>
      <c r="L120" s="426">
        <v>14773.829132922801</v>
      </c>
      <c r="M120" s="426">
        <v>11434</v>
      </c>
      <c r="N120" s="686">
        <v>11464</v>
      </c>
    </row>
    <row r="121" spans="1:26">
      <c r="A121" s="649" t="s">
        <v>436</v>
      </c>
      <c r="B121" s="253" t="s">
        <v>442</v>
      </c>
      <c r="C121" s="426">
        <v>357309.51787552598</v>
      </c>
      <c r="D121" s="426">
        <v>360184.74730157503</v>
      </c>
      <c r="E121" s="426">
        <v>339700</v>
      </c>
      <c r="F121" s="426">
        <v>332112</v>
      </c>
      <c r="G121" s="426">
        <v>335088</v>
      </c>
      <c r="H121" s="426">
        <v>410783</v>
      </c>
      <c r="I121" s="426">
        <v>543650</v>
      </c>
      <c r="J121" s="426">
        <v>681709</v>
      </c>
      <c r="K121" s="426">
        <v>1164083</v>
      </c>
      <c r="L121" s="426">
        <v>1032390.06865805</v>
      </c>
      <c r="M121" s="426">
        <v>958356</v>
      </c>
      <c r="N121" s="686">
        <v>1008628</v>
      </c>
      <c r="P121" s="505"/>
    </row>
    <row r="122" spans="1:26">
      <c r="A122" s="649" t="s">
        <v>660</v>
      </c>
      <c r="B122" s="253" t="s">
        <v>669</v>
      </c>
      <c r="C122" s="426">
        <v>302319.803686067</v>
      </c>
      <c r="D122" s="426">
        <v>312935.19623321004</v>
      </c>
      <c r="E122" s="426">
        <v>302119</v>
      </c>
      <c r="F122" s="426">
        <v>296440</v>
      </c>
      <c r="G122" s="426">
        <v>300696</v>
      </c>
      <c r="H122" s="426">
        <v>362215</v>
      </c>
      <c r="I122" s="426">
        <v>466800</v>
      </c>
      <c r="J122" s="426">
        <v>519355</v>
      </c>
      <c r="K122" s="426">
        <v>545338</v>
      </c>
      <c r="L122" s="426">
        <v>493804.70272744703</v>
      </c>
      <c r="M122" s="426">
        <v>536895</v>
      </c>
      <c r="N122" s="686">
        <v>536633</v>
      </c>
      <c r="P122" s="505"/>
    </row>
    <row r="123" spans="1:26">
      <c r="A123" s="654" t="s">
        <v>1</v>
      </c>
      <c r="B123" s="289" t="s">
        <v>2</v>
      </c>
      <c r="C123" s="432">
        <v>2285486.90754015</v>
      </c>
      <c r="D123" s="432">
        <v>2399235.2493335083</v>
      </c>
      <c r="E123" s="432">
        <f t="shared" ref="E123:K123" si="18">E119+E115</f>
        <v>2296001</v>
      </c>
      <c r="F123" s="432">
        <f t="shared" si="18"/>
        <v>2215013</v>
      </c>
      <c r="G123" s="432">
        <f t="shared" si="18"/>
        <v>2368461</v>
      </c>
      <c r="H123" s="432">
        <f t="shared" si="18"/>
        <v>2719405</v>
      </c>
      <c r="I123" s="432">
        <f t="shared" si="18"/>
        <v>3441972</v>
      </c>
      <c r="J123" s="432">
        <f t="shared" si="18"/>
        <v>3927835</v>
      </c>
      <c r="K123" s="432">
        <f t="shared" si="18"/>
        <v>4704876</v>
      </c>
      <c r="L123" s="432">
        <f>((L119+L115))</f>
        <v>4328621.9604056012</v>
      </c>
      <c r="M123" s="432">
        <f>M119+M115</f>
        <v>4387440</v>
      </c>
      <c r="N123" s="683">
        <f>N119+N115</f>
        <v>4156690</v>
      </c>
      <c r="P123" s="505"/>
    </row>
    <row r="124" spans="1:26" s="313" customFormat="1">
      <c r="A124" s="655"/>
      <c r="B124" s="548"/>
      <c r="C124" s="562"/>
      <c r="D124" s="462"/>
      <c r="E124" s="462"/>
      <c r="F124" s="462"/>
      <c r="G124" s="462"/>
      <c r="H124" s="462"/>
      <c r="I124" s="462"/>
      <c r="J124" s="462"/>
      <c r="K124" s="462"/>
      <c r="L124" s="462"/>
      <c r="M124" s="462"/>
      <c r="N124" s="462"/>
      <c r="O124" s="170"/>
      <c r="P124" s="505"/>
    </row>
    <row r="125" spans="1:26" s="313" customFormat="1">
      <c r="A125" s="656" t="s">
        <v>675</v>
      </c>
      <c r="B125" s="568" t="s">
        <v>676</v>
      </c>
      <c r="C125" s="459" t="s">
        <v>733</v>
      </c>
      <c r="D125" s="459" t="s">
        <v>734</v>
      </c>
      <c r="E125" s="459" t="s">
        <v>735</v>
      </c>
      <c r="F125" s="459" t="s">
        <v>736</v>
      </c>
      <c r="G125" s="459" t="s">
        <v>737</v>
      </c>
      <c r="H125" s="459" t="s">
        <v>738</v>
      </c>
      <c r="I125" s="459" t="s">
        <v>739</v>
      </c>
      <c r="J125" s="459" t="s">
        <v>740</v>
      </c>
      <c r="K125" s="459" t="s">
        <v>741</v>
      </c>
      <c r="L125" s="459" t="s">
        <v>742</v>
      </c>
      <c r="M125" s="459" t="s">
        <v>743</v>
      </c>
      <c r="N125" s="685" t="s">
        <v>744</v>
      </c>
      <c r="O125" s="170"/>
      <c r="P125" s="505"/>
    </row>
    <row r="126" spans="1:26">
      <c r="A126" s="654" t="s">
        <v>343</v>
      </c>
      <c r="B126" s="289" t="s">
        <v>345</v>
      </c>
      <c r="C126" s="432">
        <v>232560.84</v>
      </c>
      <c r="D126" s="432">
        <v>228391.99</v>
      </c>
      <c r="E126" s="432">
        <v>226444.34999999998</v>
      </c>
      <c r="F126" s="432">
        <v>222488.03000000003</v>
      </c>
      <c r="G126" s="432">
        <v>212481.4</v>
      </c>
      <c r="H126" s="432">
        <v>206936.24999999997</v>
      </c>
      <c r="I126" s="432">
        <v>217323.40000000002</v>
      </c>
      <c r="J126" s="432">
        <v>222583.78999999998</v>
      </c>
      <c r="K126" s="432">
        <v>240444.28999999998</v>
      </c>
      <c r="L126" s="432">
        <v>260522.98</v>
      </c>
      <c r="M126" s="432">
        <v>278357.59999999998</v>
      </c>
      <c r="N126" s="665">
        <v>299199.01</v>
      </c>
      <c r="O126" s="505"/>
      <c r="P126" s="505"/>
      <c r="Q126" s="533"/>
      <c r="R126" s="225"/>
    </row>
    <row r="127" spans="1:26">
      <c r="A127" s="649" t="s">
        <v>663</v>
      </c>
      <c r="B127" s="253" t="s">
        <v>667</v>
      </c>
      <c r="C127" s="250">
        <v>19806.560000000001</v>
      </c>
      <c r="D127" s="246">
        <v>20023.760000000002</v>
      </c>
      <c r="E127" s="246">
        <v>18802.100000000006</v>
      </c>
      <c r="F127" s="246">
        <v>18264.91</v>
      </c>
      <c r="G127" s="246">
        <v>17450.690000000002</v>
      </c>
      <c r="H127" s="246">
        <v>19131.740000000002</v>
      </c>
      <c r="I127" s="246">
        <v>19393.75</v>
      </c>
      <c r="J127" s="246">
        <v>18818.72</v>
      </c>
      <c r="K127" s="246">
        <v>18741.059999999998</v>
      </c>
      <c r="L127" s="246">
        <v>19629.46</v>
      </c>
      <c r="M127" s="246">
        <v>20747.199999999997</v>
      </c>
      <c r="N127" s="705">
        <v>22327.56</v>
      </c>
      <c r="O127" s="505"/>
      <c r="P127" s="505"/>
      <c r="Q127" s="533"/>
      <c r="R127" s="225"/>
    </row>
    <row r="128" spans="1:26">
      <c r="A128" s="649" t="s">
        <v>449</v>
      </c>
      <c r="B128" s="253" t="s">
        <v>452</v>
      </c>
      <c r="C128" s="250">
        <v>9843.52</v>
      </c>
      <c r="D128" s="246">
        <v>9651.7800000000007</v>
      </c>
      <c r="E128" s="246">
        <v>8108.9500000000007</v>
      </c>
      <c r="F128" s="246">
        <v>7777.38</v>
      </c>
      <c r="G128" s="246">
        <v>8099.33</v>
      </c>
      <c r="H128" s="246">
        <v>8307.92</v>
      </c>
      <c r="I128" s="246">
        <v>7308.82</v>
      </c>
      <c r="J128" s="246">
        <v>7287.1900000000005</v>
      </c>
      <c r="K128" s="246">
        <v>8268.7800000000007</v>
      </c>
      <c r="L128" s="246">
        <v>8684.66</v>
      </c>
      <c r="M128" s="246">
        <v>9455.51</v>
      </c>
      <c r="N128" s="705">
        <v>12997.150000000001</v>
      </c>
      <c r="O128" s="505"/>
      <c r="P128" s="505"/>
      <c r="Q128" s="533"/>
      <c r="R128" s="225"/>
    </row>
    <row r="129" spans="1:18">
      <c r="A129" s="649" t="s">
        <v>447</v>
      </c>
      <c r="B129" s="253" t="s">
        <v>124</v>
      </c>
      <c r="C129" s="250">
        <v>44468.509999999995</v>
      </c>
      <c r="D129" s="246">
        <v>50004.770000000004</v>
      </c>
      <c r="E129" s="246">
        <v>51762.94</v>
      </c>
      <c r="F129" s="246">
        <v>55156.539999999994</v>
      </c>
      <c r="G129" s="246">
        <v>53167.429999999993</v>
      </c>
      <c r="H129" s="246">
        <v>52764.979999999996</v>
      </c>
      <c r="I129" s="246">
        <v>56413.989999999991</v>
      </c>
      <c r="J129" s="246">
        <v>56354.93</v>
      </c>
      <c r="K129" s="246">
        <v>59233.14</v>
      </c>
      <c r="L129" s="246">
        <v>62718.06</v>
      </c>
      <c r="M129" s="246">
        <v>63086.990000000005</v>
      </c>
      <c r="N129" s="705">
        <v>73143.61</v>
      </c>
      <c r="O129" s="505"/>
      <c r="P129" s="505"/>
      <c r="Q129" s="533"/>
      <c r="R129" s="225"/>
    </row>
    <row r="130" spans="1:18">
      <c r="A130" s="649" t="s">
        <v>448</v>
      </c>
      <c r="B130" s="253" t="s">
        <v>451</v>
      </c>
      <c r="C130" s="315">
        <v>138720.10999999999</v>
      </c>
      <c r="D130" s="315">
        <v>129712.55000000002</v>
      </c>
      <c r="E130" s="315">
        <v>129418.99</v>
      </c>
      <c r="F130" s="315">
        <v>122745.02</v>
      </c>
      <c r="G130" s="315">
        <v>114452.12</v>
      </c>
      <c r="H130" s="315">
        <v>106884.44</v>
      </c>
      <c r="I130" s="315">
        <v>114672.39</v>
      </c>
      <c r="J130" s="315">
        <v>120577.52</v>
      </c>
      <c r="K130" s="315">
        <v>134329.16999999998</v>
      </c>
      <c r="L130" s="315">
        <v>148550.25999999998</v>
      </c>
      <c r="M130" s="315">
        <v>163316.53</v>
      </c>
      <c r="N130" s="705">
        <v>169038.86000000002</v>
      </c>
      <c r="O130" s="505"/>
      <c r="P130" s="505"/>
      <c r="Q130" s="533"/>
      <c r="R130" s="225"/>
    </row>
    <row r="131" spans="1:18">
      <c r="A131" s="649" t="s">
        <v>513</v>
      </c>
      <c r="B131" s="253" t="s">
        <v>515</v>
      </c>
      <c r="C131" s="250">
        <v>1186.55</v>
      </c>
      <c r="D131" s="246">
        <v>1186.55</v>
      </c>
      <c r="E131" s="246">
        <v>1186.55</v>
      </c>
      <c r="F131" s="246">
        <v>1186.55</v>
      </c>
      <c r="G131" s="246">
        <v>1186.55</v>
      </c>
      <c r="H131" s="246">
        <v>1186.55</v>
      </c>
      <c r="I131" s="246">
        <v>1186.55</v>
      </c>
      <c r="J131" s="246">
        <v>1186.55</v>
      </c>
      <c r="K131" s="246">
        <v>1186.55</v>
      </c>
      <c r="L131" s="246">
        <v>1186.55</v>
      </c>
      <c r="M131" s="246">
        <v>1186.55</v>
      </c>
      <c r="N131" s="705">
        <v>0</v>
      </c>
      <c r="O131" s="505"/>
      <c r="P131" s="505"/>
      <c r="Q131" s="533"/>
      <c r="R131" s="225"/>
    </row>
    <row r="132" spans="1:18">
      <c r="A132" s="649" t="s">
        <v>664</v>
      </c>
      <c r="B132" s="253" t="s">
        <v>666</v>
      </c>
      <c r="C132" s="564">
        <v>18535.580000000002</v>
      </c>
      <c r="D132" s="426">
        <v>17812.560000000001</v>
      </c>
      <c r="E132" s="426">
        <v>17164.810000000001</v>
      </c>
      <c r="F132" s="426">
        <v>17357.63</v>
      </c>
      <c r="G132" s="426">
        <v>18125.28</v>
      </c>
      <c r="H132" s="426">
        <v>18660.61</v>
      </c>
      <c r="I132" s="426">
        <v>18347.91</v>
      </c>
      <c r="J132" s="426">
        <v>18358.91</v>
      </c>
      <c r="K132" s="426">
        <v>18685.61</v>
      </c>
      <c r="L132" s="426">
        <v>19754.030000000002</v>
      </c>
      <c r="M132" s="426">
        <v>20564.830000000002</v>
      </c>
      <c r="N132" s="705">
        <v>21691.82</v>
      </c>
      <c r="O132" s="505"/>
      <c r="P132" s="505"/>
      <c r="Q132" s="533"/>
      <c r="R132" s="225"/>
    </row>
    <row r="133" spans="1:18">
      <c r="A133" s="657" t="s">
        <v>344</v>
      </c>
      <c r="B133" s="289" t="s">
        <v>670</v>
      </c>
      <c r="C133" s="432">
        <v>1450.0900000000001</v>
      </c>
      <c r="D133" s="432">
        <v>1476.85</v>
      </c>
      <c r="E133" s="432">
        <v>1286.95</v>
      </c>
      <c r="F133" s="432">
        <v>1393.7700000000002</v>
      </c>
      <c r="G133" s="432">
        <v>1522.0500000000002</v>
      </c>
      <c r="H133" s="432">
        <v>1683.5500000000002</v>
      </c>
      <c r="I133" s="432">
        <v>1714.8500000000001</v>
      </c>
      <c r="J133" s="432">
        <v>1643.5</v>
      </c>
      <c r="K133" s="432">
        <v>1581.42</v>
      </c>
      <c r="L133" s="432">
        <v>1656.42</v>
      </c>
      <c r="M133" s="432">
        <v>1615.57</v>
      </c>
      <c r="N133" s="665">
        <v>1651.98</v>
      </c>
      <c r="O133" s="505"/>
      <c r="P133" s="505"/>
      <c r="Q133" s="533"/>
    </row>
    <row r="134" spans="1:18">
      <c r="A134" s="649" t="s">
        <v>665</v>
      </c>
      <c r="B134" s="253" t="s">
        <v>668</v>
      </c>
      <c r="C134" s="315">
        <v>0</v>
      </c>
      <c r="D134" s="315">
        <v>0</v>
      </c>
      <c r="E134" s="315">
        <v>8.64</v>
      </c>
      <c r="F134" s="315">
        <v>8.64</v>
      </c>
      <c r="G134" s="315">
        <v>8.64</v>
      </c>
      <c r="H134" s="315">
        <v>9.18</v>
      </c>
      <c r="I134" s="315">
        <v>9.18</v>
      </c>
      <c r="J134" s="315">
        <v>9.18</v>
      </c>
      <c r="K134" s="315">
        <v>9.8800000000000008</v>
      </c>
      <c r="L134" s="315">
        <v>0</v>
      </c>
      <c r="M134" s="315">
        <v>0</v>
      </c>
      <c r="N134" s="677">
        <v>0</v>
      </c>
      <c r="O134" s="505"/>
      <c r="P134" s="505"/>
      <c r="Q134" s="533"/>
    </row>
    <row r="135" spans="1:18">
      <c r="A135" s="649" t="s">
        <v>660</v>
      </c>
      <c r="B135" s="253" t="s">
        <v>669</v>
      </c>
      <c r="C135" s="564">
        <v>1450.0900000000001</v>
      </c>
      <c r="D135" s="426">
        <v>1476.85</v>
      </c>
      <c r="E135" s="426">
        <v>1278.31</v>
      </c>
      <c r="F135" s="426">
        <v>1385.13</v>
      </c>
      <c r="G135" s="426">
        <v>1513.41</v>
      </c>
      <c r="H135" s="426">
        <v>1674.3700000000001</v>
      </c>
      <c r="I135" s="426">
        <v>1705.67</v>
      </c>
      <c r="J135" s="426">
        <v>1634.32</v>
      </c>
      <c r="K135" s="426">
        <v>1571.54</v>
      </c>
      <c r="L135" s="426">
        <v>1656.42</v>
      </c>
      <c r="M135" s="426">
        <v>1615.57</v>
      </c>
      <c r="N135" s="677">
        <v>1651.98</v>
      </c>
      <c r="O135" s="505"/>
      <c r="P135" s="505"/>
      <c r="Q135" s="533"/>
    </row>
    <row r="136" spans="1:18">
      <c r="A136" s="658" t="s">
        <v>1</v>
      </c>
      <c r="B136" s="256" t="s">
        <v>2</v>
      </c>
      <c r="C136" s="432">
        <v>234010.93</v>
      </c>
      <c r="D136" s="319">
        <v>229868.84</v>
      </c>
      <c r="E136" s="319">
        <v>227731.3</v>
      </c>
      <c r="F136" s="319">
        <v>223881.80000000002</v>
      </c>
      <c r="G136" s="319">
        <v>214003.44999999998</v>
      </c>
      <c r="H136" s="319">
        <v>208619.79999999996</v>
      </c>
      <c r="I136" s="319">
        <v>219038.25000000003</v>
      </c>
      <c r="J136" s="319">
        <v>224227.28999999998</v>
      </c>
      <c r="K136" s="319">
        <v>242025.71</v>
      </c>
      <c r="L136" s="319">
        <v>262179.40000000002</v>
      </c>
      <c r="M136" s="319">
        <v>279973.17</v>
      </c>
      <c r="N136" s="683">
        <v>300850.99</v>
      </c>
      <c r="O136" s="505"/>
      <c r="P136" s="505"/>
      <c r="Q136" s="533"/>
    </row>
    <row r="137" spans="1:18">
      <c r="A137" s="395" t="s">
        <v>674</v>
      </c>
      <c r="B137" s="187" t="s">
        <v>707</v>
      </c>
      <c r="C137" s="558"/>
      <c r="D137" s="214"/>
      <c r="E137" s="214"/>
      <c r="F137" s="439"/>
      <c r="G137" s="439"/>
      <c r="I137" s="420"/>
      <c r="J137" s="420"/>
      <c r="K137" s="420"/>
      <c r="L137" s="420"/>
      <c r="M137" s="420"/>
      <c r="N137" s="420"/>
      <c r="P137" s="505"/>
      <c r="Q137" s="533"/>
    </row>
    <row r="138" spans="1:18">
      <c r="A138" s="211"/>
      <c r="B138" s="189"/>
      <c r="C138" s="563"/>
      <c r="D138" s="189"/>
      <c r="E138" s="189"/>
      <c r="H138" s="439"/>
      <c r="I138" s="439"/>
      <c r="J138" s="439"/>
      <c r="K138" s="439"/>
      <c r="L138" s="439"/>
      <c r="M138" s="439"/>
      <c r="N138" s="439"/>
      <c r="P138" s="170"/>
    </row>
    <row r="139" spans="1:18">
      <c r="A139" s="648" t="s">
        <v>446</v>
      </c>
      <c r="B139" s="242" t="s">
        <v>450</v>
      </c>
      <c r="C139" s="459" t="s">
        <v>733</v>
      </c>
      <c r="D139" s="459" t="str">
        <f t="shared" ref="D139:N139" si="19">+D4</f>
        <v>2023/02</v>
      </c>
      <c r="E139" s="459" t="str">
        <f t="shared" si="19"/>
        <v>2023/03</v>
      </c>
      <c r="F139" s="459" t="str">
        <f t="shared" si="19"/>
        <v>2023/04</v>
      </c>
      <c r="G139" s="459" t="str">
        <f t="shared" si="19"/>
        <v>2023/05</v>
      </c>
      <c r="H139" s="459" t="str">
        <f t="shared" si="19"/>
        <v>2023/06</v>
      </c>
      <c r="I139" s="459" t="str">
        <f t="shared" si="19"/>
        <v>2023/07</v>
      </c>
      <c r="J139" s="459" t="str">
        <f t="shared" si="19"/>
        <v>2023/08</v>
      </c>
      <c r="K139" s="459" t="str">
        <f t="shared" si="19"/>
        <v>2023/09</v>
      </c>
      <c r="L139" s="459" t="str">
        <f t="shared" si="19"/>
        <v>2023/10</v>
      </c>
      <c r="M139" s="459" t="str">
        <f t="shared" si="19"/>
        <v>2023/11</v>
      </c>
      <c r="N139" s="685" t="str">
        <f t="shared" si="19"/>
        <v>2023/12</v>
      </c>
      <c r="P139" s="170"/>
    </row>
    <row r="140" spans="1:18">
      <c r="A140" s="654" t="s">
        <v>343</v>
      </c>
      <c r="B140" s="289" t="s">
        <v>345</v>
      </c>
      <c r="C140" s="432">
        <v>3115536.9</v>
      </c>
      <c r="D140" s="432">
        <v>3361113.4099999997</v>
      </c>
      <c r="E140" s="432">
        <v>3471746.7900000005</v>
      </c>
      <c r="F140" s="432">
        <v>3304858.5500000003</v>
      </c>
      <c r="G140" s="432">
        <v>3400026.07</v>
      </c>
      <c r="H140" s="432">
        <v>3563956.83</v>
      </c>
      <c r="I140" s="432">
        <v>3797766.48</v>
      </c>
      <c r="J140" s="532">
        <v>4012535.73</v>
      </c>
      <c r="K140" s="532">
        <v>3812305.8699999992</v>
      </c>
      <c r="L140" s="532">
        <v>3929150.0800000005</v>
      </c>
      <c r="M140" s="532">
        <v>3890108.61</v>
      </c>
      <c r="N140" s="701">
        <v>4089824.7299999995</v>
      </c>
      <c r="P140" s="170"/>
      <c r="Q140" s="225"/>
      <c r="R140" s="225"/>
    </row>
    <row r="141" spans="1:18">
      <c r="A141" s="649" t="s">
        <v>663</v>
      </c>
      <c r="B141" s="253" t="s">
        <v>667</v>
      </c>
      <c r="C141" s="426">
        <v>26024.719999999998</v>
      </c>
      <c r="D141" s="564">
        <v>34300.639999999999</v>
      </c>
      <c r="E141" s="564">
        <v>37916.42</v>
      </c>
      <c r="F141" s="564">
        <v>39494.210000000006</v>
      </c>
      <c r="G141" s="426">
        <v>39273.14</v>
      </c>
      <c r="H141" s="564">
        <v>58047.74</v>
      </c>
      <c r="I141" s="564">
        <v>44707.32</v>
      </c>
      <c r="J141" s="535">
        <v>26106.66</v>
      </c>
      <c r="K141" s="535">
        <v>30723.51</v>
      </c>
      <c r="L141" s="535">
        <v>32497.879999999997</v>
      </c>
      <c r="M141" s="535">
        <v>34154.81</v>
      </c>
      <c r="N141" s="702">
        <v>36243.64</v>
      </c>
      <c r="P141" s="170"/>
      <c r="Q141" s="225"/>
      <c r="R141" s="225"/>
    </row>
    <row r="142" spans="1:18">
      <c r="A142" s="649" t="s">
        <v>449</v>
      </c>
      <c r="B142" s="253" t="s">
        <v>452</v>
      </c>
      <c r="C142" s="426">
        <v>10118.01</v>
      </c>
      <c r="D142" s="564">
        <v>11966.15</v>
      </c>
      <c r="E142" s="564">
        <v>12202.5</v>
      </c>
      <c r="F142" s="564">
        <v>13121.47</v>
      </c>
      <c r="G142" s="426">
        <v>13898.16</v>
      </c>
      <c r="H142" s="564">
        <v>20902.259999999998</v>
      </c>
      <c r="I142" s="564">
        <v>14214.84</v>
      </c>
      <c r="J142" s="535">
        <v>11986.72</v>
      </c>
      <c r="K142" s="535">
        <v>10205.5</v>
      </c>
      <c r="L142" s="535">
        <v>9874.35</v>
      </c>
      <c r="M142" s="535">
        <v>9754.2900000000009</v>
      </c>
      <c r="N142" s="702">
        <v>9033.2800000000007</v>
      </c>
      <c r="P142" s="170"/>
      <c r="Q142" s="225"/>
      <c r="R142" s="225"/>
    </row>
    <row r="143" spans="1:18">
      <c r="A143" s="649" t="s">
        <v>447</v>
      </c>
      <c r="B143" s="253" t="s">
        <v>124</v>
      </c>
      <c r="C143" s="426">
        <v>2422971.7599999998</v>
      </c>
      <c r="D143" s="564">
        <v>2624654.2599999998</v>
      </c>
      <c r="E143" s="564">
        <v>2732046.45</v>
      </c>
      <c r="F143" s="564">
        <v>2583194.98</v>
      </c>
      <c r="G143" s="426">
        <v>2604353.81</v>
      </c>
      <c r="H143" s="564">
        <v>2735769.85</v>
      </c>
      <c r="I143" s="564">
        <v>2956799.63</v>
      </c>
      <c r="J143" s="535">
        <v>3187316.03</v>
      </c>
      <c r="K143" s="535">
        <v>3041395.26</v>
      </c>
      <c r="L143" s="535">
        <v>3150223.1</v>
      </c>
      <c r="M143" s="535">
        <v>3133391.5</v>
      </c>
      <c r="N143" s="702">
        <v>3292535.46</v>
      </c>
      <c r="P143" s="170"/>
      <c r="Q143" s="225"/>
      <c r="R143" s="225"/>
    </row>
    <row r="144" spans="1:18">
      <c r="A144" s="649" t="s">
        <v>448</v>
      </c>
      <c r="B144" s="253" t="s">
        <v>451</v>
      </c>
      <c r="C144" s="426">
        <v>382828.03</v>
      </c>
      <c r="D144" s="564">
        <v>379612.14999999997</v>
      </c>
      <c r="E144" s="564">
        <v>377152.19999999995</v>
      </c>
      <c r="F144" s="564">
        <v>358848.19999999995</v>
      </c>
      <c r="G144" s="426">
        <v>365357.33999999997</v>
      </c>
      <c r="H144" s="564">
        <v>397835.58999999997</v>
      </c>
      <c r="I144" s="564">
        <v>427358.56</v>
      </c>
      <c r="J144" s="534">
        <v>439407.58999999997</v>
      </c>
      <c r="K144" s="534">
        <v>419660.26</v>
      </c>
      <c r="L144" s="534">
        <v>433365.45</v>
      </c>
      <c r="M144" s="534">
        <v>433242.19</v>
      </c>
      <c r="N144" s="703">
        <v>459955.19</v>
      </c>
      <c r="P144" s="170"/>
      <c r="Q144" s="225"/>
      <c r="R144" s="225"/>
    </row>
    <row r="145" spans="1:18">
      <c r="A145" s="649" t="s">
        <v>513</v>
      </c>
      <c r="B145" s="253" t="s">
        <v>515</v>
      </c>
      <c r="C145" s="426">
        <v>148761.93</v>
      </c>
      <c r="D145" s="564">
        <v>176818.92</v>
      </c>
      <c r="E145" s="564">
        <v>184506.79</v>
      </c>
      <c r="F145" s="564">
        <v>190558.67</v>
      </c>
      <c r="G145" s="426">
        <v>254493.67</v>
      </c>
      <c r="H145" s="564">
        <v>232072.71</v>
      </c>
      <c r="I145" s="564">
        <v>224724.86</v>
      </c>
      <c r="J145" s="535">
        <v>209950.26</v>
      </c>
      <c r="K145" s="535">
        <v>178531.32</v>
      </c>
      <c r="L145" s="535">
        <v>169619.66</v>
      </c>
      <c r="M145" s="535">
        <v>146858.21</v>
      </c>
      <c r="N145" s="702">
        <v>155947.60999999999</v>
      </c>
      <c r="P145" s="170"/>
      <c r="Q145" s="225"/>
      <c r="R145" s="225"/>
    </row>
    <row r="146" spans="1:18">
      <c r="A146" s="649" t="s">
        <v>664</v>
      </c>
      <c r="B146" s="253" t="s">
        <v>666</v>
      </c>
      <c r="C146" s="426">
        <v>124832.45</v>
      </c>
      <c r="D146" s="564">
        <v>133761.29</v>
      </c>
      <c r="E146" s="564">
        <v>127922.43</v>
      </c>
      <c r="F146" s="564">
        <v>119641.02</v>
      </c>
      <c r="G146" s="426">
        <v>122649.95</v>
      </c>
      <c r="H146" s="564">
        <v>119328.68</v>
      </c>
      <c r="I146" s="564">
        <v>129961.27</v>
      </c>
      <c r="J146" s="535">
        <v>137768.47</v>
      </c>
      <c r="K146" s="535">
        <v>131790.01999999999</v>
      </c>
      <c r="L146" s="535">
        <v>133569.64000000001</v>
      </c>
      <c r="M146" s="535">
        <v>132707.60999999999</v>
      </c>
      <c r="N146" s="702">
        <v>136109.54999999999</v>
      </c>
      <c r="O146" s="225"/>
      <c r="P146" s="170"/>
      <c r="Q146" s="225"/>
      <c r="R146" s="225"/>
    </row>
    <row r="147" spans="1:18">
      <c r="A147" s="657" t="s">
        <v>344</v>
      </c>
      <c r="B147" s="289" t="s">
        <v>670</v>
      </c>
      <c r="C147" s="432">
        <v>23597.78</v>
      </c>
      <c r="D147" s="432">
        <v>24685.38</v>
      </c>
      <c r="E147" s="432">
        <v>23798.44</v>
      </c>
      <c r="F147" s="432">
        <v>21300.61</v>
      </c>
      <c r="G147" s="432">
        <v>21983.829999999998</v>
      </c>
      <c r="H147" s="432">
        <v>22795.71</v>
      </c>
      <c r="I147" s="432">
        <v>23149.09</v>
      </c>
      <c r="J147" s="532">
        <v>21969.119999999999</v>
      </c>
      <c r="K147" s="532">
        <v>31612.959999999999</v>
      </c>
      <c r="L147" s="532">
        <v>30225.42</v>
      </c>
      <c r="M147" s="532">
        <v>36350.57</v>
      </c>
      <c r="N147" s="701">
        <v>77529</v>
      </c>
      <c r="O147" s="225"/>
      <c r="P147" s="170"/>
      <c r="Q147" s="225"/>
    </row>
    <row r="148" spans="1:18">
      <c r="A148" s="649" t="s">
        <v>665</v>
      </c>
      <c r="B148" s="253" t="s">
        <v>668</v>
      </c>
      <c r="C148" s="250">
        <v>4759.66</v>
      </c>
      <c r="D148" s="250">
        <v>4993.3900000000003</v>
      </c>
      <c r="E148" s="250">
        <v>4129.2299999999996</v>
      </c>
      <c r="F148" s="250">
        <v>4050.17</v>
      </c>
      <c r="G148" s="426">
        <v>2574.66</v>
      </c>
      <c r="H148" s="564">
        <v>1676.11</v>
      </c>
      <c r="I148" s="564">
        <v>1964.3</v>
      </c>
      <c r="J148" s="426">
        <v>3043.41</v>
      </c>
      <c r="K148" s="426">
        <v>12257.42</v>
      </c>
      <c r="L148" s="426">
        <v>12243.83</v>
      </c>
      <c r="M148" s="426">
        <v>11856.86</v>
      </c>
      <c r="N148" s="686">
        <v>12078.7</v>
      </c>
      <c r="O148" s="225"/>
      <c r="P148" s="170"/>
      <c r="Q148" s="225"/>
    </row>
    <row r="149" spans="1:18">
      <c r="A149" s="649" t="s">
        <v>660</v>
      </c>
      <c r="B149" s="253" t="s">
        <v>669</v>
      </c>
      <c r="C149" s="250">
        <v>18838.12</v>
      </c>
      <c r="D149" s="250">
        <v>19691.990000000002</v>
      </c>
      <c r="E149" s="250">
        <v>19669.21</v>
      </c>
      <c r="F149" s="250">
        <v>17250.439999999999</v>
      </c>
      <c r="G149" s="426">
        <v>19409.169999999998</v>
      </c>
      <c r="H149" s="564">
        <v>21119.599999999999</v>
      </c>
      <c r="I149" s="564">
        <v>21184.79</v>
      </c>
      <c r="J149" s="426">
        <v>18925.71</v>
      </c>
      <c r="K149" s="426">
        <v>19355.54</v>
      </c>
      <c r="L149" s="426">
        <v>17981.59</v>
      </c>
      <c r="M149" s="426">
        <v>24493.71</v>
      </c>
      <c r="N149" s="686">
        <v>65450.3</v>
      </c>
      <c r="O149" s="225"/>
      <c r="P149" s="170"/>
      <c r="Q149" s="225"/>
    </row>
    <row r="150" spans="1:18">
      <c r="A150" s="658" t="s">
        <v>1</v>
      </c>
      <c r="B150" s="256" t="s">
        <v>2</v>
      </c>
      <c r="C150" s="319">
        <v>3139134.6799999997</v>
      </c>
      <c r="D150" s="319">
        <v>3385798.7899999996</v>
      </c>
      <c r="E150" s="319">
        <v>3495545.2300000004</v>
      </c>
      <c r="F150" s="319">
        <v>3326159.16</v>
      </c>
      <c r="G150" s="319">
        <v>3422009.9</v>
      </c>
      <c r="H150" s="319">
        <v>3586752.54</v>
      </c>
      <c r="I150" s="319">
        <v>3820915.57</v>
      </c>
      <c r="J150" s="536">
        <v>4034504.85</v>
      </c>
      <c r="K150" s="536">
        <v>3843918.8299999991</v>
      </c>
      <c r="L150" s="536">
        <v>3959375.5000000005</v>
      </c>
      <c r="M150" s="536">
        <v>3926459.1799999997</v>
      </c>
      <c r="N150" s="704">
        <v>4167353.7299999995</v>
      </c>
      <c r="O150" s="225"/>
      <c r="P150" s="225"/>
      <c r="Q150" s="225"/>
    </row>
    <row r="151" spans="1:18">
      <c r="A151" s="211"/>
      <c r="B151" s="189"/>
      <c r="C151" s="563"/>
      <c r="D151" s="189"/>
      <c r="E151" s="189"/>
      <c r="H151" s="439"/>
      <c r="I151" s="439"/>
      <c r="J151" s="439"/>
      <c r="K151" s="439"/>
      <c r="L151" s="439"/>
      <c r="M151" s="439"/>
      <c r="N151" s="439"/>
      <c r="P151" s="170"/>
    </row>
    <row r="152" spans="1:18">
      <c r="A152" s="659" t="s">
        <v>453</v>
      </c>
      <c r="B152" s="204" t="s">
        <v>454</v>
      </c>
      <c r="C152" s="463" t="s">
        <v>733</v>
      </c>
      <c r="D152" s="463" t="s">
        <v>734</v>
      </c>
      <c r="E152" s="463" t="s">
        <v>735</v>
      </c>
      <c r="F152" s="463" t="s">
        <v>736</v>
      </c>
      <c r="G152" s="463" t="s">
        <v>737</v>
      </c>
      <c r="H152" s="463" t="s">
        <v>738</v>
      </c>
      <c r="I152" s="463" t="s">
        <v>739</v>
      </c>
      <c r="J152" s="463" t="s">
        <v>740</v>
      </c>
      <c r="K152" s="463" t="s">
        <v>741</v>
      </c>
      <c r="L152" s="463" t="s">
        <v>742</v>
      </c>
      <c r="M152" s="463" t="s">
        <v>743</v>
      </c>
      <c r="N152" s="687" t="s">
        <v>744</v>
      </c>
      <c r="P152" s="170"/>
    </row>
    <row r="153" spans="1:18">
      <c r="A153" s="621" t="s">
        <v>374</v>
      </c>
      <c r="B153" s="176" t="s">
        <v>375</v>
      </c>
      <c r="C153" s="250">
        <v>97329.618143279207</v>
      </c>
      <c r="D153" s="250">
        <v>137564.51964491722</v>
      </c>
      <c r="E153" s="250">
        <v>199139.5969503595</v>
      </c>
      <c r="F153" s="250">
        <v>235403.04620313586</v>
      </c>
      <c r="G153" s="250">
        <v>283380.5731643964</v>
      </c>
      <c r="H153" s="250">
        <v>330400.81922064</v>
      </c>
      <c r="I153" s="250">
        <v>401102.44442805811</v>
      </c>
      <c r="J153" s="426">
        <v>502250.23984315764</v>
      </c>
      <c r="K153" s="426">
        <v>591830.79589524516</v>
      </c>
      <c r="L153" s="426">
        <v>673581.87307912519</v>
      </c>
      <c r="M153" s="426">
        <v>727014.84266445646</v>
      </c>
      <c r="N153" s="686">
        <v>774589.85416953254</v>
      </c>
      <c r="P153" s="170"/>
    </row>
    <row r="154" spans="1:18">
      <c r="A154" s="621" t="s">
        <v>66</v>
      </c>
      <c r="B154" s="176" t="s">
        <v>72</v>
      </c>
      <c r="C154" s="464">
        <v>0.32576336268292339</v>
      </c>
      <c r="D154" s="464">
        <v>0.31023947156175502</v>
      </c>
      <c r="E154" s="464">
        <v>0.28937359162930332</v>
      </c>
      <c r="F154" s="464">
        <v>0.28712997686371772</v>
      </c>
      <c r="G154" s="464">
        <v>0.28896742914058066</v>
      </c>
      <c r="H154" s="464">
        <v>0.28757505817935819</v>
      </c>
      <c r="I154" s="464">
        <v>0.28361379200162828</v>
      </c>
      <c r="J154" s="464">
        <v>0.2832946735578597</v>
      </c>
      <c r="K154" s="464">
        <v>0.28358913893722254</v>
      </c>
      <c r="L154" s="464">
        <v>0.28698321206614041</v>
      </c>
      <c r="M154" s="464">
        <v>0.2867150099845423</v>
      </c>
      <c r="N154" s="712">
        <v>0.28824386211811159</v>
      </c>
      <c r="P154" s="170"/>
    </row>
    <row r="155" spans="1:18">
      <c r="A155" s="643" t="s">
        <v>411</v>
      </c>
      <c r="B155" s="260" t="s">
        <v>412</v>
      </c>
      <c r="C155" s="415">
        <v>-674.51726737931062</v>
      </c>
      <c r="D155" s="415">
        <v>-608.58140172282026</v>
      </c>
      <c r="E155" s="415">
        <v>-1143.5233202378272</v>
      </c>
      <c r="F155" s="415">
        <v>-1158.6280485013579</v>
      </c>
      <c r="G155" s="415">
        <v>-1732.503956790222</v>
      </c>
      <c r="H155" s="415">
        <v>-810.21630443729759</v>
      </c>
      <c r="I155" s="415">
        <v>-567.34896445206812</v>
      </c>
      <c r="J155" s="415">
        <v>-1138.5010181333882</v>
      </c>
      <c r="K155" s="415">
        <v>-1587.5346965872152</v>
      </c>
      <c r="L155" s="415">
        <v>-2132.0025173761937</v>
      </c>
      <c r="M155" s="415">
        <v>-1309.7305072667082</v>
      </c>
      <c r="N155" s="713">
        <v>-711.74860264480947</v>
      </c>
      <c r="P155" s="170"/>
    </row>
    <row r="156" spans="1:18">
      <c r="A156" s="211"/>
      <c r="B156" s="202"/>
      <c r="C156" s="205"/>
      <c r="D156" s="205"/>
      <c r="F156" s="442"/>
      <c r="G156" s="250"/>
      <c r="H156" s="426"/>
      <c r="I156" s="426"/>
      <c r="K156" s="426"/>
      <c r="L156" s="426"/>
      <c r="M156" s="426"/>
      <c r="N156" s="426"/>
    </row>
    <row r="157" spans="1:18">
      <c r="A157" s="266" t="s">
        <v>724</v>
      </c>
      <c r="B157" s="224" t="s">
        <v>725</v>
      </c>
      <c r="C157" s="464"/>
      <c r="D157" s="464"/>
      <c r="F157" s="464"/>
      <c r="G157" s="464"/>
      <c r="J157" s="608"/>
      <c r="L157" s="608"/>
    </row>
    <row r="158" spans="1:18">
      <c r="C158" s="170"/>
      <c r="E158" s="503"/>
      <c r="F158" s="614"/>
      <c r="G158" s="614"/>
      <c r="H158" s="614"/>
      <c r="L158" s="608"/>
    </row>
    <row r="159" spans="1:18">
      <c r="A159" s="470"/>
      <c r="B159" s="537"/>
      <c r="E159" s="618"/>
      <c r="F159" s="614"/>
      <c r="J159" s="608"/>
      <c r="L159" s="608"/>
    </row>
    <row r="160" spans="1:18">
      <c r="A160" s="661"/>
      <c r="B160" s="267"/>
      <c r="C160" s="426"/>
      <c r="E160" s="619"/>
      <c r="F160" s="614"/>
      <c r="I160" s="442"/>
      <c r="J160" s="608"/>
      <c r="K160" s="608"/>
      <c r="L160" s="608"/>
      <c r="M160" s="442"/>
      <c r="N160" s="442"/>
    </row>
    <row r="161" spans="1:14">
      <c r="A161" s="661"/>
      <c r="B161" s="267"/>
      <c r="C161" s="170"/>
      <c r="E161" s="426"/>
      <c r="J161" s="608"/>
      <c r="K161" s="608"/>
      <c r="L161" s="608"/>
    </row>
    <row r="162" spans="1:14">
      <c r="A162" s="661"/>
      <c r="B162" s="267"/>
      <c r="C162" s="426"/>
      <c r="I162" s="426"/>
      <c r="J162" s="608"/>
      <c r="K162" s="608"/>
      <c r="L162" s="608"/>
      <c r="M162" s="426"/>
      <c r="N162" s="426"/>
    </row>
    <row r="163" spans="1:14">
      <c r="A163" s="661"/>
      <c r="B163" s="267"/>
      <c r="C163" s="426"/>
      <c r="D163" s="426"/>
      <c r="E163" s="225"/>
      <c r="I163" s="464"/>
      <c r="J163" s="608"/>
      <c r="K163" s="608"/>
      <c r="L163" s="608"/>
      <c r="M163" s="464"/>
      <c r="N163" s="464"/>
    </row>
    <row r="164" spans="1:14">
      <c r="A164" s="661"/>
      <c r="B164" s="267"/>
      <c r="C164" s="267"/>
      <c r="D164" s="530"/>
      <c r="E164" s="225"/>
      <c r="I164" s="608"/>
      <c r="J164" s="608"/>
      <c r="K164" s="608"/>
      <c r="L164" s="608"/>
      <c r="M164" s="608"/>
      <c r="N164" s="608"/>
    </row>
    <row r="165" spans="1:14">
      <c r="A165" s="661"/>
      <c r="B165" s="267"/>
      <c r="C165" s="267"/>
      <c r="D165" s="530"/>
      <c r="I165" s="608"/>
      <c r="J165" s="608"/>
      <c r="K165" s="608"/>
      <c r="L165" s="608"/>
      <c r="M165" s="608"/>
      <c r="N165" s="608"/>
    </row>
    <row r="166" spans="1:14">
      <c r="A166" s="661"/>
      <c r="B166" s="267"/>
      <c r="C166" s="267"/>
      <c r="D166" s="530"/>
      <c r="I166" s="608"/>
      <c r="J166" s="608"/>
      <c r="K166" s="608"/>
      <c r="L166" s="608"/>
      <c r="M166" s="608"/>
      <c r="N166" s="608"/>
    </row>
    <row r="167" spans="1:14">
      <c r="A167" s="661"/>
      <c r="B167" s="267"/>
      <c r="C167" s="267"/>
      <c r="D167" s="530"/>
      <c r="I167" s="608"/>
      <c r="J167" s="608"/>
      <c r="K167" s="608"/>
      <c r="L167" s="608"/>
      <c r="M167" s="608"/>
      <c r="N167" s="608"/>
    </row>
    <row r="168" spans="1:14">
      <c r="A168" s="661"/>
      <c r="B168" s="267"/>
      <c r="C168" s="267"/>
      <c r="D168" s="530"/>
      <c r="I168" s="608"/>
      <c r="J168" s="608"/>
      <c r="K168" s="608"/>
      <c r="L168" s="608"/>
      <c r="M168" s="608"/>
      <c r="N168" s="608"/>
    </row>
    <row r="169" spans="1:14">
      <c r="A169" s="661"/>
      <c r="B169" s="267"/>
      <c r="C169" s="267"/>
      <c r="D169" s="530"/>
      <c r="I169" s="608"/>
      <c r="J169" s="608"/>
      <c r="K169" s="608"/>
      <c r="L169" s="608"/>
      <c r="M169" s="608"/>
      <c r="N169" s="608"/>
    </row>
    <row r="170" spans="1:14">
      <c r="A170" s="661"/>
      <c r="B170" s="267"/>
      <c r="C170" s="267"/>
      <c r="D170" s="530"/>
      <c r="I170" s="465"/>
      <c r="J170" s="465"/>
      <c r="K170" s="465"/>
      <c r="L170" s="465"/>
      <c r="M170" s="465"/>
      <c r="N170" s="465"/>
    </row>
    <row r="171" spans="1:14">
      <c r="A171" s="661"/>
      <c r="B171" s="267"/>
      <c r="C171" s="267"/>
      <c r="D171" s="530"/>
      <c r="E171" s="268"/>
      <c r="F171" s="465"/>
      <c r="G171" s="465"/>
      <c r="H171" s="465"/>
      <c r="I171" s="465"/>
      <c r="J171" s="465"/>
      <c r="K171" s="465"/>
      <c r="L171" s="465"/>
      <c r="M171" s="465"/>
      <c r="N171" s="465"/>
    </row>
    <row r="172" spans="1:14">
      <c r="A172" s="661"/>
      <c r="B172" s="267"/>
      <c r="C172" s="465"/>
      <c r="D172" s="268"/>
      <c r="E172" s="268"/>
      <c r="F172" s="609"/>
      <c r="G172" s="609"/>
      <c r="H172" s="609"/>
      <c r="I172" s="609"/>
      <c r="J172" s="609"/>
      <c r="K172" s="609"/>
      <c r="L172" s="609"/>
      <c r="M172" s="609"/>
      <c r="N172" s="609"/>
    </row>
    <row r="173" spans="1:14">
      <c r="A173" s="661"/>
      <c r="B173" s="267"/>
      <c r="C173" s="465"/>
      <c r="D173" s="268"/>
      <c r="E173" s="268"/>
      <c r="F173" s="465"/>
      <c r="G173" s="465"/>
      <c r="H173" s="465"/>
      <c r="I173" s="465"/>
      <c r="J173" s="465"/>
      <c r="K173" s="465"/>
      <c r="L173" s="465"/>
      <c r="M173" s="465"/>
      <c r="N173" s="465"/>
    </row>
    <row r="174" spans="1:14">
      <c r="A174" s="662"/>
      <c r="B174" s="268"/>
      <c r="C174" s="465"/>
      <c r="D174" s="268"/>
      <c r="E174" s="268"/>
      <c r="F174" s="465"/>
      <c r="G174" s="465"/>
      <c r="H174" s="465"/>
      <c r="I174" s="465"/>
      <c r="J174" s="465"/>
      <c r="K174" s="465"/>
      <c r="L174" s="465"/>
      <c r="M174" s="465"/>
      <c r="N174" s="465"/>
    </row>
    <row r="175" spans="1:14">
      <c r="A175" s="662"/>
      <c r="B175" s="268"/>
      <c r="C175" s="465"/>
      <c r="D175" s="268"/>
      <c r="E175" s="268"/>
      <c r="F175" s="465"/>
      <c r="G175" s="465"/>
      <c r="H175" s="465"/>
      <c r="I175" s="465"/>
      <c r="J175" s="465"/>
      <c r="K175" s="465"/>
      <c r="L175" s="465"/>
      <c r="M175" s="465"/>
      <c r="N175" s="465"/>
    </row>
    <row r="176" spans="1:14">
      <c r="A176" s="662"/>
      <c r="B176" s="268"/>
      <c r="C176" s="465"/>
      <c r="D176" s="268"/>
      <c r="E176" s="268"/>
      <c r="F176" s="465"/>
      <c r="G176" s="465"/>
      <c r="H176" s="465"/>
      <c r="I176" s="465"/>
      <c r="J176" s="465"/>
      <c r="K176" s="465"/>
      <c r="L176" s="465"/>
      <c r="M176" s="465"/>
      <c r="N176" s="465"/>
    </row>
    <row r="177" spans="1:14">
      <c r="A177" s="662"/>
      <c r="B177" s="268"/>
      <c r="C177" s="465"/>
      <c r="D177" s="268"/>
      <c r="E177" s="268"/>
      <c r="F177" s="465"/>
      <c r="G177" s="465"/>
      <c r="H177" s="465"/>
      <c r="I177" s="465"/>
      <c r="J177" s="465"/>
      <c r="K177" s="465"/>
      <c r="L177" s="465"/>
      <c r="M177" s="465"/>
      <c r="N177" s="465"/>
    </row>
    <row r="178" spans="1:14">
      <c r="A178" s="662"/>
      <c r="B178" s="268"/>
      <c r="C178" s="465"/>
      <c r="D178" s="268"/>
      <c r="E178" s="268"/>
      <c r="F178" s="465"/>
      <c r="G178" s="465"/>
      <c r="H178" s="465"/>
      <c r="I178" s="465"/>
      <c r="J178" s="465"/>
      <c r="K178" s="465"/>
      <c r="L178" s="465"/>
      <c r="M178" s="465"/>
      <c r="N178" s="465"/>
    </row>
    <row r="179" spans="1:14">
      <c r="A179" s="662"/>
      <c r="B179" s="268"/>
      <c r="C179" s="465"/>
      <c r="D179" s="268"/>
      <c r="E179" s="268"/>
      <c r="F179" s="465"/>
      <c r="G179" s="465"/>
      <c r="H179" s="465"/>
      <c r="I179" s="465"/>
      <c r="J179" s="465"/>
      <c r="K179" s="465"/>
      <c r="L179" s="465"/>
      <c r="M179" s="465"/>
      <c r="N179" s="465"/>
    </row>
    <row r="180" spans="1:14">
      <c r="A180" s="662"/>
      <c r="B180" s="268"/>
      <c r="C180" s="465"/>
      <c r="D180" s="268"/>
      <c r="E180" s="268"/>
      <c r="F180" s="465"/>
      <c r="G180" s="465"/>
      <c r="H180" s="465"/>
      <c r="I180" s="465"/>
      <c r="J180" s="465"/>
      <c r="K180" s="465"/>
      <c r="L180" s="465"/>
      <c r="M180" s="465"/>
      <c r="N180" s="465"/>
    </row>
    <row r="181" spans="1:14">
      <c r="A181" s="662"/>
      <c r="B181" s="268"/>
      <c r="C181" s="465"/>
      <c r="D181" s="268"/>
      <c r="E181" s="268"/>
      <c r="F181" s="465"/>
      <c r="G181" s="465"/>
      <c r="H181" s="465"/>
      <c r="I181" s="465"/>
      <c r="J181" s="465"/>
      <c r="K181" s="465"/>
      <c r="L181" s="465"/>
      <c r="M181" s="465"/>
      <c r="N181" s="465"/>
    </row>
    <row r="182" spans="1:14">
      <c r="A182" s="662"/>
      <c r="B182" s="268"/>
      <c r="C182" s="465"/>
      <c r="D182" s="268"/>
      <c r="E182" s="268"/>
      <c r="F182" s="465"/>
      <c r="G182" s="465"/>
      <c r="H182" s="465"/>
      <c r="I182" s="465"/>
      <c r="J182" s="465"/>
      <c r="K182" s="465"/>
      <c r="L182" s="465"/>
      <c r="M182" s="465"/>
      <c r="N182" s="465"/>
    </row>
    <row r="183" spans="1:14">
      <c r="A183" s="662"/>
      <c r="B183" s="268"/>
      <c r="C183" s="465"/>
      <c r="D183" s="268"/>
      <c r="E183" s="268"/>
      <c r="F183" s="465"/>
      <c r="G183" s="465"/>
      <c r="H183" s="465"/>
      <c r="I183" s="465"/>
      <c r="J183" s="465"/>
      <c r="K183" s="465"/>
      <c r="L183" s="465"/>
      <c r="M183" s="465"/>
      <c r="N183" s="465"/>
    </row>
    <row r="184" spans="1:14">
      <c r="A184" s="662"/>
      <c r="B184" s="268"/>
      <c r="C184" s="465"/>
      <c r="D184" s="268"/>
      <c r="E184" s="268"/>
      <c r="F184" s="465"/>
      <c r="G184" s="465"/>
      <c r="H184" s="465"/>
      <c r="I184" s="465"/>
      <c r="J184" s="465"/>
      <c r="K184" s="465"/>
      <c r="L184" s="465"/>
      <c r="M184" s="465"/>
      <c r="N184" s="465"/>
    </row>
    <row r="185" spans="1:14">
      <c r="A185" s="662"/>
      <c r="B185" s="268"/>
      <c r="C185" s="465"/>
      <c r="D185" s="268"/>
      <c r="E185" s="268"/>
      <c r="F185" s="465"/>
      <c r="G185" s="465"/>
      <c r="H185" s="465"/>
      <c r="I185" s="465"/>
      <c r="J185" s="465"/>
      <c r="K185" s="465"/>
      <c r="L185" s="465"/>
      <c r="M185" s="465"/>
      <c r="N185" s="465"/>
    </row>
    <row r="186" spans="1:14">
      <c r="A186" s="662"/>
      <c r="B186" s="268"/>
      <c r="C186" s="465"/>
      <c r="D186" s="268"/>
      <c r="E186" s="268"/>
      <c r="F186" s="465"/>
      <c r="G186" s="465"/>
      <c r="H186" s="465"/>
      <c r="I186" s="465"/>
      <c r="J186" s="465"/>
      <c r="K186" s="465"/>
      <c r="L186" s="465"/>
      <c r="M186" s="465"/>
      <c r="N186" s="465"/>
    </row>
    <row r="187" spans="1:14">
      <c r="A187" s="662"/>
      <c r="B187" s="268"/>
      <c r="C187" s="465"/>
      <c r="D187" s="268"/>
      <c r="E187" s="268"/>
      <c r="F187" s="465"/>
      <c r="G187" s="465"/>
      <c r="H187" s="465"/>
      <c r="I187" s="465"/>
      <c r="J187" s="465"/>
      <c r="K187" s="465"/>
      <c r="L187" s="465"/>
      <c r="M187" s="465"/>
      <c r="N187" s="465"/>
    </row>
    <row r="188" spans="1:14">
      <c r="A188" s="662"/>
      <c r="B188" s="268"/>
      <c r="C188" s="465"/>
      <c r="D188" s="268"/>
      <c r="E188" s="268"/>
      <c r="F188" s="465"/>
      <c r="G188" s="465"/>
      <c r="H188" s="465"/>
      <c r="I188" s="465"/>
      <c r="J188" s="465"/>
      <c r="K188" s="465"/>
      <c r="L188" s="465"/>
      <c r="M188" s="465"/>
      <c r="N188" s="465"/>
    </row>
    <row r="189" spans="1:14">
      <c r="A189" s="662"/>
      <c r="B189" s="268"/>
      <c r="C189" s="465"/>
      <c r="D189" s="268"/>
      <c r="E189" s="268"/>
      <c r="F189" s="465"/>
      <c r="G189" s="465"/>
      <c r="H189" s="465"/>
      <c r="I189" s="465"/>
      <c r="J189" s="465"/>
      <c r="K189" s="465"/>
      <c r="L189" s="465"/>
      <c r="M189" s="465"/>
      <c r="N189" s="465"/>
    </row>
    <row r="190" spans="1:14">
      <c r="A190" s="662"/>
      <c r="B190" s="268"/>
      <c r="C190" s="465"/>
      <c r="D190" s="268"/>
      <c r="E190" s="268"/>
      <c r="F190" s="465"/>
      <c r="G190" s="465"/>
      <c r="H190" s="465"/>
      <c r="I190" s="465"/>
      <c r="J190" s="465"/>
      <c r="K190" s="465"/>
      <c r="L190" s="465"/>
      <c r="M190" s="465"/>
      <c r="N190" s="465"/>
    </row>
    <row r="191" spans="1:14">
      <c r="A191" s="662"/>
      <c r="B191" s="268"/>
      <c r="C191" s="465"/>
      <c r="D191" s="268"/>
      <c r="E191" s="268"/>
      <c r="F191" s="465"/>
      <c r="G191" s="465"/>
      <c r="H191" s="465"/>
      <c r="I191" s="465"/>
      <c r="J191" s="465"/>
      <c r="K191" s="465"/>
      <c r="L191" s="465"/>
      <c r="M191" s="465"/>
      <c r="N191" s="465"/>
    </row>
    <row r="192" spans="1:14">
      <c r="A192" s="662"/>
      <c r="B192" s="268"/>
      <c r="C192" s="465"/>
      <c r="D192" s="268"/>
      <c r="E192" s="268"/>
      <c r="F192" s="465"/>
      <c r="G192" s="465"/>
      <c r="H192" s="465"/>
      <c r="I192" s="465"/>
      <c r="J192" s="465"/>
      <c r="K192" s="465"/>
      <c r="L192" s="465"/>
      <c r="M192" s="465"/>
      <c r="N192" s="465"/>
    </row>
    <row r="193" spans="1:14">
      <c r="A193" s="662"/>
      <c r="B193" s="268"/>
      <c r="C193" s="465"/>
      <c r="D193" s="268"/>
      <c r="E193" s="268"/>
      <c r="F193" s="465"/>
      <c r="G193" s="465"/>
      <c r="H193" s="465"/>
      <c r="I193" s="465"/>
      <c r="J193" s="465"/>
      <c r="K193" s="465"/>
      <c r="L193" s="465"/>
      <c r="M193" s="465"/>
      <c r="N193" s="465"/>
    </row>
    <row r="194" spans="1:14">
      <c r="A194" s="662"/>
      <c r="B194" s="268"/>
      <c r="C194" s="465"/>
      <c r="D194" s="268"/>
      <c r="E194" s="268"/>
      <c r="F194" s="465"/>
      <c r="G194" s="465"/>
      <c r="H194" s="465"/>
      <c r="I194" s="465"/>
      <c r="J194" s="465"/>
      <c r="K194" s="465"/>
      <c r="L194" s="465"/>
      <c r="M194" s="465"/>
      <c r="N194" s="465"/>
    </row>
    <row r="195" spans="1:14">
      <c r="A195" s="662"/>
      <c r="B195" s="268"/>
      <c r="C195" s="465"/>
      <c r="D195" s="268"/>
      <c r="E195" s="268"/>
      <c r="F195" s="465"/>
      <c r="G195" s="465"/>
      <c r="H195" s="465"/>
      <c r="I195" s="465"/>
      <c r="J195" s="465"/>
      <c r="K195" s="465"/>
      <c r="L195" s="465"/>
      <c r="M195" s="465"/>
      <c r="N195" s="465"/>
    </row>
    <row r="196" spans="1:14">
      <c r="A196" s="662"/>
      <c r="B196" s="268"/>
      <c r="C196" s="465"/>
      <c r="D196" s="268"/>
      <c r="E196" s="268"/>
      <c r="F196" s="465"/>
      <c r="G196" s="465"/>
      <c r="H196" s="465"/>
      <c r="I196" s="465"/>
      <c r="J196" s="465"/>
      <c r="K196" s="465"/>
      <c r="L196" s="465"/>
      <c r="M196" s="465"/>
      <c r="N196" s="465"/>
    </row>
    <row r="197" spans="1:14">
      <c r="A197" s="662"/>
      <c r="B197" s="268"/>
      <c r="C197" s="465"/>
      <c r="D197" s="268"/>
      <c r="E197" s="268"/>
      <c r="F197" s="465"/>
      <c r="G197" s="465"/>
      <c r="H197" s="465"/>
      <c r="I197" s="465"/>
      <c r="J197" s="465"/>
      <c r="K197" s="465"/>
      <c r="L197" s="465"/>
      <c r="M197" s="465"/>
      <c r="N197" s="465"/>
    </row>
    <row r="198" spans="1:14">
      <c r="A198" s="662"/>
      <c r="B198" s="268"/>
      <c r="C198" s="465"/>
      <c r="D198" s="268"/>
      <c r="E198" s="268"/>
      <c r="F198" s="465"/>
      <c r="G198" s="465"/>
      <c r="H198" s="465"/>
      <c r="I198" s="465"/>
      <c r="J198" s="465"/>
      <c r="K198" s="465"/>
      <c r="L198" s="465"/>
      <c r="M198" s="465"/>
      <c r="N198" s="465"/>
    </row>
    <row r="199" spans="1:14">
      <c r="A199" s="662"/>
      <c r="B199" s="268"/>
      <c r="C199" s="465"/>
      <c r="D199" s="268"/>
      <c r="E199" s="268"/>
      <c r="F199" s="465"/>
      <c r="G199" s="465"/>
      <c r="H199" s="465"/>
      <c r="I199" s="465"/>
      <c r="J199" s="465"/>
      <c r="K199" s="465"/>
      <c r="L199" s="465"/>
      <c r="M199" s="465"/>
      <c r="N199" s="465"/>
    </row>
    <row r="200" spans="1:14">
      <c r="A200" s="662"/>
      <c r="B200" s="268"/>
      <c r="C200" s="465"/>
      <c r="D200" s="268"/>
      <c r="E200" s="268"/>
      <c r="F200" s="465"/>
      <c r="G200" s="465"/>
      <c r="H200" s="465"/>
      <c r="I200" s="465"/>
      <c r="J200" s="465"/>
      <c r="K200" s="465"/>
      <c r="L200" s="465"/>
      <c r="M200" s="465"/>
      <c r="N200" s="465"/>
    </row>
    <row r="201" spans="1:14">
      <c r="A201" s="662"/>
      <c r="B201" s="268"/>
      <c r="C201" s="465"/>
      <c r="D201" s="268"/>
      <c r="E201" s="268"/>
      <c r="F201" s="465"/>
      <c r="G201" s="465"/>
      <c r="H201" s="465"/>
      <c r="I201" s="465"/>
      <c r="J201" s="465"/>
      <c r="K201" s="465"/>
      <c r="L201" s="465"/>
      <c r="M201" s="465"/>
      <c r="N201" s="465"/>
    </row>
    <row r="202" spans="1:14">
      <c r="A202" s="662"/>
      <c r="B202" s="268"/>
      <c r="C202" s="465"/>
      <c r="D202" s="268"/>
      <c r="E202" s="268"/>
      <c r="F202" s="465"/>
      <c r="G202" s="465"/>
      <c r="H202" s="465"/>
      <c r="I202" s="465"/>
      <c r="J202" s="465"/>
      <c r="K202" s="465"/>
      <c r="L202" s="465"/>
      <c r="M202" s="465"/>
      <c r="N202" s="465"/>
    </row>
    <row r="203" spans="1:14">
      <c r="A203" s="662"/>
      <c r="B203" s="268"/>
      <c r="C203" s="465"/>
      <c r="D203" s="268"/>
      <c r="E203" s="268"/>
      <c r="F203" s="465"/>
      <c r="G203" s="465"/>
      <c r="H203" s="465"/>
      <c r="I203" s="465"/>
      <c r="J203" s="465"/>
      <c r="K203" s="465"/>
      <c r="L203" s="465"/>
      <c r="M203" s="465"/>
      <c r="N203" s="465"/>
    </row>
    <row r="204" spans="1:14">
      <c r="A204" s="662"/>
      <c r="B204" s="268"/>
      <c r="C204" s="465"/>
      <c r="D204" s="268"/>
      <c r="E204" s="268"/>
      <c r="F204" s="465"/>
      <c r="G204" s="465"/>
      <c r="H204" s="465"/>
      <c r="I204" s="465"/>
      <c r="J204" s="465"/>
      <c r="K204" s="465"/>
      <c r="L204" s="465"/>
      <c r="M204" s="465"/>
      <c r="N204" s="465"/>
    </row>
    <row r="205" spans="1:14">
      <c r="A205" s="662"/>
      <c r="B205" s="268"/>
      <c r="C205" s="465"/>
      <c r="D205" s="268"/>
      <c r="E205" s="268"/>
      <c r="F205" s="465"/>
      <c r="G205" s="465"/>
      <c r="H205" s="465"/>
      <c r="I205" s="465"/>
      <c r="J205" s="465"/>
      <c r="K205" s="465"/>
      <c r="L205" s="465"/>
      <c r="M205" s="465"/>
      <c r="N205" s="465"/>
    </row>
    <row r="206" spans="1:14">
      <c r="A206" s="662"/>
      <c r="B206" s="268"/>
      <c r="C206" s="465"/>
      <c r="D206" s="268"/>
      <c r="E206" s="268"/>
      <c r="F206" s="465"/>
      <c r="G206" s="465"/>
      <c r="H206" s="465"/>
      <c r="I206" s="465"/>
      <c r="J206" s="465"/>
      <c r="K206" s="465"/>
      <c r="L206" s="465"/>
      <c r="M206" s="465"/>
      <c r="N206" s="465"/>
    </row>
    <row r="207" spans="1:14">
      <c r="A207" s="662"/>
      <c r="B207" s="268"/>
      <c r="C207" s="465"/>
      <c r="D207" s="268"/>
      <c r="E207" s="268"/>
      <c r="F207" s="465"/>
      <c r="G207" s="465"/>
      <c r="H207" s="465"/>
      <c r="I207" s="465"/>
      <c r="J207" s="465"/>
      <c r="K207" s="465"/>
      <c r="L207" s="465"/>
      <c r="M207" s="465"/>
      <c r="N207" s="465"/>
    </row>
    <row r="208" spans="1:14">
      <c r="A208" s="662"/>
      <c r="B208" s="268"/>
      <c r="C208" s="465"/>
      <c r="D208" s="268"/>
      <c r="E208" s="268"/>
      <c r="F208" s="465"/>
      <c r="G208" s="465"/>
      <c r="H208" s="465"/>
      <c r="I208" s="465"/>
      <c r="J208" s="465"/>
      <c r="K208" s="465"/>
      <c r="L208" s="465"/>
      <c r="M208" s="465"/>
      <c r="N208" s="465"/>
    </row>
    <row r="209" spans="1:14">
      <c r="A209" s="662"/>
      <c r="B209" s="268"/>
      <c r="C209" s="465"/>
      <c r="D209" s="268"/>
      <c r="E209" s="268"/>
      <c r="F209" s="465"/>
      <c r="G209" s="465"/>
      <c r="H209" s="465"/>
      <c r="I209" s="465"/>
      <c r="J209" s="465"/>
      <c r="K209" s="465"/>
      <c r="L209" s="465"/>
      <c r="M209" s="465"/>
      <c r="N209" s="465"/>
    </row>
    <row r="210" spans="1:14">
      <c r="A210" s="662"/>
      <c r="B210" s="268"/>
      <c r="C210" s="465"/>
      <c r="D210" s="268"/>
      <c r="E210" s="268"/>
      <c r="F210" s="465"/>
      <c r="G210" s="465"/>
      <c r="H210" s="465"/>
      <c r="I210" s="465"/>
      <c r="J210" s="465"/>
      <c r="K210" s="465"/>
      <c r="L210" s="465"/>
      <c r="M210" s="465"/>
      <c r="N210" s="465"/>
    </row>
    <row r="211" spans="1:14">
      <c r="A211" s="662"/>
      <c r="B211" s="268"/>
      <c r="C211" s="465"/>
      <c r="D211" s="268"/>
      <c r="E211" s="268"/>
      <c r="F211" s="465"/>
      <c r="G211" s="465"/>
      <c r="H211" s="465"/>
      <c r="I211" s="465"/>
      <c r="J211" s="465"/>
      <c r="K211" s="465"/>
      <c r="L211" s="465"/>
      <c r="M211" s="465"/>
      <c r="N211" s="465"/>
    </row>
    <row r="212" spans="1:14">
      <c r="A212" s="662"/>
      <c r="B212" s="268"/>
      <c r="C212" s="465"/>
      <c r="D212" s="268"/>
      <c r="E212" s="268"/>
      <c r="F212" s="465"/>
      <c r="G212" s="465"/>
      <c r="H212" s="465"/>
      <c r="I212" s="465"/>
      <c r="J212" s="465"/>
      <c r="K212" s="465"/>
      <c r="L212" s="465"/>
      <c r="M212" s="465"/>
      <c r="N212" s="465"/>
    </row>
    <row r="213" spans="1:14">
      <c r="A213" s="662"/>
      <c r="B213" s="268"/>
      <c r="C213" s="465"/>
      <c r="D213" s="268"/>
      <c r="E213" s="268"/>
      <c r="F213" s="465"/>
      <c r="G213" s="465"/>
      <c r="H213" s="465"/>
      <c r="I213" s="465"/>
      <c r="J213" s="465"/>
      <c r="K213" s="465"/>
      <c r="L213" s="465"/>
      <c r="M213" s="465"/>
      <c r="N213" s="465"/>
    </row>
    <row r="214" spans="1:14">
      <c r="A214" s="662"/>
      <c r="B214" s="268"/>
      <c r="C214" s="465"/>
      <c r="D214" s="268"/>
      <c r="E214" s="268"/>
      <c r="F214" s="465"/>
      <c r="G214" s="465"/>
      <c r="H214" s="465"/>
      <c r="I214" s="465"/>
      <c r="J214" s="465"/>
      <c r="K214" s="465"/>
      <c r="L214" s="465"/>
      <c r="M214" s="465"/>
      <c r="N214" s="465"/>
    </row>
    <row r="215" spans="1:14">
      <c r="A215" s="662"/>
      <c r="B215" s="268"/>
      <c r="C215" s="465"/>
      <c r="D215" s="268"/>
      <c r="E215" s="268"/>
      <c r="F215" s="465"/>
      <c r="G215" s="465"/>
      <c r="H215" s="465"/>
      <c r="I215" s="465"/>
      <c r="J215" s="465"/>
      <c r="K215" s="465"/>
      <c r="L215" s="465"/>
      <c r="M215" s="465"/>
      <c r="N215" s="465"/>
    </row>
    <row r="216" spans="1:14">
      <c r="A216" s="662"/>
      <c r="B216" s="268"/>
      <c r="C216" s="465"/>
      <c r="D216" s="268"/>
      <c r="E216" s="268"/>
      <c r="F216" s="465"/>
      <c r="G216" s="465"/>
      <c r="H216" s="465"/>
      <c r="I216" s="465"/>
      <c r="J216" s="465"/>
      <c r="K216" s="465"/>
      <c r="L216" s="465"/>
      <c r="M216" s="465"/>
      <c r="N216" s="465"/>
    </row>
    <row r="217" spans="1:14">
      <c r="A217" s="662"/>
      <c r="B217" s="268"/>
      <c r="C217" s="465"/>
      <c r="D217" s="268"/>
      <c r="E217" s="268"/>
      <c r="F217" s="465"/>
      <c r="G217" s="465"/>
      <c r="H217" s="465"/>
      <c r="I217" s="465"/>
      <c r="J217" s="465"/>
      <c r="K217" s="465"/>
      <c r="L217" s="465"/>
      <c r="M217" s="465"/>
      <c r="N217" s="465"/>
    </row>
    <row r="218" spans="1:14">
      <c r="A218" s="662"/>
      <c r="B218" s="268"/>
      <c r="C218" s="465"/>
      <c r="D218" s="268"/>
      <c r="E218" s="268"/>
      <c r="F218" s="465"/>
      <c r="G218" s="465"/>
      <c r="H218" s="465"/>
      <c r="I218" s="465"/>
      <c r="J218" s="465"/>
      <c r="K218" s="465"/>
      <c r="L218" s="465"/>
      <c r="M218" s="465"/>
      <c r="N218" s="465"/>
    </row>
    <row r="219" spans="1:14">
      <c r="A219" s="662"/>
      <c r="B219" s="268"/>
      <c r="C219" s="465"/>
      <c r="D219" s="268"/>
      <c r="E219" s="268"/>
      <c r="F219" s="465"/>
      <c r="G219" s="465"/>
      <c r="H219" s="465"/>
      <c r="I219" s="465"/>
      <c r="J219" s="465"/>
      <c r="K219" s="465"/>
      <c r="L219" s="465"/>
      <c r="M219" s="465"/>
      <c r="N219" s="465"/>
    </row>
    <row r="220" spans="1:14">
      <c r="A220" s="662"/>
      <c r="B220" s="268"/>
      <c r="C220" s="465"/>
      <c r="D220" s="268"/>
      <c r="E220" s="268"/>
      <c r="F220" s="465"/>
      <c r="G220" s="465"/>
      <c r="H220" s="465"/>
      <c r="I220" s="465"/>
      <c r="J220" s="465"/>
      <c r="K220" s="465"/>
      <c r="L220" s="465"/>
      <c r="M220" s="465"/>
      <c r="N220" s="465"/>
    </row>
    <row r="221" spans="1:14">
      <c r="A221" s="662"/>
      <c r="B221" s="268"/>
      <c r="C221" s="465"/>
      <c r="D221" s="268"/>
      <c r="E221" s="268"/>
      <c r="F221" s="465"/>
      <c r="G221" s="465"/>
      <c r="H221" s="465"/>
      <c r="I221" s="465"/>
      <c r="J221" s="465"/>
      <c r="K221" s="465"/>
      <c r="L221" s="465"/>
      <c r="M221" s="465"/>
      <c r="N221" s="465"/>
    </row>
    <row r="222" spans="1:14">
      <c r="A222" s="662"/>
      <c r="B222" s="268"/>
      <c r="C222" s="465"/>
      <c r="D222" s="268"/>
      <c r="E222" s="268"/>
      <c r="F222" s="465"/>
      <c r="G222" s="465"/>
      <c r="H222" s="465"/>
      <c r="I222" s="465"/>
      <c r="J222" s="465"/>
      <c r="K222" s="465"/>
      <c r="L222" s="465"/>
      <c r="M222" s="465"/>
      <c r="N222" s="465"/>
    </row>
    <row r="223" spans="1:14">
      <c r="A223" s="662"/>
      <c r="B223" s="268"/>
      <c r="C223" s="465"/>
      <c r="D223" s="268"/>
      <c r="E223" s="268"/>
      <c r="F223" s="465"/>
      <c r="G223" s="465"/>
      <c r="H223" s="465"/>
      <c r="I223" s="465"/>
      <c r="J223" s="465"/>
      <c r="K223" s="465"/>
      <c r="L223" s="465"/>
      <c r="M223" s="465"/>
      <c r="N223" s="465"/>
    </row>
    <row r="224" spans="1:14">
      <c r="A224" s="662"/>
      <c r="B224" s="268"/>
      <c r="C224" s="465"/>
      <c r="D224" s="268"/>
      <c r="E224" s="268"/>
      <c r="F224" s="465"/>
      <c r="G224" s="465"/>
      <c r="H224" s="465"/>
      <c r="I224" s="465"/>
      <c r="J224" s="465"/>
      <c r="K224" s="465"/>
      <c r="L224" s="465"/>
      <c r="M224" s="465"/>
      <c r="N224" s="465"/>
    </row>
    <row r="225" spans="1:14">
      <c r="A225" s="662"/>
      <c r="B225" s="268"/>
      <c r="C225" s="465"/>
      <c r="D225" s="268"/>
      <c r="E225" s="268"/>
      <c r="F225" s="465"/>
      <c r="G225" s="465"/>
      <c r="H225" s="465"/>
      <c r="I225" s="465"/>
      <c r="J225" s="465"/>
      <c r="K225" s="465"/>
      <c r="L225" s="465"/>
      <c r="M225" s="465"/>
      <c r="N225" s="465"/>
    </row>
    <row r="226" spans="1:14">
      <c r="A226" s="662"/>
      <c r="B226" s="268"/>
      <c r="C226" s="465"/>
      <c r="D226" s="268"/>
      <c r="E226" s="268"/>
      <c r="F226" s="465"/>
      <c r="G226" s="465"/>
      <c r="H226" s="465"/>
      <c r="I226" s="465"/>
      <c r="J226" s="465"/>
      <c r="K226" s="465"/>
      <c r="L226" s="465"/>
      <c r="M226" s="465"/>
      <c r="N226" s="465"/>
    </row>
    <row r="227" spans="1:14">
      <c r="A227" s="662"/>
      <c r="B227" s="268"/>
      <c r="C227" s="465"/>
      <c r="D227" s="268"/>
      <c r="E227" s="268"/>
      <c r="F227" s="465"/>
      <c r="G227" s="465"/>
      <c r="H227" s="465"/>
      <c r="I227" s="465"/>
      <c r="J227" s="465"/>
      <c r="K227" s="465"/>
      <c r="L227" s="465"/>
      <c r="M227" s="465"/>
      <c r="N227" s="465"/>
    </row>
    <row r="228" spans="1:14">
      <c r="A228" s="662"/>
      <c r="B228" s="268"/>
      <c r="C228" s="465"/>
      <c r="D228" s="268"/>
      <c r="E228" s="268"/>
      <c r="F228" s="465"/>
      <c r="G228" s="465"/>
      <c r="H228" s="465"/>
      <c r="I228" s="465"/>
      <c r="J228" s="465"/>
      <c r="K228" s="465"/>
      <c r="L228" s="465"/>
      <c r="M228" s="465"/>
      <c r="N228" s="465"/>
    </row>
    <row r="229" spans="1:14">
      <c r="A229" s="662"/>
      <c r="B229" s="268"/>
      <c r="C229" s="465"/>
      <c r="D229" s="268"/>
      <c r="E229" s="268"/>
      <c r="F229" s="465"/>
      <c r="G229" s="465"/>
      <c r="H229" s="465"/>
      <c r="I229" s="465"/>
      <c r="J229" s="465"/>
      <c r="K229" s="465"/>
      <c r="L229" s="465"/>
      <c r="M229" s="465"/>
      <c r="N229" s="465"/>
    </row>
    <row r="230" spans="1:14">
      <c r="A230" s="662"/>
      <c r="B230" s="268"/>
      <c r="C230" s="465"/>
      <c r="D230" s="268"/>
      <c r="E230" s="268"/>
      <c r="F230" s="465"/>
      <c r="G230" s="465"/>
      <c r="H230" s="465"/>
      <c r="I230" s="465"/>
      <c r="J230" s="465"/>
      <c r="K230" s="465"/>
      <c r="L230" s="465"/>
      <c r="M230" s="465"/>
      <c r="N230" s="465"/>
    </row>
    <row r="231" spans="1:14">
      <c r="A231" s="662"/>
      <c r="B231" s="268"/>
      <c r="C231" s="465"/>
      <c r="D231" s="268"/>
      <c r="E231" s="268"/>
      <c r="F231" s="465"/>
      <c r="G231" s="465"/>
      <c r="H231" s="465"/>
      <c r="I231" s="465"/>
      <c r="J231" s="465"/>
      <c r="K231" s="465"/>
      <c r="L231" s="465"/>
      <c r="M231" s="465"/>
      <c r="N231" s="465"/>
    </row>
    <row r="232" spans="1:14">
      <c r="A232" s="662"/>
      <c r="B232" s="268"/>
      <c r="C232" s="465"/>
      <c r="D232" s="268"/>
      <c r="E232" s="268"/>
      <c r="F232" s="465"/>
      <c r="G232" s="465"/>
      <c r="H232" s="465"/>
      <c r="I232" s="465"/>
      <c r="J232" s="465"/>
      <c r="K232" s="465"/>
      <c r="L232" s="465"/>
      <c r="M232" s="465"/>
      <c r="N232" s="465"/>
    </row>
    <row r="233" spans="1:14">
      <c r="A233" s="662"/>
      <c r="B233" s="268"/>
      <c r="C233" s="465"/>
      <c r="D233" s="268"/>
      <c r="E233" s="268"/>
      <c r="F233" s="465"/>
      <c r="G233" s="465"/>
      <c r="H233" s="465"/>
      <c r="I233" s="465"/>
      <c r="J233" s="465"/>
      <c r="K233" s="465"/>
      <c r="L233" s="465"/>
      <c r="M233" s="465"/>
      <c r="N233" s="465"/>
    </row>
    <row r="234" spans="1:14">
      <c r="A234" s="662"/>
      <c r="B234" s="268"/>
      <c r="C234" s="465"/>
      <c r="D234" s="268"/>
      <c r="E234" s="268"/>
      <c r="F234" s="465"/>
      <c r="G234" s="465"/>
      <c r="H234" s="465"/>
      <c r="I234" s="465"/>
      <c r="J234" s="465"/>
      <c r="K234" s="465"/>
      <c r="L234" s="465"/>
      <c r="M234" s="465"/>
      <c r="N234" s="465"/>
    </row>
    <row r="235" spans="1:14">
      <c r="A235" s="662"/>
      <c r="B235" s="268"/>
      <c r="C235" s="465"/>
      <c r="D235" s="268"/>
      <c r="E235" s="268"/>
      <c r="F235" s="465"/>
      <c r="G235" s="465"/>
      <c r="H235" s="465"/>
      <c r="I235" s="465"/>
      <c r="J235" s="465"/>
      <c r="K235" s="465"/>
      <c r="L235" s="465"/>
      <c r="M235" s="465"/>
      <c r="N235" s="465"/>
    </row>
    <row r="236" spans="1:14">
      <c r="A236" s="662"/>
      <c r="B236" s="268"/>
      <c r="C236" s="465"/>
      <c r="D236" s="268"/>
      <c r="E236" s="268"/>
      <c r="F236" s="465"/>
      <c r="G236" s="465"/>
      <c r="H236" s="465"/>
      <c r="I236" s="465"/>
      <c r="J236" s="465"/>
      <c r="K236" s="465"/>
      <c r="L236" s="465"/>
      <c r="M236" s="465"/>
      <c r="N236" s="465"/>
    </row>
    <row r="237" spans="1:14">
      <c r="A237" s="662"/>
      <c r="B237" s="268"/>
      <c r="C237" s="465"/>
      <c r="D237" s="268"/>
      <c r="E237" s="268"/>
      <c r="F237" s="465"/>
      <c r="G237" s="465"/>
      <c r="H237" s="465"/>
      <c r="I237" s="465"/>
      <c r="J237" s="465"/>
      <c r="K237" s="465"/>
      <c r="L237" s="465"/>
      <c r="M237" s="465"/>
      <c r="N237" s="465"/>
    </row>
    <row r="238" spans="1:14">
      <c r="A238" s="662"/>
      <c r="B238" s="268"/>
      <c r="C238" s="465"/>
      <c r="D238" s="268"/>
      <c r="E238" s="268"/>
      <c r="F238" s="465"/>
      <c r="G238" s="465"/>
      <c r="H238" s="465"/>
      <c r="I238" s="465"/>
      <c r="J238" s="465"/>
      <c r="K238" s="465"/>
      <c r="L238" s="465"/>
      <c r="M238" s="465"/>
      <c r="N238" s="465"/>
    </row>
    <row r="239" spans="1:14">
      <c r="A239" s="662"/>
      <c r="B239" s="268"/>
      <c r="C239" s="465"/>
      <c r="D239" s="268"/>
      <c r="E239" s="268"/>
      <c r="F239" s="465"/>
      <c r="G239" s="465"/>
      <c r="H239" s="465"/>
      <c r="I239" s="465"/>
      <c r="J239" s="465"/>
      <c r="K239" s="465"/>
      <c r="L239" s="465"/>
      <c r="M239" s="465"/>
      <c r="N239" s="465"/>
    </row>
    <row r="240" spans="1:14">
      <c r="A240" s="662"/>
      <c r="B240" s="268"/>
      <c r="C240" s="465"/>
      <c r="D240" s="268"/>
      <c r="E240" s="268"/>
      <c r="F240" s="465"/>
      <c r="G240" s="465"/>
      <c r="H240" s="465"/>
      <c r="I240" s="465"/>
      <c r="J240" s="465"/>
      <c r="K240" s="465"/>
      <c r="L240" s="465"/>
      <c r="M240" s="465"/>
      <c r="N240" s="465"/>
    </row>
    <row r="241" spans="1:14">
      <c r="A241" s="662"/>
      <c r="B241" s="268"/>
      <c r="C241" s="465"/>
      <c r="D241" s="268"/>
      <c r="E241" s="268"/>
      <c r="F241" s="465"/>
      <c r="G241" s="465"/>
      <c r="H241" s="465"/>
      <c r="I241" s="465"/>
      <c r="J241" s="465"/>
      <c r="K241" s="465"/>
      <c r="L241" s="465"/>
      <c r="M241" s="465"/>
      <c r="N241" s="465"/>
    </row>
    <row r="242" spans="1:14">
      <c r="A242" s="662"/>
      <c r="B242" s="268"/>
      <c r="C242" s="465"/>
      <c r="D242" s="268"/>
      <c r="E242" s="268"/>
      <c r="F242" s="465"/>
      <c r="G242" s="465"/>
      <c r="H242" s="465"/>
      <c r="I242" s="465"/>
      <c r="J242" s="465"/>
      <c r="K242" s="465"/>
      <c r="L242" s="465"/>
      <c r="M242" s="465"/>
      <c r="N242" s="465"/>
    </row>
    <row r="243" spans="1:14">
      <c r="A243" s="662"/>
      <c r="B243" s="268"/>
      <c r="C243" s="465"/>
      <c r="D243" s="268"/>
      <c r="E243" s="268"/>
      <c r="F243" s="465"/>
      <c r="G243" s="465"/>
      <c r="H243" s="465"/>
      <c r="I243" s="465"/>
      <c r="J243" s="465"/>
      <c r="K243" s="465"/>
      <c r="L243" s="465"/>
      <c r="M243" s="465"/>
      <c r="N243" s="465"/>
    </row>
    <row r="244" spans="1:14">
      <c r="A244" s="662"/>
      <c r="B244" s="268"/>
      <c r="C244" s="465"/>
      <c r="D244" s="268"/>
      <c r="E244" s="268"/>
      <c r="F244" s="465"/>
      <c r="G244" s="465"/>
      <c r="H244" s="465"/>
      <c r="I244" s="465"/>
      <c r="J244" s="465"/>
      <c r="K244" s="465"/>
      <c r="L244" s="465"/>
      <c r="M244" s="465"/>
      <c r="N244" s="465"/>
    </row>
    <row r="245" spans="1:14">
      <c r="A245" s="662"/>
      <c r="B245" s="268"/>
      <c r="C245" s="465"/>
      <c r="D245" s="268"/>
      <c r="E245" s="268"/>
      <c r="F245" s="465"/>
      <c r="G245" s="465"/>
      <c r="H245" s="465"/>
      <c r="I245" s="465"/>
      <c r="J245" s="465"/>
      <c r="K245" s="465"/>
      <c r="L245" s="465"/>
      <c r="M245" s="465"/>
      <c r="N245" s="465"/>
    </row>
    <row r="246" spans="1:14">
      <c r="A246" s="662"/>
      <c r="B246" s="268"/>
      <c r="C246" s="465"/>
      <c r="D246" s="268"/>
      <c r="E246" s="268"/>
      <c r="F246" s="465"/>
      <c r="G246" s="465"/>
      <c r="H246" s="465"/>
      <c r="I246" s="465"/>
      <c r="J246" s="465"/>
      <c r="K246" s="465"/>
      <c r="L246" s="465"/>
      <c r="M246" s="465"/>
      <c r="N246" s="465"/>
    </row>
    <row r="247" spans="1:14">
      <c r="A247" s="662"/>
      <c r="B247" s="268"/>
      <c r="C247" s="465"/>
      <c r="D247" s="268"/>
      <c r="E247" s="268"/>
      <c r="F247" s="465"/>
      <c r="G247" s="465"/>
      <c r="H247" s="465"/>
      <c r="I247" s="465"/>
      <c r="J247" s="465"/>
      <c r="K247" s="465"/>
      <c r="L247" s="465"/>
      <c r="M247" s="465"/>
      <c r="N247" s="465"/>
    </row>
    <row r="248" spans="1:14">
      <c r="A248" s="662"/>
      <c r="B248" s="268"/>
      <c r="C248" s="465"/>
      <c r="D248" s="268"/>
      <c r="E248" s="268"/>
      <c r="F248" s="465"/>
      <c r="G248" s="465"/>
      <c r="H248" s="465"/>
      <c r="I248" s="465"/>
      <c r="J248" s="465"/>
      <c r="K248" s="465"/>
      <c r="L248" s="465"/>
      <c r="M248" s="465"/>
      <c r="N248" s="465"/>
    </row>
    <row r="249" spans="1:14">
      <c r="A249" s="662"/>
      <c r="B249" s="268"/>
      <c r="C249" s="465"/>
      <c r="D249" s="268"/>
      <c r="E249" s="268"/>
      <c r="F249" s="465"/>
      <c r="G249" s="465"/>
      <c r="H249" s="465"/>
      <c r="I249" s="465"/>
      <c r="J249" s="465"/>
      <c r="K249" s="465"/>
      <c r="L249" s="465"/>
      <c r="M249" s="465"/>
      <c r="N249" s="465"/>
    </row>
    <row r="250" spans="1:14">
      <c r="A250" s="662"/>
      <c r="B250" s="268"/>
      <c r="C250" s="465"/>
      <c r="D250" s="268"/>
      <c r="E250" s="268"/>
      <c r="F250" s="465"/>
      <c r="G250" s="465"/>
      <c r="H250" s="465"/>
      <c r="I250" s="465"/>
      <c r="J250" s="465"/>
      <c r="K250" s="465"/>
      <c r="L250" s="465"/>
      <c r="M250" s="465"/>
      <c r="N250" s="465"/>
    </row>
    <row r="251" spans="1:14">
      <c r="A251" s="662"/>
      <c r="B251" s="268"/>
      <c r="C251" s="465"/>
      <c r="D251" s="268"/>
      <c r="E251" s="268"/>
      <c r="F251" s="465"/>
      <c r="G251" s="465"/>
      <c r="H251" s="465"/>
      <c r="I251" s="465"/>
      <c r="J251" s="465"/>
      <c r="K251" s="465"/>
      <c r="L251" s="465"/>
      <c r="M251" s="465"/>
      <c r="N251" s="465"/>
    </row>
    <row r="252" spans="1:14">
      <c r="A252" s="662"/>
      <c r="B252" s="268"/>
      <c r="C252" s="465"/>
      <c r="D252" s="268"/>
      <c r="E252" s="268"/>
      <c r="F252" s="465"/>
      <c r="G252" s="465"/>
      <c r="H252" s="465"/>
      <c r="I252" s="465"/>
      <c r="J252" s="465"/>
      <c r="K252" s="465"/>
      <c r="L252" s="465"/>
      <c r="M252" s="465"/>
      <c r="N252" s="465"/>
    </row>
    <row r="253" spans="1:14">
      <c r="A253" s="662"/>
      <c r="B253" s="268"/>
      <c r="C253" s="465"/>
      <c r="D253" s="268"/>
      <c r="E253" s="268"/>
      <c r="F253" s="465"/>
      <c r="G253" s="465"/>
      <c r="H253" s="465"/>
      <c r="I253" s="465"/>
      <c r="J253" s="465"/>
      <c r="K253" s="465"/>
      <c r="L253" s="465"/>
      <c r="M253" s="465"/>
      <c r="N253" s="465"/>
    </row>
    <row r="254" spans="1:14">
      <c r="A254" s="662"/>
      <c r="B254" s="268"/>
      <c r="C254" s="465"/>
      <c r="D254" s="268"/>
      <c r="E254" s="268"/>
      <c r="F254" s="465"/>
      <c r="G254" s="465"/>
      <c r="H254" s="465"/>
      <c r="I254" s="465"/>
      <c r="J254" s="465"/>
      <c r="K254" s="465"/>
      <c r="L254" s="465"/>
      <c r="M254" s="465"/>
      <c r="N254" s="465"/>
    </row>
    <row r="255" spans="1:14">
      <c r="A255" s="662"/>
      <c r="B255" s="268"/>
      <c r="C255" s="465"/>
      <c r="D255" s="268"/>
      <c r="E255" s="268"/>
      <c r="F255" s="465"/>
      <c r="G255" s="465"/>
      <c r="H255" s="465"/>
      <c r="I255" s="465"/>
      <c r="J255" s="465"/>
      <c r="K255" s="465"/>
      <c r="L255" s="465"/>
      <c r="M255" s="465"/>
      <c r="N255" s="465"/>
    </row>
    <row r="256" spans="1:14">
      <c r="A256" s="662"/>
      <c r="B256" s="268"/>
      <c r="C256" s="465"/>
      <c r="D256" s="268"/>
      <c r="E256" s="268"/>
      <c r="F256" s="465"/>
      <c r="G256" s="465"/>
      <c r="H256" s="465"/>
      <c r="I256" s="465"/>
      <c r="J256" s="465"/>
      <c r="K256" s="465"/>
      <c r="L256" s="465"/>
      <c r="M256" s="465"/>
      <c r="N256" s="465"/>
    </row>
    <row r="257" spans="1:14">
      <c r="A257" s="662"/>
      <c r="B257" s="268"/>
      <c r="C257" s="465"/>
      <c r="D257" s="268"/>
      <c r="E257" s="268"/>
      <c r="F257" s="465"/>
      <c r="G257" s="465"/>
      <c r="H257" s="465"/>
      <c r="I257" s="465"/>
      <c r="J257" s="465"/>
      <c r="K257" s="465"/>
      <c r="L257" s="465"/>
      <c r="M257" s="465"/>
      <c r="N257" s="465"/>
    </row>
    <row r="258" spans="1:14">
      <c r="A258" s="662"/>
      <c r="B258" s="268"/>
      <c r="C258" s="465"/>
      <c r="D258" s="268"/>
      <c r="E258" s="268"/>
      <c r="F258" s="465"/>
      <c r="G258" s="465"/>
      <c r="H258" s="465"/>
      <c r="I258" s="465"/>
      <c r="J258" s="465"/>
      <c r="K258" s="465"/>
      <c r="L258" s="465"/>
      <c r="M258" s="465"/>
      <c r="N258" s="465"/>
    </row>
    <row r="259" spans="1:14">
      <c r="A259" s="662"/>
      <c r="B259" s="268"/>
      <c r="C259" s="465"/>
      <c r="D259" s="268"/>
      <c r="E259" s="268"/>
      <c r="F259" s="465"/>
      <c r="G259" s="465"/>
      <c r="H259" s="465"/>
      <c r="I259" s="465"/>
      <c r="J259" s="465"/>
      <c r="K259" s="465"/>
      <c r="L259" s="465"/>
      <c r="M259" s="465"/>
      <c r="N259" s="465"/>
    </row>
    <row r="260" spans="1:14">
      <c r="A260" s="662"/>
      <c r="B260" s="268"/>
      <c r="C260" s="465"/>
      <c r="D260" s="268"/>
      <c r="E260" s="268"/>
      <c r="F260" s="465"/>
      <c r="G260" s="465"/>
      <c r="H260" s="465"/>
      <c r="I260" s="465"/>
      <c r="J260" s="465"/>
      <c r="K260" s="465"/>
      <c r="L260" s="465"/>
      <c r="M260" s="465"/>
      <c r="N260" s="465"/>
    </row>
    <row r="261" spans="1:14">
      <c r="A261" s="662"/>
      <c r="B261" s="268"/>
      <c r="C261" s="465"/>
      <c r="D261" s="268"/>
      <c r="E261" s="268"/>
      <c r="F261" s="465"/>
      <c r="G261" s="465"/>
      <c r="H261" s="465"/>
      <c r="I261" s="465"/>
      <c r="J261" s="465"/>
      <c r="K261" s="465"/>
      <c r="L261" s="465"/>
      <c r="M261" s="465"/>
      <c r="N261" s="465"/>
    </row>
    <row r="262" spans="1:14">
      <c r="A262" s="662"/>
      <c r="B262" s="268"/>
      <c r="C262" s="465"/>
      <c r="D262" s="268"/>
      <c r="E262" s="268"/>
      <c r="F262" s="465"/>
      <c r="G262" s="465"/>
      <c r="H262" s="465"/>
      <c r="I262" s="465"/>
      <c r="J262" s="465"/>
      <c r="K262" s="465"/>
      <c r="L262" s="465"/>
      <c r="M262" s="465"/>
      <c r="N262" s="465"/>
    </row>
    <row r="263" spans="1:14">
      <c r="A263" s="662"/>
      <c r="B263" s="268"/>
      <c r="C263" s="465"/>
      <c r="D263" s="268"/>
      <c r="E263" s="268"/>
      <c r="F263" s="465"/>
      <c r="G263" s="465"/>
      <c r="H263" s="465"/>
      <c r="I263" s="465"/>
      <c r="J263" s="465"/>
      <c r="K263" s="465"/>
      <c r="L263" s="465"/>
      <c r="M263" s="465"/>
      <c r="N263" s="465"/>
    </row>
    <row r="264" spans="1:14">
      <c r="A264" s="662"/>
      <c r="B264" s="268"/>
      <c r="C264" s="465"/>
      <c r="D264" s="268"/>
      <c r="E264" s="268"/>
      <c r="F264" s="465"/>
      <c r="G264" s="465"/>
      <c r="H264" s="465"/>
      <c r="I264" s="465"/>
      <c r="J264" s="465"/>
      <c r="K264" s="465"/>
      <c r="L264" s="465"/>
      <c r="M264" s="465"/>
      <c r="N264" s="465"/>
    </row>
    <row r="265" spans="1:14">
      <c r="A265" s="662"/>
      <c r="B265" s="268"/>
      <c r="C265" s="465"/>
      <c r="D265" s="268"/>
      <c r="E265" s="268"/>
      <c r="F265" s="465"/>
      <c r="G265" s="465"/>
      <c r="H265" s="465"/>
      <c r="I265" s="465"/>
      <c r="J265" s="465"/>
      <c r="K265" s="465"/>
      <c r="L265" s="465"/>
      <c r="M265" s="465"/>
      <c r="N265" s="465"/>
    </row>
    <row r="266" spans="1:14">
      <c r="A266" s="662"/>
      <c r="B266" s="268"/>
      <c r="C266" s="465"/>
      <c r="D266" s="268"/>
      <c r="E266" s="268"/>
      <c r="F266" s="465"/>
      <c r="G266" s="465"/>
      <c r="H266" s="465"/>
      <c r="I266" s="465"/>
      <c r="J266" s="465"/>
      <c r="K266" s="465"/>
      <c r="L266" s="465"/>
      <c r="M266" s="465"/>
      <c r="N266" s="465"/>
    </row>
    <row r="267" spans="1:14">
      <c r="A267" s="662"/>
      <c r="B267" s="268"/>
      <c r="C267" s="465"/>
      <c r="D267" s="268"/>
      <c r="E267" s="268"/>
      <c r="F267" s="465"/>
      <c r="G267" s="465"/>
      <c r="H267" s="465"/>
      <c r="I267" s="465"/>
      <c r="J267" s="465"/>
      <c r="K267" s="465"/>
      <c r="L267" s="465"/>
      <c r="M267" s="465"/>
      <c r="N267" s="465"/>
    </row>
    <row r="268" spans="1:14">
      <c r="A268" s="662"/>
      <c r="B268" s="268"/>
      <c r="C268" s="465"/>
      <c r="D268" s="268"/>
      <c r="E268" s="268"/>
      <c r="F268" s="465"/>
      <c r="G268" s="465"/>
      <c r="H268" s="465"/>
      <c r="I268" s="465"/>
      <c r="J268" s="465"/>
      <c r="K268" s="465"/>
      <c r="L268" s="465"/>
      <c r="M268" s="465"/>
      <c r="N268" s="465"/>
    </row>
    <row r="269" spans="1:14">
      <c r="A269" s="662"/>
      <c r="B269" s="268"/>
      <c r="C269" s="465"/>
      <c r="D269" s="268"/>
      <c r="E269" s="268"/>
      <c r="F269" s="465"/>
      <c r="G269" s="465"/>
      <c r="H269" s="465"/>
      <c r="I269" s="465"/>
      <c r="J269" s="465"/>
      <c r="K269" s="465"/>
      <c r="L269" s="465"/>
      <c r="M269" s="465"/>
      <c r="N269" s="465"/>
    </row>
    <row r="270" spans="1:14">
      <c r="A270" s="662"/>
      <c r="B270" s="268"/>
      <c r="C270" s="465"/>
      <c r="D270" s="268"/>
      <c r="E270" s="268"/>
      <c r="F270" s="465"/>
      <c r="G270" s="465"/>
      <c r="H270" s="465"/>
      <c r="I270" s="465"/>
      <c r="J270" s="465"/>
      <c r="K270" s="465"/>
      <c r="L270" s="465"/>
      <c r="M270" s="465"/>
      <c r="N270" s="465"/>
    </row>
    <row r="271" spans="1:14">
      <c r="A271" s="662"/>
      <c r="B271" s="268"/>
      <c r="C271" s="465"/>
      <c r="D271" s="268"/>
      <c r="E271" s="268"/>
      <c r="F271" s="465"/>
      <c r="G271" s="465"/>
      <c r="H271" s="465"/>
      <c r="I271" s="465"/>
      <c r="J271" s="465"/>
      <c r="K271" s="465"/>
      <c r="L271" s="465"/>
      <c r="M271" s="465"/>
      <c r="N271" s="465"/>
    </row>
    <row r="272" spans="1:14">
      <c r="A272" s="662"/>
      <c r="B272" s="268"/>
      <c r="C272" s="465"/>
      <c r="D272" s="268"/>
      <c r="E272" s="268"/>
      <c r="F272" s="465"/>
      <c r="G272" s="465"/>
      <c r="H272" s="465"/>
      <c r="I272" s="465"/>
      <c r="J272" s="465"/>
      <c r="K272" s="465"/>
      <c r="L272" s="465"/>
      <c r="M272" s="465"/>
      <c r="N272" s="465"/>
    </row>
    <row r="273" spans="1:14">
      <c r="A273" s="662"/>
      <c r="B273" s="268"/>
      <c r="C273" s="465"/>
      <c r="D273" s="268"/>
      <c r="E273" s="268"/>
      <c r="F273" s="465"/>
      <c r="G273" s="465"/>
      <c r="H273" s="465"/>
      <c r="I273" s="465"/>
      <c r="J273" s="465"/>
      <c r="K273" s="465"/>
      <c r="L273" s="465"/>
      <c r="M273" s="465"/>
      <c r="N273" s="465"/>
    </row>
    <row r="274" spans="1:14">
      <c r="A274" s="662"/>
      <c r="B274" s="268"/>
      <c r="C274" s="465"/>
      <c r="D274" s="268"/>
      <c r="E274" s="268"/>
      <c r="F274" s="465"/>
      <c r="G274" s="465"/>
      <c r="H274" s="465"/>
      <c r="I274" s="465"/>
      <c r="J274" s="465"/>
      <c r="K274" s="465"/>
      <c r="L274" s="465"/>
      <c r="M274" s="465"/>
      <c r="N274" s="465"/>
    </row>
    <row r="275" spans="1:14">
      <c r="A275" s="662"/>
      <c r="B275" s="268"/>
      <c r="C275" s="465"/>
      <c r="D275" s="268"/>
      <c r="E275" s="268"/>
      <c r="F275" s="465"/>
      <c r="G275" s="465"/>
      <c r="H275" s="465"/>
      <c r="I275" s="465"/>
      <c r="J275" s="465"/>
      <c r="K275" s="465"/>
      <c r="L275" s="465"/>
      <c r="M275" s="465"/>
      <c r="N275" s="465"/>
    </row>
    <row r="276" spans="1:14">
      <c r="A276" s="662"/>
      <c r="B276" s="268"/>
      <c r="C276" s="465"/>
      <c r="D276" s="268"/>
      <c r="E276" s="268"/>
      <c r="F276" s="465"/>
      <c r="G276" s="465"/>
      <c r="H276" s="465"/>
      <c r="I276" s="465"/>
      <c r="J276" s="465"/>
      <c r="K276" s="465"/>
      <c r="L276" s="465"/>
      <c r="M276" s="465"/>
      <c r="N276" s="465"/>
    </row>
    <row r="277" spans="1:14">
      <c r="A277" s="662"/>
      <c r="B277" s="268"/>
      <c r="C277" s="465"/>
      <c r="D277" s="268"/>
      <c r="E277" s="268"/>
      <c r="F277" s="465"/>
      <c r="G277" s="465"/>
      <c r="H277" s="465"/>
      <c r="I277" s="465"/>
      <c r="J277" s="465"/>
      <c r="K277" s="465"/>
      <c r="L277" s="465"/>
      <c r="M277" s="465"/>
      <c r="N277" s="465"/>
    </row>
    <row r="278" spans="1:14">
      <c r="A278" s="662"/>
      <c r="B278" s="268"/>
      <c r="C278" s="465"/>
      <c r="D278" s="268"/>
      <c r="E278" s="268"/>
      <c r="F278" s="465"/>
      <c r="G278" s="465"/>
      <c r="H278" s="465"/>
      <c r="I278" s="465"/>
      <c r="J278" s="465"/>
      <c r="K278" s="465"/>
      <c r="L278" s="465"/>
      <c r="M278" s="465"/>
      <c r="N278" s="465"/>
    </row>
    <row r="279" spans="1:14">
      <c r="A279" s="662"/>
      <c r="B279" s="268"/>
      <c r="C279" s="465"/>
      <c r="D279" s="268"/>
      <c r="E279" s="268"/>
      <c r="F279" s="465"/>
      <c r="G279" s="465"/>
      <c r="H279" s="465"/>
      <c r="I279" s="465"/>
      <c r="J279" s="465"/>
      <c r="K279" s="465"/>
      <c r="L279" s="465"/>
      <c r="M279" s="465"/>
      <c r="N279" s="465"/>
    </row>
    <row r="280" spans="1:14">
      <c r="A280" s="662"/>
      <c r="B280" s="268"/>
      <c r="C280" s="465"/>
      <c r="D280" s="268"/>
      <c r="E280" s="268"/>
      <c r="F280" s="465"/>
      <c r="G280" s="465"/>
      <c r="H280" s="465"/>
      <c r="I280" s="465"/>
      <c r="J280" s="465"/>
      <c r="K280" s="465"/>
      <c r="L280" s="465"/>
      <c r="M280" s="465"/>
      <c r="N280" s="465"/>
    </row>
    <row r="281" spans="1:14">
      <c r="A281" s="662"/>
      <c r="B281" s="268"/>
      <c r="C281" s="465"/>
      <c r="D281" s="268"/>
      <c r="E281" s="268"/>
      <c r="F281" s="465"/>
      <c r="G281" s="465"/>
      <c r="H281" s="465"/>
      <c r="I281" s="465"/>
      <c r="J281" s="465"/>
      <c r="K281" s="465"/>
      <c r="L281" s="465"/>
      <c r="M281" s="465"/>
      <c r="N281" s="465"/>
    </row>
    <row r="282" spans="1:14">
      <c r="A282" s="662"/>
      <c r="B282" s="268"/>
      <c r="C282" s="465"/>
      <c r="D282" s="268"/>
      <c r="E282" s="268"/>
      <c r="F282" s="465"/>
      <c r="G282" s="465"/>
      <c r="H282" s="465"/>
      <c r="I282" s="465"/>
      <c r="J282" s="465"/>
      <c r="K282" s="465"/>
      <c r="L282" s="465"/>
      <c r="M282" s="465"/>
      <c r="N282" s="465"/>
    </row>
    <row r="283" spans="1:14">
      <c r="A283" s="662"/>
      <c r="B283" s="268"/>
      <c r="C283" s="465"/>
      <c r="D283" s="268"/>
      <c r="E283" s="268"/>
      <c r="F283" s="465"/>
      <c r="G283" s="465"/>
      <c r="H283" s="465"/>
      <c r="I283" s="465"/>
      <c r="J283" s="465"/>
      <c r="K283" s="465"/>
      <c r="L283" s="465"/>
      <c r="M283" s="465"/>
      <c r="N283" s="465"/>
    </row>
    <row r="284" spans="1:14">
      <c r="A284" s="662"/>
      <c r="B284" s="268"/>
      <c r="C284" s="465"/>
      <c r="D284" s="268"/>
      <c r="E284" s="268"/>
      <c r="F284" s="465"/>
      <c r="G284" s="465"/>
      <c r="H284" s="465"/>
      <c r="I284" s="465"/>
      <c r="J284" s="465"/>
      <c r="K284" s="465"/>
      <c r="L284" s="465"/>
      <c r="M284" s="465"/>
      <c r="N284" s="465"/>
    </row>
    <row r="285" spans="1:14">
      <c r="A285" s="662"/>
      <c r="B285" s="268"/>
      <c r="C285" s="465"/>
      <c r="D285" s="268"/>
      <c r="E285" s="268"/>
      <c r="F285" s="465"/>
      <c r="G285" s="465"/>
      <c r="H285" s="465"/>
      <c r="I285" s="465"/>
      <c r="J285" s="465"/>
      <c r="K285" s="465"/>
      <c r="L285" s="465"/>
      <c r="M285" s="465"/>
      <c r="N285" s="465"/>
    </row>
    <row r="286" spans="1:14">
      <c r="A286" s="662"/>
      <c r="B286" s="268"/>
      <c r="C286" s="465"/>
      <c r="D286" s="268"/>
      <c r="E286" s="268"/>
      <c r="F286" s="465"/>
      <c r="G286" s="465"/>
      <c r="H286" s="465"/>
      <c r="I286" s="465"/>
      <c r="J286" s="465"/>
      <c r="K286" s="465"/>
      <c r="L286" s="465"/>
      <c r="M286" s="465"/>
      <c r="N286" s="465"/>
    </row>
    <row r="287" spans="1:14">
      <c r="A287" s="662"/>
      <c r="B287" s="268"/>
      <c r="C287" s="465"/>
      <c r="D287" s="268"/>
      <c r="E287" s="268"/>
      <c r="F287" s="465"/>
      <c r="G287" s="465"/>
      <c r="H287" s="465"/>
      <c r="I287" s="465"/>
      <c r="J287" s="465"/>
      <c r="K287" s="465"/>
      <c r="L287" s="465"/>
      <c r="M287" s="465"/>
      <c r="N287" s="465"/>
    </row>
    <row r="288" spans="1:14">
      <c r="A288" s="662"/>
      <c r="B288" s="268"/>
      <c r="C288" s="465"/>
      <c r="D288" s="268"/>
      <c r="E288" s="268"/>
      <c r="F288" s="465"/>
      <c r="G288" s="465"/>
      <c r="H288" s="465"/>
      <c r="I288" s="465"/>
      <c r="J288" s="465"/>
      <c r="K288" s="465"/>
      <c r="L288" s="465"/>
      <c r="M288" s="465"/>
      <c r="N288" s="465"/>
    </row>
    <row r="289" spans="1:14">
      <c r="A289" s="662"/>
      <c r="B289" s="268"/>
      <c r="C289" s="465"/>
      <c r="D289" s="268"/>
      <c r="E289" s="268"/>
      <c r="F289" s="465"/>
      <c r="G289" s="465"/>
      <c r="H289" s="465"/>
      <c r="I289" s="465"/>
      <c r="J289" s="465"/>
      <c r="K289" s="465"/>
      <c r="L289" s="465"/>
      <c r="M289" s="465"/>
      <c r="N289" s="465"/>
    </row>
    <row r="290" spans="1:14">
      <c r="A290" s="662"/>
      <c r="B290" s="268"/>
      <c r="C290" s="465"/>
      <c r="D290" s="268"/>
      <c r="E290" s="268"/>
      <c r="F290" s="465"/>
      <c r="G290" s="465"/>
      <c r="H290" s="465"/>
      <c r="I290" s="465"/>
      <c r="J290" s="465"/>
      <c r="K290" s="465"/>
      <c r="L290" s="465"/>
      <c r="M290" s="465"/>
      <c r="N290" s="465"/>
    </row>
    <row r="291" spans="1:14">
      <c r="A291" s="662"/>
      <c r="B291" s="268"/>
      <c r="C291" s="465"/>
      <c r="D291" s="268"/>
      <c r="E291" s="268"/>
      <c r="F291" s="465"/>
      <c r="G291" s="465"/>
      <c r="H291" s="465"/>
      <c r="I291" s="465"/>
      <c r="J291" s="465"/>
      <c r="K291" s="465"/>
      <c r="L291" s="465"/>
      <c r="M291" s="465"/>
      <c r="N291" s="465"/>
    </row>
    <row r="292" spans="1:14">
      <c r="A292" s="662"/>
      <c r="B292" s="268"/>
      <c r="C292" s="465"/>
      <c r="D292" s="268"/>
      <c r="E292" s="268"/>
      <c r="F292" s="465"/>
      <c r="G292" s="465"/>
      <c r="H292" s="465"/>
      <c r="I292" s="465"/>
      <c r="J292" s="465"/>
      <c r="K292" s="465"/>
      <c r="L292" s="465"/>
      <c r="M292" s="465"/>
      <c r="N292" s="465"/>
    </row>
    <row r="293" spans="1:14">
      <c r="A293" s="662"/>
      <c r="B293" s="268"/>
      <c r="C293" s="465"/>
      <c r="D293" s="268"/>
      <c r="E293" s="268"/>
      <c r="F293" s="465"/>
      <c r="G293" s="465"/>
      <c r="H293" s="465"/>
      <c r="I293" s="465"/>
      <c r="J293" s="465"/>
      <c r="K293" s="465"/>
      <c r="L293" s="465"/>
      <c r="M293" s="465"/>
      <c r="N293" s="465"/>
    </row>
    <row r="294" spans="1:14">
      <c r="A294" s="662"/>
      <c r="B294" s="268"/>
      <c r="C294" s="465"/>
      <c r="D294" s="268"/>
      <c r="E294" s="268"/>
      <c r="F294" s="465"/>
      <c r="G294" s="465"/>
      <c r="H294" s="465"/>
      <c r="I294" s="465"/>
      <c r="J294" s="465"/>
      <c r="K294" s="465"/>
      <c r="L294" s="465"/>
      <c r="M294" s="465"/>
      <c r="N294" s="465"/>
    </row>
    <row r="295" spans="1:14">
      <c r="A295" s="662"/>
      <c r="B295" s="268"/>
      <c r="C295" s="465"/>
      <c r="D295" s="268"/>
      <c r="E295" s="268"/>
      <c r="F295" s="465"/>
      <c r="G295" s="465"/>
      <c r="H295" s="465"/>
      <c r="I295" s="465"/>
      <c r="J295" s="465"/>
      <c r="K295" s="465"/>
      <c r="L295" s="465"/>
      <c r="M295" s="465"/>
      <c r="N295" s="465"/>
    </row>
    <row r="296" spans="1:14">
      <c r="A296" s="662"/>
      <c r="B296" s="268"/>
      <c r="C296" s="465"/>
      <c r="D296" s="268"/>
      <c r="E296" s="268"/>
      <c r="F296" s="465"/>
      <c r="G296" s="465"/>
      <c r="H296" s="465"/>
      <c r="I296" s="465"/>
      <c r="J296" s="465"/>
      <c r="K296" s="465"/>
      <c r="L296" s="465"/>
      <c r="M296" s="465"/>
      <c r="N296" s="465"/>
    </row>
    <row r="297" spans="1:14">
      <c r="A297" s="662"/>
      <c r="B297" s="268"/>
      <c r="C297" s="465"/>
      <c r="D297" s="268"/>
      <c r="E297" s="268"/>
      <c r="F297" s="465"/>
      <c r="G297" s="465"/>
      <c r="H297" s="465"/>
      <c r="I297" s="465"/>
      <c r="J297" s="465"/>
      <c r="K297" s="465"/>
      <c r="L297" s="465"/>
      <c r="M297" s="465"/>
      <c r="N297" s="465"/>
    </row>
    <row r="298" spans="1:14">
      <c r="A298" s="662"/>
      <c r="B298" s="268"/>
      <c r="C298" s="465"/>
      <c r="D298" s="268"/>
      <c r="E298" s="268"/>
      <c r="F298" s="465"/>
      <c r="G298" s="465"/>
      <c r="H298" s="465"/>
      <c r="I298" s="465"/>
      <c r="J298" s="465"/>
      <c r="K298" s="465"/>
      <c r="L298" s="465"/>
      <c r="M298" s="465"/>
      <c r="N298" s="465"/>
    </row>
    <row r="299" spans="1:14">
      <c r="A299" s="662"/>
      <c r="B299" s="268"/>
      <c r="C299" s="465"/>
      <c r="D299" s="268"/>
      <c r="E299" s="268"/>
      <c r="F299" s="465"/>
      <c r="G299" s="465"/>
      <c r="H299" s="465"/>
      <c r="I299" s="465"/>
      <c r="J299" s="465"/>
      <c r="K299" s="465"/>
      <c r="L299" s="465"/>
      <c r="M299" s="465"/>
      <c r="N299" s="465"/>
    </row>
    <row r="300" spans="1:14">
      <c r="A300" s="662"/>
      <c r="B300" s="268"/>
      <c r="C300" s="465"/>
      <c r="D300" s="268"/>
      <c r="E300" s="268"/>
      <c r="F300" s="465"/>
      <c r="G300" s="465"/>
      <c r="H300" s="465"/>
      <c r="I300" s="465"/>
      <c r="J300" s="465"/>
      <c r="K300" s="465"/>
      <c r="L300" s="465"/>
      <c r="M300" s="465"/>
      <c r="N300" s="465"/>
    </row>
    <row r="301" spans="1:14">
      <c r="A301" s="662"/>
      <c r="B301" s="268"/>
      <c r="C301" s="465"/>
      <c r="D301" s="268"/>
      <c r="E301" s="268"/>
      <c r="F301" s="465"/>
      <c r="G301" s="465"/>
      <c r="H301" s="465"/>
      <c r="I301" s="465"/>
      <c r="J301" s="465"/>
      <c r="K301" s="465"/>
      <c r="L301" s="465"/>
      <c r="M301" s="465"/>
      <c r="N301" s="465"/>
    </row>
    <row r="302" spans="1:14">
      <c r="A302" s="662"/>
      <c r="B302" s="268"/>
      <c r="C302" s="465"/>
      <c r="D302" s="268"/>
      <c r="E302" s="268"/>
      <c r="F302" s="465"/>
      <c r="G302" s="465"/>
      <c r="H302" s="465"/>
      <c r="I302" s="465"/>
      <c r="J302" s="465"/>
      <c r="K302" s="465"/>
      <c r="L302" s="465"/>
      <c r="M302" s="465"/>
      <c r="N302" s="465"/>
    </row>
    <row r="303" spans="1:14">
      <c r="A303" s="662"/>
      <c r="B303" s="268"/>
      <c r="C303" s="465"/>
      <c r="D303" s="268"/>
      <c r="E303" s="268"/>
      <c r="F303" s="465"/>
      <c r="G303" s="465"/>
      <c r="H303" s="465"/>
      <c r="I303" s="465"/>
      <c r="J303" s="465"/>
      <c r="K303" s="465"/>
      <c r="L303" s="465"/>
      <c r="M303" s="465"/>
      <c r="N303" s="465"/>
    </row>
    <row r="304" spans="1:14">
      <c r="A304" s="662"/>
      <c r="B304" s="268"/>
      <c r="C304" s="465"/>
      <c r="D304" s="268"/>
      <c r="E304" s="268"/>
      <c r="F304" s="465"/>
      <c r="G304" s="465"/>
      <c r="H304" s="465"/>
      <c r="I304" s="465"/>
      <c r="J304" s="465"/>
      <c r="K304" s="465"/>
      <c r="L304" s="465"/>
      <c r="M304" s="465"/>
      <c r="N304" s="465"/>
    </row>
    <row r="305" spans="1:5">
      <c r="A305" s="662"/>
      <c r="B305" s="268"/>
      <c r="C305" s="465"/>
      <c r="D305" s="268"/>
      <c r="E305" s="268"/>
    </row>
    <row r="306" spans="1:5">
      <c r="A306" s="662"/>
      <c r="B306" s="268"/>
      <c r="C306" s="465"/>
      <c r="D306" s="268"/>
      <c r="E306" s="268"/>
    </row>
    <row r="307" spans="1:5">
      <c r="A307" s="662"/>
      <c r="B307" s="268"/>
      <c r="C307" s="465"/>
      <c r="D307" s="268"/>
      <c r="E307" s="268"/>
    </row>
    <row r="308" spans="1:5">
      <c r="A308" s="662"/>
      <c r="B308" s="268"/>
      <c r="C308" s="465"/>
      <c r="D308" s="268"/>
      <c r="E308" s="268"/>
    </row>
    <row r="309" spans="1:5">
      <c r="A309" s="662"/>
      <c r="B309" s="268"/>
      <c r="C309" s="465"/>
      <c r="D309" s="268"/>
      <c r="E309" s="268"/>
    </row>
    <row r="310" spans="1:5">
      <c r="A310" s="662"/>
      <c r="B310" s="268"/>
      <c r="C310" s="465"/>
      <c r="D310" s="268"/>
      <c r="E310" s="268"/>
    </row>
  </sheetData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24BF-A08C-4C1E-8CEA-FAFE86582D1C}">
  <sheetPr>
    <pageSetUpPr autoPageBreaks="0"/>
  </sheetPr>
  <dimension ref="A1:Z310"/>
  <sheetViews>
    <sheetView showGridLines="0" zoomScale="85" zoomScaleNormal="85" workbookViewId="0">
      <pane xSplit="2" ySplit="4" topLeftCell="C13" activePane="bottomRight" state="frozen"/>
      <selection pane="topRight" activeCell="C1" sqref="C1"/>
      <selection pane="bottomLeft" activeCell="A5" sqref="A5"/>
      <selection pane="bottomRight"/>
    </sheetView>
  </sheetViews>
  <sheetFormatPr defaultColWidth="42" defaultRowHeight="12.75"/>
  <cols>
    <col min="1" max="1" width="62.7109375" style="660" customWidth="1"/>
    <col min="2" max="2" width="57" style="170" customWidth="1"/>
    <col min="3" max="3" width="17.7109375" style="313" bestFit="1" customWidth="1"/>
    <col min="4" max="5" width="15" style="170" customWidth="1"/>
    <col min="6" max="8" width="15" style="313" customWidth="1"/>
    <col min="9" max="9" width="15.7109375" style="313" bestFit="1" customWidth="1"/>
    <col min="10" max="10" width="17.140625" style="313" customWidth="1"/>
    <col min="11" max="11" width="18.5703125" style="313" customWidth="1"/>
    <col min="12" max="13" width="17" style="313" bestFit="1" customWidth="1"/>
    <col min="14" max="14" width="15.7109375" style="313" bestFit="1" customWidth="1"/>
    <col min="15" max="15" width="27.7109375" style="170" customWidth="1"/>
    <col min="16" max="16" width="24.85546875" style="594" customWidth="1"/>
    <col min="17" max="17" width="42" style="170"/>
    <col min="18" max="18" width="28.42578125" style="170" customWidth="1"/>
    <col min="19" max="21" width="13.85546875" style="170" customWidth="1"/>
    <col min="22" max="16384" width="42" style="170"/>
  </cols>
  <sheetData>
    <row r="1" spans="1:22" s="165" customFormat="1" ht="22.5">
      <c r="A1" s="688" t="s">
        <v>378</v>
      </c>
      <c r="C1" s="435"/>
      <c r="D1" s="164"/>
      <c r="E1" s="164"/>
      <c r="F1" s="435"/>
      <c r="G1" s="435"/>
      <c r="H1" s="435"/>
      <c r="I1" s="435"/>
      <c r="J1" s="435"/>
      <c r="K1" s="435"/>
      <c r="L1" s="435"/>
      <c r="M1" s="435"/>
      <c r="N1" s="663"/>
      <c r="P1" s="595"/>
    </row>
    <row r="2" spans="1:22" s="165" customFormat="1" ht="22.5">
      <c r="A2" s="404" t="s">
        <v>379</v>
      </c>
      <c r="B2" s="404"/>
      <c r="C2" s="516"/>
      <c r="D2" s="517"/>
      <c r="E2" s="517"/>
      <c r="F2" s="516"/>
      <c r="G2" s="516"/>
      <c r="H2" s="516"/>
      <c r="I2" s="436"/>
      <c r="J2" s="436"/>
      <c r="K2" s="436"/>
      <c r="L2" s="436"/>
      <c r="M2" s="436"/>
      <c r="N2" s="664"/>
      <c r="P2" s="595"/>
    </row>
    <row r="3" spans="1:22" s="165" customFormat="1" ht="22.5">
      <c r="A3" s="689"/>
      <c r="B3" s="690"/>
      <c r="C3" s="531"/>
      <c r="D3" s="531"/>
      <c r="E3" s="531"/>
      <c r="F3" s="605"/>
      <c r="G3" s="605"/>
      <c r="H3" s="605"/>
      <c r="I3" s="436"/>
      <c r="J3" s="436"/>
      <c r="K3" s="436"/>
      <c r="L3" s="436"/>
      <c r="M3" s="436"/>
      <c r="N3" s="436"/>
      <c r="P3" s="595"/>
    </row>
    <row r="4" spans="1:22">
      <c r="A4" s="620" t="s">
        <v>495</v>
      </c>
      <c r="B4" s="173" t="s">
        <v>496</v>
      </c>
      <c r="C4" s="717" t="s">
        <v>757</v>
      </c>
      <c r="D4" s="717" t="s">
        <v>756</v>
      </c>
      <c r="E4" s="717" t="s">
        <v>755</v>
      </c>
      <c r="F4" s="717" t="s">
        <v>754</v>
      </c>
      <c r="G4" s="717" t="s">
        <v>753</v>
      </c>
      <c r="H4" s="717" t="s">
        <v>752</v>
      </c>
      <c r="I4" s="717" t="s">
        <v>751</v>
      </c>
      <c r="J4" s="717" t="s">
        <v>750</v>
      </c>
      <c r="K4" s="717" t="s">
        <v>749</v>
      </c>
      <c r="L4" s="717" t="s">
        <v>748</v>
      </c>
      <c r="M4" s="782" t="s">
        <v>747</v>
      </c>
      <c r="N4" s="787" t="s">
        <v>746</v>
      </c>
      <c r="P4" s="503"/>
      <c r="Q4" s="416"/>
      <c r="R4" s="225"/>
    </row>
    <row r="5" spans="1:22">
      <c r="A5" s="620" t="s">
        <v>343</v>
      </c>
      <c r="B5" s="173" t="s">
        <v>345</v>
      </c>
      <c r="C5" s="423">
        <v>23329353.930356</v>
      </c>
      <c r="D5" s="423">
        <v>24008382.775808997</v>
      </c>
      <c r="E5" s="423">
        <v>24509759.410198003</v>
      </c>
      <c r="F5" s="423">
        <v>25151558.181715</v>
      </c>
      <c r="G5" s="423">
        <v>25293843.732034001</v>
      </c>
      <c r="H5" s="423">
        <v>26080769.621993996</v>
      </c>
      <c r="I5" s="423">
        <v>26714633.720285002</v>
      </c>
      <c r="J5" s="423">
        <v>27184356.301371999</v>
      </c>
      <c r="K5" s="423">
        <v>27883397.179500002</v>
      </c>
      <c r="L5" s="765">
        <v>27983977.308071993</v>
      </c>
      <c r="M5" s="765">
        <v>28643598.112924002</v>
      </c>
      <c r="N5" s="788">
        <v>29831174.167340998</v>
      </c>
      <c r="P5" s="170"/>
      <c r="Q5" s="700"/>
      <c r="R5" s="225"/>
    </row>
    <row r="6" spans="1:22">
      <c r="A6" s="621" t="s">
        <v>340</v>
      </c>
      <c r="B6" s="176" t="s">
        <v>351</v>
      </c>
      <c r="C6" s="416">
        <v>8555136.2789999992</v>
      </c>
      <c r="D6" s="416">
        <v>8471233.1720000003</v>
      </c>
      <c r="E6" s="416">
        <v>8220560.8839999996</v>
      </c>
      <c r="F6" s="416">
        <v>8722941.841</v>
      </c>
      <c r="G6" s="416">
        <v>9244114.4360000007</v>
      </c>
      <c r="H6" s="416">
        <v>9772008.9829999991</v>
      </c>
      <c r="I6" s="416">
        <v>10122849.455</v>
      </c>
      <c r="J6" s="416">
        <v>10192231.624</v>
      </c>
      <c r="K6" s="416">
        <v>10630555.175000001</v>
      </c>
      <c r="L6" s="758">
        <v>10785032.57</v>
      </c>
      <c r="M6" s="758">
        <v>10940188.851</v>
      </c>
      <c r="N6" s="789">
        <v>11650778.852</v>
      </c>
      <c r="O6" s="711"/>
      <c r="P6" s="170"/>
      <c r="Q6" s="619"/>
      <c r="R6" s="225"/>
    </row>
    <row r="7" spans="1:22">
      <c r="A7" s="621" t="s">
        <v>341</v>
      </c>
      <c r="B7" s="176" t="s">
        <v>352</v>
      </c>
      <c r="C7" s="416">
        <v>5390274.2239000006</v>
      </c>
      <c r="D7" s="416">
        <v>5459531.4156599995</v>
      </c>
      <c r="E7" s="416">
        <v>5924393.1813000003</v>
      </c>
      <c r="F7" s="416">
        <v>5820619.2867399994</v>
      </c>
      <c r="G7" s="416">
        <v>5398077.4865200007</v>
      </c>
      <c r="H7" s="416">
        <v>5356177.1558099994</v>
      </c>
      <c r="I7" s="416">
        <v>5448384.9019999998</v>
      </c>
      <c r="J7" s="416">
        <v>5813314.4941600002</v>
      </c>
      <c r="K7" s="416">
        <v>5836462.7306799991</v>
      </c>
      <c r="L7" s="758">
        <v>5746803.9343799995</v>
      </c>
      <c r="M7" s="758">
        <v>5729450.2637599995</v>
      </c>
      <c r="N7" s="789">
        <v>5747947.4403400002</v>
      </c>
      <c r="O7" s="711"/>
      <c r="P7" s="170"/>
      <c r="Q7" s="619"/>
      <c r="R7" s="619"/>
      <c r="S7" s="619"/>
    </row>
    <row r="8" spans="1:22">
      <c r="A8" s="621" t="s">
        <v>585</v>
      </c>
      <c r="B8" s="176" t="s">
        <v>298</v>
      </c>
      <c r="C8" s="416">
        <v>4183413.2700000005</v>
      </c>
      <c r="D8" s="416">
        <v>4331752.5599999996</v>
      </c>
      <c r="E8" s="416">
        <v>4535069.9000000004</v>
      </c>
      <c r="F8" s="416">
        <v>4473546.8099999996</v>
      </c>
      <c r="G8" s="416">
        <v>4454649.120000001</v>
      </c>
      <c r="H8" s="416">
        <v>4624235.45</v>
      </c>
      <c r="I8" s="416">
        <v>4713568.24</v>
      </c>
      <c r="J8" s="416">
        <v>4868842.9499999993</v>
      </c>
      <c r="K8" s="416">
        <v>4962297.3500000006</v>
      </c>
      <c r="L8" s="758">
        <v>5149589.7799999993</v>
      </c>
      <c r="M8" s="758">
        <v>5369980.1999999993</v>
      </c>
      <c r="N8" s="789">
        <v>5587687.8999999994</v>
      </c>
      <c r="O8" s="711"/>
      <c r="P8" s="170"/>
      <c r="Q8" s="619"/>
      <c r="R8" s="619"/>
      <c r="S8" s="619"/>
    </row>
    <row r="9" spans="1:22">
      <c r="A9" s="621" t="s">
        <v>613</v>
      </c>
      <c r="B9" s="176" t="s">
        <v>615</v>
      </c>
      <c r="C9" s="424">
        <v>1468841.262408</v>
      </c>
      <c r="D9" s="424">
        <v>1592257.8656269999</v>
      </c>
      <c r="E9" s="424">
        <v>1663285.3714260003</v>
      </c>
      <c r="F9" s="424">
        <v>1659980.4938010001</v>
      </c>
      <c r="G9" s="424">
        <v>1644396.0981750002</v>
      </c>
      <c r="H9" s="424">
        <v>1644928.1037640001</v>
      </c>
      <c r="I9" s="424">
        <v>1726431.0181749999</v>
      </c>
      <c r="J9" s="424">
        <v>1754815.6718359997</v>
      </c>
      <c r="K9" s="424">
        <v>1811949.9828599999</v>
      </c>
      <c r="L9" s="766">
        <v>1805535.2851710001</v>
      </c>
      <c r="M9" s="766">
        <v>1801447.7308120003</v>
      </c>
      <c r="N9" s="790">
        <v>1819075.2001949998</v>
      </c>
      <c r="O9" s="711"/>
      <c r="P9" s="170"/>
      <c r="Q9" s="619"/>
      <c r="R9" s="619"/>
      <c r="S9" s="619"/>
    </row>
    <row r="10" spans="1:22">
      <c r="A10" s="621" t="s">
        <v>614</v>
      </c>
      <c r="B10" s="176" t="s">
        <v>616</v>
      </c>
      <c r="C10" s="424">
        <v>467378.89504800009</v>
      </c>
      <c r="D10" s="424">
        <v>533773.762522</v>
      </c>
      <c r="E10" s="424">
        <v>604114.07347200008</v>
      </c>
      <c r="F10" s="424">
        <v>612552.75017400004</v>
      </c>
      <c r="G10" s="424">
        <v>620184.59133900004</v>
      </c>
      <c r="H10" s="424">
        <v>604464.92941999994</v>
      </c>
      <c r="I10" s="424">
        <v>649120.10511</v>
      </c>
      <c r="J10" s="424">
        <v>722658.56137599994</v>
      </c>
      <c r="K10" s="424">
        <v>802858.94096000004</v>
      </c>
      <c r="L10" s="766">
        <v>838978.73852100002</v>
      </c>
      <c r="M10" s="766">
        <v>887483.06735199993</v>
      </c>
      <c r="N10" s="790">
        <v>958354.77480599994</v>
      </c>
      <c r="O10" s="711"/>
      <c r="P10" s="170"/>
      <c r="Q10" s="619"/>
      <c r="R10" s="619"/>
      <c r="S10" s="619"/>
    </row>
    <row r="11" spans="1:22">
      <c r="A11" s="621" t="s">
        <v>234</v>
      </c>
      <c r="B11" s="176" t="s">
        <v>144</v>
      </c>
      <c r="C11" s="424">
        <v>2926742</v>
      </c>
      <c r="D11" s="424">
        <v>3279289</v>
      </c>
      <c r="E11" s="424">
        <v>3209652</v>
      </c>
      <c r="F11" s="424">
        <v>3508173</v>
      </c>
      <c r="G11" s="424">
        <v>3564599</v>
      </c>
      <c r="H11" s="424">
        <v>3698811</v>
      </c>
      <c r="I11" s="424">
        <v>3660635</v>
      </c>
      <c r="J11" s="424">
        <v>3426707</v>
      </c>
      <c r="K11" s="424">
        <v>3431048</v>
      </c>
      <c r="L11" s="766">
        <v>3240472</v>
      </c>
      <c r="M11" s="766">
        <v>3487680</v>
      </c>
      <c r="N11" s="790">
        <v>3605885</v>
      </c>
      <c r="O11" s="711"/>
      <c r="P11" s="170"/>
      <c r="Q11" s="619"/>
      <c r="R11" s="619"/>
      <c r="S11" s="619"/>
    </row>
    <row r="12" spans="1:22">
      <c r="A12" s="621" t="s">
        <v>262</v>
      </c>
      <c r="B12" s="176" t="s">
        <v>569</v>
      </c>
      <c r="C12" s="416">
        <v>241772</v>
      </c>
      <c r="D12" s="416">
        <v>244376</v>
      </c>
      <c r="E12" s="416">
        <v>252285</v>
      </c>
      <c r="F12" s="416">
        <v>253227</v>
      </c>
      <c r="G12" s="416">
        <v>260498</v>
      </c>
      <c r="H12" s="416">
        <v>268819</v>
      </c>
      <c r="I12" s="416">
        <v>276636</v>
      </c>
      <c r="J12" s="416">
        <v>282702</v>
      </c>
      <c r="K12" s="416">
        <v>281922</v>
      </c>
      <c r="L12" s="758">
        <v>291102</v>
      </c>
      <c r="M12" s="758">
        <v>300938</v>
      </c>
      <c r="N12" s="789">
        <v>330569</v>
      </c>
      <c r="O12" s="711"/>
      <c r="P12" s="170"/>
      <c r="Q12" s="619"/>
      <c r="R12" s="619"/>
      <c r="S12" s="619"/>
    </row>
    <row r="13" spans="1:22">
      <c r="A13" s="621" t="s">
        <v>685</v>
      </c>
      <c r="B13" s="176" t="s">
        <v>686</v>
      </c>
      <c r="C13" s="416">
        <v>68735</v>
      </c>
      <c r="D13" s="416">
        <v>68549</v>
      </c>
      <c r="E13" s="416">
        <v>71225</v>
      </c>
      <c r="F13" s="416">
        <v>72083</v>
      </c>
      <c r="G13" s="416">
        <v>79721</v>
      </c>
      <c r="H13" s="416">
        <v>83817</v>
      </c>
      <c r="I13" s="416">
        <v>89401</v>
      </c>
      <c r="J13" s="416">
        <v>92425</v>
      </c>
      <c r="K13" s="416">
        <v>91955</v>
      </c>
      <c r="L13" s="758">
        <v>90181</v>
      </c>
      <c r="M13" s="758">
        <v>90295</v>
      </c>
      <c r="N13" s="789">
        <v>96597</v>
      </c>
      <c r="O13" s="711"/>
      <c r="P13" s="170"/>
      <c r="Q13" s="619"/>
      <c r="R13" s="619"/>
      <c r="S13" s="619"/>
    </row>
    <row r="14" spans="1:22">
      <c r="A14" s="621" t="s">
        <v>263</v>
      </c>
      <c r="B14" s="176" t="s">
        <v>346</v>
      </c>
      <c r="C14" s="433">
        <v>27061</v>
      </c>
      <c r="D14" s="433">
        <v>27620</v>
      </c>
      <c r="E14" s="433">
        <v>29174</v>
      </c>
      <c r="F14" s="433">
        <v>28434</v>
      </c>
      <c r="G14" s="433">
        <v>27604</v>
      </c>
      <c r="H14" s="433">
        <v>27508</v>
      </c>
      <c r="I14" s="433">
        <v>27608</v>
      </c>
      <c r="J14" s="433">
        <v>30659</v>
      </c>
      <c r="K14" s="433">
        <v>34348</v>
      </c>
      <c r="L14" s="767">
        <v>36282</v>
      </c>
      <c r="M14" s="767">
        <v>36135</v>
      </c>
      <c r="N14" s="791">
        <v>34279</v>
      </c>
      <c r="O14" s="711"/>
      <c r="P14" s="170"/>
      <c r="Q14" s="619"/>
      <c r="R14" s="619"/>
      <c r="S14" s="619"/>
    </row>
    <row r="15" spans="1:22" s="185" customFormat="1">
      <c r="A15" s="622" t="s">
        <v>344</v>
      </c>
      <c r="B15" s="180" t="s">
        <v>359</v>
      </c>
      <c r="C15" s="432">
        <v>2772480.0911699999</v>
      </c>
      <c r="D15" s="432">
        <v>2849336.6641199999</v>
      </c>
      <c r="E15" s="432">
        <v>3038663.0840300005</v>
      </c>
      <c r="F15" s="728">
        <v>3360570.85243</v>
      </c>
      <c r="G15" s="728">
        <v>3688674.8534000004</v>
      </c>
      <c r="H15" s="432">
        <v>3730023.6295099999</v>
      </c>
      <c r="I15" s="432">
        <v>3862001.0426000003</v>
      </c>
      <c r="J15" s="432">
        <v>3884270.1935100001</v>
      </c>
      <c r="K15" s="432">
        <v>3823636.6547400001</v>
      </c>
      <c r="L15" s="768">
        <v>3617189.6340699997</v>
      </c>
      <c r="M15" s="768">
        <v>3802227.4041400002</v>
      </c>
      <c r="N15" s="792">
        <v>3891545.92826</v>
      </c>
      <c r="O15" s="170"/>
      <c r="P15" s="170"/>
      <c r="Q15" s="619"/>
      <c r="R15" s="619"/>
      <c r="S15" s="619"/>
      <c r="T15" s="729"/>
      <c r="U15" s="729"/>
      <c r="V15" s="729"/>
    </row>
    <row r="16" spans="1:22">
      <c r="A16" s="621" t="s">
        <v>340</v>
      </c>
      <c r="B16" s="176" t="s">
        <v>351</v>
      </c>
      <c r="C16" s="424">
        <v>306165.50199999998</v>
      </c>
      <c r="D16" s="424">
        <v>323173.68699999998</v>
      </c>
      <c r="E16" s="424">
        <v>339844.212</v>
      </c>
      <c r="F16" s="424">
        <v>359805.01699999999</v>
      </c>
      <c r="G16" s="424">
        <v>408023.533</v>
      </c>
      <c r="H16" s="424">
        <v>418873.78200000001</v>
      </c>
      <c r="I16" s="424">
        <v>424597.06199999998</v>
      </c>
      <c r="J16" s="424">
        <v>416127.87300000002</v>
      </c>
      <c r="K16" s="424">
        <v>418840.94099999999</v>
      </c>
      <c r="L16" s="766">
        <v>426568.70899999997</v>
      </c>
      <c r="M16" s="766">
        <v>430195.40100000001</v>
      </c>
      <c r="N16" s="790">
        <v>434654.27899999998</v>
      </c>
      <c r="O16" s="711"/>
      <c r="P16" s="170"/>
      <c r="Q16" s="619"/>
      <c r="R16" s="619"/>
      <c r="S16" s="619"/>
    </row>
    <row r="17" spans="1:22">
      <c r="A17" s="621" t="s">
        <v>341</v>
      </c>
      <c r="B17" s="176" t="s">
        <v>352</v>
      </c>
      <c r="C17" s="424">
        <v>629108.94916999992</v>
      </c>
      <c r="D17" s="424">
        <v>631446.35627999995</v>
      </c>
      <c r="E17" s="424">
        <v>672277.93436000007</v>
      </c>
      <c r="F17" s="424">
        <v>657122.24210999988</v>
      </c>
      <c r="G17" s="424">
        <v>635177.49481000006</v>
      </c>
      <c r="H17" s="424">
        <v>648809.39332000003</v>
      </c>
      <c r="I17" s="424">
        <v>657070.34620999999</v>
      </c>
      <c r="J17" s="424">
        <v>707541.48728</v>
      </c>
      <c r="K17" s="424">
        <v>696919.0613200001</v>
      </c>
      <c r="L17" s="766">
        <v>682410.74937999982</v>
      </c>
      <c r="M17" s="766">
        <v>659191.77132000006</v>
      </c>
      <c r="N17" s="790">
        <v>680407.34063999995</v>
      </c>
      <c r="O17" s="711"/>
      <c r="P17" s="170"/>
      <c r="Q17" s="619"/>
      <c r="R17" s="619"/>
      <c r="S17" s="619"/>
    </row>
    <row r="18" spans="1:22">
      <c r="A18" s="621" t="s">
        <v>342</v>
      </c>
      <c r="B18" s="176" t="s">
        <v>353</v>
      </c>
      <c r="C18" s="424">
        <v>24701.72</v>
      </c>
      <c r="D18" s="424">
        <v>25343.62084</v>
      </c>
      <c r="E18" s="424">
        <v>28991.347669999999</v>
      </c>
      <c r="F18" s="424">
        <v>30262.653320000001</v>
      </c>
      <c r="G18" s="424">
        <v>29615.03559</v>
      </c>
      <c r="H18" s="424">
        <v>30268.684189999996</v>
      </c>
      <c r="I18" s="424">
        <v>31118.094390000002</v>
      </c>
      <c r="J18" s="424">
        <v>35472.543230000003</v>
      </c>
      <c r="K18" s="424">
        <v>38769.312420000002</v>
      </c>
      <c r="L18" s="766">
        <v>41029.26569</v>
      </c>
      <c r="M18" s="766">
        <v>41304.741820000003</v>
      </c>
      <c r="N18" s="790">
        <v>41610.828620000008</v>
      </c>
      <c r="O18" s="711"/>
      <c r="P18" s="170"/>
      <c r="Q18" s="619"/>
      <c r="R18" s="619"/>
      <c r="S18" s="619"/>
    </row>
    <row r="19" spans="1:22">
      <c r="A19" s="621" t="s">
        <v>585</v>
      </c>
      <c r="B19" s="176" t="s">
        <v>298</v>
      </c>
      <c r="C19" s="424">
        <v>83240.920000000013</v>
      </c>
      <c r="D19" s="424">
        <v>88073.53</v>
      </c>
      <c r="E19" s="424">
        <v>76973.59</v>
      </c>
      <c r="F19" s="424">
        <v>101145.94</v>
      </c>
      <c r="G19" s="424">
        <v>320415.78999999998</v>
      </c>
      <c r="H19" s="424">
        <v>344846.77</v>
      </c>
      <c r="I19" s="424">
        <v>451755.54</v>
      </c>
      <c r="J19" s="424">
        <v>470817.29</v>
      </c>
      <c r="K19" s="424">
        <v>544490.34</v>
      </c>
      <c r="L19" s="766">
        <v>531827.91</v>
      </c>
      <c r="M19" s="766">
        <v>619112.49</v>
      </c>
      <c r="N19" s="790">
        <v>616033.48</v>
      </c>
      <c r="O19" s="711"/>
      <c r="P19" s="170"/>
      <c r="Q19" s="619"/>
      <c r="R19" s="619"/>
      <c r="S19" s="619"/>
    </row>
    <row r="20" spans="1:22">
      <c r="A20" s="621" t="s">
        <v>234</v>
      </c>
      <c r="B20" s="176" t="s">
        <v>144</v>
      </c>
      <c r="C20" s="424">
        <v>1726360</v>
      </c>
      <c r="D20" s="424">
        <v>1866242</v>
      </c>
      <c r="E20" s="424">
        <v>1916531</v>
      </c>
      <c r="F20" s="424">
        <v>2206490</v>
      </c>
      <c r="G20" s="424">
        <v>2284813</v>
      </c>
      <c r="H20" s="424">
        <v>2273535</v>
      </c>
      <c r="I20" s="424">
        <v>2281667</v>
      </c>
      <c r="J20" s="424">
        <v>2240642</v>
      </c>
      <c r="K20" s="424">
        <v>2112849</v>
      </c>
      <c r="L20" s="766">
        <v>1922042</v>
      </c>
      <c r="M20" s="766">
        <v>2038695</v>
      </c>
      <c r="N20" s="790">
        <v>2105921</v>
      </c>
      <c r="O20" s="711"/>
      <c r="P20" s="170"/>
      <c r="Q20" s="619"/>
      <c r="R20" s="619"/>
      <c r="S20" s="619"/>
    </row>
    <row r="21" spans="1:22">
      <c r="A21" s="621" t="s">
        <v>262</v>
      </c>
      <c r="B21" s="176" t="s">
        <v>569</v>
      </c>
      <c r="C21" s="424">
        <v>2840</v>
      </c>
      <c r="D21" s="424">
        <v>3030</v>
      </c>
      <c r="E21" s="424">
        <v>3820</v>
      </c>
      <c r="F21" s="424">
        <v>5476</v>
      </c>
      <c r="G21" s="424">
        <v>10244</v>
      </c>
      <c r="H21" s="424">
        <v>13344</v>
      </c>
      <c r="I21" s="424">
        <v>15440</v>
      </c>
      <c r="J21" s="424">
        <v>13336</v>
      </c>
      <c r="K21" s="424">
        <v>11469</v>
      </c>
      <c r="L21" s="766">
        <v>13078</v>
      </c>
      <c r="M21" s="766">
        <v>13511</v>
      </c>
      <c r="N21" s="790">
        <v>12669</v>
      </c>
      <c r="P21" s="170"/>
      <c r="Q21" s="619"/>
      <c r="R21" s="619"/>
      <c r="S21" s="619"/>
    </row>
    <row r="22" spans="1:22">
      <c r="A22" s="621" t="s">
        <v>685</v>
      </c>
      <c r="B22" s="176" t="s">
        <v>686</v>
      </c>
      <c r="C22" s="424">
        <v>30</v>
      </c>
      <c r="D22" s="424">
        <v>46</v>
      </c>
      <c r="E22" s="424">
        <v>70</v>
      </c>
      <c r="F22" s="424">
        <v>91</v>
      </c>
      <c r="G22" s="424">
        <v>152</v>
      </c>
      <c r="H22" s="424">
        <v>156</v>
      </c>
      <c r="I22" s="424">
        <v>158</v>
      </c>
      <c r="J22" s="424">
        <v>186</v>
      </c>
      <c r="K22" s="424">
        <v>191</v>
      </c>
      <c r="L22" s="766">
        <v>169</v>
      </c>
      <c r="M22" s="766">
        <v>154</v>
      </c>
      <c r="N22" s="790">
        <v>172</v>
      </c>
      <c r="P22" s="170"/>
      <c r="Q22" s="619"/>
      <c r="R22" s="619"/>
      <c r="S22" s="619"/>
    </row>
    <row r="23" spans="1:22">
      <c r="A23" s="621" t="s">
        <v>263</v>
      </c>
      <c r="B23" s="176" t="s">
        <v>346</v>
      </c>
      <c r="C23" s="424">
        <v>33</v>
      </c>
      <c r="D23" s="424">
        <v>55</v>
      </c>
      <c r="E23" s="424">
        <v>155</v>
      </c>
      <c r="F23" s="424">
        <v>178</v>
      </c>
      <c r="G23" s="424">
        <v>234</v>
      </c>
      <c r="H23" s="424">
        <v>190</v>
      </c>
      <c r="I23" s="424">
        <v>195</v>
      </c>
      <c r="J23" s="424">
        <v>147</v>
      </c>
      <c r="K23" s="424">
        <v>108</v>
      </c>
      <c r="L23" s="766">
        <v>64</v>
      </c>
      <c r="M23" s="766">
        <v>63</v>
      </c>
      <c r="N23" s="790">
        <v>78</v>
      </c>
      <c r="P23" s="170"/>
      <c r="Q23" s="619"/>
      <c r="R23" s="619"/>
      <c r="S23" s="619"/>
      <c r="T23" s="185"/>
      <c r="U23" s="185"/>
      <c r="V23" s="185"/>
    </row>
    <row r="24" spans="1:22" s="185" customFormat="1">
      <c r="A24" s="623" t="s">
        <v>1</v>
      </c>
      <c r="B24" s="184" t="s">
        <v>2</v>
      </c>
      <c r="C24" s="429">
        <f>C15+C5</f>
        <v>26101834.021526001</v>
      </c>
      <c r="D24" s="429">
        <f>D15+D5</f>
        <v>26857719.439928997</v>
      </c>
      <c r="E24" s="429">
        <v>27548422.494228005</v>
      </c>
      <c r="F24" s="429">
        <v>28512129.034145001</v>
      </c>
      <c r="G24" s="429">
        <v>28982518.585434001</v>
      </c>
      <c r="H24" s="429">
        <v>29810793.251503997</v>
      </c>
      <c r="I24" s="429">
        <v>30576634.762885004</v>
      </c>
      <c r="J24" s="429">
        <v>31068626.494881999</v>
      </c>
      <c r="K24" s="429">
        <v>31707033.834240004</v>
      </c>
      <c r="L24" s="769">
        <v>31601166.942141995</v>
      </c>
      <c r="M24" s="769">
        <v>32445825.517064001</v>
      </c>
      <c r="N24" s="793">
        <v>33722720.095601</v>
      </c>
      <c r="O24" s="170"/>
      <c r="P24" s="170"/>
      <c r="Q24" s="619"/>
      <c r="R24" s="619"/>
      <c r="S24" s="619"/>
    </row>
    <row r="25" spans="1:22" s="188" customFormat="1">
      <c r="A25" s="395" t="s">
        <v>598</v>
      </c>
      <c r="B25" s="187" t="s">
        <v>708</v>
      </c>
      <c r="C25" s="735"/>
      <c r="D25" s="735"/>
      <c r="E25" s="735"/>
      <c r="F25" s="735"/>
      <c r="G25" s="735"/>
      <c r="H25" s="735"/>
      <c r="I25" s="581"/>
      <c r="J25" s="524"/>
      <c r="K25" s="524"/>
      <c r="N25" s="581"/>
      <c r="O25" s="170"/>
      <c r="P25" s="170"/>
      <c r="Q25" s="619"/>
      <c r="R25" s="619"/>
      <c r="S25" s="619"/>
    </row>
    <row r="26" spans="1:22" s="188" customFormat="1">
      <c r="A26" s="395"/>
      <c r="B26" s="187"/>
      <c r="C26" s="552"/>
      <c r="D26" s="186"/>
      <c r="I26" s="581"/>
      <c r="J26" s="524"/>
      <c r="N26" s="581"/>
      <c r="O26" s="170"/>
      <c r="P26" s="170"/>
      <c r="Q26" s="619"/>
      <c r="R26" s="619"/>
      <c r="S26" s="619"/>
    </row>
    <row r="27" spans="1:22">
      <c r="A27" s="624" t="s">
        <v>360</v>
      </c>
      <c r="B27" s="192" t="s">
        <v>361</v>
      </c>
      <c r="C27" s="311" t="str">
        <f t="shared" ref="C27:N27" si="0">+C4</f>
        <v>2024/01</v>
      </c>
      <c r="D27" s="311" t="str">
        <f t="shared" si="0"/>
        <v>2024/02</v>
      </c>
      <c r="E27" s="311" t="s">
        <v>755</v>
      </c>
      <c r="F27" s="311" t="s">
        <v>754</v>
      </c>
      <c r="G27" s="311" t="str">
        <f t="shared" si="0"/>
        <v>2024/05</v>
      </c>
      <c r="H27" s="311" t="s">
        <v>752</v>
      </c>
      <c r="I27" s="311" t="str">
        <f t="shared" si="0"/>
        <v>2024/07</v>
      </c>
      <c r="J27" s="311" t="str">
        <f t="shared" si="0"/>
        <v>2024/08</v>
      </c>
      <c r="K27" s="311" t="str">
        <f t="shared" si="0"/>
        <v>2024/09</v>
      </c>
      <c r="L27" s="311" t="str">
        <f t="shared" si="0"/>
        <v>2024/10</v>
      </c>
      <c r="M27" s="540" t="str">
        <f t="shared" si="0"/>
        <v>2024/11</v>
      </c>
      <c r="N27" s="671" t="str">
        <f t="shared" si="0"/>
        <v>2024/12</v>
      </c>
      <c r="P27" s="170"/>
      <c r="Q27" s="619"/>
      <c r="R27" s="619"/>
      <c r="S27" s="619"/>
    </row>
    <row r="28" spans="1:22">
      <c r="A28" s="625" t="s">
        <v>761</v>
      </c>
      <c r="B28" s="195" t="s">
        <v>300</v>
      </c>
      <c r="C28" s="441">
        <v>11240797.1148124</v>
      </c>
      <c r="D28" s="441">
        <v>12539172.939242801</v>
      </c>
      <c r="E28" s="441">
        <v>12598566.9492075</v>
      </c>
      <c r="F28" s="441">
        <v>13844870.524706</v>
      </c>
      <c r="G28" s="441">
        <v>13975481.073789099</v>
      </c>
      <c r="H28" s="441">
        <v>14092715.8919825</v>
      </c>
      <c r="I28" s="524">
        <v>14000944.300867099</v>
      </c>
      <c r="J28" s="760">
        <v>13388219.600904901</v>
      </c>
      <c r="K28" s="524">
        <v>13016304.605859701</v>
      </c>
      <c r="L28" s="760">
        <v>12231079.655875299</v>
      </c>
      <c r="M28" s="783">
        <v>13124339.663966799</v>
      </c>
      <c r="N28" s="794">
        <v>13422951.276965201</v>
      </c>
      <c r="P28" s="170"/>
      <c r="Q28" s="619"/>
      <c r="R28" s="619"/>
      <c r="S28" s="619"/>
    </row>
    <row r="29" spans="1:22">
      <c r="A29" s="625" t="s">
        <v>235</v>
      </c>
      <c r="B29" s="197" t="s">
        <v>163</v>
      </c>
      <c r="C29" s="441">
        <v>4653102</v>
      </c>
      <c r="D29" s="441">
        <v>5145531</v>
      </c>
      <c r="E29" s="727">
        <v>5126183</v>
      </c>
      <c r="F29" s="441">
        <v>5714663</v>
      </c>
      <c r="G29" s="441">
        <v>5849412</v>
      </c>
      <c r="H29" s="441">
        <v>5972346</v>
      </c>
      <c r="I29" s="441">
        <v>5942302</v>
      </c>
      <c r="J29" s="727">
        <v>5667349</v>
      </c>
      <c r="K29" s="524">
        <v>5543896.9351488631</v>
      </c>
      <c r="L29" s="727">
        <v>5162513.92992</v>
      </c>
      <c r="M29" s="727">
        <v>5526375</v>
      </c>
      <c r="N29" s="795">
        <v>5711806</v>
      </c>
      <c r="P29" s="170"/>
    </row>
    <row r="30" spans="1:22" s="313" customFormat="1">
      <c r="A30" s="626" t="s">
        <v>671</v>
      </c>
      <c r="B30" s="528" t="s">
        <v>673</v>
      </c>
      <c r="C30" s="527">
        <v>309954.56</v>
      </c>
      <c r="D30" s="527">
        <v>313722.44</v>
      </c>
      <c r="E30" s="726">
        <v>326863.99000000005</v>
      </c>
      <c r="F30" s="527">
        <v>329819.48000000004</v>
      </c>
      <c r="G30" s="527">
        <v>350170.43</v>
      </c>
      <c r="H30" s="527">
        <v>365690.56</v>
      </c>
      <c r="I30" s="527">
        <v>377122.66000000003</v>
      </c>
      <c r="J30" s="527">
        <v>388237.52999999997</v>
      </c>
      <c r="K30" s="527">
        <v>383547.68</v>
      </c>
      <c r="L30" s="726">
        <v>396700.04000000004</v>
      </c>
      <c r="M30" s="726">
        <v>404141.60000000003</v>
      </c>
      <c r="N30" s="796">
        <v>439391.51999999996</v>
      </c>
      <c r="O30" s="170"/>
      <c r="P30" s="170"/>
    </row>
    <row r="31" spans="1:22" s="313" customFormat="1">
      <c r="A31" s="395" t="s">
        <v>674</v>
      </c>
      <c r="B31" s="187" t="s">
        <v>687</v>
      </c>
      <c r="C31" s="553"/>
      <c r="D31" s="524"/>
      <c r="L31" s="524"/>
      <c r="O31" s="170"/>
      <c r="P31" s="170"/>
    </row>
    <row r="32" spans="1:22" s="313" customFormat="1">
      <c r="A32" s="395"/>
      <c r="B32" s="187"/>
      <c r="C32" s="553"/>
      <c r="D32" s="524"/>
      <c r="P32" s="600"/>
    </row>
    <row r="33" spans="1:20" s="313" customFormat="1">
      <c r="A33" s="624" t="s">
        <v>721</v>
      </c>
      <c r="B33" s="192" t="s">
        <v>760</v>
      </c>
      <c r="C33" s="311" t="str">
        <f t="shared" ref="C33:N33" si="1">+C4</f>
        <v>2024/01</v>
      </c>
      <c r="D33" s="311" t="str">
        <f t="shared" si="1"/>
        <v>2024/02</v>
      </c>
      <c r="E33" s="311" t="s">
        <v>755</v>
      </c>
      <c r="F33" s="311" t="s">
        <v>754</v>
      </c>
      <c r="G33" s="311" t="str">
        <f t="shared" si="1"/>
        <v>2024/05</v>
      </c>
      <c r="H33" s="311" t="s">
        <v>752</v>
      </c>
      <c r="I33" s="311" t="str">
        <f t="shared" si="1"/>
        <v>2024/07</v>
      </c>
      <c r="J33" s="311" t="str">
        <f t="shared" si="1"/>
        <v>2024/08</v>
      </c>
      <c r="K33" s="311" t="str">
        <f t="shared" si="1"/>
        <v>2024/09</v>
      </c>
      <c r="L33" s="311" t="str">
        <f t="shared" si="1"/>
        <v>2024/10</v>
      </c>
      <c r="M33" s="311" t="str">
        <f t="shared" si="1"/>
        <v>2024/11</v>
      </c>
      <c r="N33" s="671" t="str">
        <f t="shared" si="1"/>
        <v>2024/12</v>
      </c>
      <c r="P33" s="600"/>
    </row>
    <row r="34" spans="1:20" s="313" customFormat="1">
      <c r="A34" s="627" t="s">
        <v>714</v>
      </c>
      <c r="B34" s="586" t="s">
        <v>731</v>
      </c>
      <c r="C34" s="584"/>
      <c r="D34" s="584"/>
      <c r="E34" s="584"/>
      <c r="F34" s="584"/>
      <c r="G34" s="584"/>
      <c r="H34" s="584"/>
      <c r="I34" s="585"/>
      <c r="J34" s="585"/>
      <c r="K34" s="585"/>
      <c r="L34" s="585"/>
      <c r="M34" s="585"/>
      <c r="N34" s="674"/>
      <c r="P34" s="600"/>
    </row>
    <row r="35" spans="1:20" s="313" customFormat="1">
      <c r="A35" s="632" t="s">
        <v>478</v>
      </c>
      <c r="B35" s="316" t="s">
        <v>486</v>
      </c>
      <c r="C35" s="313">
        <v>257</v>
      </c>
      <c r="D35" s="442">
        <v>259</v>
      </c>
      <c r="E35" s="442">
        <v>262</v>
      </c>
      <c r="F35" s="313">
        <v>268</v>
      </c>
      <c r="G35" s="442">
        <v>273</v>
      </c>
      <c r="H35" s="442">
        <v>275</v>
      </c>
      <c r="I35" s="442">
        <v>298</v>
      </c>
      <c r="J35" s="442">
        <v>300</v>
      </c>
      <c r="K35" s="442">
        <v>302</v>
      </c>
      <c r="L35" s="770">
        <v>316</v>
      </c>
      <c r="M35" s="770">
        <v>316</v>
      </c>
      <c r="N35" s="797">
        <v>316</v>
      </c>
      <c r="P35" s="764"/>
      <c r="Q35" s="764"/>
      <c r="R35" s="764"/>
      <c r="S35" s="764"/>
      <c r="T35" s="764"/>
    </row>
    <row r="36" spans="1:20" s="313" customFormat="1">
      <c r="A36" s="632" t="s">
        <v>479</v>
      </c>
      <c r="B36" s="316" t="s">
        <v>487</v>
      </c>
      <c r="C36" s="313">
        <v>221</v>
      </c>
      <c r="D36" s="442">
        <v>223</v>
      </c>
      <c r="E36" s="442">
        <v>224</v>
      </c>
      <c r="F36" s="313">
        <v>232</v>
      </c>
      <c r="G36" s="442">
        <v>234</v>
      </c>
      <c r="H36" s="442">
        <v>235</v>
      </c>
      <c r="I36" s="442">
        <v>212</v>
      </c>
      <c r="J36" s="442">
        <v>213</v>
      </c>
      <c r="K36" s="442">
        <v>215</v>
      </c>
      <c r="L36" s="770">
        <v>206</v>
      </c>
      <c r="M36" s="770">
        <v>206</v>
      </c>
      <c r="N36" s="798">
        <v>208</v>
      </c>
    </row>
    <row r="37" spans="1:20" s="313" customFormat="1">
      <c r="A37" s="632" t="s">
        <v>715</v>
      </c>
      <c r="B37" s="316" t="s">
        <v>718</v>
      </c>
      <c r="C37" s="313">
        <v>29</v>
      </c>
      <c r="D37" s="442">
        <v>29</v>
      </c>
      <c r="E37" s="442">
        <v>29</v>
      </c>
      <c r="F37" s="313">
        <v>17</v>
      </c>
      <c r="G37" s="442">
        <v>17</v>
      </c>
      <c r="H37" s="442">
        <v>17</v>
      </c>
      <c r="I37" s="442">
        <v>20</v>
      </c>
      <c r="J37" s="442">
        <v>20</v>
      </c>
      <c r="K37" s="442">
        <v>20</v>
      </c>
      <c r="L37" s="770">
        <v>15</v>
      </c>
      <c r="M37" s="770">
        <v>16</v>
      </c>
      <c r="N37" s="798">
        <v>16</v>
      </c>
    </row>
    <row r="38" spans="1:20" s="313" customFormat="1">
      <c r="A38" s="632" t="s">
        <v>716</v>
      </c>
      <c r="B38" s="316" t="s">
        <v>719</v>
      </c>
      <c r="C38" s="313">
        <v>13</v>
      </c>
      <c r="D38" s="442">
        <v>13</v>
      </c>
      <c r="E38" s="442">
        <v>13</v>
      </c>
      <c r="F38" s="313">
        <v>13</v>
      </c>
      <c r="G38" s="442">
        <v>13</v>
      </c>
      <c r="H38" s="442">
        <v>13</v>
      </c>
      <c r="I38" s="442">
        <v>13</v>
      </c>
      <c r="J38" s="442">
        <v>14</v>
      </c>
      <c r="K38" s="442">
        <v>14</v>
      </c>
      <c r="L38" s="770">
        <v>15</v>
      </c>
      <c r="M38" s="770">
        <v>14</v>
      </c>
      <c r="N38" s="798">
        <v>14</v>
      </c>
    </row>
    <row r="39" spans="1:20" s="313" customFormat="1" ht="11.25" customHeight="1">
      <c r="A39" s="739" t="s">
        <v>717</v>
      </c>
      <c r="B39" s="740" t="s">
        <v>720</v>
      </c>
      <c r="C39" s="722">
        <v>19</v>
      </c>
      <c r="D39" s="722">
        <v>19</v>
      </c>
      <c r="E39" s="722">
        <v>19</v>
      </c>
      <c r="F39" s="722">
        <v>19</v>
      </c>
      <c r="G39" s="722">
        <v>19</v>
      </c>
      <c r="H39" s="722">
        <v>19</v>
      </c>
      <c r="I39" s="722">
        <v>19</v>
      </c>
      <c r="J39" s="722">
        <v>19</v>
      </c>
      <c r="K39" s="722">
        <v>18</v>
      </c>
      <c r="L39" s="771">
        <v>18</v>
      </c>
      <c r="M39" s="771">
        <v>18</v>
      </c>
      <c r="N39" s="799">
        <v>18</v>
      </c>
    </row>
    <row r="40" spans="1:20" s="313" customFormat="1">
      <c r="A40" s="628" t="s">
        <v>722</v>
      </c>
      <c r="B40" s="320" t="s">
        <v>730</v>
      </c>
      <c r="C40" s="437">
        <v>118</v>
      </c>
      <c r="D40" s="437">
        <v>118</v>
      </c>
      <c r="E40" s="437">
        <v>119</v>
      </c>
      <c r="F40" s="437">
        <v>119</v>
      </c>
      <c r="G40" s="691">
        <v>120</v>
      </c>
      <c r="H40" s="691">
        <v>122</v>
      </c>
      <c r="I40" s="691">
        <v>122</v>
      </c>
      <c r="J40" s="691">
        <v>122</v>
      </c>
      <c r="K40" s="691">
        <v>122</v>
      </c>
      <c r="L40" s="691">
        <v>122</v>
      </c>
      <c r="M40" s="691">
        <v>122</v>
      </c>
      <c r="N40" s="745">
        <v>122</v>
      </c>
    </row>
    <row r="41" spans="1:20">
      <c r="A41" s="300"/>
      <c r="B41" s="211"/>
      <c r="C41" s="554"/>
      <c r="D41" s="225"/>
      <c r="E41" s="225"/>
      <c r="F41" s="428"/>
      <c r="G41" s="428"/>
      <c r="H41" s="428"/>
      <c r="I41" s="444"/>
      <c r="J41" s="444"/>
      <c r="K41" s="444"/>
      <c r="L41" s="444"/>
      <c r="M41" s="444"/>
    </row>
    <row r="42" spans="1:20">
      <c r="A42" s="629" t="s">
        <v>430</v>
      </c>
      <c r="B42" s="204" t="s">
        <v>431</v>
      </c>
      <c r="C42" s="419" t="str">
        <f t="shared" ref="C42:N42" si="2">+C4</f>
        <v>2024/01</v>
      </c>
      <c r="D42" s="419" t="str">
        <f t="shared" si="2"/>
        <v>2024/02</v>
      </c>
      <c r="E42" s="419" t="s">
        <v>755</v>
      </c>
      <c r="F42" s="419" t="s">
        <v>754</v>
      </c>
      <c r="G42" s="419" t="str">
        <f t="shared" si="2"/>
        <v>2024/05</v>
      </c>
      <c r="H42" s="419" t="s">
        <v>752</v>
      </c>
      <c r="I42" s="419" t="str">
        <f t="shared" si="2"/>
        <v>2024/07</v>
      </c>
      <c r="J42" s="419" t="str">
        <f t="shared" si="2"/>
        <v>2024/08</v>
      </c>
      <c r="K42" s="419" t="str">
        <f t="shared" si="2"/>
        <v>2024/09</v>
      </c>
      <c r="L42" s="419" t="str">
        <f t="shared" si="2"/>
        <v>2024/10</v>
      </c>
      <c r="M42" s="419" t="str">
        <f t="shared" si="2"/>
        <v>2024/11</v>
      </c>
      <c r="N42" s="800" t="str">
        <f t="shared" si="2"/>
        <v>2024/12</v>
      </c>
      <c r="P42" s="503"/>
    </row>
    <row r="43" spans="1:20" s="185" customFormat="1" ht="13.5" customHeight="1">
      <c r="A43" s="630" t="s">
        <v>238</v>
      </c>
      <c r="B43" s="308" t="s">
        <v>514</v>
      </c>
      <c r="C43" s="304">
        <v>2788.6593707820002</v>
      </c>
      <c r="D43" s="422">
        <v>6955.6034065590002</v>
      </c>
      <c r="E43" s="422">
        <v>10237.653575203001</v>
      </c>
      <c r="F43" s="422">
        <v>12833.946650299002</v>
      </c>
      <c r="G43" s="422">
        <v>16406.715061859999</v>
      </c>
      <c r="H43" s="422">
        <v>18608.315100409</v>
      </c>
      <c r="I43" s="422">
        <v>21607.394714038001</v>
      </c>
      <c r="J43" s="422">
        <v>24197.386637768999</v>
      </c>
      <c r="K43" s="422">
        <v>26592.426985568</v>
      </c>
      <c r="L43" s="772">
        <v>28735.28711451</v>
      </c>
      <c r="M43" s="772">
        <v>31290.923618712997</v>
      </c>
      <c r="N43" s="801">
        <v>33906.870778117001</v>
      </c>
      <c r="P43" s="170"/>
    </row>
    <row r="44" spans="1:20" s="469" customFormat="1" ht="13.5" customHeight="1">
      <c r="A44" s="631" t="s">
        <v>658</v>
      </c>
      <c r="B44" s="519" t="s">
        <v>370</v>
      </c>
      <c r="C44" s="432">
        <v>266.13613127197999</v>
      </c>
      <c r="D44" s="432">
        <v>498.72189442590002</v>
      </c>
      <c r="E44" s="432">
        <v>763.89857028875304</v>
      </c>
      <c r="F44" s="432">
        <v>1035.7997755783301</v>
      </c>
      <c r="G44" s="432">
        <v>1632.9968733350699</v>
      </c>
      <c r="H44" s="432">
        <v>2307.0105859989249</v>
      </c>
      <c r="I44" s="432">
        <v>2827.8475968040339</v>
      </c>
      <c r="J44" s="432">
        <v>3328.1533775959929</v>
      </c>
      <c r="K44" s="432">
        <v>3893.7728497129906</v>
      </c>
      <c r="L44" s="768">
        <v>4390.2415558290959</v>
      </c>
      <c r="M44" s="768">
        <v>4904.8277983137859</v>
      </c>
      <c r="N44" s="792">
        <v>5516.9426750938737</v>
      </c>
    </row>
    <row r="45" spans="1:20" s="469" customFormat="1">
      <c r="A45" s="631" t="s">
        <v>369</v>
      </c>
      <c r="B45" s="519" t="s">
        <v>371</v>
      </c>
      <c r="C45" s="432">
        <v>6119.9939890286896</v>
      </c>
      <c r="D45" s="432">
        <v>15176.3564287426</v>
      </c>
      <c r="E45" s="432">
        <v>26753.378267438671</v>
      </c>
      <c r="F45" s="432">
        <v>36994.845665639783</v>
      </c>
      <c r="G45" s="432">
        <v>51403.2801227936</v>
      </c>
      <c r="H45" s="432">
        <v>66676.840645885852</v>
      </c>
      <c r="I45" s="432">
        <v>86330.435116969267</v>
      </c>
      <c r="J45" s="432">
        <v>109787.89144570848</v>
      </c>
      <c r="K45" s="432">
        <v>136042.23722327419</v>
      </c>
      <c r="L45" s="768">
        <v>162316.96334387528</v>
      </c>
      <c r="M45" s="768">
        <v>190737.92269713219</v>
      </c>
      <c r="N45" s="792">
        <v>220627.2802884811</v>
      </c>
    </row>
    <row r="46" spans="1:20">
      <c r="A46" s="632" t="s">
        <v>656</v>
      </c>
      <c r="B46" s="316" t="s">
        <v>661</v>
      </c>
      <c r="C46" s="315">
        <v>158.661171</v>
      </c>
      <c r="D46" s="315">
        <v>385.87989299999998</v>
      </c>
      <c r="E46" s="315">
        <v>576.26551700000005</v>
      </c>
      <c r="F46" s="315">
        <v>831.53895019999993</v>
      </c>
      <c r="G46" s="315">
        <v>1308.73116</v>
      </c>
      <c r="H46" s="315">
        <v>1572.0088133999998</v>
      </c>
      <c r="I46" s="315">
        <v>2157.2176614999998</v>
      </c>
      <c r="J46" s="315">
        <v>2750.5739193000004</v>
      </c>
      <c r="K46" s="315">
        <v>3117.4466664000001</v>
      </c>
      <c r="L46" s="506">
        <v>3540.8070721999998</v>
      </c>
      <c r="M46" s="506">
        <v>3968.5770401</v>
      </c>
      <c r="N46" s="802">
        <v>4697.1056048999999</v>
      </c>
      <c r="P46" s="170"/>
    </row>
    <row r="47" spans="1:20" s="185" customFormat="1">
      <c r="A47" s="631" t="s">
        <v>657</v>
      </c>
      <c r="B47" s="519" t="s">
        <v>662</v>
      </c>
      <c r="C47" s="520">
        <v>1.8668280986739301</v>
      </c>
      <c r="D47" s="520">
        <v>4.2820801368865196</v>
      </c>
      <c r="E47" s="520">
        <v>5.4913357983996995</v>
      </c>
      <c r="F47" s="520">
        <v>6.0115316708713262</v>
      </c>
      <c r="G47" s="520">
        <v>9.3221496993792705</v>
      </c>
      <c r="H47" s="520">
        <v>9.4293947031665688</v>
      </c>
      <c r="I47" s="520">
        <v>9.9888455206377031</v>
      </c>
      <c r="J47" s="520">
        <v>12.270721802633213</v>
      </c>
      <c r="K47" s="520">
        <v>14.608880806077504</v>
      </c>
      <c r="L47" s="773">
        <v>14.819975571445708</v>
      </c>
      <c r="M47" s="773">
        <v>15.453703111598973</v>
      </c>
      <c r="N47" s="803">
        <v>15.991211970210452</v>
      </c>
      <c r="P47" s="170"/>
    </row>
    <row r="48" spans="1:20" s="185" customFormat="1" ht="13.5" customHeight="1">
      <c r="A48" s="633" t="s">
        <v>429</v>
      </c>
      <c r="B48" s="237" t="s">
        <v>659</v>
      </c>
      <c r="C48" s="236">
        <v>800.55849699999999</v>
      </c>
      <c r="D48" s="236">
        <v>1605</v>
      </c>
      <c r="E48" s="236">
        <v>2526.9017140000001</v>
      </c>
      <c r="F48" s="236">
        <v>3278.041095</v>
      </c>
      <c r="G48" s="236">
        <v>4257.7135939999998</v>
      </c>
      <c r="H48" s="236">
        <v>5039.2532010000004</v>
      </c>
      <c r="I48" s="432">
        <v>6041.5681029999996</v>
      </c>
      <c r="J48" s="432">
        <v>6888.3029999999999</v>
      </c>
      <c r="K48" s="432">
        <v>7728.3581750000003</v>
      </c>
      <c r="L48" s="768">
        <v>8535.5362289999994</v>
      </c>
      <c r="M48" s="768">
        <v>9327.6316279999992</v>
      </c>
      <c r="N48" s="804">
        <v>10315.353504999999</v>
      </c>
      <c r="P48" s="170"/>
    </row>
    <row r="49" spans="1:16" s="185" customFormat="1" ht="13.5" customHeight="1">
      <c r="A49" s="622" t="s">
        <v>364</v>
      </c>
      <c r="B49" s="271" t="s">
        <v>366</v>
      </c>
      <c r="C49" s="307">
        <v>1030.6052786473001</v>
      </c>
      <c r="D49" s="307">
        <v>2253.4158177593299</v>
      </c>
      <c r="E49" s="307">
        <v>3406.0236135125397</v>
      </c>
      <c r="F49" s="307">
        <v>4623.3490694366201</v>
      </c>
      <c r="G49" s="307">
        <v>6053.1978706249402</v>
      </c>
      <c r="H49" s="307">
        <v>7345.6176319213901</v>
      </c>
      <c r="I49" s="307">
        <v>8757.2270616589904</v>
      </c>
      <c r="J49" s="307">
        <v>10333.27850939967</v>
      </c>
      <c r="K49" s="307">
        <v>11663.54707913114</v>
      </c>
      <c r="L49" s="774">
        <v>13262.221184441649</v>
      </c>
      <c r="M49" s="774">
        <v>14722.6214465795</v>
      </c>
      <c r="N49" s="805">
        <v>16349.417226971589</v>
      </c>
    </row>
    <row r="50" spans="1:16" ht="13.5" customHeight="1">
      <c r="A50" s="211" t="s">
        <v>417</v>
      </c>
      <c r="B50" s="197" t="s">
        <v>302</v>
      </c>
      <c r="C50" s="225">
        <v>511.84323136500001</v>
      </c>
      <c r="D50" s="225">
        <v>1130.759193779</v>
      </c>
      <c r="E50" s="225">
        <v>1667.9718594609999</v>
      </c>
      <c r="F50" s="225">
        <v>2174.2640797614999</v>
      </c>
      <c r="G50" s="225">
        <v>2860.4529704658398</v>
      </c>
      <c r="H50" s="225">
        <v>3385.72575774304</v>
      </c>
      <c r="I50" s="428">
        <v>4046.5387474860099</v>
      </c>
      <c r="J50" s="428">
        <v>4622.4663721031493</v>
      </c>
      <c r="K50" s="428">
        <v>5154.9516890828399</v>
      </c>
      <c r="L50" s="576">
        <v>5712.9742775660998</v>
      </c>
      <c r="M50" s="576">
        <v>6371.4143992760391</v>
      </c>
      <c r="N50" s="806">
        <v>7016.4965912992393</v>
      </c>
      <c r="P50" s="170"/>
    </row>
    <row r="51" spans="1:16" ht="13.5" customHeight="1">
      <c r="A51" s="211" t="s">
        <v>414</v>
      </c>
      <c r="B51" s="197" t="s">
        <v>461</v>
      </c>
      <c r="C51" s="428">
        <v>348.78925353250003</v>
      </c>
      <c r="D51" s="225">
        <v>793.91477411999995</v>
      </c>
      <c r="E51" s="225">
        <v>1183.4036223675</v>
      </c>
      <c r="F51" s="225">
        <v>1639.712770805</v>
      </c>
      <c r="G51" s="225">
        <v>2129.1172839575001</v>
      </c>
      <c r="H51" s="225">
        <v>2638.772898105</v>
      </c>
      <c r="I51" s="428">
        <v>3141.9687561525002</v>
      </c>
      <c r="J51" s="428">
        <v>3828.0849823075</v>
      </c>
      <c r="K51" s="428">
        <v>4352.0431309525002</v>
      </c>
      <c r="L51" s="576">
        <v>5079.1925090775003</v>
      </c>
      <c r="M51" s="576">
        <v>5631.4933898700001</v>
      </c>
      <c r="N51" s="806">
        <v>6371.4143992760391</v>
      </c>
    </row>
    <row r="52" spans="1:16" ht="13.5" customHeight="1">
      <c r="A52" s="211" t="s">
        <v>415</v>
      </c>
      <c r="B52" s="197" t="s">
        <v>462</v>
      </c>
      <c r="C52" s="428">
        <v>128.15807073892</v>
      </c>
      <c r="D52" s="225">
        <v>234.90288306356001</v>
      </c>
      <c r="E52" s="225">
        <v>408.74556130549001</v>
      </c>
      <c r="F52" s="225">
        <v>586.31793947870995</v>
      </c>
      <c r="G52" s="225">
        <v>760.52230483287997</v>
      </c>
      <c r="H52" s="225">
        <v>923.82845233827004</v>
      </c>
      <c r="I52" s="428">
        <v>1066.3535490991801</v>
      </c>
      <c r="J52" s="428">
        <v>1225.3300275358602</v>
      </c>
      <c r="K52" s="428">
        <v>1369.9073159450199</v>
      </c>
      <c r="L52" s="576">
        <v>1514.6150211602901</v>
      </c>
      <c r="M52" s="576">
        <v>1647.6153585573502</v>
      </c>
      <c r="N52" s="806">
        <v>1825.3027994448003</v>
      </c>
      <c r="P52" s="170"/>
    </row>
    <row r="53" spans="1:16" ht="13.5" customHeight="1">
      <c r="A53" s="211" t="s">
        <v>424</v>
      </c>
      <c r="B53" s="197" t="s">
        <v>463</v>
      </c>
      <c r="C53" s="428">
        <v>41.814708376379997</v>
      </c>
      <c r="D53" s="467">
        <v>93.838951102270002</v>
      </c>
      <c r="E53" s="225">
        <v>145.88544868405</v>
      </c>
      <c r="F53" s="225">
        <v>222.97515769690997</v>
      </c>
      <c r="G53" s="225">
        <v>303.01318967421997</v>
      </c>
      <c r="H53" s="225">
        <v>397.19840204057994</v>
      </c>
      <c r="I53" s="428">
        <v>502.2738872267999</v>
      </c>
      <c r="J53" s="428">
        <v>657.30500575865995</v>
      </c>
      <c r="K53" s="428">
        <v>786.55282145627996</v>
      </c>
      <c r="L53" s="576">
        <v>955.33525494325988</v>
      </c>
      <c r="M53" s="576">
        <v>1071.9941771816098</v>
      </c>
      <c r="N53" s="806">
        <v>1221.1889011529697</v>
      </c>
    </row>
    <row r="54" spans="1:16" ht="13.5" customHeight="1">
      <c r="A54" s="211" t="s">
        <v>660</v>
      </c>
      <c r="B54" s="197" t="s">
        <v>669</v>
      </c>
      <c r="C54" s="215">
        <f>C49-(C50+C51+C52+C53)</f>
        <v>1.4634500075771939E-5</v>
      </c>
      <c r="D54" s="215">
        <f>D49-(D50+D51+D52+D53)</f>
        <v>1.5694499779783655E-5</v>
      </c>
      <c r="E54" s="215">
        <v>1.7121694500019657E-2</v>
      </c>
      <c r="F54" s="215">
        <v>7.9121694499917794E-2</v>
      </c>
      <c r="G54" s="215">
        <f>G49-SUM(G50:G53)</f>
        <v>9.2121694500747253E-2</v>
      </c>
      <c r="H54" s="215">
        <v>9.2121694500747253E-2</v>
      </c>
      <c r="I54" s="428">
        <v>9.2121694500000004E-2</v>
      </c>
      <c r="J54" s="428">
        <v>9.2121694500000004E-2</v>
      </c>
      <c r="K54" s="428">
        <v>9.2121694500000004E-2</v>
      </c>
      <c r="L54" s="576">
        <v>0.1041216945</v>
      </c>
      <c r="M54" s="576">
        <v>0.1041216945</v>
      </c>
      <c r="N54" s="807">
        <v>0.11456687457999999</v>
      </c>
      <c r="P54" s="170"/>
    </row>
    <row r="55" spans="1:16" s="185" customFormat="1" ht="13.5" customHeight="1">
      <c r="A55" s="622" t="s">
        <v>365</v>
      </c>
      <c r="B55" s="271" t="s">
        <v>367</v>
      </c>
      <c r="C55" s="445">
        <f>+SUM(C56:C58)</f>
        <v>7.3116607600000005</v>
      </c>
      <c r="D55" s="445">
        <f>+SUM(D56:D58)</f>
        <v>15.962566290000002</v>
      </c>
      <c r="E55" s="445">
        <v>29.641063850000002</v>
      </c>
      <c r="F55" s="445">
        <v>36.859591339999994</v>
      </c>
      <c r="G55" s="445">
        <v>48.140590258099998</v>
      </c>
      <c r="H55" s="445">
        <v>61.00435086801</v>
      </c>
      <c r="I55" s="445">
        <f t="shared" ref="I55:N55" si="3">SUM(I56:I58)</f>
        <v>72.368743258009999</v>
      </c>
      <c r="J55" s="445">
        <f t="shared" si="3"/>
        <v>91.195249608010002</v>
      </c>
      <c r="K55" s="445">
        <f t="shared" si="3"/>
        <v>103.69301340800999</v>
      </c>
      <c r="L55" s="775">
        <f t="shared" si="3"/>
        <v>120.06378870801001</v>
      </c>
      <c r="M55" s="775">
        <f t="shared" si="3"/>
        <v>138.44183789800999</v>
      </c>
      <c r="N55" s="808">
        <f t="shared" si="3"/>
        <v>164.57932229600999</v>
      </c>
      <c r="P55" s="170"/>
    </row>
    <row r="56" spans="1:16" ht="13.5" customHeight="1">
      <c r="A56" s="211" t="s">
        <v>414</v>
      </c>
      <c r="B56" s="197" t="s">
        <v>461</v>
      </c>
      <c r="C56" s="577">
        <v>0.85831849999999998</v>
      </c>
      <c r="D56" s="577">
        <v>2.849904</v>
      </c>
      <c r="E56" s="577">
        <v>3.640663</v>
      </c>
      <c r="F56" s="577">
        <v>5.1415984999999997</v>
      </c>
      <c r="G56" s="577">
        <v>9.0769625000000005</v>
      </c>
      <c r="H56" s="577">
        <v>12.7865175</v>
      </c>
      <c r="I56" s="577">
        <v>14.577019999999999</v>
      </c>
      <c r="J56" s="477">
        <v>19.503722</v>
      </c>
      <c r="K56" s="477">
        <v>21.957564999999999</v>
      </c>
      <c r="L56" s="749">
        <v>27.071915499999999</v>
      </c>
      <c r="M56" s="576">
        <v>29.942329999999998</v>
      </c>
      <c r="N56" s="806">
        <v>35.844962500000001</v>
      </c>
      <c r="P56" s="170"/>
    </row>
    <row r="57" spans="1:16" ht="13.5" customHeight="1">
      <c r="A57" s="211" t="s">
        <v>417</v>
      </c>
      <c r="B57" s="197" t="s">
        <v>302</v>
      </c>
      <c r="C57" s="606">
        <v>3.2278012600000001</v>
      </c>
      <c r="D57" s="606">
        <v>7.0290652900000001</v>
      </c>
      <c r="E57" s="606">
        <v>9.8460328500000003</v>
      </c>
      <c r="F57" s="606">
        <v>13.38306684</v>
      </c>
      <c r="G57" s="577">
        <v>18.042744258099997</v>
      </c>
      <c r="H57" s="577">
        <v>21.804029368009999</v>
      </c>
      <c r="I57" s="577">
        <v>24.805023758009998</v>
      </c>
      <c r="J57" s="477">
        <v>28.84239610801</v>
      </c>
      <c r="K57" s="477">
        <v>32.524487408009996</v>
      </c>
      <c r="L57" s="749">
        <v>37.624334708009997</v>
      </c>
      <c r="M57" s="576">
        <v>42.550913898009995</v>
      </c>
      <c r="N57" s="806">
        <v>50.866136296009998</v>
      </c>
      <c r="O57" s="510"/>
      <c r="P57" s="170"/>
    </row>
    <row r="58" spans="1:16" ht="13.5" customHeight="1">
      <c r="A58" s="634" t="s">
        <v>415</v>
      </c>
      <c r="B58" s="218" t="s">
        <v>462</v>
      </c>
      <c r="C58" s="607">
        <v>3.2255410000000002</v>
      </c>
      <c r="D58" s="607">
        <v>6.0835970000000001</v>
      </c>
      <c r="E58" s="607">
        <v>16.154368000000002</v>
      </c>
      <c r="F58" s="607">
        <v>18.334925999999999</v>
      </c>
      <c r="G58" s="477">
        <v>21.0208835</v>
      </c>
      <c r="H58" s="477">
        <v>26.413803999999999</v>
      </c>
      <c r="I58" s="577">
        <v>32.9866995</v>
      </c>
      <c r="J58" s="477">
        <v>42.849131499999999</v>
      </c>
      <c r="K58" s="477">
        <v>49.210960999999998</v>
      </c>
      <c r="L58" s="749">
        <v>55.367538500000002</v>
      </c>
      <c r="M58" s="576">
        <v>65.948594</v>
      </c>
      <c r="N58" s="807">
        <v>77.868223499999999</v>
      </c>
    </row>
    <row r="59" spans="1:16" s="185" customFormat="1" ht="13.5" customHeight="1">
      <c r="A59" s="635" t="s">
        <v>427</v>
      </c>
      <c r="B59" s="237" t="s">
        <v>421</v>
      </c>
      <c r="C59" s="445">
        <f>+SUM(C60:C62)</f>
        <v>55.779891108000832</v>
      </c>
      <c r="D59" s="445">
        <v>111.98813194813975</v>
      </c>
      <c r="E59" s="445">
        <v>220.18489693656682</v>
      </c>
      <c r="F59" s="445">
        <v>268.22141516331379</v>
      </c>
      <c r="G59" s="445">
        <f>SUM(G60:G62)</f>
        <v>328.97868928176723</v>
      </c>
      <c r="H59" s="445">
        <f>SUM(H60:H62)</f>
        <v>369.28805232554174</v>
      </c>
      <c r="I59" s="445">
        <f>SUM(I60:I62)</f>
        <v>424.60622753801255</v>
      </c>
      <c r="J59" s="445">
        <f>SUM(J60:J62)</f>
        <v>479.69996011167825</v>
      </c>
      <c r="K59" s="445">
        <f t="shared" ref="K59:N59" si="4">SUM(K60:K62)</f>
        <v>544.36253205071262</v>
      </c>
      <c r="L59" s="775">
        <f t="shared" si="4"/>
        <v>608.3497181584014</v>
      </c>
      <c r="M59" s="775">
        <f t="shared" si="4"/>
        <v>696.26880428277218</v>
      </c>
      <c r="N59" s="808">
        <f t="shared" si="4"/>
        <v>781.94147809924686</v>
      </c>
      <c r="P59" s="599"/>
    </row>
    <row r="60" spans="1:16" ht="13.5" customHeight="1">
      <c r="A60" s="211" t="s">
        <v>416</v>
      </c>
      <c r="B60" s="197" t="s">
        <v>422</v>
      </c>
      <c r="C60" s="477">
        <v>53.813500016575802</v>
      </c>
      <c r="D60" s="477">
        <v>108.632717202378</v>
      </c>
      <c r="E60" s="477">
        <v>215.76634529525623</v>
      </c>
      <c r="F60" s="477">
        <v>262.59558515609501</v>
      </c>
      <c r="G60" s="477">
        <v>322.17755668057686</v>
      </c>
      <c r="H60" s="477">
        <v>361.49947065006131</v>
      </c>
      <c r="I60" s="477">
        <v>414.32599043682683</v>
      </c>
      <c r="J60" s="477">
        <v>466.38863152170251</v>
      </c>
      <c r="K60" s="477">
        <v>528.69003525682479</v>
      </c>
      <c r="L60" s="749">
        <v>590.63248478736818</v>
      </c>
      <c r="M60" s="749">
        <v>675.87768709728186</v>
      </c>
      <c r="N60" s="809">
        <v>758.88750140455022</v>
      </c>
    </row>
    <row r="61" spans="1:16" ht="13.5" customHeight="1">
      <c r="A61" s="211" t="s">
        <v>419</v>
      </c>
      <c r="B61" s="197" t="s">
        <v>423</v>
      </c>
      <c r="C61" s="477">
        <v>1.96639109142503</v>
      </c>
      <c r="D61" s="477">
        <v>3.35541474576155</v>
      </c>
      <c r="E61" s="477">
        <v>4.4148740323395099</v>
      </c>
      <c r="F61" s="477">
        <v>5.6221523982476702</v>
      </c>
      <c r="G61" s="477">
        <v>6.7952857437952501</v>
      </c>
      <c r="H61" s="477">
        <v>7.7827348180852924</v>
      </c>
      <c r="I61" s="477">
        <v>10.274390243790583</v>
      </c>
      <c r="J61" s="477">
        <v>13.305481732580603</v>
      </c>
      <c r="K61" s="477">
        <v>15.666649936492712</v>
      </c>
      <c r="L61" s="749">
        <v>17.711386513638093</v>
      </c>
      <c r="M61" s="749">
        <v>20.383144843208072</v>
      </c>
      <c r="N61" s="809">
        <v>23.046004352414332</v>
      </c>
    </row>
    <row r="62" spans="1:16" ht="13.5" customHeight="1">
      <c r="A62" s="636" t="s">
        <v>420</v>
      </c>
      <c r="B62" s="208" t="s">
        <v>428</v>
      </c>
      <c r="C62" s="221">
        <v>0</v>
      </c>
      <c r="D62" s="221">
        <v>0</v>
      </c>
      <c r="E62" s="221">
        <v>3.6776089711000005E-3</v>
      </c>
      <c r="F62" s="221">
        <v>3.6776089711000005E-3</v>
      </c>
      <c r="G62" s="447">
        <v>5.846857395112E-3</v>
      </c>
      <c r="H62" s="447">
        <v>5.846857395112E-3</v>
      </c>
      <c r="I62" s="447">
        <v>5.846857395112E-3</v>
      </c>
      <c r="J62" s="447">
        <v>5.846857395112E-3</v>
      </c>
      <c r="K62" s="447">
        <v>5.846857395112E-3</v>
      </c>
      <c r="L62" s="776">
        <v>5.846857395112E-3</v>
      </c>
      <c r="M62" s="776">
        <v>7.9723422823270006E-3</v>
      </c>
      <c r="N62" s="810">
        <v>7.9723422823270006E-3</v>
      </c>
      <c r="P62" s="601"/>
    </row>
    <row r="63" spans="1:16" s="538" customFormat="1">
      <c r="A63" s="637" t="s">
        <v>712</v>
      </c>
      <c r="B63" s="572" t="s">
        <v>713</v>
      </c>
      <c r="C63" s="746"/>
      <c r="D63" s="747"/>
      <c r="E63" s="747"/>
      <c r="F63" s="747"/>
      <c r="H63" s="748"/>
      <c r="I63" s="749"/>
      <c r="J63" s="748"/>
      <c r="K63" s="748"/>
      <c r="L63" s="749"/>
      <c r="M63" s="749"/>
      <c r="N63" s="749"/>
      <c r="P63" s="750"/>
    </row>
    <row r="64" spans="1:16" s="313" customFormat="1">
      <c r="A64" s="549"/>
      <c r="B64" s="550"/>
      <c r="C64" s="556"/>
      <c r="D64" s="475"/>
      <c r="E64" s="475"/>
      <c r="F64" s="475"/>
      <c r="G64" s="475"/>
      <c r="H64" s="477"/>
      <c r="I64" s="477"/>
      <c r="J64" s="477"/>
      <c r="K64" s="477"/>
      <c r="L64" s="477"/>
      <c r="M64" s="477"/>
      <c r="N64" s="477"/>
      <c r="P64" s="594"/>
    </row>
    <row r="65" spans="1:25">
      <c r="A65" s="629" t="s">
        <v>758</v>
      </c>
      <c r="B65" s="204" t="s">
        <v>377</v>
      </c>
      <c r="C65" s="419" t="str">
        <f t="shared" ref="C65:N65" si="5">+C4</f>
        <v>2024/01</v>
      </c>
      <c r="D65" s="419" t="str">
        <f t="shared" si="5"/>
        <v>2024/02</v>
      </c>
      <c r="E65" s="419" t="s">
        <v>755</v>
      </c>
      <c r="F65" s="419" t="s">
        <v>754</v>
      </c>
      <c r="G65" s="419" t="str">
        <f t="shared" si="5"/>
        <v>2024/05</v>
      </c>
      <c r="H65" s="419" t="s">
        <v>752</v>
      </c>
      <c r="I65" s="419" t="str">
        <f t="shared" si="5"/>
        <v>2024/07</v>
      </c>
      <c r="J65" s="419" t="str">
        <f t="shared" si="5"/>
        <v>2024/08</v>
      </c>
      <c r="K65" s="419" t="str">
        <f t="shared" si="5"/>
        <v>2024/09</v>
      </c>
      <c r="L65" s="419" t="str">
        <f t="shared" si="5"/>
        <v>2024/10</v>
      </c>
      <c r="M65" s="811" t="str">
        <f t="shared" si="5"/>
        <v>2024/11</v>
      </c>
      <c r="N65" s="675" t="str">
        <f t="shared" si="5"/>
        <v>2024/12</v>
      </c>
      <c r="O65" s="593"/>
      <c r="P65" s="593"/>
      <c r="Q65" s="593"/>
      <c r="R65" s="593"/>
    </row>
    <row r="66" spans="1:25">
      <c r="A66" s="625" t="s">
        <v>275</v>
      </c>
      <c r="B66" s="195" t="s">
        <v>339</v>
      </c>
      <c r="C66" s="428">
        <v>1523.86803208539</v>
      </c>
      <c r="D66" s="428">
        <v>2864.6648215952496</v>
      </c>
      <c r="E66" s="428">
        <v>4519.2236044946794</v>
      </c>
      <c r="F66" s="428">
        <v>6754.8873339629299</v>
      </c>
      <c r="G66" s="428">
        <v>9027.5232716664195</v>
      </c>
      <c r="H66" s="428">
        <v>10851.015912089613</v>
      </c>
      <c r="I66" s="428">
        <v>12547.041125100783</v>
      </c>
      <c r="J66" s="428">
        <v>14179.963023171595</v>
      </c>
      <c r="K66" s="477">
        <v>16726.972094944344</v>
      </c>
      <c r="L66" s="477">
        <v>19538.184544089901</v>
      </c>
      <c r="M66" s="749">
        <v>22134.530794603943</v>
      </c>
      <c r="N66" s="830">
        <v>24252.378366609562</v>
      </c>
      <c r="P66" s="593"/>
      <c r="Q66" s="593"/>
      <c r="R66" s="593"/>
    </row>
    <row r="67" spans="1:25">
      <c r="A67" s="625" t="s">
        <v>274</v>
      </c>
      <c r="B67" s="197" t="s">
        <v>294</v>
      </c>
      <c r="C67" s="428">
        <v>1098.40027669251</v>
      </c>
      <c r="D67" s="428">
        <v>2199.4540109761601</v>
      </c>
      <c r="E67" s="428">
        <v>3504.2781603400599</v>
      </c>
      <c r="F67" s="428">
        <v>5224.4305821401604</v>
      </c>
      <c r="G67" s="428">
        <v>7005.0989487290699</v>
      </c>
      <c r="H67" s="428">
        <v>8567.9122650071913</v>
      </c>
      <c r="I67" s="428">
        <v>9890.7022714787909</v>
      </c>
      <c r="J67" s="428">
        <v>11166.679340443261</v>
      </c>
      <c r="K67" s="477">
        <v>12615.905972476003</v>
      </c>
      <c r="L67" s="477">
        <v>14555.647148582832</v>
      </c>
      <c r="M67" s="749">
        <v>16593.141733087334</v>
      </c>
      <c r="N67" s="809">
        <v>18260.624937165692</v>
      </c>
      <c r="O67" s="593"/>
      <c r="P67" s="593"/>
      <c r="Q67" s="593"/>
      <c r="R67" s="593"/>
    </row>
    <row r="68" spans="1:25">
      <c r="A68" s="623" t="s">
        <v>1</v>
      </c>
      <c r="B68" s="169" t="s">
        <v>2</v>
      </c>
      <c r="C68" s="319">
        <f t="shared" ref="C68:M68" si="6">SUM(C66:C67)</f>
        <v>2622.2683087779001</v>
      </c>
      <c r="D68" s="319">
        <f t="shared" si="6"/>
        <v>5064.1188325714102</v>
      </c>
      <c r="E68" s="319">
        <f t="shared" si="6"/>
        <v>8023.5017648347393</v>
      </c>
      <c r="F68" s="319">
        <f t="shared" si="6"/>
        <v>11979.317916103089</v>
      </c>
      <c r="G68" s="319">
        <f t="shared" si="6"/>
        <v>16032.622220395489</v>
      </c>
      <c r="H68" s="319">
        <f t="shared" si="6"/>
        <v>19418.928177096805</v>
      </c>
      <c r="I68" s="319">
        <f t="shared" si="6"/>
        <v>22437.743396579572</v>
      </c>
      <c r="J68" s="319">
        <f t="shared" si="6"/>
        <v>25346.642363614854</v>
      </c>
      <c r="K68" s="319">
        <f t="shared" si="6"/>
        <v>29342.878067420344</v>
      </c>
      <c r="L68" s="319">
        <f t="shared" si="6"/>
        <v>34093.831692672735</v>
      </c>
      <c r="M68" s="779">
        <f t="shared" si="6"/>
        <v>38727.672527691277</v>
      </c>
      <c r="N68" s="817">
        <v>42513.003303775258</v>
      </c>
      <c r="O68" s="593"/>
      <c r="P68" s="593"/>
      <c r="Q68" s="593"/>
      <c r="R68" s="593"/>
    </row>
    <row r="69" spans="1:25">
      <c r="A69" s="266"/>
      <c r="B69" s="190"/>
      <c r="C69" s="557"/>
      <c r="D69" s="223"/>
      <c r="E69" s="223"/>
      <c r="F69" s="448"/>
      <c r="G69" s="448"/>
      <c r="H69" s="448"/>
      <c r="I69" s="448"/>
      <c r="J69" s="448"/>
      <c r="K69" s="448"/>
      <c r="L69" s="448"/>
      <c r="M69" s="448"/>
      <c r="N69" s="448"/>
      <c r="O69" s="593"/>
      <c r="P69" s="593"/>
      <c r="Q69" s="593"/>
      <c r="R69" s="593"/>
    </row>
    <row r="70" spans="1:25" s="538" customFormat="1">
      <c r="A70" s="638" t="s">
        <v>677</v>
      </c>
      <c r="B70" s="541" t="s">
        <v>679</v>
      </c>
      <c r="C70" s="311" t="str">
        <f t="shared" ref="C70:N70" si="7">+C4</f>
        <v>2024/01</v>
      </c>
      <c r="D70" s="311" t="str">
        <f t="shared" si="7"/>
        <v>2024/02</v>
      </c>
      <c r="E70" s="311" t="s">
        <v>755</v>
      </c>
      <c r="F70" s="311" t="s">
        <v>754</v>
      </c>
      <c r="G70" s="311" t="str">
        <f t="shared" si="7"/>
        <v>2024/05</v>
      </c>
      <c r="H70" s="311" t="s">
        <v>752</v>
      </c>
      <c r="I70" s="311" t="str">
        <f t="shared" si="7"/>
        <v>2024/07</v>
      </c>
      <c r="J70" s="311" t="str">
        <f t="shared" si="7"/>
        <v>2024/08</v>
      </c>
      <c r="K70" s="311" t="str">
        <f t="shared" si="7"/>
        <v>2024/09</v>
      </c>
      <c r="L70" s="311" t="str">
        <f t="shared" si="7"/>
        <v>2024/10</v>
      </c>
      <c r="M70" s="311" t="str">
        <f t="shared" si="7"/>
        <v>2024/11</v>
      </c>
      <c r="N70" s="812" t="str">
        <f t="shared" si="7"/>
        <v>2024/12</v>
      </c>
      <c r="O70" s="428"/>
      <c r="P70" s="593"/>
      <c r="Q70" s="593"/>
      <c r="R70" s="593"/>
    </row>
    <row r="71" spans="1:25">
      <c r="A71" s="639" t="s">
        <v>683</v>
      </c>
      <c r="B71" s="195" t="s">
        <v>684</v>
      </c>
      <c r="C71" s="420">
        <v>0</v>
      </c>
      <c r="D71" s="420">
        <v>6</v>
      </c>
      <c r="E71" s="420">
        <v>3</v>
      </c>
      <c r="F71" s="420">
        <v>1</v>
      </c>
      <c r="G71" s="420">
        <v>10</v>
      </c>
      <c r="H71" s="420">
        <v>2</v>
      </c>
      <c r="I71" s="449">
        <v>1</v>
      </c>
      <c r="J71" s="755">
        <v>4</v>
      </c>
      <c r="K71" s="449">
        <v>2</v>
      </c>
      <c r="L71" s="755">
        <v>1</v>
      </c>
      <c r="M71" s="755">
        <v>0</v>
      </c>
      <c r="N71" s="813">
        <v>3</v>
      </c>
      <c r="O71" s="615"/>
      <c r="P71" s="593"/>
      <c r="Q71" s="593"/>
      <c r="R71" s="593"/>
      <c r="S71" s="225"/>
      <c r="T71" s="225"/>
      <c r="U71" s="225"/>
      <c r="V71" s="225"/>
      <c r="W71" s="513"/>
      <c r="X71" s="225"/>
      <c r="Y71" s="225"/>
    </row>
    <row r="72" spans="1:25">
      <c r="A72" s="640" t="s">
        <v>465</v>
      </c>
      <c r="B72" s="230" t="s">
        <v>471</v>
      </c>
      <c r="C72" s="484">
        <v>0</v>
      </c>
      <c r="D72" s="484">
        <v>10394</v>
      </c>
      <c r="E72" s="484">
        <v>7997.3117199999997</v>
      </c>
      <c r="F72" s="484">
        <v>4503.2557500000003</v>
      </c>
      <c r="G72" s="484">
        <v>21360.865259999999</v>
      </c>
      <c r="H72" s="484">
        <v>2355</v>
      </c>
      <c r="I72" s="484">
        <v>525</v>
      </c>
      <c r="J72" s="484">
        <v>3647.75</v>
      </c>
      <c r="K72" s="484">
        <v>2252.5</v>
      </c>
      <c r="L72" s="777">
        <v>1561.45</v>
      </c>
      <c r="M72" s="777">
        <v>0</v>
      </c>
      <c r="N72" s="814">
        <v>3655.84</v>
      </c>
      <c r="O72" s="615"/>
      <c r="P72" s="593"/>
      <c r="Q72" s="615"/>
      <c r="R72" s="593"/>
      <c r="S72" s="225"/>
      <c r="T72" s="225"/>
      <c r="U72" s="225"/>
      <c r="V72" s="225"/>
      <c r="W72" s="513"/>
      <c r="X72" s="225"/>
      <c r="Y72" s="225"/>
    </row>
    <row r="73" spans="1:25">
      <c r="A73" s="621" t="s">
        <v>183</v>
      </c>
      <c r="B73" s="197" t="s">
        <v>171</v>
      </c>
      <c r="C73" s="315">
        <v>0</v>
      </c>
      <c r="D73" s="315">
        <v>0</v>
      </c>
      <c r="E73" s="315">
        <v>0</v>
      </c>
      <c r="F73" s="315">
        <v>0</v>
      </c>
      <c r="G73" s="315">
        <v>0</v>
      </c>
      <c r="H73" s="315">
        <v>0</v>
      </c>
      <c r="I73" s="315">
        <v>0</v>
      </c>
      <c r="J73" s="506">
        <v>1</v>
      </c>
      <c r="K73" s="315">
        <v>0</v>
      </c>
      <c r="L73" s="506">
        <v>0</v>
      </c>
      <c r="M73" s="506">
        <v>0</v>
      </c>
      <c r="N73" s="802">
        <v>0</v>
      </c>
      <c r="O73" s="615"/>
      <c r="P73" s="593"/>
      <c r="Q73" s="615"/>
      <c r="R73" s="593"/>
      <c r="S73" s="225"/>
      <c r="T73" s="225"/>
      <c r="U73" s="225"/>
      <c r="V73" s="225"/>
      <c r="W73" s="513"/>
      <c r="X73" s="225"/>
      <c r="Y73" s="225"/>
    </row>
    <row r="74" spans="1:25">
      <c r="A74" s="641" t="s">
        <v>466</v>
      </c>
      <c r="B74" s="218" t="s">
        <v>472</v>
      </c>
      <c r="C74" s="485">
        <v>0</v>
      </c>
      <c r="D74" s="485">
        <v>0</v>
      </c>
      <c r="E74" s="485">
        <v>0</v>
      </c>
      <c r="F74" s="485">
        <v>0</v>
      </c>
      <c r="G74" s="485">
        <v>0</v>
      </c>
      <c r="H74" s="485">
        <v>0</v>
      </c>
      <c r="I74" s="485">
        <v>0</v>
      </c>
      <c r="J74" s="756">
        <v>1260</v>
      </c>
      <c r="K74" s="485">
        <v>0</v>
      </c>
      <c r="L74" s="756">
        <v>0</v>
      </c>
      <c r="M74" s="756">
        <v>0</v>
      </c>
      <c r="N74" s="815">
        <v>0</v>
      </c>
      <c r="O74" s="615"/>
      <c r="P74" s="593"/>
      <c r="Q74" s="615"/>
      <c r="R74" s="593"/>
      <c r="S74" s="225"/>
      <c r="T74" s="225"/>
      <c r="U74" s="225"/>
      <c r="V74" s="225"/>
      <c r="W74" s="513"/>
      <c r="X74" s="225"/>
      <c r="Y74" s="225"/>
    </row>
    <row r="75" spans="1:25">
      <c r="A75" s="621" t="s">
        <v>174</v>
      </c>
      <c r="B75" s="197" t="s">
        <v>175</v>
      </c>
      <c r="C75" s="315">
        <v>0</v>
      </c>
      <c r="D75" s="315">
        <v>0</v>
      </c>
      <c r="E75" s="315">
        <v>0</v>
      </c>
      <c r="F75" s="315">
        <v>0</v>
      </c>
      <c r="G75" s="315">
        <v>0</v>
      </c>
      <c r="H75" s="315">
        <v>0</v>
      </c>
      <c r="I75" s="315">
        <v>0</v>
      </c>
      <c r="J75" s="506">
        <v>0</v>
      </c>
      <c r="K75" s="315">
        <v>0</v>
      </c>
      <c r="L75" s="506">
        <v>0</v>
      </c>
      <c r="M75" s="506">
        <v>0</v>
      </c>
      <c r="N75" s="802">
        <v>0</v>
      </c>
      <c r="O75" s="615"/>
      <c r="P75" s="615"/>
      <c r="Q75" s="615"/>
      <c r="R75" s="615"/>
      <c r="S75" s="225"/>
      <c r="T75" s="225"/>
      <c r="U75" s="225"/>
      <c r="V75" s="225"/>
      <c r="W75" s="513"/>
      <c r="X75" s="225"/>
      <c r="Y75" s="225"/>
    </row>
    <row r="76" spans="1:25">
      <c r="A76" s="641" t="s">
        <v>467</v>
      </c>
      <c r="B76" s="218" t="s">
        <v>473</v>
      </c>
      <c r="C76" s="485">
        <v>0</v>
      </c>
      <c r="D76" s="485">
        <v>0</v>
      </c>
      <c r="E76" s="485">
        <v>0</v>
      </c>
      <c r="F76" s="485">
        <v>0</v>
      </c>
      <c r="G76" s="485">
        <v>0</v>
      </c>
      <c r="H76" s="485">
        <v>0</v>
      </c>
      <c r="I76" s="485">
        <v>0</v>
      </c>
      <c r="J76" s="756">
        <v>0</v>
      </c>
      <c r="K76" s="485">
        <v>0</v>
      </c>
      <c r="L76" s="756">
        <v>0</v>
      </c>
      <c r="M76" s="756">
        <v>0</v>
      </c>
      <c r="N76" s="815">
        <v>0</v>
      </c>
      <c r="O76" s="615"/>
      <c r="P76" s="615"/>
      <c r="Q76" s="615"/>
      <c r="R76" s="615"/>
      <c r="S76" s="225"/>
      <c r="T76" s="225"/>
      <c r="U76" s="225"/>
      <c r="V76" s="225"/>
      <c r="W76" s="513"/>
      <c r="X76" s="225"/>
      <c r="Y76" s="225"/>
    </row>
    <row r="77" spans="1:25" s="313" customFormat="1">
      <c r="A77" s="632" t="s">
        <v>576</v>
      </c>
      <c r="B77" s="316" t="s">
        <v>581</v>
      </c>
      <c r="C77" s="315">
        <v>4203.9026722228</v>
      </c>
      <c r="D77" s="315">
        <v>812.54507252476901</v>
      </c>
      <c r="E77" s="315">
        <v>5704.9877954014555</v>
      </c>
      <c r="F77" s="451">
        <v>45.271999999999998</v>
      </c>
      <c r="G77" s="451">
        <v>5460.2999981800003</v>
      </c>
      <c r="H77" s="451">
        <v>743.98630209999999</v>
      </c>
      <c r="I77" s="477">
        <v>1563.49225</v>
      </c>
      <c r="J77" s="477">
        <v>1670.76415</v>
      </c>
      <c r="K77" s="451">
        <v>11329.999999965999</v>
      </c>
      <c r="L77" s="451">
        <v>0</v>
      </c>
      <c r="M77" s="451">
        <v>3232.7639875899999</v>
      </c>
      <c r="N77" s="816">
        <v>11091.592306009999</v>
      </c>
      <c r="O77" s="615"/>
      <c r="P77" s="615"/>
      <c r="Q77" s="615"/>
      <c r="R77" s="615"/>
      <c r="S77" s="225"/>
      <c r="T77" s="225"/>
      <c r="U77" s="225"/>
      <c r="V77" s="225"/>
      <c r="W77" s="513"/>
      <c r="X77" s="225"/>
      <c r="Y77" s="225"/>
    </row>
    <row r="78" spans="1:25" s="469" customFormat="1" ht="13.5" customHeight="1">
      <c r="A78" s="628" t="s">
        <v>1</v>
      </c>
      <c r="B78" s="169" t="s">
        <v>2</v>
      </c>
      <c r="C78" s="319">
        <f>C77+C76+C74+C72</f>
        <v>4203.9026722228</v>
      </c>
      <c r="D78" s="319">
        <f>D77+D76+D74+D72</f>
        <v>11206.545072524768</v>
      </c>
      <c r="E78" s="319">
        <v>13702.299515401455</v>
      </c>
      <c r="F78" s="319">
        <v>4548.5277500000002</v>
      </c>
      <c r="G78" s="319">
        <f t="shared" ref="G78:M78" si="8">G77+G72</f>
        <v>26821.165258180001</v>
      </c>
      <c r="H78" s="319">
        <f t="shared" si="8"/>
        <v>3098.9863021000001</v>
      </c>
      <c r="I78" s="319">
        <f t="shared" si="8"/>
        <v>2088.4922500000002</v>
      </c>
      <c r="J78" s="319">
        <f t="shared" si="8"/>
        <v>5318.51415</v>
      </c>
      <c r="K78" s="319">
        <f t="shared" si="8"/>
        <v>13582.499999965999</v>
      </c>
      <c r="L78" s="779">
        <f t="shared" si="8"/>
        <v>1561.45</v>
      </c>
      <c r="M78" s="779">
        <f t="shared" si="8"/>
        <v>3232.7639875899999</v>
      </c>
      <c r="N78" s="817">
        <f t="shared" ref="N78" si="9">N77+N72</f>
        <v>14747.43230601</v>
      </c>
      <c r="O78" s="615"/>
      <c r="Q78" s="615"/>
      <c r="R78" s="225"/>
      <c r="U78" s="225"/>
      <c r="V78" s="225"/>
      <c r="W78" s="513"/>
      <c r="X78" s="225"/>
      <c r="Y78" s="225"/>
    </row>
    <row r="79" spans="1:25" s="313" customFormat="1" ht="13.5" customHeight="1">
      <c r="A79" s="632"/>
      <c r="B79" s="316"/>
      <c r="C79" s="555"/>
      <c r="D79" s="451"/>
      <c r="E79" s="451"/>
      <c r="F79" s="451"/>
      <c r="G79" s="451"/>
      <c r="H79" s="451"/>
      <c r="I79" s="451"/>
      <c r="J79" s="451"/>
      <c r="K79" s="451"/>
      <c r="L79" s="778"/>
      <c r="M79" s="451"/>
      <c r="N79" s="451"/>
      <c r="O79" s="593"/>
      <c r="P79" s="615"/>
      <c r="Q79" s="615"/>
      <c r="R79" s="615"/>
    </row>
    <row r="80" spans="1:25" s="538" customFormat="1">
      <c r="A80" s="642" t="s">
        <v>678</v>
      </c>
      <c r="B80" s="543" t="s">
        <v>680</v>
      </c>
      <c r="C80" s="311" t="str">
        <f t="shared" ref="C80:N80" si="10">+C70</f>
        <v>2024/01</v>
      </c>
      <c r="D80" s="311" t="str">
        <f t="shared" si="10"/>
        <v>2024/02</v>
      </c>
      <c r="E80" s="311" t="s">
        <v>755</v>
      </c>
      <c r="F80" s="311" t="s">
        <v>754</v>
      </c>
      <c r="G80" s="311" t="str">
        <f t="shared" si="10"/>
        <v>2024/05</v>
      </c>
      <c r="H80" s="311" t="s">
        <v>752</v>
      </c>
      <c r="I80" s="311" t="str">
        <f t="shared" si="10"/>
        <v>2024/07</v>
      </c>
      <c r="J80" s="311" t="str">
        <f t="shared" si="10"/>
        <v>2024/08</v>
      </c>
      <c r="K80" s="311" t="str">
        <f t="shared" si="10"/>
        <v>2024/09</v>
      </c>
      <c r="L80" s="540" t="str">
        <f t="shared" si="10"/>
        <v>2024/10</v>
      </c>
      <c r="M80" s="311" t="str">
        <f t="shared" si="10"/>
        <v>2024/11</v>
      </c>
      <c r="N80" s="812" t="str">
        <f t="shared" si="10"/>
        <v>2024/12</v>
      </c>
      <c r="O80" s="170"/>
      <c r="P80" s="615"/>
      <c r="Q80" s="615"/>
      <c r="R80" s="615"/>
    </row>
    <row r="81" spans="1:25">
      <c r="A81" s="621" t="s">
        <v>577</v>
      </c>
      <c r="B81" s="197" t="s">
        <v>570</v>
      </c>
      <c r="C81" s="315">
        <v>142</v>
      </c>
      <c r="D81" s="315">
        <v>137</v>
      </c>
      <c r="E81" s="315">
        <v>165</v>
      </c>
      <c r="F81" s="315">
        <v>86</v>
      </c>
      <c r="G81" s="315">
        <v>160</v>
      </c>
      <c r="H81" s="315">
        <v>120</v>
      </c>
      <c r="I81" s="506">
        <v>128</v>
      </c>
      <c r="J81" s="315">
        <v>145</v>
      </c>
      <c r="K81" s="315">
        <v>125</v>
      </c>
      <c r="L81" s="506">
        <v>127</v>
      </c>
      <c r="M81" s="506">
        <v>132</v>
      </c>
      <c r="N81" s="818">
        <v>140</v>
      </c>
      <c r="O81" s="615"/>
      <c r="P81" s="615"/>
      <c r="Q81" s="615"/>
      <c r="R81" s="615"/>
      <c r="S81" s="225"/>
      <c r="T81" s="225"/>
      <c r="U81" s="225"/>
      <c r="V81" s="225"/>
      <c r="W81" s="513"/>
      <c r="X81" s="225"/>
      <c r="Y81" s="225"/>
    </row>
    <row r="82" spans="1:25">
      <c r="A82" s="643" t="s">
        <v>759</v>
      </c>
      <c r="B82" s="208" t="s">
        <v>571</v>
      </c>
      <c r="C82" s="346">
        <v>52574.223910000001</v>
      </c>
      <c r="D82" s="346">
        <v>50338.180493</v>
      </c>
      <c r="E82" s="346">
        <v>42861.002122999998</v>
      </c>
      <c r="F82" s="580">
        <v>37422.414632</v>
      </c>
      <c r="G82" s="580">
        <v>54294.794503999998</v>
      </c>
      <c r="H82" s="580">
        <v>52720.681706000003</v>
      </c>
      <c r="I82" s="580">
        <v>56288.748920999999</v>
      </c>
      <c r="J82" s="580">
        <v>56856.696652999999</v>
      </c>
      <c r="K82" s="580">
        <v>39562.064724000003</v>
      </c>
      <c r="L82" s="780">
        <v>54223.147661000003</v>
      </c>
      <c r="M82" s="780">
        <v>56534.636047</v>
      </c>
      <c r="N82" s="819">
        <v>78551.175619999995</v>
      </c>
      <c r="O82" s="615"/>
      <c r="P82" s="170"/>
      <c r="Q82" s="615"/>
      <c r="S82" s="225"/>
      <c r="T82" s="225"/>
      <c r="U82" s="225"/>
      <c r="V82" s="225"/>
      <c r="W82" s="513"/>
      <c r="X82" s="225"/>
      <c r="Y82" s="225"/>
    </row>
    <row r="83" spans="1:25">
      <c r="A83" s="395" t="s">
        <v>674</v>
      </c>
      <c r="B83" s="187" t="s">
        <v>687</v>
      </c>
      <c r="C83" s="555"/>
      <c r="D83" s="231"/>
      <c r="E83" s="231"/>
      <c r="F83" s="451"/>
      <c r="G83" s="451"/>
      <c r="P83" s="170"/>
      <c r="Q83" s="615"/>
    </row>
    <row r="84" spans="1:25" s="313" customFormat="1">
      <c r="A84" s="638" t="s">
        <v>390</v>
      </c>
      <c r="B84" s="312" t="s">
        <v>391</v>
      </c>
      <c r="C84" s="311" t="str">
        <f t="shared" ref="C84:N84" si="11">+C4</f>
        <v>2024/01</v>
      </c>
      <c r="D84" s="311" t="str">
        <f t="shared" si="11"/>
        <v>2024/02</v>
      </c>
      <c r="E84" s="311" t="s">
        <v>755</v>
      </c>
      <c r="F84" s="311" t="s">
        <v>754</v>
      </c>
      <c r="G84" s="311" t="str">
        <f t="shared" si="11"/>
        <v>2024/05</v>
      </c>
      <c r="H84" s="311" t="s">
        <v>752</v>
      </c>
      <c r="I84" s="311" t="str">
        <f t="shared" si="11"/>
        <v>2024/07</v>
      </c>
      <c r="J84" s="311" t="str">
        <f t="shared" si="11"/>
        <v>2024/08</v>
      </c>
      <c r="K84" s="311" t="str">
        <f t="shared" si="11"/>
        <v>2024/09</v>
      </c>
      <c r="L84" s="784" t="str">
        <f t="shared" si="11"/>
        <v>2024/10</v>
      </c>
      <c r="M84" s="540" t="str">
        <f t="shared" si="11"/>
        <v>2024/11</v>
      </c>
      <c r="N84" s="671" t="str">
        <f t="shared" si="11"/>
        <v>2024/12</v>
      </c>
      <c r="O84" s="170"/>
      <c r="P84" s="170"/>
      <c r="Q84" s="170"/>
      <c r="R84" s="170"/>
    </row>
    <row r="85" spans="1:25" s="313" customFormat="1">
      <c r="A85" s="644" t="s">
        <v>53</v>
      </c>
      <c r="B85" s="316" t="s">
        <v>54</v>
      </c>
      <c r="C85" s="315">
        <v>2050511.7728200001</v>
      </c>
      <c r="D85" s="315">
        <v>2321313.2676810003</v>
      </c>
      <c r="E85" s="315">
        <v>2564445.0129470001</v>
      </c>
      <c r="F85" s="315">
        <v>2759319.4140889999</v>
      </c>
      <c r="G85" s="315">
        <v>2896331.9063149998</v>
      </c>
      <c r="H85" s="315">
        <v>3085022.8241960001</v>
      </c>
      <c r="I85" s="315">
        <v>3339949.5473390003</v>
      </c>
      <c r="J85" s="315">
        <v>3649862.5621170001</v>
      </c>
      <c r="K85" s="315">
        <v>3950278.1087130001</v>
      </c>
      <c r="L85" s="785">
        <v>4141397.9737499999</v>
      </c>
      <c r="M85" s="820">
        <v>4418208.6105699996</v>
      </c>
      <c r="N85" s="827">
        <v>4674760.3529460002</v>
      </c>
      <c r="O85" s="170"/>
      <c r="P85" s="170"/>
      <c r="Q85" s="170"/>
      <c r="R85" s="170"/>
    </row>
    <row r="86" spans="1:25" s="313" customFormat="1">
      <c r="A86" s="632" t="s">
        <v>39</v>
      </c>
      <c r="B86" s="316" t="s">
        <v>40</v>
      </c>
      <c r="C86" s="315">
        <v>795724.69663300004</v>
      </c>
      <c r="D86" s="315">
        <v>845509.23638399993</v>
      </c>
      <c r="E86" s="315">
        <v>902135.55431200005</v>
      </c>
      <c r="F86" s="315">
        <v>960994.13859600003</v>
      </c>
      <c r="G86" s="315">
        <v>990468.691399</v>
      </c>
      <c r="H86" s="315">
        <v>1030674.042652</v>
      </c>
      <c r="I86" s="315">
        <v>1059170.0878099999</v>
      </c>
      <c r="J86" s="315">
        <v>1085044.9401720001</v>
      </c>
      <c r="K86" s="315">
        <v>1137108.810208</v>
      </c>
      <c r="L86" s="426">
        <v>1141688.7697070001</v>
      </c>
      <c r="M86" s="589">
        <v>1186752.2035970001</v>
      </c>
      <c r="N86" s="824">
        <v>1229881.0052820002</v>
      </c>
      <c r="O86" s="170"/>
      <c r="Q86" s="170"/>
      <c r="R86" s="170"/>
    </row>
    <row r="87" spans="1:25" s="313" customFormat="1">
      <c r="A87" s="632" t="s">
        <v>583</v>
      </c>
      <c r="B87" s="316" t="s">
        <v>15</v>
      </c>
      <c r="C87" s="506">
        <v>4720.5736180399999</v>
      </c>
      <c r="D87" s="506">
        <v>5521.9113363999995</v>
      </c>
      <c r="E87" s="506">
        <v>5655.1501025200005</v>
      </c>
      <c r="F87" s="506">
        <v>5641.5811669599998</v>
      </c>
      <c r="G87" s="506">
        <v>5216.29589012</v>
      </c>
      <c r="H87" s="506">
        <v>5100.2302194800004</v>
      </c>
      <c r="I87" s="315">
        <v>4953.4470619599997</v>
      </c>
      <c r="J87" s="315">
        <v>4326.9297278399999</v>
      </c>
      <c r="K87" s="506">
        <v>4178.7991288000003</v>
      </c>
      <c r="L87" s="315">
        <v>4005.9873579199998</v>
      </c>
      <c r="M87" s="589">
        <v>4177.3508280799997</v>
      </c>
      <c r="N87" s="824">
        <v>4405.6828495600002</v>
      </c>
      <c r="O87" s="170"/>
      <c r="P87" s="503"/>
    </row>
    <row r="88" spans="1:25" s="313" customFormat="1">
      <c r="A88" s="632" t="s">
        <v>158</v>
      </c>
      <c r="B88" s="316" t="s">
        <v>16</v>
      </c>
      <c r="C88" s="506">
        <v>414859.33944913902</v>
      </c>
      <c r="D88" s="506">
        <v>437313.30621307285</v>
      </c>
      <c r="E88" s="506">
        <v>397860.49686517456</v>
      </c>
      <c r="F88" s="506">
        <v>458306.70216577197</v>
      </c>
      <c r="G88" s="506">
        <v>464543.12681855098</v>
      </c>
      <c r="H88" s="506">
        <v>437939.21401306102</v>
      </c>
      <c r="I88" s="315">
        <v>441036.09697067301</v>
      </c>
      <c r="J88" s="315">
        <v>421401.01974140224</v>
      </c>
      <c r="K88" s="506">
        <v>473263.9559196629</v>
      </c>
      <c r="L88" s="315">
        <v>451803.52156955103</v>
      </c>
      <c r="M88" s="589">
        <v>510789.55941141688</v>
      </c>
      <c r="N88" s="824">
        <v>528847.70054788014</v>
      </c>
      <c r="O88" s="503"/>
      <c r="P88" s="503"/>
      <c r="R88" s="170"/>
    </row>
    <row r="89" spans="1:25" s="313" customFormat="1">
      <c r="A89" s="632" t="s">
        <v>182</v>
      </c>
      <c r="B89" s="316" t="s">
        <v>17</v>
      </c>
      <c r="C89" s="506">
        <v>18134.246075200001</v>
      </c>
      <c r="D89" s="506">
        <v>19487.391135999998</v>
      </c>
      <c r="E89" s="506">
        <v>17565.1006528</v>
      </c>
      <c r="F89" s="506">
        <v>19028.025104</v>
      </c>
      <c r="G89" s="506">
        <v>18324.594185599999</v>
      </c>
      <c r="H89" s="506">
        <v>19155.141819199998</v>
      </c>
      <c r="I89" s="315">
        <v>18346.261008000001</v>
      </c>
      <c r="J89" s="315">
        <v>17939.264560000003</v>
      </c>
      <c r="K89" s="506">
        <v>19755.770303999998</v>
      </c>
      <c r="L89" s="315">
        <v>17821.8556192</v>
      </c>
      <c r="M89" s="589">
        <v>19057.544895999999</v>
      </c>
      <c r="N89" s="824">
        <v>19500.295439999998</v>
      </c>
      <c r="O89" s="503"/>
      <c r="P89" s="503"/>
      <c r="Q89" s="170"/>
    </row>
    <row r="90" spans="1:25" s="313" customFormat="1">
      <c r="A90" s="628" t="s">
        <v>1</v>
      </c>
      <c r="B90" s="320" t="s">
        <v>2</v>
      </c>
      <c r="C90" s="319">
        <f>SUM(C85:C89)</f>
        <v>3283950.6285953787</v>
      </c>
      <c r="D90" s="319">
        <f>SUM(D85:D89)</f>
        <v>3629145.1127504734</v>
      </c>
      <c r="E90" s="319">
        <v>3887661.3148794947</v>
      </c>
      <c r="F90" s="319">
        <f t="shared" ref="F90:N90" si="12">SUM(F85:F89)</f>
        <v>4203289.8611217318</v>
      </c>
      <c r="G90" s="319">
        <f t="shared" si="12"/>
        <v>4374884.614608271</v>
      </c>
      <c r="H90" s="319">
        <f t="shared" si="12"/>
        <v>4577891.452899741</v>
      </c>
      <c r="I90" s="319">
        <f t="shared" si="12"/>
        <v>4863455.4401896326</v>
      </c>
      <c r="J90" s="319">
        <f>SUM(J85:J89)</f>
        <v>5178574.7163182423</v>
      </c>
      <c r="K90" s="779">
        <f>SUM(K85:K89)</f>
        <v>5584585.4442734625</v>
      </c>
      <c r="L90" s="319">
        <f t="shared" si="12"/>
        <v>5756718.1080036703</v>
      </c>
      <c r="M90" s="779">
        <f>SUM(M85:M89)</f>
        <v>6138985.2693024967</v>
      </c>
      <c r="N90" s="817">
        <f t="shared" si="12"/>
        <v>6457395.0370654399</v>
      </c>
      <c r="P90" s="170"/>
      <c r="Q90" s="170"/>
    </row>
    <row r="91" spans="1:25">
      <c r="A91" s="645"/>
      <c r="B91" s="190"/>
      <c r="C91" s="570"/>
      <c r="D91" s="569"/>
      <c r="E91" s="569"/>
      <c r="F91" s="569"/>
      <c r="G91" s="569"/>
      <c r="H91" s="569"/>
      <c r="I91" s="569"/>
      <c r="J91" s="569"/>
      <c r="K91" s="569"/>
      <c r="L91" s="569"/>
      <c r="M91" s="569"/>
      <c r="N91" s="569"/>
      <c r="P91" s="170"/>
    </row>
    <row r="92" spans="1:25">
      <c r="A92" s="629" t="s">
        <v>709</v>
      </c>
      <c r="B92" s="204" t="s">
        <v>291</v>
      </c>
      <c r="C92" s="456" t="str">
        <f t="shared" ref="C92:N92" si="13">+C4</f>
        <v>2024/01</v>
      </c>
      <c r="D92" s="456" t="str">
        <f t="shared" si="13"/>
        <v>2024/02</v>
      </c>
      <c r="E92" s="456" t="s">
        <v>755</v>
      </c>
      <c r="F92" s="456" t="s">
        <v>754</v>
      </c>
      <c r="G92" s="456" t="str">
        <f t="shared" si="13"/>
        <v>2024/05</v>
      </c>
      <c r="H92" s="456" t="s">
        <v>752</v>
      </c>
      <c r="I92" s="456" t="str">
        <f t="shared" si="13"/>
        <v>2024/07</v>
      </c>
      <c r="J92" s="456" t="str">
        <f t="shared" si="13"/>
        <v>2024/08</v>
      </c>
      <c r="K92" s="456" t="str">
        <f t="shared" si="13"/>
        <v>2024/09</v>
      </c>
      <c r="L92" s="456" t="str">
        <f t="shared" si="13"/>
        <v>2024/10</v>
      </c>
      <c r="M92" s="456" t="str">
        <f t="shared" si="13"/>
        <v>2024/11</v>
      </c>
      <c r="N92" s="821" t="str">
        <f t="shared" si="13"/>
        <v>2024/12</v>
      </c>
      <c r="P92" s="170"/>
    </row>
    <row r="93" spans="1:25">
      <c r="A93" s="625" t="s">
        <v>242</v>
      </c>
      <c r="B93" s="176" t="s">
        <v>242</v>
      </c>
      <c r="C93" s="736">
        <v>8496.66</v>
      </c>
      <c r="D93" s="737">
        <v>9193.69</v>
      </c>
      <c r="E93" s="737">
        <v>9142.4</v>
      </c>
      <c r="F93" s="737">
        <v>10045.74</v>
      </c>
      <c r="G93" s="737">
        <v>10400.48</v>
      </c>
      <c r="H93" s="737">
        <v>10647.91</v>
      </c>
      <c r="I93" s="737">
        <v>10638.58</v>
      </c>
      <c r="J93" s="758">
        <v>9833.2199999999993</v>
      </c>
      <c r="K93" s="758">
        <v>9665.7800000000007</v>
      </c>
      <c r="L93" s="758">
        <v>8863.8799999999992</v>
      </c>
      <c r="M93" s="758">
        <v>9652</v>
      </c>
      <c r="N93" s="822">
        <v>9830.56</v>
      </c>
      <c r="O93" s="538"/>
      <c r="P93" s="170"/>
    </row>
    <row r="94" spans="1:25" ht="12" customHeight="1">
      <c r="A94" s="625" t="s">
        <v>243</v>
      </c>
      <c r="B94" s="176" t="s">
        <v>292</v>
      </c>
      <c r="C94" s="738">
        <v>8577.35</v>
      </c>
      <c r="D94" s="416">
        <v>9450.48</v>
      </c>
      <c r="E94" s="416">
        <v>9450.48</v>
      </c>
      <c r="F94" s="416">
        <v>10132.879999999999</v>
      </c>
      <c r="G94" s="416">
        <v>11088.01</v>
      </c>
      <c r="H94" s="416">
        <v>11088.01</v>
      </c>
      <c r="I94" s="416">
        <v>11252.11</v>
      </c>
      <c r="J94" s="758">
        <v>11252.11</v>
      </c>
      <c r="K94" s="758">
        <v>11252.11</v>
      </c>
      <c r="L94" s="758">
        <v>11252.11</v>
      </c>
      <c r="M94" s="758">
        <v>11252.11</v>
      </c>
      <c r="N94" s="789">
        <v>11252.11</v>
      </c>
      <c r="P94" s="170"/>
    </row>
    <row r="95" spans="1:25">
      <c r="A95" s="625" t="s">
        <v>244</v>
      </c>
      <c r="B95" s="176" t="s">
        <v>293</v>
      </c>
      <c r="C95" s="738">
        <v>7412.04</v>
      </c>
      <c r="D95" s="416">
        <v>7412.04</v>
      </c>
      <c r="E95" s="416">
        <v>7412.04</v>
      </c>
      <c r="F95" s="416">
        <v>7412.04</v>
      </c>
      <c r="G95" s="416">
        <v>7412.04</v>
      </c>
      <c r="H95" s="416">
        <v>7412.04</v>
      </c>
      <c r="I95" s="416">
        <v>7412.04</v>
      </c>
      <c r="J95" s="758">
        <v>7412.04</v>
      </c>
      <c r="K95" s="758">
        <v>7412.04</v>
      </c>
      <c r="L95" s="758">
        <v>7412.04</v>
      </c>
      <c r="M95" s="758">
        <v>7412.04</v>
      </c>
      <c r="N95" s="789">
        <v>7412.04</v>
      </c>
      <c r="P95" s="170"/>
    </row>
    <row r="96" spans="1:25">
      <c r="A96" s="646" t="s">
        <v>156</v>
      </c>
      <c r="B96" s="260" t="s">
        <v>157</v>
      </c>
      <c r="C96" s="720">
        <v>128423.94221945318</v>
      </c>
      <c r="D96" s="457">
        <v>163411.40092211307</v>
      </c>
      <c r="E96" s="457">
        <v>161922.54567857424</v>
      </c>
      <c r="F96" s="457">
        <v>158406.8695778453</v>
      </c>
      <c r="G96" s="457">
        <v>159681.63955276986</v>
      </c>
      <c r="H96" s="457">
        <v>155605.51982527622</v>
      </c>
      <c r="I96" s="457">
        <v>152836.05615452162</v>
      </c>
      <c r="J96" s="759">
        <v>149268.56149638633</v>
      </c>
      <c r="K96" s="759">
        <v>145426.34873751647</v>
      </c>
      <c r="L96" s="758">
        <v>145358.98711081545</v>
      </c>
      <c r="M96" s="758">
        <v>140496.75784837568</v>
      </c>
      <c r="N96" s="709">
        <v>138777.75939138129</v>
      </c>
      <c r="P96" s="170"/>
    </row>
    <row r="97" spans="1:26">
      <c r="A97" s="647"/>
      <c r="B97" s="283"/>
      <c r="C97" s="559"/>
      <c r="D97" s="282"/>
      <c r="E97" s="457"/>
      <c r="H97" s="725"/>
      <c r="I97" s="458"/>
      <c r="J97" s="458"/>
      <c r="K97" s="458"/>
      <c r="L97" s="781"/>
      <c r="M97" s="458"/>
      <c r="N97" s="458"/>
    </row>
    <row r="98" spans="1:26">
      <c r="A98" s="648" t="s">
        <v>587</v>
      </c>
      <c r="B98" s="242" t="s">
        <v>107</v>
      </c>
      <c r="C98" s="459" t="str">
        <f t="shared" ref="C98:N98" si="14">+C4</f>
        <v>2024/01</v>
      </c>
      <c r="D98" s="459" t="str">
        <f t="shared" si="14"/>
        <v>2024/02</v>
      </c>
      <c r="E98" s="459" t="s">
        <v>755</v>
      </c>
      <c r="F98" s="459" t="s">
        <v>754</v>
      </c>
      <c r="G98" s="459" t="str">
        <f t="shared" si="14"/>
        <v>2024/05</v>
      </c>
      <c r="H98" s="459" t="s">
        <v>752</v>
      </c>
      <c r="I98" s="459" t="str">
        <f t="shared" si="14"/>
        <v>2024/07</v>
      </c>
      <c r="J98" s="459" t="str">
        <f t="shared" si="14"/>
        <v>2024/08</v>
      </c>
      <c r="K98" s="459" t="str">
        <f t="shared" si="14"/>
        <v>2024/09</v>
      </c>
      <c r="L98" s="459" t="str">
        <f t="shared" si="14"/>
        <v>2024/10</v>
      </c>
      <c r="M98" s="459" t="str">
        <f t="shared" si="14"/>
        <v>2024/11</v>
      </c>
      <c r="N98" s="823" t="str">
        <f t="shared" si="14"/>
        <v>2024/12</v>
      </c>
    </row>
    <row r="99" spans="1:26">
      <c r="A99" s="649" t="s">
        <v>234</v>
      </c>
      <c r="B99" s="244" t="s">
        <v>302</v>
      </c>
      <c r="C99" s="428">
        <v>7267418</v>
      </c>
      <c r="D99" s="428">
        <v>8163337</v>
      </c>
      <c r="E99" s="428">
        <v>8216062</v>
      </c>
      <c r="F99" s="315">
        <v>8198916</v>
      </c>
      <c r="G99" s="315">
        <v>8328236</v>
      </c>
      <c r="H99" s="315">
        <v>7637462</v>
      </c>
      <c r="I99" s="315">
        <v>7427839</v>
      </c>
      <c r="J99" s="315">
        <v>7390758</v>
      </c>
      <c r="K99" s="315">
        <v>7125843</v>
      </c>
      <c r="L99" s="506">
        <v>6988549</v>
      </c>
      <c r="M99" s="506">
        <v>6871751</v>
      </c>
      <c r="N99" s="818">
        <v>6839739</v>
      </c>
    </row>
    <row r="100" spans="1:26">
      <c r="A100" s="649" t="s">
        <v>261</v>
      </c>
      <c r="B100" s="244" t="s">
        <v>54</v>
      </c>
      <c r="C100" s="428">
        <v>4393654</v>
      </c>
      <c r="D100" s="428">
        <v>4552086</v>
      </c>
      <c r="E100" s="428">
        <v>4678051</v>
      </c>
      <c r="F100" s="315">
        <v>4803902</v>
      </c>
      <c r="G100" s="315">
        <v>4953199</v>
      </c>
      <c r="H100" s="428">
        <v>5015177</v>
      </c>
      <c r="I100" s="315">
        <v>5100923</v>
      </c>
      <c r="J100" s="428">
        <v>5191172</v>
      </c>
      <c r="K100" s="428">
        <v>5262514</v>
      </c>
      <c r="L100" s="576">
        <v>5318231</v>
      </c>
      <c r="M100" s="576">
        <v>5366673</v>
      </c>
      <c r="N100" s="806">
        <v>5413773</v>
      </c>
      <c r="O100" s="428"/>
    </row>
    <row r="101" spans="1:26" s="313" customFormat="1">
      <c r="A101" s="650" t="s">
        <v>704</v>
      </c>
      <c r="B101" s="490" t="s">
        <v>705</v>
      </c>
      <c r="C101" s="428">
        <v>46767</v>
      </c>
      <c r="D101" s="428">
        <v>44922</v>
      </c>
      <c r="E101" s="428">
        <v>45613</v>
      </c>
      <c r="F101" s="428">
        <v>91364</v>
      </c>
      <c r="G101" s="428">
        <v>90119</v>
      </c>
      <c r="H101" s="428">
        <v>91039</v>
      </c>
      <c r="I101" s="428">
        <v>89826</v>
      </c>
      <c r="J101" s="426">
        <v>57114</v>
      </c>
      <c r="K101" s="426">
        <v>51742</v>
      </c>
      <c r="L101" s="589">
        <v>51072</v>
      </c>
      <c r="M101" s="589">
        <v>49655</v>
      </c>
      <c r="N101" s="824">
        <v>47896</v>
      </c>
      <c r="O101" s="170"/>
      <c r="P101" s="600"/>
    </row>
    <row r="102" spans="1:26">
      <c r="A102" s="649" t="s">
        <v>263</v>
      </c>
      <c r="B102" s="244" t="s">
        <v>304</v>
      </c>
      <c r="C102" s="564">
        <v>218254</v>
      </c>
      <c r="D102" s="564">
        <v>215582</v>
      </c>
      <c r="E102" s="564">
        <v>271298</v>
      </c>
      <c r="F102" s="426">
        <v>278749</v>
      </c>
      <c r="G102" s="426">
        <v>261464</v>
      </c>
      <c r="H102" s="426">
        <v>252419</v>
      </c>
      <c r="I102" s="426">
        <v>241862</v>
      </c>
      <c r="J102" s="426">
        <v>245616</v>
      </c>
      <c r="K102" s="426">
        <v>254206</v>
      </c>
      <c r="L102" s="589">
        <v>267308</v>
      </c>
      <c r="M102" s="589">
        <v>267691</v>
      </c>
      <c r="N102" s="824">
        <v>264364</v>
      </c>
      <c r="P102" s="170"/>
    </row>
    <row r="103" spans="1:26">
      <c r="A103" s="621" t="s">
        <v>685</v>
      </c>
      <c r="B103" s="176" t="s">
        <v>686</v>
      </c>
      <c r="C103" s="428">
        <v>3290</v>
      </c>
      <c r="D103" s="428">
        <v>3471</v>
      </c>
      <c r="E103" s="428">
        <v>3286</v>
      </c>
      <c r="F103" s="426">
        <v>3345</v>
      </c>
      <c r="G103" s="426">
        <v>3382</v>
      </c>
      <c r="H103" s="426">
        <v>3377</v>
      </c>
      <c r="I103" s="426">
        <v>3470</v>
      </c>
      <c r="J103" s="428">
        <v>3557</v>
      </c>
      <c r="K103" s="428">
        <v>3419</v>
      </c>
      <c r="L103" s="576">
        <v>3528</v>
      </c>
      <c r="M103" s="576">
        <v>3461</v>
      </c>
      <c r="N103" s="806">
        <v>3565</v>
      </c>
      <c r="P103" s="170"/>
    </row>
    <row r="104" spans="1:26" s="313" customFormat="1">
      <c r="A104" s="651" t="s">
        <v>690</v>
      </c>
      <c r="B104" s="493" t="s">
        <v>621</v>
      </c>
      <c r="C104" s="730">
        <v>4594586</v>
      </c>
      <c r="D104" s="492">
        <v>6304068</v>
      </c>
      <c r="E104" s="492">
        <v>6303649</v>
      </c>
      <c r="F104" s="492">
        <v>5893484</v>
      </c>
      <c r="G104" s="492">
        <v>6529746</v>
      </c>
      <c r="H104" s="752">
        <v>4920631</v>
      </c>
      <c r="I104" s="752">
        <v>4311808</v>
      </c>
      <c r="J104" s="752">
        <v>3868539</v>
      </c>
      <c r="K104" s="752">
        <v>3648068</v>
      </c>
      <c r="L104" s="752">
        <v>3044617</v>
      </c>
      <c r="M104" s="752">
        <v>2842114</v>
      </c>
      <c r="N104" s="825">
        <v>3333486</v>
      </c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</row>
    <row r="105" spans="1:26" s="313" customFormat="1">
      <c r="A105" s="650" t="s">
        <v>688</v>
      </c>
      <c r="B105" s="490" t="s">
        <v>622</v>
      </c>
      <c r="C105" s="731">
        <v>31583</v>
      </c>
      <c r="D105" s="426">
        <v>34162</v>
      </c>
      <c r="E105" s="426">
        <v>34080</v>
      </c>
      <c r="F105" s="426">
        <v>32789</v>
      </c>
      <c r="G105" s="426">
        <v>32729</v>
      </c>
      <c r="H105" s="589">
        <v>30992</v>
      </c>
      <c r="I105" s="589">
        <v>31287</v>
      </c>
      <c r="J105" s="589">
        <v>32160</v>
      </c>
      <c r="K105" s="589">
        <v>30175</v>
      </c>
      <c r="L105" s="589">
        <v>31211</v>
      </c>
      <c r="M105" s="589">
        <v>30735</v>
      </c>
      <c r="N105" s="824">
        <v>31311</v>
      </c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</row>
    <row r="106" spans="1:26" s="313" customFormat="1">
      <c r="A106" s="650" t="s">
        <v>689</v>
      </c>
      <c r="B106" s="490" t="s">
        <v>623</v>
      </c>
      <c r="C106" s="732">
        <v>11972</v>
      </c>
      <c r="D106" s="733">
        <v>12362</v>
      </c>
      <c r="E106" s="733">
        <v>12932</v>
      </c>
      <c r="F106" s="733">
        <v>12717</v>
      </c>
      <c r="G106" s="733">
        <v>12553</v>
      </c>
      <c r="H106" s="753">
        <v>11906</v>
      </c>
      <c r="I106" s="753">
        <v>12338</v>
      </c>
      <c r="J106" s="753">
        <v>12750</v>
      </c>
      <c r="K106" s="589">
        <v>13048</v>
      </c>
      <c r="L106" s="589">
        <v>13627</v>
      </c>
      <c r="M106" s="753">
        <v>13910</v>
      </c>
      <c r="N106" s="807">
        <v>13684</v>
      </c>
      <c r="O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</row>
    <row r="107" spans="1:26">
      <c r="A107" s="651" t="s">
        <v>723</v>
      </c>
      <c r="B107" s="326" t="s">
        <v>728</v>
      </c>
      <c r="C107" s="426">
        <v>7884591</v>
      </c>
      <c r="D107" s="426">
        <v>7966420</v>
      </c>
      <c r="E107" s="426">
        <v>8040822</v>
      </c>
      <c r="F107" s="426">
        <v>8112085</v>
      </c>
      <c r="G107" s="426">
        <v>8166007</v>
      </c>
      <c r="H107" s="426">
        <v>8222685</v>
      </c>
      <c r="I107" s="426">
        <v>8275779</v>
      </c>
      <c r="J107" s="752">
        <v>7386035</v>
      </c>
      <c r="K107" s="492">
        <v>8396102</v>
      </c>
      <c r="L107" s="752">
        <v>8454464</v>
      </c>
      <c r="M107" s="752">
        <v>8506849</v>
      </c>
      <c r="N107" s="825">
        <v>8571337</v>
      </c>
    </row>
    <row r="108" spans="1:26">
      <c r="A108" s="650" t="s">
        <v>726</v>
      </c>
      <c r="B108" s="244" t="s">
        <v>531</v>
      </c>
      <c r="C108" s="426">
        <v>7302931</v>
      </c>
      <c r="D108" s="426">
        <v>7286058</v>
      </c>
      <c r="E108" s="426">
        <v>7262957</v>
      </c>
      <c r="F108" s="426">
        <v>7290372</v>
      </c>
      <c r="G108" s="426">
        <v>7269749</v>
      </c>
      <c r="H108" s="426">
        <v>7325614</v>
      </c>
      <c r="I108" s="426">
        <v>7386035</v>
      </c>
      <c r="J108" s="589">
        <v>7488482</v>
      </c>
      <c r="K108" s="426">
        <v>7536959</v>
      </c>
      <c r="L108" s="589">
        <v>7568536</v>
      </c>
      <c r="M108" s="589">
        <v>7585031</v>
      </c>
      <c r="N108" s="824">
        <v>7575311</v>
      </c>
    </row>
    <row r="109" spans="1:26">
      <c r="A109" s="649" t="s">
        <v>727</v>
      </c>
      <c r="B109" s="490" t="s">
        <v>732</v>
      </c>
      <c r="C109" s="426">
        <v>14279503</v>
      </c>
      <c r="D109" s="426">
        <v>14338517</v>
      </c>
      <c r="E109" s="426">
        <v>14385005</v>
      </c>
      <c r="F109" s="426">
        <v>14473679</v>
      </c>
      <c r="G109" s="426">
        <v>14506209</v>
      </c>
      <c r="H109" s="426">
        <v>14608423</v>
      </c>
      <c r="I109" s="426">
        <v>14715109</v>
      </c>
      <c r="J109" s="589">
        <v>14862957</v>
      </c>
      <c r="K109" s="426">
        <v>14962569</v>
      </c>
      <c r="L109" s="589">
        <v>15043218</v>
      </c>
      <c r="M109" s="589">
        <v>15105288</v>
      </c>
      <c r="N109" s="824">
        <v>15153495</v>
      </c>
      <c r="P109" s="170"/>
    </row>
    <row r="110" spans="1:26">
      <c r="A110" s="652" t="s">
        <v>392</v>
      </c>
      <c r="B110" s="472" t="s">
        <v>394</v>
      </c>
      <c r="C110" s="460">
        <v>168877971</v>
      </c>
      <c r="D110" s="460">
        <v>170668154</v>
      </c>
      <c r="E110" s="460">
        <v>169519646</v>
      </c>
      <c r="F110" s="460">
        <v>169727473</v>
      </c>
      <c r="G110" s="460">
        <v>173474929</v>
      </c>
      <c r="H110" s="460">
        <v>171462134</v>
      </c>
      <c r="I110" s="757">
        <v>174846974</v>
      </c>
      <c r="J110" s="757">
        <v>176181962</v>
      </c>
      <c r="K110" s="757">
        <v>177314135</v>
      </c>
      <c r="L110" s="757">
        <v>178451790</v>
      </c>
      <c r="M110" s="757">
        <v>177205016</v>
      </c>
      <c r="N110" s="831">
        <v>180760119</v>
      </c>
      <c r="P110" s="170"/>
    </row>
    <row r="111" spans="1:26" ht="32.25">
      <c r="A111" s="653" t="s">
        <v>620</v>
      </c>
      <c r="B111" s="546" t="s">
        <v>626</v>
      </c>
      <c r="C111" s="560"/>
      <c r="D111" s="426"/>
      <c r="H111" s="545"/>
      <c r="P111" s="170"/>
    </row>
    <row r="112" spans="1:26" s="313" customFormat="1">
      <c r="A112" s="653" t="s">
        <v>703</v>
      </c>
      <c r="B112" s="566" t="s">
        <v>706</v>
      </c>
      <c r="C112" s="561"/>
      <c r="D112" s="461"/>
      <c r="E112" s="461"/>
      <c r="F112" s="461"/>
      <c r="G112" s="461"/>
      <c r="H112" s="426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</row>
    <row r="113" spans="1:26" s="313" customFormat="1">
      <c r="A113" s="653"/>
      <c r="B113" s="566"/>
      <c r="C113" s="561"/>
      <c r="D113" s="461"/>
      <c r="E113" s="461"/>
      <c r="F113" s="461"/>
      <c r="G113" s="461"/>
      <c r="H113" s="426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</row>
    <row r="114" spans="1:26">
      <c r="A114" s="648" t="s">
        <v>433</v>
      </c>
      <c r="B114" s="242" t="s">
        <v>439</v>
      </c>
      <c r="C114" s="459" t="str">
        <f t="shared" ref="C114:N114" si="15">+C4</f>
        <v>2024/01</v>
      </c>
      <c r="D114" s="459" t="str">
        <f t="shared" si="15"/>
        <v>2024/02</v>
      </c>
      <c r="E114" s="459" t="s">
        <v>755</v>
      </c>
      <c r="F114" s="459" t="s">
        <v>754</v>
      </c>
      <c r="G114" s="459" t="str">
        <f t="shared" si="15"/>
        <v>2024/05</v>
      </c>
      <c r="H114" s="459" t="s">
        <v>752</v>
      </c>
      <c r="I114" s="459" t="str">
        <f t="shared" si="15"/>
        <v>2024/07</v>
      </c>
      <c r="J114" s="459" t="str">
        <f t="shared" si="15"/>
        <v>2024/08</v>
      </c>
      <c r="K114" s="459" t="str">
        <f t="shared" si="15"/>
        <v>2024/09</v>
      </c>
      <c r="L114" s="459" t="str">
        <f t="shared" si="15"/>
        <v>2024/10</v>
      </c>
      <c r="M114" s="459" t="str">
        <f t="shared" si="15"/>
        <v>2024/11</v>
      </c>
      <c r="N114" s="823" t="str">
        <f t="shared" si="15"/>
        <v>2024/12</v>
      </c>
      <c r="P114" s="170"/>
    </row>
    <row r="115" spans="1:26">
      <c r="A115" s="654" t="s">
        <v>434</v>
      </c>
      <c r="B115" s="289" t="s">
        <v>440</v>
      </c>
      <c r="C115" s="432">
        <v>2926742</v>
      </c>
      <c r="D115" s="432">
        <f>SUM(D116:D118)</f>
        <v>3279289</v>
      </c>
      <c r="E115" s="432">
        <v>3209652.0556202158</v>
      </c>
      <c r="F115" s="432">
        <v>3508173.077783925</v>
      </c>
      <c r="G115" s="432">
        <f>SUM(G116:G118)</f>
        <v>3564599</v>
      </c>
      <c r="H115" s="432">
        <v>3698810.6008433667</v>
      </c>
      <c r="I115" s="432">
        <v>3660635.0063396515</v>
      </c>
      <c r="J115" s="754">
        <v>3426707.045836499</v>
      </c>
      <c r="K115" s="754">
        <v>3431048.1241928227</v>
      </c>
      <c r="L115" s="768">
        <v>3240472</v>
      </c>
      <c r="M115" s="768">
        <v>3487680.1278916835</v>
      </c>
      <c r="N115" s="788">
        <v>3605884.5470294217</v>
      </c>
      <c r="P115" s="170"/>
    </row>
    <row r="116" spans="1:26">
      <c r="A116" s="649" t="s">
        <v>518</v>
      </c>
      <c r="B116" s="253" t="s">
        <v>441</v>
      </c>
      <c r="C116" s="426">
        <v>1663135</v>
      </c>
      <c r="D116" s="426">
        <v>1886169</v>
      </c>
      <c r="E116" s="426">
        <v>1801549.8174284999</v>
      </c>
      <c r="F116" s="426">
        <v>1922464.0724734098</v>
      </c>
      <c r="G116" s="426">
        <v>1889662</v>
      </c>
      <c r="H116" s="426">
        <v>1937207.11721707</v>
      </c>
      <c r="I116" s="426">
        <v>1920861.3549345501</v>
      </c>
      <c r="J116" s="426">
        <v>1794661.61867356</v>
      </c>
      <c r="K116" s="426">
        <v>1751134.4017856298</v>
      </c>
      <c r="L116" s="589">
        <v>1675593.1982647199</v>
      </c>
      <c r="M116" s="506">
        <v>1784382.87585139</v>
      </c>
      <c r="N116" s="802">
        <v>1819863.5441258</v>
      </c>
    </row>
    <row r="117" spans="1:26">
      <c r="A117" s="649" t="s">
        <v>436</v>
      </c>
      <c r="B117" s="253" t="s">
        <v>442</v>
      </c>
      <c r="C117" s="426">
        <v>782386</v>
      </c>
      <c r="D117" s="426">
        <v>861730</v>
      </c>
      <c r="E117" s="426">
        <v>881560.10793709208</v>
      </c>
      <c r="F117" s="426">
        <v>991201.84241220402</v>
      </c>
      <c r="G117" s="426">
        <v>1029019</v>
      </c>
      <c r="H117" s="426">
        <v>1052926.0024498799</v>
      </c>
      <c r="I117" s="426">
        <v>1016909.8143325699</v>
      </c>
      <c r="J117" s="426">
        <v>949767.73677124595</v>
      </c>
      <c r="K117" s="426">
        <v>987635.49665620702</v>
      </c>
      <c r="L117" s="589">
        <v>912140.94906435092</v>
      </c>
      <c r="M117" s="506">
        <v>983467.64917814196</v>
      </c>
      <c r="N117" s="802">
        <v>1020175.2977822099</v>
      </c>
    </row>
    <row r="118" spans="1:26">
      <c r="A118" s="649" t="s">
        <v>660</v>
      </c>
      <c r="B118" s="253" t="s">
        <v>669</v>
      </c>
      <c r="C118" s="426">
        <v>481221</v>
      </c>
      <c r="D118" s="426">
        <v>531390</v>
      </c>
      <c r="E118" s="426">
        <v>526542.13025462406</v>
      </c>
      <c r="F118" s="426">
        <v>594507.16289831104</v>
      </c>
      <c r="G118" s="426">
        <v>645918</v>
      </c>
      <c r="H118" s="426">
        <v>708677.48117641697</v>
      </c>
      <c r="I118" s="426">
        <v>722863.83707253099</v>
      </c>
      <c r="J118" s="426">
        <v>682277.69039169303</v>
      </c>
      <c r="K118" s="426">
        <v>692278.2257509859</v>
      </c>
      <c r="L118" s="589">
        <v>652738.03073014598</v>
      </c>
      <c r="M118" s="506">
        <v>719829.60286215192</v>
      </c>
      <c r="N118" s="802">
        <v>765845.70512141194</v>
      </c>
    </row>
    <row r="119" spans="1:26">
      <c r="A119" s="654" t="s">
        <v>438</v>
      </c>
      <c r="B119" s="289" t="s">
        <v>20</v>
      </c>
      <c r="C119" s="432">
        <f>C120+C121+C122</f>
        <v>1726360</v>
      </c>
      <c r="D119" s="432">
        <f>D120+D121+D122</f>
        <v>1866242</v>
      </c>
      <c r="E119" s="432">
        <v>1916530.7296382694</v>
      </c>
      <c r="F119" s="432">
        <v>2206489.9106570538</v>
      </c>
      <c r="G119" s="432">
        <f>SUM(G120:G122)</f>
        <v>2284813</v>
      </c>
      <c r="H119" s="432">
        <v>2273535.4718927587</v>
      </c>
      <c r="I119" s="432">
        <v>2281667.1366631011</v>
      </c>
      <c r="J119" s="754">
        <v>2240641.9520615749</v>
      </c>
      <c r="K119" s="754">
        <v>2112848.8109560409</v>
      </c>
      <c r="L119" s="768">
        <v>1922042</v>
      </c>
      <c r="M119" s="768">
        <v>2038694.5469589797</v>
      </c>
      <c r="N119" s="792">
        <v>2105921.4729348137</v>
      </c>
    </row>
    <row r="120" spans="1:26">
      <c r="A120" s="649" t="s">
        <v>518</v>
      </c>
      <c r="B120" s="253" t="s">
        <v>441</v>
      </c>
      <c r="C120" s="426">
        <v>13072</v>
      </c>
      <c r="D120" s="426">
        <v>14719</v>
      </c>
      <c r="E120" s="426">
        <v>14028.9193727646</v>
      </c>
      <c r="F120" s="426">
        <v>14941.749966519599</v>
      </c>
      <c r="G120" s="426">
        <v>14646</v>
      </c>
      <c r="H120" s="426">
        <v>15196.395769860901</v>
      </c>
      <c r="I120" s="426">
        <v>15007.367788052099</v>
      </c>
      <c r="J120" s="426">
        <v>13399.764007141701</v>
      </c>
      <c r="K120" s="426">
        <v>12601.2818660259</v>
      </c>
      <c r="L120" s="589">
        <v>12209.7979743828</v>
      </c>
      <c r="M120" s="506">
        <v>13202.924563586999</v>
      </c>
      <c r="N120" s="802">
        <v>13575.447393868601</v>
      </c>
    </row>
    <row r="121" spans="1:26">
      <c r="A121" s="649" t="s">
        <v>436</v>
      </c>
      <c r="B121" s="253" t="s">
        <v>442</v>
      </c>
      <c r="C121" s="426">
        <v>1085727</v>
      </c>
      <c r="D121" s="426">
        <v>1170949</v>
      </c>
      <c r="E121" s="426">
        <v>1191589.3067749701</v>
      </c>
      <c r="F121" s="426">
        <v>1380660.47121166</v>
      </c>
      <c r="G121" s="426">
        <v>1419207</v>
      </c>
      <c r="H121" s="426">
        <v>1406488.0100976699</v>
      </c>
      <c r="I121" s="426">
        <v>1409334.6307650399</v>
      </c>
      <c r="J121" s="426">
        <v>1449053.5459906899</v>
      </c>
      <c r="K121" s="426">
        <v>1340570.1971954799</v>
      </c>
      <c r="L121" s="589">
        <v>1231745.40143128</v>
      </c>
      <c r="M121" s="506">
        <v>1285552.3543091698</v>
      </c>
      <c r="N121" s="802">
        <v>1325932.9252542199</v>
      </c>
      <c r="P121" s="505"/>
    </row>
    <row r="122" spans="1:26">
      <c r="A122" s="649" t="s">
        <v>660</v>
      </c>
      <c r="B122" s="253" t="s">
        <v>669</v>
      </c>
      <c r="C122" s="426">
        <v>627561</v>
      </c>
      <c r="D122" s="426">
        <v>680574</v>
      </c>
      <c r="E122" s="426">
        <v>710912.50349053508</v>
      </c>
      <c r="F122" s="426">
        <v>810887.68947887397</v>
      </c>
      <c r="G122" s="426">
        <v>850960</v>
      </c>
      <c r="H122" s="426">
        <v>851851.06602522801</v>
      </c>
      <c r="I122" s="426">
        <v>857325.13811000902</v>
      </c>
      <c r="J122" s="426">
        <v>778188.64206374309</v>
      </c>
      <c r="K122" s="426">
        <v>759677.33189453499</v>
      </c>
      <c r="L122" s="589">
        <v>678086.55245482805</v>
      </c>
      <c r="M122" s="506">
        <v>739939.26808622305</v>
      </c>
      <c r="N122" s="802">
        <v>766413.10028672498</v>
      </c>
      <c r="P122" s="505"/>
    </row>
    <row r="123" spans="1:26">
      <c r="A123" s="654" t="s">
        <v>1</v>
      </c>
      <c r="B123" s="289" t="s">
        <v>2</v>
      </c>
      <c r="C123" s="432">
        <f>C119+C115</f>
        <v>4653102</v>
      </c>
      <c r="D123" s="432">
        <f>D119+D115</f>
        <v>5145531</v>
      </c>
      <c r="E123" s="432">
        <v>5126182.785258485</v>
      </c>
      <c r="F123" s="432">
        <v>5714662.9884409793</v>
      </c>
      <c r="G123" s="432">
        <f>G119+G115</f>
        <v>5849412</v>
      </c>
      <c r="H123" s="432">
        <v>5972346.0727361254</v>
      </c>
      <c r="I123" s="432">
        <f t="shared" ref="I123:N123" si="16">(SUM(I119,I115))</f>
        <v>5942302.1430027522</v>
      </c>
      <c r="J123" s="432">
        <f t="shared" si="16"/>
        <v>5667348.9978980739</v>
      </c>
      <c r="K123" s="432">
        <f t="shared" si="16"/>
        <v>5543896.9351488631</v>
      </c>
      <c r="L123" s="768">
        <f t="shared" si="16"/>
        <v>5162514</v>
      </c>
      <c r="M123" s="768">
        <f t="shared" si="16"/>
        <v>5526374.6748506632</v>
      </c>
      <c r="N123" s="817">
        <f t="shared" si="16"/>
        <v>5711806.0199642349</v>
      </c>
      <c r="P123" s="505"/>
    </row>
    <row r="124" spans="1:26" s="313" customFormat="1">
      <c r="A124" s="655"/>
      <c r="B124" s="548"/>
      <c r="C124" s="562"/>
      <c r="D124" s="462"/>
      <c r="E124" s="462"/>
      <c r="F124" s="462"/>
      <c r="G124" s="462"/>
      <c r="H124" s="462"/>
      <c r="I124" s="462"/>
      <c r="J124" s="462"/>
      <c r="K124" s="462"/>
      <c r="L124" s="462"/>
      <c r="M124" s="462"/>
      <c r="N124" s="462"/>
      <c r="O124" s="170"/>
      <c r="P124" s="505"/>
    </row>
    <row r="125" spans="1:26" s="313" customFormat="1">
      <c r="A125" s="656" t="s">
        <v>675</v>
      </c>
      <c r="B125" s="568" t="s">
        <v>676</v>
      </c>
      <c r="C125" s="459" t="s">
        <v>757</v>
      </c>
      <c r="D125" s="459" t="s">
        <v>756</v>
      </c>
      <c r="E125" s="459" t="s">
        <v>755</v>
      </c>
      <c r="F125" s="459" t="s">
        <v>754</v>
      </c>
      <c r="G125" s="459" t="s">
        <v>753</v>
      </c>
      <c r="H125" s="459" t="s">
        <v>752</v>
      </c>
      <c r="I125" s="459" t="s">
        <v>751</v>
      </c>
      <c r="J125" s="459" t="s">
        <v>750</v>
      </c>
      <c r="K125" s="459" t="s">
        <v>749</v>
      </c>
      <c r="L125" s="459" t="s">
        <v>748</v>
      </c>
      <c r="M125" s="459" t="s">
        <v>747</v>
      </c>
      <c r="N125" s="823" t="s">
        <v>746</v>
      </c>
      <c r="O125" s="170"/>
      <c r="P125" s="505"/>
    </row>
    <row r="126" spans="1:26">
      <c r="A126" s="654" t="s">
        <v>343</v>
      </c>
      <c r="B126" s="289" t="s">
        <v>345</v>
      </c>
      <c r="C126" s="432">
        <v>307154.51</v>
      </c>
      <c r="D126" s="432">
        <v>310683.57</v>
      </c>
      <c r="E126" s="432">
        <v>323234.10000000003</v>
      </c>
      <c r="F126" s="432">
        <v>324684.69000000006</v>
      </c>
      <c r="G126" s="432">
        <v>340385.56</v>
      </c>
      <c r="H126" s="432">
        <v>352919.64</v>
      </c>
      <c r="I126" s="432">
        <v>363381.96</v>
      </c>
      <c r="J126" s="432">
        <v>375636.43</v>
      </c>
      <c r="K126" s="432">
        <v>373976.45</v>
      </c>
      <c r="L126" s="768">
        <v>383472.97000000003</v>
      </c>
      <c r="M126" s="768">
        <v>390538.72000000003</v>
      </c>
      <c r="N126" s="792">
        <v>426531.04</v>
      </c>
      <c r="O126" s="505"/>
      <c r="P126" s="505"/>
      <c r="Q126" s="533"/>
      <c r="R126" s="225"/>
    </row>
    <row r="127" spans="1:26">
      <c r="A127" s="649" t="s">
        <v>663</v>
      </c>
      <c r="B127" s="253" t="s">
        <v>667</v>
      </c>
      <c r="C127" s="250">
        <v>24785.420000000002</v>
      </c>
      <c r="D127" s="246">
        <v>24888.18</v>
      </c>
      <c r="E127" s="246">
        <v>24755.11</v>
      </c>
      <c r="F127" s="246">
        <v>29511.86</v>
      </c>
      <c r="G127" s="246">
        <v>38367.18</v>
      </c>
      <c r="H127" s="246">
        <v>39694.659999999996</v>
      </c>
      <c r="I127" s="246">
        <v>40931.629999999997</v>
      </c>
      <c r="J127" s="246">
        <v>37361.209999999992</v>
      </c>
      <c r="K127" s="246">
        <v>34754.549999999996</v>
      </c>
      <c r="L127" s="589">
        <v>35446.619999999995</v>
      </c>
      <c r="M127" s="589">
        <v>36920.6</v>
      </c>
      <c r="N127" s="826">
        <v>36876.049999999996</v>
      </c>
      <c r="O127" s="505"/>
      <c r="P127" s="505"/>
      <c r="Q127" s="533"/>
      <c r="R127" s="225"/>
    </row>
    <row r="128" spans="1:26">
      <c r="A128" s="649" t="s">
        <v>449</v>
      </c>
      <c r="B128" s="253" t="s">
        <v>452</v>
      </c>
      <c r="C128" s="250">
        <v>17141.509999999998</v>
      </c>
      <c r="D128" s="246">
        <v>15529.89</v>
      </c>
      <c r="E128" s="246">
        <v>16633.05</v>
      </c>
      <c r="F128" s="246">
        <v>17324.86</v>
      </c>
      <c r="G128" s="246">
        <v>17596.11</v>
      </c>
      <c r="H128" s="246">
        <v>18015</v>
      </c>
      <c r="I128" s="246">
        <v>19889.34</v>
      </c>
      <c r="J128" s="246">
        <v>21498.46</v>
      </c>
      <c r="K128" s="246">
        <v>22224.84</v>
      </c>
      <c r="L128" s="589">
        <v>21731.7</v>
      </c>
      <c r="M128" s="589">
        <v>20364.439999999999</v>
      </c>
      <c r="N128" s="826">
        <v>16233.61</v>
      </c>
      <c r="O128" s="505"/>
      <c r="P128" s="505"/>
      <c r="Q128" s="533"/>
      <c r="R128" s="225"/>
    </row>
    <row r="129" spans="1:18">
      <c r="A129" s="649" t="s">
        <v>447</v>
      </c>
      <c r="B129" s="253" t="s">
        <v>124</v>
      </c>
      <c r="C129" s="250">
        <v>72078.14</v>
      </c>
      <c r="D129" s="246">
        <v>76593.81</v>
      </c>
      <c r="E129" s="246">
        <v>79784.959999999992</v>
      </c>
      <c r="F129" s="246">
        <v>78870.02</v>
      </c>
      <c r="G129" s="246">
        <v>82509.960000000006</v>
      </c>
      <c r="H129" s="246">
        <v>90084.31</v>
      </c>
      <c r="I129" s="246">
        <v>84354.13</v>
      </c>
      <c r="J129" s="246">
        <v>88505.89</v>
      </c>
      <c r="K129" s="246">
        <v>89819.44</v>
      </c>
      <c r="L129" s="589">
        <v>93581.749999999985</v>
      </c>
      <c r="M129" s="589">
        <v>98852.51</v>
      </c>
      <c r="N129" s="826">
        <v>104214.55999999998</v>
      </c>
      <c r="O129" s="505"/>
      <c r="P129" s="505"/>
      <c r="Q129" s="533"/>
      <c r="R129" s="225"/>
    </row>
    <row r="130" spans="1:18">
      <c r="A130" s="649" t="s">
        <v>448</v>
      </c>
      <c r="B130" s="253" t="s">
        <v>451</v>
      </c>
      <c r="C130" s="315">
        <v>170511.94</v>
      </c>
      <c r="D130" s="315">
        <v>171826.31999999998</v>
      </c>
      <c r="E130" s="315">
        <v>179410.24</v>
      </c>
      <c r="F130" s="315">
        <v>175744.76</v>
      </c>
      <c r="G130" s="315">
        <v>182468.93</v>
      </c>
      <c r="H130" s="315">
        <v>187087.57</v>
      </c>
      <c r="I130" s="315">
        <v>201360.13999999998</v>
      </c>
      <c r="J130" s="315">
        <v>210709.56</v>
      </c>
      <c r="K130" s="315">
        <v>209371.12999999998</v>
      </c>
      <c r="L130" s="506">
        <v>213903.86000000002</v>
      </c>
      <c r="M130" s="506">
        <v>211902.21</v>
      </c>
      <c r="N130" s="826">
        <v>245902.05</v>
      </c>
      <c r="O130" s="505"/>
      <c r="P130" s="505"/>
      <c r="Q130" s="533"/>
      <c r="R130" s="225"/>
    </row>
    <row r="131" spans="1:18">
      <c r="A131" s="649" t="s">
        <v>513</v>
      </c>
      <c r="B131" s="253" t="s">
        <v>515</v>
      </c>
      <c r="C131" s="250">
        <v>0</v>
      </c>
      <c r="D131" s="246">
        <v>0</v>
      </c>
      <c r="E131" s="246">
        <v>0</v>
      </c>
      <c r="F131" s="246">
        <v>0</v>
      </c>
      <c r="G131" s="246">
        <v>0</v>
      </c>
      <c r="H131" s="246">
        <v>0</v>
      </c>
      <c r="I131" s="246">
        <v>0</v>
      </c>
      <c r="J131" s="246">
        <v>0</v>
      </c>
      <c r="K131" s="246">
        <v>0</v>
      </c>
      <c r="L131" s="589">
        <v>0</v>
      </c>
      <c r="M131" s="589">
        <v>0</v>
      </c>
      <c r="N131" s="826">
        <v>0</v>
      </c>
      <c r="P131" s="505"/>
      <c r="Q131" s="533"/>
      <c r="R131" s="225"/>
    </row>
    <row r="132" spans="1:18">
      <c r="A132" s="649" t="s">
        <v>664</v>
      </c>
      <c r="B132" s="253" t="s">
        <v>666</v>
      </c>
      <c r="C132" s="564">
        <v>22637.510000000002</v>
      </c>
      <c r="D132" s="426">
        <v>21845.379999999997</v>
      </c>
      <c r="E132" s="426">
        <v>22650.74</v>
      </c>
      <c r="F132" s="426">
        <v>23233.19</v>
      </c>
      <c r="G132" s="426">
        <v>19443.36</v>
      </c>
      <c r="H132" s="426">
        <v>18038.080000000002</v>
      </c>
      <c r="I132" s="426">
        <v>16846.73</v>
      </c>
      <c r="J132" s="426">
        <v>17561.3</v>
      </c>
      <c r="K132" s="426">
        <v>17806.480000000003</v>
      </c>
      <c r="L132" s="589">
        <v>18809.05</v>
      </c>
      <c r="M132" s="589">
        <v>22498.95</v>
      </c>
      <c r="N132" s="826">
        <v>23304.760000000002</v>
      </c>
      <c r="O132" s="505"/>
      <c r="P132" s="505"/>
      <c r="Q132" s="533"/>
      <c r="R132" s="225"/>
    </row>
    <row r="133" spans="1:18">
      <c r="A133" s="657" t="s">
        <v>344</v>
      </c>
      <c r="B133" s="289" t="s">
        <v>670</v>
      </c>
      <c r="C133" s="432">
        <v>2800.05</v>
      </c>
      <c r="D133" s="432">
        <v>3038.87</v>
      </c>
      <c r="E133" s="432">
        <v>3629.8900000000003</v>
      </c>
      <c r="F133" s="432">
        <v>5134.79</v>
      </c>
      <c r="G133" s="432">
        <v>9784.8700000000008</v>
      </c>
      <c r="H133" s="432">
        <v>12770.920000000002</v>
      </c>
      <c r="I133" s="432">
        <v>13740.7</v>
      </c>
      <c r="J133" s="432">
        <v>12601.1</v>
      </c>
      <c r="K133" s="432">
        <v>9571.2300000000014</v>
      </c>
      <c r="L133" s="768">
        <v>13227.07</v>
      </c>
      <c r="M133" s="768">
        <v>13602.880000000001</v>
      </c>
      <c r="N133" s="792">
        <v>12860.480000000001</v>
      </c>
      <c r="O133" s="505"/>
      <c r="P133" s="505"/>
      <c r="Q133" s="533"/>
    </row>
    <row r="134" spans="1:18">
      <c r="A134" s="649" t="s">
        <v>665</v>
      </c>
      <c r="B134" s="253" t="s">
        <v>668</v>
      </c>
      <c r="C134" s="315">
        <v>0</v>
      </c>
      <c r="D134" s="315">
        <v>0</v>
      </c>
      <c r="E134" s="315">
        <v>0</v>
      </c>
      <c r="F134" s="315">
        <v>0</v>
      </c>
      <c r="G134" s="315">
        <v>0</v>
      </c>
      <c r="H134" s="315">
        <v>0</v>
      </c>
      <c r="I134" s="315">
        <v>0</v>
      </c>
      <c r="J134" s="315">
        <v>0</v>
      </c>
      <c r="K134" s="315">
        <v>0</v>
      </c>
      <c r="L134" s="506">
        <v>0</v>
      </c>
      <c r="M134" s="506">
        <v>0</v>
      </c>
      <c r="N134" s="802">
        <v>0</v>
      </c>
      <c r="O134" s="505"/>
      <c r="P134" s="505"/>
      <c r="Q134" s="533"/>
    </row>
    <row r="135" spans="1:18">
      <c r="A135" s="649" t="s">
        <v>660</v>
      </c>
      <c r="B135" s="253" t="s">
        <v>669</v>
      </c>
      <c r="C135" s="564">
        <v>2800.05</v>
      </c>
      <c r="D135" s="426">
        <v>3038.87</v>
      </c>
      <c r="E135" s="426">
        <v>3629.8900000000003</v>
      </c>
      <c r="F135" s="426">
        <v>5134.79</v>
      </c>
      <c r="G135" s="426">
        <v>9784.8700000000008</v>
      </c>
      <c r="H135" s="426">
        <v>12770.920000000002</v>
      </c>
      <c r="I135" s="426">
        <v>13740.7</v>
      </c>
      <c r="J135" s="426">
        <v>12601.1</v>
      </c>
      <c r="K135" s="426">
        <v>9571.2300000000014</v>
      </c>
      <c r="L135" s="589">
        <v>13227.07</v>
      </c>
      <c r="M135" s="589">
        <v>13602.880000000001</v>
      </c>
      <c r="N135" s="802">
        <v>12860.480000000001</v>
      </c>
      <c r="O135" s="505"/>
      <c r="P135" s="505"/>
      <c r="Q135" s="533"/>
    </row>
    <row r="136" spans="1:18">
      <c r="A136" s="658" t="s">
        <v>1</v>
      </c>
      <c r="B136" s="256" t="s">
        <v>2</v>
      </c>
      <c r="C136" s="432">
        <f>C133+C126</f>
        <v>309954.56</v>
      </c>
      <c r="D136" s="319">
        <v>313722.44</v>
      </c>
      <c r="E136" s="319">
        <v>326863.99000000005</v>
      </c>
      <c r="F136" s="319">
        <v>329819.48000000004</v>
      </c>
      <c r="G136" s="319">
        <v>350170.43</v>
      </c>
      <c r="H136" s="319">
        <v>365690.56</v>
      </c>
      <c r="I136" s="319">
        <v>377122.66000000003</v>
      </c>
      <c r="J136" s="319">
        <v>388237.52999999997</v>
      </c>
      <c r="K136" s="319">
        <v>383547.68</v>
      </c>
      <c r="L136" s="779">
        <v>396700.04000000004</v>
      </c>
      <c r="M136" s="779">
        <v>404141.60000000003</v>
      </c>
      <c r="N136" s="817">
        <v>439391.51999999996</v>
      </c>
      <c r="O136" s="505"/>
      <c r="P136" s="505"/>
      <c r="Q136" s="533"/>
    </row>
    <row r="137" spans="1:18">
      <c r="A137" s="395" t="s">
        <v>674</v>
      </c>
      <c r="B137" s="187" t="s">
        <v>707</v>
      </c>
      <c r="C137" s="558"/>
      <c r="D137" s="214"/>
      <c r="E137" s="214"/>
      <c r="F137" s="428"/>
      <c r="G137" s="439"/>
      <c r="I137" s="420"/>
      <c r="J137" s="420"/>
      <c r="K137" s="420"/>
      <c r="L137" s="420"/>
      <c r="M137" s="420"/>
      <c r="N137" s="420"/>
      <c r="P137" s="505"/>
      <c r="Q137" s="533"/>
    </row>
    <row r="138" spans="1:18">
      <c r="A138" s="211"/>
      <c r="B138" s="189"/>
      <c r="C138" s="563"/>
      <c r="D138" s="189"/>
      <c r="E138" s="189"/>
      <c r="H138" s="439"/>
      <c r="I138" s="439"/>
      <c r="J138" s="439"/>
      <c r="K138" s="439"/>
      <c r="L138" s="439"/>
      <c r="M138" s="439"/>
      <c r="N138" s="439"/>
      <c r="P138" s="170"/>
    </row>
    <row r="139" spans="1:18">
      <c r="A139" s="648" t="s">
        <v>446</v>
      </c>
      <c r="B139" s="242" t="s">
        <v>450</v>
      </c>
      <c r="C139" s="459" t="s">
        <v>757</v>
      </c>
      <c r="D139" s="459" t="str">
        <f t="shared" ref="D139:N139" si="17">+D4</f>
        <v>2024/02</v>
      </c>
      <c r="E139" s="459" t="s">
        <v>755</v>
      </c>
      <c r="F139" s="459" t="s">
        <v>754</v>
      </c>
      <c r="G139" s="459" t="str">
        <f t="shared" si="17"/>
        <v>2024/05</v>
      </c>
      <c r="H139" s="459" t="s">
        <v>752</v>
      </c>
      <c r="I139" s="459" t="str">
        <f t="shared" si="17"/>
        <v>2024/07</v>
      </c>
      <c r="J139" s="459" t="str">
        <f t="shared" si="17"/>
        <v>2024/08</v>
      </c>
      <c r="K139" s="459" t="str">
        <f t="shared" si="17"/>
        <v>2024/09</v>
      </c>
      <c r="L139" s="459" t="str">
        <f t="shared" si="17"/>
        <v>2024/10</v>
      </c>
      <c r="M139" s="459" t="str">
        <f t="shared" si="17"/>
        <v>2024/11</v>
      </c>
      <c r="N139" s="823" t="str">
        <f t="shared" si="17"/>
        <v>2024/12</v>
      </c>
      <c r="P139" s="170"/>
    </row>
    <row r="140" spans="1:18">
      <c r="A140" s="654" t="s">
        <v>343</v>
      </c>
      <c r="B140" s="289" t="s">
        <v>345</v>
      </c>
      <c r="C140" s="432">
        <v>4183413.2700000005</v>
      </c>
      <c r="D140" s="432">
        <v>4331752.5599999996</v>
      </c>
      <c r="E140" s="432">
        <v>4535069.9000000004</v>
      </c>
      <c r="F140" s="432">
        <v>4473546.8099999996</v>
      </c>
      <c r="G140" s="432">
        <v>4454649.120000001</v>
      </c>
      <c r="H140" s="432">
        <v>4624235.45</v>
      </c>
      <c r="I140" s="432">
        <v>4713568.24</v>
      </c>
      <c r="J140" s="432">
        <v>4868842.9499999993</v>
      </c>
      <c r="K140" s="432">
        <v>4962297.3500000006</v>
      </c>
      <c r="L140" s="768">
        <v>5149589.7799999993</v>
      </c>
      <c r="M140" s="768">
        <v>5369980.1999999993</v>
      </c>
      <c r="N140" s="792">
        <v>5587687.8999999994</v>
      </c>
      <c r="P140" s="170"/>
      <c r="Q140" s="225"/>
      <c r="R140" s="225"/>
    </row>
    <row r="141" spans="1:18">
      <c r="A141" s="649" t="s">
        <v>663</v>
      </c>
      <c r="B141" s="253" t="s">
        <v>667</v>
      </c>
      <c r="C141" s="564">
        <v>37078.810000000005</v>
      </c>
      <c r="D141" s="564">
        <v>35726.369999999995</v>
      </c>
      <c r="E141" s="426">
        <v>45732.759999999995</v>
      </c>
      <c r="F141" s="426">
        <v>46970.729999999996</v>
      </c>
      <c r="G141" s="426">
        <v>41965.740000000005</v>
      </c>
      <c r="H141" s="564">
        <v>43395.53</v>
      </c>
      <c r="I141" s="564">
        <v>43017.57</v>
      </c>
      <c r="J141" s="564">
        <v>40407.57</v>
      </c>
      <c r="K141" s="564">
        <v>54178.920000000006</v>
      </c>
      <c r="L141" s="761">
        <v>53668.18</v>
      </c>
      <c r="M141" s="761">
        <v>57125.66</v>
      </c>
      <c r="N141" s="826">
        <v>58809.33</v>
      </c>
      <c r="P141" s="170"/>
      <c r="Q141" s="225"/>
      <c r="R141" s="225"/>
    </row>
    <row r="142" spans="1:18">
      <c r="A142" s="649" t="s">
        <v>449</v>
      </c>
      <c r="B142" s="253" t="s">
        <v>452</v>
      </c>
      <c r="C142" s="564">
        <v>9284.6200000000008</v>
      </c>
      <c r="D142" s="564">
        <v>10012.83</v>
      </c>
      <c r="E142" s="426">
        <v>15738.73</v>
      </c>
      <c r="F142" s="426">
        <v>17839.52</v>
      </c>
      <c r="G142" s="426">
        <v>17136.59</v>
      </c>
      <c r="H142" s="564">
        <v>11463.96</v>
      </c>
      <c r="I142" s="564">
        <v>11909.26</v>
      </c>
      <c r="J142" s="564">
        <v>12827.54</v>
      </c>
      <c r="K142" s="564">
        <v>16752.32</v>
      </c>
      <c r="L142" s="761">
        <v>14362.35</v>
      </c>
      <c r="M142" s="761">
        <v>15349.3</v>
      </c>
      <c r="N142" s="826">
        <v>14998.19</v>
      </c>
      <c r="P142" s="170"/>
      <c r="Q142" s="225"/>
      <c r="R142" s="225"/>
    </row>
    <row r="143" spans="1:18">
      <c r="A143" s="649" t="s">
        <v>447</v>
      </c>
      <c r="B143" s="253" t="s">
        <v>124</v>
      </c>
      <c r="C143" s="564">
        <v>3370122.49</v>
      </c>
      <c r="D143" s="564">
        <v>3457344.35</v>
      </c>
      <c r="E143" s="426">
        <v>3597058.42</v>
      </c>
      <c r="F143" s="426">
        <v>3500788.95</v>
      </c>
      <c r="G143" s="426">
        <v>3452878.66</v>
      </c>
      <c r="H143" s="564">
        <v>3599387.24</v>
      </c>
      <c r="I143" s="564">
        <v>3643896.02</v>
      </c>
      <c r="J143" s="564">
        <v>3768051.92</v>
      </c>
      <c r="K143" s="564">
        <v>3802526.33</v>
      </c>
      <c r="L143" s="761">
        <v>3920967.62</v>
      </c>
      <c r="M143" s="761">
        <v>4070528.51</v>
      </c>
      <c r="N143" s="826">
        <v>4195339.3600000003</v>
      </c>
      <c r="P143" s="170"/>
      <c r="Q143" s="225"/>
      <c r="R143" s="225"/>
    </row>
    <row r="144" spans="1:18">
      <c r="A144" s="649" t="s">
        <v>448</v>
      </c>
      <c r="B144" s="253" t="s">
        <v>451</v>
      </c>
      <c r="C144" s="564">
        <v>471417.02</v>
      </c>
      <c r="D144" s="564">
        <v>524905.98</v>
      </c>
      <c r="E144" s="426">
        <v>570244.09000000008</v>
      </c>
      <c r="F144" s="426">
        <v>606205.13</v>
      </c>
      <c r="G144" s="426">
        <v>632416.57000000007</v>
      </c>
      <c r="H144" s="564">
        <v>654706.85</v>
      </c>
      <c r="I144" s="564">
        <v>697200.61</v>
      </c>
      <c r="J144" s="564">
        <v>721387.33000000007</v>
      </c>
      <c r="K144" s="564">
        <v>754147.09000000008</v>
      </c>
      <c r="L144" s="761">
        <v>812594.1100000001</v>
      </c>
      <c r="M144" s="761">
        <v>853234.22</v>
      </c>
      <c r="N144" s="826">
        <v>931567.26</v>
      </c>
      <c r="P144" s="170"/>
      <c r="Q144" s="225"/>
      <c r="R144" s="225"/>
    </row>
    <row r="145" spans="1:18">
      <c r="A145" s="649" t="s">
        <v>513</v>
      </c>
      <c r="B145" s="253" t="s">
        <v>515</v>
      </c>
      <c r="C145" s="564">
        <v>153588.14000000001</v>
      </c>
      <c r="D145" s="564">
        <v>155001.01</v>
      </c>
      <c r="E145" s="426">
        <v>150585.15</v>
      </c>
      <c r="F145" s="426">
        <v>142998.51</v>
      </c>
      <c r="G145" s="426">
        <v>146268.32999999999</v>
      </c>
      <c r="H145" s="564">
        <v>144235.23000000001</v>
      </c>
      <c r="I145" s="564">
        <v>140729.9</v>
      </c>
      <c r="J145" s="564">
        <v>139172.14000000001</v>
      </c>
      <c r="K145" s="564">
        <v>139284.45000000001</v>
      </c>
      <c r="L145" s="761">
        <v>137448.26999999999</v>
      </c>
      <c r="M145" s="761">
        <v>140553.47</v>
      </c>
      <c r="N145" s="826">
        <v>137339.16</v>
      </c>
      <c r="P145" s="170"/>
      <c r="Q145" s="225"/>
      <c r="R145" s="225"/>
    </row>
    <row r="146" spans="1:18">
      <c r="A146" s="649" t="s">
        <v>664</v>
      </c>
      <c r="B146" s="253" t="s">
        <v>666</v>
      </c>
      <c r="C146" s="564">
        <v>141922.19</v>
      </c>
      <c r="D146" s="564">
        <v>148762.01999999999</v>
      </c>
      <c r="E146" s="426">
        <v>155710.75</v>
      </c>
      <c r="F146" s="426">
        <v>158743.97</v>
      </c>
      <c r="G146" s="426">
        <v>163983.23000000001</v>
      </c>
      <c r="H146" s="564">
        <v>171046.64</v>
      </c>
      <c r="I146" s="564">
        <v>176814.88</v>
      </c>
      <c r="J146" s="564">
        <v>186996.45</v>
      </c>
      <c r="K146" s="564">
        <v>195408.24</v>
      </c>
      <c r="L146" s="761">
        <v>210549.25</v>
      </c>
      <c r="M146" s="761">
        <v>233189.04</v>
      </c>
      <c r="N146" s="826">
        <v>249634.6</v>
      </c>
      <c r="O146" s="225"/>
      <c r="P146" s="170"/>
      <c r="Q146" s="225"/>
      <c r="R146" s="225"/>
    </row>
    <row r="147" spans="1:18">
      <c r="A147" s="657" t="s">
        <v>344</v>
      </c>
      <c r="B147" s="289" t="s">
        <v>670</v>
      </c>
      <c r="C147" s="432">
        <v>83240.920000000013</v>
      </c>
      <c r="D147" s="432">
        <v>88073.53</v>
      </c>
      <c r="E147" s="432">
        <v>76973.59</v>
      </c>
      <c r="F147" s="432">
        <v>101145.94</v>
      </c>
      <c r="G147" s="432">
        <v>320415.78999999998</v>
      </c>
      <c r="H147" s="432">
        <v>344846.77</v>
      </c>
      <c r="I147" s="432">
        <v>451755.54</v>
      </c>
      <c r="J147" s="432">
        <v>470817.29</v>
      </c>
      <c r="K147" s="432">
        <v>544490.34</v>
      </c>
      <c r="L147" s="768">
        <v>531827.91</v>
      </c>
      <c r="M147" s="768">
        <v>619112.49</v>
      </c>
      <c r="N147" s="792">
        <v>616033.48</v>
      </c>
      <c r="O147" s="225"/>
      <c r="P147" s="170"/>
      <c r="Q147" s="225"/>
    </row>
    <row r="148" spans="1:18">
      <c r="A148" s="649" t="s">
        <v>665</v>
      </c>
      <c r="B148" s="253" t="s">
        <v>668</v>
      </c>
      <c r="C148" s="250">
        <v>12985.07</v>
      </c>
      <c r="D148" s="250">
        <v>13645.18</v>
      </c>
      <c r="E148" s="426">
        <v>13913.33</v>
      </c>
      <c r="F148" s="426">
        <v>13641.36</v>
      </c>
      <c r="G148" s="426">
        <v>72940.45</v>
      </c>
      <c r="H148" s="564">
        <v>79819.02</v>
      </c>
      <c r="I148" s="564">
        <v>96993.75</v>
      </c>
      <c r="J148" s="564">
        <v>81501.31</v>
      </c>
      <c r="K148" s="564">
        <v>123458.66</v>
      </c>
      <c r="L148" s="761">
        <v>109898.63</v>
      </c>
      <c r="M148" s="761">
        <v>161155.12</v>
      </c>
      <c r="N148" s="826">
        <v>137571.1</v>
      </c>
      <c r="O148" s="225"/>
      <c r="P148" s="170"/>
      <c r="Q148" s="225"/>
    </row>
    <row r="149" spans="1:18">
      <c r="A149" s="649" t="s">
        <v>660</v>
      </c>
      <c r="B149" s="253" t="s">
        <v>669</v>
      </c>
      <c r="C149" s="250">
        <v>70255.850000000006</v>
      </c>
      <c r="D149" s="250">
        <v>74428.350000000006</v>
      </c>
      <c r="E149" s="426">
        <v>63060.26</v>
      </c>
      <c r="F149" s="426">
        <v>87504.58</v>
      </c>
      <c r="G149" s="426">
        <v>247475.34</v>
      </c>
      <c r="H149" s="564">
        <v>265027.75</v>
      </c>
      <c r="I149" s="564">
        <v>354761.79</v>
      </c>
      <c r="J149" s="564">
        <v>389315.98</v>
      </c>
      <c r="K149" s="564">
        <v>421031.67999999999</v>
      </c>
      <c r="L149" s="761">
        <v>421929.28</v>
      </c>
      <c r="M149" s="761">
        <v>457957.37</v>
      </c>
      <c r="N149" s="826">
        <v>478462.38</v>
      </c>
      <c r="O149" s="225"/>
      <c r="P149" s="170"/>
      <c r="Q149" s="225"/>
    </row>
    <row r="150" spans="1:18">
      <c r="A150" s="658" t="s">
        <v>1</v>
      </c>
      <c r="B150" s="256" t="s">
        <v>2</v>
      </c>
      <c r="C150" s="319">
        <v>4266654.1900000004</v>
      </c>
      <c r="D150" s="319">
        <v>4419826.09</v>
      </c>
      <c r="E150" s="319">
        <v>4612043.49</v>
      </c>
      <c r="F150" s="319">
        <v>4574692.75</v>
      </c>
      <c r="G150" s="319">
        <v>4775064.9100000011</v>
      </c>
      <c r="H150" s="319">
        <v>4969082.2200000007</v>
      </c>
      <c r="I150" s="319">
        <v>5165323.78</v>
      </c>
      <c r="J150" s="319">
        <v>5339660.2399999993</v>
      </c>
      <c r="K150" s="319">
        <v>5506787.6900000004</v>
      </c>
      <c r="L150" s="779">
        <v>5681417.6899999995</v>
      </c>
      <c r="M150" s="779">
        <v>5989092.6899999995</v>
      </c>
      <c r="N150" s="817">
        <v>6203721.379999999</v>
      </c>
      <c r="O150" s="225"/>
      <c r="P150" s="225"/>
      <c r="Q150" s="225"/>
    </row>
    <row r="151" spans="1:18">
      <c r="A151" s="211"/>
      <c r="B151" s="189"/>
      <c r="C151" s="563"/>
      <c r="D151" s="189"/>
      <c r="E151" s="189"/>
      <c r="H151" s="439"/>
      <c r="I151" s="439"/>
      <c r="J151" s="439"/>
      <c r="K151" s="439"/>
      <c r="L151" s="439"/>
      <c r="M151" s="439"/>
      <c r="N151" s="439"/>
      <c r="P151" s="170"/>
    </row>
    <row r="152" spans="1:18">
      <c r="A152" s="659" t="s">
        <v>453</v>
      </c>
      <c r="B152" s="204" t="s">
        <v>454</v>
      </c>
      <c r="C152" s="463" t="s">
        <v>757</v>
      </c>
      <c r="D152" s="463" t="s">
        <v>756</v>
      </c>
      <c r="E152" s="463" t="s">
        <v>755</v>
      </c>
      <c r="F152" s="463" t="s">
        <v>754</v>
      </c>
      <c r="G152" s="463" t="s">
        <v>753</v>
      </c>
      <c r="H152" s="463" t="s">
        <v>752</v>
      </c>
      <c r="I152" s="463" t="s">
        <v>751</v>
      </c>
      <c r="J152" s="463" t="s">
        <v>750</v>
      </c>
      <c r="K152" s="463" t="s">
        <v>749</v>
      </c>
      <c r="L152" s="463" t="s">
        <v>748</v>
      </c>
      <c r="M152" s="786" t="s">
        <v>747</v>
      </c>
      <c r="N152" s="687" t="s">
        <v>746</v>
      </c>
      <c r="P152" s="170"/>
    </row>
    <row r="153" spans="1:18">
      <c r="A153" s="621" t="s">
        <v>374</v>
      </c>
      <c r="B153" s="176" t="s">
        <v>375</v>
      </c>
      <c r="C153" s="250">
        <v>52007.633042576934</v>
      </c>
      <c r="D153" s="250">
        <v>122935.13004154834</v>
      </c>
      <c r="E153" s="250">
        <v>182456.37056904106</v>
      </c>
      <c r="F153" s="250">
        <v>230271.87518775527</v>
      </c>
      <c r="G153" s="250">
        <v>295741.87960551563</v>
      </c>
      <c r="H153" s="250">
        <v>338053.64879159047</v>
      </c>
      <c r="I153" s="761">
        <v>389609.71822983079</v>
      </c>
      <c r="J153" s="761">
        <v>437331.51622296206</v>
      </c>
      <c r="K153" s="761">
        <v>479366.87164219382</v>
      </c>
      <c r="L153" s="589">
        <v>520022.27792251261</v>
      </c>
      <c r="M153" s="589">
        <v>566721.33721484046</v>
      </c>
      <c r="N153" s="827">
        <v>610823.2711448404</v>
      </c>
      <c r="P153" s="170"/>
    </row>
    <row r="154" spans="1:18">
      <c r="A154" s="621" t="s">
        <v>66</v>
      </c>
      <c r="B154" s="202" t="s">
        <v>72</v>
      </c>
      <c r="C154" s="724">
        <v>0.27928678441561111</v>
      </c>
      <c r="D154" s="724">
        <v>0.26881117565560481</v>
      </c>
      <c r="E154" s="724">
        <v>0.27543523194371172</v>
      </c>
      <c r="F154" s="724">
        <v>0.27980041372151765</v>
      </c>
      <c r="G154" s="724">
        <v>0.28276554485821376</v>
      </c>
      <c r="H154" s="724">
        <v>0.28618515928574273</v>
      </c>
      <c r="I154" s="762">
        <v>0.28574606588408202</v>
      </c>
      <c r="J154" s="762">
        <v>0.28821890499772057</v>
      </c>
      <c r="K154" s="762">
        <v>0.28912305484196638</v>
      </c>
      <c r="L154" s="762">
        <v>0.29165816967962838</v>
      </c>
      <c r="M154" s="762">
        <v>0.29346602673598937</v>
      </c>
      <c r="N154" s="828">
        <v>0.29364022743746071</v>
      </c>
      <c r="P154" s="170"/>
    </row>
    <row r="155" spans="1:18">
      <c r="A155" s="643" t="s">
        <v>411</v>
      </c>
      <c r="B155" s="734" t="s">
        <v>412</v>
      </c>
      <c r="C155" s="723">
        <v>290.34317050923897</v>
      </c>
      <c r="D155" s="723">
        <v>184.23756112378692</v>
      </c>
      <c r="E155" s="723">
        <v>283.37098681576538</v>
      </c>
      <c r="F155" s="723">
        <v>419.72024013286972</v>
      </c>
      <c r="G155" s="723">
        <v>-434.13113758182902</v>
      </c>
      <c r="H155" s="723">
        <v>-1422.254975635765</v>
      </c>
      <c r="I155" s="763">
        <v>-1470.656976969902</v>
      </c>
      <c r="J155" s="763">
        <v>-2047.3284054829674</v>
      </c>
      <c r="K155" s="763">
        <v>-2062.1149951925086</v>
      </c>
      <c r="L155" s="763">
        <v>-2721.7079219278603</v>
      </c>
      <c r="M155" s="763">
        <v>-2617.9524979765588</v>
      </c>
      <c r="N155" s="829">
        <v>-2610.945209976559</v>
      </c>
      <c r="P155" s="170"/>
    </row>
    <row r="156" spans="1:18">
      <c r="A156" s="211"/>
      <c r="B156" s="202"/>
      <c r="C156" s="205"/>
      <c r="D156" s="205"/>
      <c r="F156" s="442"/>
      <c r="G156" s="426"/>
      <c r="H156" s="426"/>
      <c r="I156" s="426"/>
      <c r="K156" s="426"/>
      <c r="L156" s="426"/>
      <c r="M156" s="426"/>
      <c r="N156" s="426"/>
    </row>
    <row r="157" spans="1:18">
      <c r="A157" s="266" t="s">
        <v>724</v>
      </c>
      <c r="B157" s="224" t="s">
        <v>725</v>
      </c>
      <c r="C157" s="464"/>
      <c r="D157" s="464"/>
      <c r="F157" s="464"/>
      <c r="G157" s="464"/>
      <c r="J157" s="608"/>
      <c r="L157" s="608"/>
    </row>
    <row r="158" spans="1:18">
      <c r="C158" s="170"/>
      <c r="E158" s="503"/>
      <c r="F158" s="614"/>
      <c r="G158" s="614"/>
      <c r="H158" s="614"/>
      <c r="L158" s="608"/>
    </row>
    <row r="159" spans="1:18">
      <c r="A159" s="751">
        <v>45678</v>
      </c>
      <c r="B159" s="537"/>
      <c r="E159" s="618"/>
      <c r="F159" s="614"/>
      <c r="J159" s="608"/>
      <c r="L159" s="608"/>
    </row>
    <row r="160" spans="1:18">
      <c r="A160" s="661"/>
      <c r="B160" s="267"/>
      <c r="C160" s="426"/>
      <c r="E160" s="619"/>
      <c r="F160" s="614"/>
      <c r="I160" s="442"/>
      <c r="J160" s="608"/>
      <c r="K160" s="608"/>
      <c r="L160" s="608"/>
      <c r="M160" s="442"/>
      <c r="N160" s="442"/>
    </row>
    <row r="161" spans="1:14">
      <c r="A161" s="661"/>
      <c r="B161" s="267"/>
      <c r="C161" s="170"/>
      <c r="E161" s="426"/>
      <c r="J161" s="608"/>
      <c r="K161" s="608"/>
      <c r="L161" s="608"/>
    </row>
    <row r="162" spans="1:14">
      <c r="A162" s="661"/>
      <c r="B162" s="267"/>
      <c r="C162" s="426"/>
      <c r="I162" s="426"/>
      <c r="J162" s="608"/>
      <c r="K162" s="608"/>
      <c r="L162" s="608"/>
      <c r="M162" s="426"/>
      <c r="N162" s="426"/>
    </row>
    <row r="163" spans="1:14">
      <c r="A163" s="661"/>
      <c r="B163" s="267"/>
      <c r="C163" s="426"/>
      <c r="D163" s="426"/>
      <c r="E163" s="225"/>
      <c r="I163" s="464"/>
      <c r="J163" s="608"/>
      <c r="K163" s="608"/>
      <c r="L163" s="608"/>
      <c r="M163" s="464"/>
      <c r="N163" s="464"/>
    </row>
    <row r="164" spans="1:14">
      <c r="A164" s="661"/>
      <c r="B164" s="267"/>
      <c r="C164" s="267"/>
      <c r="D164" s="530"/>
      <c r="E164" s="225"/>
      <c r="I164" s="608"/>
      <c r="J164" s="608"/>
      <c r="K164" s="608"/>
      <c r="L164" s="608"/>
      <c r="M164" s="608"/>
      <c r="N164" s="608"/>
    </row>
    <row r="165" spans="1:14">
      <c r="A165" s="661"/>
      <c r="B165" s="267"/>
      <c r="C165" s="267"/>
      <c r="D165" s="530"/>
      <c r="I165" s="608"/>
      <c r="J165" s="608"/>
      <c r="K165" s="608"/>
      <c r="L165" s="608"/>
      <c r="M165" s="608"/>
      <c r="N165" s="608"/>
    </row>
    <row r="166" spans="1:14">
      <c r="A166" s="661"/>
      <c r="B166" s="267"/>
      <c r="C166" s="267"/>
      <c r="D166" s="530"/>
      <c r="I166" s="608"/>
      <c r="J166" s="608"/>
      <c r="K166" s="608"/>
      <c r="L166" s="608"/>
      <c r="M166" s="608"/>
      <c r="N166" s="608"/>
    </row>
    <row r="167" spans="1:14">
      <c r="A167" s="661"/>
      <c r="B167" s="267"/>
      <c r="C167" s="267"/>
      <c r="D167" s="530"/>
      <c r="I167" s="608"/>
      <c r="J167" s="608"/>
      <c r="K167" s="608"/>
      <c r="L167" s="608"/>
      <c r="M167" s="608"/>
      <c r="N167" s="608"/>
    </row>
    <row r="168" spans="1:14">
      <c r="A168" s="661"/>
      <c r="B168" s="267"/>
      <c r="C168" s="267"/>
      <c r="D168" s="530"/>
      <c r="I168" s="608"/>
      <c r="J168" s="608"/>
      <c r="K168" s="608"/>
      <c r="L168" s="608"/>
      <c r="M168" s="608"/>
      <c r="N168" s="608"/>
    </row>
    <row r="169" spans="1:14">
      <c r="A169" s="661"/>
      <c r="B169" s="267"/>
      <c r="C169" s="267"/>
      <c r="D169" s="530"/>
      <c r="I169" s="608"/>
      <c r="J169" s="608"/>
      <c r="K169" s="608"/>
      <c r="L169" s="608"/>
      <c r="M169" s="608"/>
      <c r="N169" s="608"/>
    </row>
    <row r="170" spans="1:14">
      <c r="A170" s="661"/>
      <c r="B170" s="267"/>
      <c r="C170" s="267"/>
      <c r="D170" s="530"/>
      <c r="I170" s="465"/>
      <c r="J170" s="465"/>
      <c r="K170" s="465"/>
      <c r="L170" s="465"/>
      <c r="M170" s="465"/>
      <c r="N170" s="465"/>
    </row>
    <row r="171" spans="1:14">
      <c r="A171" s="661"/>
      <c r="B171" s="267"/>
      <c r="C171" s="267"/>
      <c r="D171" s="530"/>
      <c r="F171" s="170"/>
      <c r="G171" s="170"/>
      <c r="H171" s="170"/>
      <c r="I171" s="170"/>
      <c r="J171" s="170"/>
      <c r="K171" s="170"/>
      <c r="L171" s="465"/>
      <c r="M171" s="465"/>
      <c r="N171" s="465"/>
    </row>
    <row r="172" spans="1:14">
      <c r="A172" s="661"/>
      <c r="B172" s="267"/>
      <c r="C172" s="465"/>
      <c r="D172" s="268"/>
      <c r="F172" s="170"/>
      <c r="G172" s="170"/>
      <c r="H172" s="170"/>
      <c r="I172" s="170"/>
      <c r="J172" s="170"/>
      <c r="K172" s="170"/>
      <c r="L172" s="609"/>
      <c r="M172" s="609"/>
      <c r="N172" s="609"/>
    </row>
    <row r="173" spans="1:14" ht="13.5" customHeight="1">
      <c r="A173" s="661"/>
      <c r="B173" s="267"/>
      <c r="C173" s="465"/>
      <c r="D173" s="268"/>
      <c r="F173" s="170"/>
      <c r="G173" s="170"/>
      <c r="H173" s="170"/>
      <c r="I173" s="170"/>
      <c r="J173" s="170"/>
      <c r="K173" s="170"/>
      <c r="L173" s="465"/>
      <c r="M173" s="465"/>
      <c r="N173" s="465"/>
    </row>
    <row r="174" spans="1:14">
      <c r="A174" s="662"/>
      <c r="B174" s="268"/>
      <c r="C174" s="465"/>
      <c r="D174" s="268"/>
      <c r="F174" s="170"/>
      <c r="G174" s="170"/>
      <c r="H174" s="170"/>
      <c r="I174" s="170"/>
      <c r="J174" s="170"/>
      <c r="K174" s="170"/>
      <c r="L174" s="465"/>
      <c r="M174" s="465"/>
      <c r="N174" s="465"/>
    </row>
    <row r="175" spans="1:14">
      <c r="A175" s="662"/>
      <c r="B175" s="268"/>
      <c r="C175" s="465"/>
      <c r="D175" s="268"/>
      <c r="F175" s="170"/>
      <c r="G175" s="170"/>
      <c r="H175" s="170"/>
      <c r="I175" s="170"/>
      <c r="J175" s="170"/>
      <c r="K175" s="170"/>
      <c r="L175" s="465"/>
      <c r="M175" s="465"/>
      <c r="N175" s="465"/>
    </row>
    <row r="176" spans="1:14">
      <c r="A176" s="662"/>
      <c r="B176" s="268"/>
      <c r="C176" s="465"/>
      <c r="D176" s="268"/>
      <c r="F176" s="170"/>
      <c r="G176" s="170"/>
      <c r="H176" s="170"/>
      <c r="I176" s="170"/>
      <c r="J176" s="170"/>
      <c r="K176" s="170"/>
      <c r="L176" s="465"/>
      <c r="M176" s="465"/>
      <c r="N176" s="465"/>
    </row>
    <row r="177" spans="1:14">
      <c r="A177" s="662"/>
      <c r="B177" s="268"/>
      <c r="C177" s="465"/>
      <c r="D177" s="268"/>
      <c r="F177" s="170"/>
      <c r="G177" s="170"/>
      <c r="H177" s="170"/>
      <c r="I177" s="170"/>
      <c r="J177" s="170"/>
      <c r="K177" s="170"/>
      <c r="L177" s="465"/>
      <c r="M177" s="465"/>
      <c r="N177" s="465"/>
    </row>
    <row r="178" spans="1:14">
      <c r="A178" s="662"/>
      <c r="B178" s="268"/>
      <c r="C178" s="465"/>
      <c r="D178" s="268"/>
      <c r="F178" s="170"/>
      <c r="G178" s="170"/>
      <c r="H178" s="170"/>
      <c r="I178" s="170"/>
      <c r="J178" s="170"/>
      <c r="K178" s="170"/>
      <c r="L178" s="465"/>
      <c r="M178" s="465"/>
      <c r="N178" s="465"/>
    </row>
    <row r="179" spans="1:14">
      <c r="A179" s="662"/>
      <c r="B179" s="268"/>
      <c r="C179" s="465"/>
      <c r="D179" s="268"/>
      <c r="F179" s="170"/>
      <c r="G179" s="170"/>
      <c r="H179" s="170"/>
      <c r="I179" s="170"/>
      <c r="J179" s="170"/>
      <c r="K179" s="170"/>
      <c r="L179" s="465"/>
      <c r="M179" s="465"/>
      <c r="N179" s="465"/>
    </row>
    <row r="180" spans="1:14">
      <c r="A180" s="662"/>
      <c r="B180" s="268"/>
      <c r="C180" s="465"/>
      <c r="D180" s="268"/>
      <c r="F180" s="170"/>
      <c r="G180" s="170"/>
      <c r="H180" s="170"/>
      <c r="I180" s="170"/>
      <c r="J180" s="170"/>
      <c r="K180" s="170"/>
      <c r="L180" s="465"/>
      <c r="M180" s="465"/>
      <c r="N180" s="465"/>
    </row>
    <row r="181" spans="1:14">
      <c r="A181" s="662"/>
      <c r="B181" s="268"/>
      <c r="C181" s="465"/>
      <c r="D181" s="268"/>
      <c r="F181" s="170"/>
      <c r="G181" s="170"/>
      <c r="H181" s="170"/>
      <c r="I181" s="170"/>
      <c r="J181" s="170"/>
      <c r="K181" s="170"/>
      <c r="L181" s="465"/>
      <c r="M181" s="465"/>
      <c r="N181" s="465"/>
    </row>
    <row r="182" spans="1:14">
      <c r="A182" s="662"/>
      <c r="B182" s="268"/>
      <c r="C182" s="465"/>
      <c r="D182" s="268"/>
      <c r="F182" s="170"/>
      <c r="G182" s="170"/>
      <c r="H182" s="170"/>
      <c r="I182" s="170"/>
      <c r="J182" s="170"/>
      <c r="K182" s="170"/>
      <c r="L182" s="465"/>
      <c r="M182" s="465"/>
      <c r="N182" s="465"/>
    </row>
    <row r="183" spans="1:14">
      <c r="A183" s="662"/>
      <c r="B183" s="268"/>
      <c r="C183" s="465"/>
      <c r="D183" s="268"/>
      <c r="F183" s="170"/>
      <c r="G183" s="170"/>
      <c r="H183" s="170"/>
      <c r="I183" s="170"/>
      <c r="J183" s="170"/>
      <c r="K183" s="170"/>
      <c r="L183" s="465"/>
      <c r="M183" s="465"/>
      <c r="N183" s="465"/>
    </row>
    <row r="184" spans="1:14">
      <c r="A184" s="662"/>
      <c r="B184" s="268"/>
      <c r="C184" s="465"/>
      <c r="D184" s="268"/>
      <c r="E184" s="268"/>
      <c r="F184" s="465"/>
      <c r="G184" s="465"/>
      <c r="H184" s="465"/>
      <c r="I184" s="465"/>
      <c r="J184" s="465"/>
      <c r="K184" s="465"/>
      <c r="L184" s="465"/>
      <c r="M184" s="465"/>
      <c r="N184" s="465"/>
    </row>
    <row r="185" spans="1:14">
      <c r="A185" s="662"/>
      <c r="B185" s="268"/>
      <c r="C185" s="465"/>
      <c r="D185" s="268"/>
      <c r="E185" s="268"/>
      <c r="F185" s="465"/>
      <c r="G185" s="465"/>
      <c r="H185" s="465"/>
      <c r="I185" s="465"/>
      <c r="J185" s="465"/>
      <c r="K185" s="465"/>
      <c r="L185" s="465"/>
      <c r="M185" s="465"/>
      <c r="N185" s="465"/>
    </row>
    <row r="186" spans="1:14">
      <c r="A186" s="662"/>
      <c r="B186" s="268"/>
      <c r="C186" s="465"/>
      <c r="D186" s="268"/>
      <c r="E186" s="268"/>
      <c r="F186" s="465"/>
      <c r="G186" s="465"/>
      <c r="H186" s="465"/>
      <c r="I186" s="465"/>
      <c r="J186" s="465"/>
      <c r="K186" s="465"/>
      <c r="L186" s="465"/>
      <c r="M186" s="465"/>
      <c r="N186" s="465"/>
    </row>
    <row r="187" spans="1:14">
      <c r="A187" s="662"/>
      <c r="B187" s="268"/>
      <c r="C187" s="465"/>
      <c r="D187" s="268"/>
      <c r="E187" s="268"/>
      <c r="F187" s="465"/>
      <c r="G187" s="465"/>
      <c r="H187" s="465"/>
      <c r="I187" s="465"/>
      <c r="J187" s="465"/>
      <c r="K187" s="465"/>
      <c r="L187" s="465"/>
      <c r="M187" s="465"/>
      <c r="N187" s="465"/>
    </row>
    <row r="188" spans="1:14">
      <c r="A188" s="662"/>
      <c r="B188" s="268"/>
      <c r="C188" s="465"/>
      <c r="D188" s="268"/>
      <c r="E188" s="268"/>
      <c r="F188" s="465"/>
      <c r="G188" s="465"/>
      <c r="H188" s="465"/>
      <c r="I188" s="465"/>
      <c r="J188" s="465"/>
      <c r="K188" s="465"/>
      <c r="L188" s="465"/>
      <c r="M188" s="465"/>
      <c r="N188" s="465"/>
    </row>
    <row r="189" spans="1:14">
      <c r="A189" s="662"/>
      <c r="B189" s="268"/>
      <c r="C189" s="465"/>
      <c r="D189" s="268"/>
      <c r="E189" s="268"/>
      <c r="F189" s="465"/>
      <c r="G189" s="465"/>
      <c r="H189" s="465"/>
      <c r="I189" s="465"/>
      <c r="J189" s="465"/>
      <c r="K189" s="465"/>
      <c r="L189" s="465"/>
      <c r="M189" s="465"/>
      <c r="N189" s="465"/>
    </row>
    <row r="190" spans="1:14">
      <c r="A190" s="662"/>
      <c r="B190" s="268"/>
      <c r="C190" s="465"/>
      <c r="D190" s="268"/>
      <c r="E190" s="268"/>
      <c r="F190" s="465"/>
      <c r="G190" s="465"/>
      <c r="H190" s="465"/>
      <c r="I190" s="465"/>
      <c r="J190" s="465"/>
      <c r="K190" s="465"/>
      <c r="L190" s="465"/>
      <c r="M190" s="465"/>
      <c r="N190" s="465"/>
    </row>
    <row r="191" spans="1:14">
      <c r="A191" s="662"/>
      <c r="B191" s="268"/>
      <c r="C191" s="465"/>
      <c r="D191" s="268"/>
      <c r="E191" s="268"/>
      <c r="F191" s="465"/>
      <c r="G191" s="465"/>
      <c r="H191" s="465"/>
      <c r="I191" s="465"/>
      <c r="J191" s="465"/>
      <c r="K191" s="465"/>
      <c r="L191" s="465"/>
      <c r="M191" s="465"/>
      <c r="N191" s="465"/>
    </row>
    <row r="192" spans="1:14">
      <c r="A192" s="662"/>
      <c r="B192" s="268"/>
      <c r="C192" s="465"/>
      <c r="D192" s="268"/>
      <c r="E192" s="268"/>
      <c r="F192" s="465"/>
      <c r="G192" s="465"/>
      <c r="H192" s="465"/>
      <c r="I192" s="465"/>
      <c r="J192" s="465"/>
      <c r="K192" s="465"/>
      <c r="L192" s="465"/>
      <c r="M192" s="465"/>
      <c r="N192" s="465"/>
    </row>
    <row r="193" spans="1:14">
      <c r="A193" s="662"/>
      <c r="B193" s="268"/>
      <c r="C193" s="465"/>
      <c r="D193" s="268"/>
      <c r="E193" s="268"/>
      <c r="F193" s="465"/>
      <c r="G193" s="465"/>
      <c r="H193" s="465"/>
      <c r="I193" s="465"/>
      <c r="J193" s="465"/>
      <c r="K193" s="465"/>
      <c r="L193" s="465"/>
      <c r="M193" s="465"/>
      <c r="N193" s="465"/>
    </row>
    <row r="194" spans="1:14">
      <c r="A194" s="662"/>
      <c r="B194" s="268"/>
      <c r="C194" s="465"/>
      <c r="D194" s="268"/>
      <c r="E194" s="268"/>
      <c r="F194" s="465"/>
      <c r="G194" s="465"/>
      <c r="H194" s="465"/>
      <c r="I194" s="465"/>
      <c r="J194" s="465"/>
      <c r="K194" s="465"/>
      <c r="L194" s="465"/>
      <c r="M194" s="465"/>
      <c r="N194" s="465"/>
    </row>
    <row r="195" spans="1:14">
      <c r="A195" s="662"/>
      <c r="B195" s="268"/>
      <c r="C195" s="465"/>
      <c r="D195" s="268"/>
      <c r="E195" s="268"/>
      <c r="F195" s="465"/>
      <c r="G195" s="465"/>
      <c r="H195" s="465"/>
      <c r="I195" s="465"/>
      <c r="J195" s="465"/>
      <c r="K195" s="465"/>
      <c r="L195" s="465"/>
      <c r="M195" s="465"/>
      <c r="N195" s="465"/>
    </row>
    <row r="196" spans="1:14">
      <c r="A196" s="662"/>
      <c r="B196" s="268"/>
      <c r="C196" s="465"/>
      <c r="D196" s="268"/>
      <c r="E196" s="268"/>
      <c r="F196" s="465"/>
      <c r="G196" s="465"/>
      <c r="H196" s="465"/>
      <c r="I196" s="465"/>
      <c r="J196" s="465"/>
      <c r="K196" s="465"/>
      <c r="L196" s="465"/>
      <c r="M196" s="465"/>
      <c r="N196" s="465"/>
    </row>
    <row r="197" spans="1:14">
      <c r="A197" s="662"/>
      <c r="B197" s="268"/>
      <c r="C197" s="465"/>
      <c r="D197" s="268"/>
      <c r="E197" s="268"/>
      <c r="F197" s="465"/>
      <c r="G197" s="465"/>
      <c r="H197" s="465"/>
      <c r="I197" s="465"/>
      <c r="J197" s="465"/>
      <c r="K197" s="465"/>
      <c r="L197" s="465"/>
      <c r="M197" s="465"/>
      <c r="N197" s="465"/>
    </row>
    <row r="198" spans="1:14">
      <c r="A198" s="662"/>
      <c r="B198" s="268"/>
      <c r="C198" s="465"/>
      <c r="D198" s="268"/>
      <c r="E198" s="268"/>
      <c r="F198" s="465"/>
      <c r="G198" s="465"/>
      <c r="H198" s="465"/>
      <c r="I198" s="465"/>
      <c r="J198" s="465"/>
      <c r="K198" s="465"/>
      <c r="L198" s="465"/>
      <c r="M198" s="465"/>
      <c r="N198" s="465"/>
    </row>
    <row r="199" spans="1:14">
      <c r="A199" s="662"/>
      <c r="B199" s="268"/>
      <c r="C199" s="465"/>
      <c r="D199" s="268"/>
      <c r="E199" s="268"/>
      <c r="F199" s="465"/>
      <c r="G199" s="465"/>
      <c r="H199" s="465"/>
      <c r="I199" s="465"/>
      <c r="J199" s="465"/>
      <c r="K199" s="465"/>
      <c r="L199" s="465"/>
      <c r="M199" s="465"/>
      <c r="N199" s="465"/>
    </row>
    <row r="200" spans="1:14">
      <c r="A200" s="662"/>
      <c r="B200" s="268"/>
      <c r="C200" s="465"/>
      <c r="D200" s="268"/>
      <c r="E200" s="268"/>
      <c r="F200" s="465"/>
      <c r="G200" s="465"/>
      <c r="H200" s="465"/>
      <c r="I200" s="465"/>
      <c r="J200" s="465"/>
      <c r="K200" s="465"/>
      <c r="L200" s="465"/>
      <c r="M200" s="465"/>
      <c r="N200" s="465"/>
    </row>
    <row r="201" spans="1:14">
      <c r="A201" s="662"/>
      <c r="B201" s="268"/>
      <c r="C201" s="465"/>
      <c r="D201" s="268"/>
      <c r="E201" s="268"/>
      <c r="F201" s="465"/>
      <c r="G201" s="465"/>
      <c r="H201" s="465"/>
      <c r="I201" s="465"/>
      <c r="J201" s="465"/>
      <c r="K201" s="465"/>
      <c r="L201" s="465"/>
      <c r="M201" s="465"/>
      <c r="N201" s="465"/>
    </row>
    <row r="202" spans="1:14">
      <c r="A202" s="662"/>
      <c r="B202" s="268"/>
      <c r="C202" s="465"/>
      <c r="D202" s="268"/>
      <c r="E202" s="268"/>
      <c r="F202" s="465"/>
      <c r="G202" s="465"/>
      <c r="H202" s="465"/>
      <c r="I202" s="465"/>
      <c r="J202" s="465"/>
      <c r="K202" s="465"/>
      <c r="L202" s="465"/>
      <c r="M202" s="465"/>
      <c r="N202" s="465"/>
    </row>
    <row r="203" spans="1:14">
      <c r="A203" s="662"/>
      <c r="B203" s="268"/>
      <c r="C203" s="465"/>
      <c r="D203" s="268"/>
      <c r="E203" s="268"/>
      <c r="F203" s="465"/>
      <c r="G203" s="465"/>
      <c r="H203" s="465"/>
      <c r="I203" s="465"/>
      <c r="J203" s="465"/>
      <c r="K203" s="465"/>
      <c r="L203" s="465"/>
      <c r="M203" s="465"/>
      <c r="N203" s="465"/>
    </row>
    <row r="204" spans="1:14">
      <c r="A204" s="662"/>
      <c r="B204" s="268"/>
      <c r="C204" s="465"/>
      <c r="D204" s="268"/>
      <c r="E204" s="268"/>
      <c r="F204" s="465"/>
      <c r="G204" s="465"/>
      <c r="H204" s="465"/>
      <c r="I204" s="465"/>
      <c r="J204" s="465"/>
      <c r="K204" s="465"/>
      <c r="L204" s="465"/>
      <c r="M204" s="465"/>
      <c r="N204" s="465"/>
    </row>
    <row r="205" spans="1:14">
      <c r="A205" s="662"/>
      <c r="B205" s="268"/>
      <c r="C205" s="465"/>
      <c r="D205" s="268"/>
      <c r="E205" s="268"/>
      <c r="F205" s="465"/>
      <c r="G205" s="465"/>
      <c r="H205" s="465"/>
      <c r="I205" s="465"/>
      <c r="J205" s="465"/>
      <c r="K205" s="465"/>
      <c r="L205" s="465"/>
      <c r="M205" s="465"/>
      <c r="N205" s="465"/>
    </row>
    <row r="206" spans="1:14">
      <c r="A206" s="662"/>
      <c r="B206" s="268"/>
      <c r="C206" s="465"/>
      <c r="D206" s="268"/>
      <c r="E206" s="268"/>
      <c r="F206" s="465"/>
      <c r="G206" s="465"/>
      <c r="H206" s="465"/>
      <c r="I206" s="465"/>
      <c r="J206" s="465"/>
      <c r="K206" s="465"/>
      <c r="L206" s="465"/>
      <c r="M206" s="465"/>
      <c r="N206" s="465"/>
    </row>
    <row r="207" spans="1:14">
      <c r="A207" s="662"/>
      <c r="B207" s="268"/>
      <c r="C207" s="465"/>
      <c r="D207" s="268"/>
      <c r="E207" s="268"/>
      <c r="F207" s="465"/>
      <c r="G207" s="465"/>
      <c r="H207" s="465"/>
      <c r="I207" s="465"/>
      <c r="J207" s="465"/>
      <c r="K207" s="465"/>
      <c r="L207" s="465"/>
      <c r="M207" s="465"/>
      <c r="N207" s="465"/>
    </row>
    <row r="208" spans="1:14">
      <c r="A208" s="662"/>
      <c r="B208" s="268"/>
      <c r="C208" s="465"/>
      <c r="D208" s="268"/>
      <c r="E208" s="268"/>
      <c r="F208" s="465"/>
      <c r="G208" s="465"/>
      <c r="H208" s="465"/>
      <c r="I208" s="465"/>
      <c r="J208" s="465"/>
      <c r="K208" s="465"/>
      <c r="L208" s="465"/>
      <c r="M208" s="465"/>
      <c r="N208" s="465"/>
    </row>
    <row r="209" spans="1:14">
      <c r="A209" s="662"/>
      <c r="B209" s="268"/>
      <c r="C209" s="465"/>
      <c r="D209" s="268"/>
      <c r="E209" s="268"/>
      <c r="F209" s="465"/>
      <c r="G209" s="465"/>
      <c r="H209" s="465"/>
      <c r="I209" s="465"/>
      <c r="J209" s="465"/>
      <c r="K209" s="465"/>
      <c r="L209" s="465"/>
      <c r="M209" s="465"/>
      <c r="N209" s="465"/>
    </row>
    <row r="210" spans="1:14">
      <c r="A210" s="662"/>
      <c r="B210" s="268"/>
      <c r="C210" s="465"/>
      <c r="D210" s="268"/>
      <c r="E210" s="268"/>
      <c r="F210" s="465"/>
      <c r="G210" s="465"/>
      <c r="H210" s="465"/>
      <c r="I210" s="465"/>
      <c r="J210" s="465"/>
      <c r="K210" s="465"/>
      <c r="L210" s="465"/>
      <c r="M210" s="465"/>
      <c r="N210" s="465"/>
    </row>
    <row r="211" spans="1:14">
      <c r="A211" s="662"/>
      <c r="B211" s="268"/>
      <c r="C211" s="465"/>
      <c r="D211" s="268"/>
      <c r="E211" s="268"/>
      <c r="F211" s="465"/>
      <c r="G211" s="465"/>
      <c r="H211" s="465"/>
      <c r="I211" s="465"/>
      <c r="J211" s="465"/>
      <c r="K211" s="465"/>
      <c r="L211" s="465"/>
      <c r="M211" s="465"/>
      <c r="N211" s="465"/>
    </row>
    <row r="212" spans="1:14">
      <c r="A212" s="662"/>
      <c r="B212" s="268"/>
      <c r="C212" s="465"/>
      <c r="D212" s="268"/>
      <c r="E212" s="268"/>
      <c r="F212" s="465"/>
      <c r="G212" s="465"/>
      <c r="H212" s="465"/>
      <c r="I212" s="465"/>
      <c r="J212" s="465"/>
      <c r="K212" s="465"/>
      <c r="L212" s="465"/>
      <c r="M212" s="465"/>
      <c r="N212" s="465"/>
    </row>
    <row r="213" spans="1:14">
      <c r="A213" s="662"/>
      <c r="B213" s="268"/>
      <c r="C213" s="465"/>
      <c r="D213" s="268"/>
      <c r="E213" s="268"/>
      <c r="F213" s="465"/>
      <c r="G213" s="465"/>
      <c r="H213" s="465"/>
      <c r="I213" s="465"/>
      <c r="J213" s="465"/>
      <c r="K213" s="465"/>
      <c r="L213" s="465"/>
      <c r="M213" s="465"/>
      <c r="N213" s="465"/>
    </row>
    <row r="214" spans="1:14">
      <c r="A214" s="662"/>
      <c r="B214" s="268"/>
      <c r="C214" s="465"/>
      <c r="D214" s="268"/>
      <c r="E214" s="268"/>
      <c r="F214" s="465"/>
      <c r="G214" s="465"/>
      <c r="H214" s="465"/>
      <c r="I214" s="465"/>
      <c r="J214" s="465"/>
      <c r="K214" s="465"/>
      <c r="L214" s="465"/>
      <c r="M214" s="465"/>
      <c r="N214" s="465"/>
    </row>
    <row r="215" spans="1:14">
      <c r="A215" s="662"/>
      <c r="B215" s="268"/>
      <c r="C215" s="465"/>
      <c r="D215" s="268"/>
      <c r="E215" s="268"/>
      <c r="F215" s="465"/>
      <c r="G215" s="465"/>
      <c r="H215" s="465"/>
      <c r="I215" s="465"/>
      <c r="J215" s="465"/>
      <c r="K215" s="465"/>
      <c r="L215" s="465"/>
      <c r="M215" s="465"/>
      <c r="N215" s="465"/>
    </row>
    <row r="216" spans="1:14">
      <c r="A216" s="662"/>
      <c r="B216" s="268"/>
      <c r="C216" s="465"/>
      <c r="D216" s="268"/>
      <c r="E216" s="268"/>
      <c r="F216" s="465"/>
      <c r="G216" s="465"/>
      <c r="H216" s="465"/>
      <c r="I216" s="465"/>
      <c r="J216" s="465"/>
      <c r="K216" s="465"/>
      <c r="L216" s="465"/>
      <c r="M216" s="465"/>
      <c r="N216" s="465"/>
    </row>
    <row r="217" spans="1:14">
      <c r="A217" s="662"/>
      <c r="B217" s="268"/>
      <c r="C217" s="465"/>
      <c r="D217" s="268"/>
      <c r="E217" s="268"/>
      <c r="F217" s="465"/>
      <c r="G217" s="465"/>
      <c r="H217" s="465"/>
      <c r="I217" s="465"/>
      <c r="J217" s="465"/>
      <c r="K217" s="465"/>
      <c r="L217" s="465"/>
      <c r="M217" s="465"/>
      <c r="N217" s="465"/>
    </row>
    <row r="218" spans="1:14">
      <c r="A218" s="662"/>
      <c r="B218" s="268"/>
      <c r="C218" s="465"/>
      <c r="D218" s="268"/>
      <c r="E218" s="268"/>
      <c r="F218" s="465"/>
      <c r="G218" s="465"/>
      <c r="H218" s="465"/>
      <c r="I218" s="465"/>
      <c r="J218" s="465"/>
      <c r="K218" s="465"/>
      <c r="L218" s="465"/>
      <c r="M218" s="465"/>
      <c r="N218" s="465"/>
    </row>
    <row r="219" spans="1:14">
      <c r="A219" s="662"/>
      <c r="B219" s="268"/>
      <c r="C219" s="465"/>
      <c r="D219" s="268"/>
      <c r="E219" s="268"/>
      <c r="F219" s="465"/>
      <c r="G219" s="465"/>
      <c r="H219" s="465"/>
      <c r="I219" s="465"/>
      <c r="J219" s="465"/>
      <c r="K219" s="465"/>
      <c r="L219" s="465"/>
      <c r="M219" s="465"/>
      <c r="N219" s="465"/>
    </row>
    <row r="220" spans="1:14">
      <c r="A220" s="662"/>
      <c r="B220" s="268"/>
      <c r="C220" s="465"/>
      <c r="D220" s="268"/>
      <c r="E220" s="268"/>
      <c r="F220" s="465"/>
      <c r="G220" s="465"/>
      <c r="H220" s="465"/>
      <c r="I220" s="465"/>
      <c r="J220" s="465"/>
      <c r="K220" s="465"/>
      <c r="L220" s="465"/>
      <c r="M220" s="465"/>
      <c r="N220" s="465"/>
    </row>
    <row r="221" spans="1:14">
      <c r="A221" s="662"/>
      <c r="B221" s="268"/>
      <c r="C221" s="465"/>
      <c r="D221" s="268"/>
      <c r="E221" s="268"/>
      <c r="F221" s="465"/>
      <c r="G221" s="465"/>
      <c r="H221" s="465"/>
      <c r="I221" s="465"/>
      <c r="J221" s="465"/>
      <c r="K221" s="465"/>
      <c r="L221" s="465"/>
      <c r="M221" s="465"/>
      <c r="N221" s="465"/>
    </row>
    <row r="222" spans="1:14">
      <c r="A222" s="662"/>
      <c r="B222" s="268"/>
      <c r="C222" s="465"/>
      <c r="D222" s="268"/>
      <c r="E222" s="268"/>
      <c r="F222" s="465"/>
      <c r="G222" s="465"/>
      <c r="H222" s="465"/>
      <c r="I222" s="465"/>
      <c r="J222" s="465"/>
      <c r="K222" s="465"/>
      <c r="L222" s="465"/>
      <c r="M222" s="465"/>
      <c r="N222" s="465"/>
    </row>
    <row r="223" spans="1:14">
      <c r="A223" s="662"/>
      <c r="B223" s="268"/>
      <c r="C223" s="465"/>
      <c r="D223" s="268"/>
      <c r="E223" s="268"/>
      <c r="F223" s="465"/>
      <c r="G223" s="465"/>
      <c r="H223" s="465"/>
      <c r="I223" s="465"/>
      <c r="J223" s="465"/>
      <c r="K223" s="465"/>
      <c r="L223" s="465"/>
      <c r="M223" s="465"/>
      <c r="N223" s="465"/>
    </row>
    <row r="224" spans="1:14">
      <c r="A224" s="662"/>
      <c r="B224" s="268"/>
      <c r="C224" s="465"/>
      <c r="D224" s="268"/>
      <c r="E224" s="268"/>
      <c r="F224" s="465"/>
      <c r="G224" s="465"/>
      <c r="H224" s="465"/>
      <c r="I224" s="465"/>
      <c r="J224" s="465"/>
      <c r="K224" s="465"/>
      <c r="L224" s="465"/>
      <c r="M224" s="465"/>
      <c r="N224" s="465"/>
    </row>
    <row r="225" spans="1:14">
      <c r="A225" s="662"/>
      <c r="B225" s="268"/>
      <c r="C225" s="465"/>
      <c r="D225" s="268"/>
      <c r="E225" s="268"/>
      <c r="F225" s="465"/>
      <c r="G225" s="465"/>
      <c r="H225" s="465"/>
      <c r="I225" s="465"/>
      <c r="J225" s="465"/>
      <c r="K225" s="465"/>
      <c r="L225" s="465"/>
      <c r="M225" s="465"/>
      <c r="N225" s="465"/>
    </row>
    <row r="226" spans="1:14">
      <c r="A226" s="662"/>
      <c r="B226" s="268"/>
      <c r="C226" s="465"/>
      <c r="D226" s="268"/>
      <c r="E226" s="268"/>
      <c r="F226" s="465"/>
      <c r="G226" s="465"/>
      <c r="H226" s="465"/>
      <c r="I226" s="465"/>
      <c r="J226" s="465"/>
      <c r="K226" s="465"/>
      <c r="L226" s="465"/>
      <c r="M226" s="465"/>
      <c r="N226" s="465"/>
    </row>
    <row r="227" spans="1:14">
      <c r="A227" s="662"/>
      <c r="B227" s="268"/>
      <c r="C227" s="465"/>
      <c r="D227" s="268"/>
      <c r="E227" s="268"/>
      <c r="F227" s="465"/>
      <c r="G227" s="465"/>
      <c r="H227" s="465"/>
      <c r="I227" s="465"/>
      <c r="J227" s="465"/>
      <c r="K227" s="465"/>
      <c r="L227" s="465"/>
      <c r="M227" s="465"/>
      <c r="N227" s="465"/>
    </row>
    <row r="228" spans="1:14">
      <c r="A228" s="662"/>
      <c r="B228" s="268"/>
      <c r="C228" s="465"/>
      <c r="D228" s="268"/>
      <c r="E228" s="268"/>
      <c r="F228" s="465"/>
      <c r="G228" s="465"/>
      <c r="H228" s="465"/>
      <c r="I228" s="465"/>
      <c r="J228" s="465"/>
      <c r="K228" s="465"/>
      <c r="L228" s="465"/>
      <c r="M228" s="465"/>
      <c r="N228" s="465"/>
    </row>
    <row r="229" spans="1:14">
      <c r="A229" s="662"/>
      <c r="B229" s="268"/>
      <c r="C229" s="465"/>
      <c r="D229" s="268"/>
      <c r="E229" s="268"/>
      <c r="F229" s="465"/>
      <c r="G229" s="465"/>
      <c r="H229" s="465"/>
      <c r="I229" s="465"/>
      <c r="J229" s="465"/>
      <c r="K229" s="465"/>
      <c r="L229" s="465"/>
      <c r="M229" s="465"/>
      <c r="N229" s="465"/>
    </row>
    <row r="230" spans="1:14">
      <c r="A230" s="662"/>
      <c r="B230" s="268"/>
      <c r="C230" s="465"/>
      <c r="D230" s="268"/>
      <c r="E230" s="268"/>
      <c r="F230" s="465"/>
      <c r="G230" s="465"/>
      <c r="H230" s="465"/>
      <c r="I230" s="465"/>
      <c r="J230" s="465"/>
      <c r="K230" s="465"/>
      <c r="L230" s="465"/>
      <c r="M230" s="465"/>
      <c r="N230" s="465"/>
    </row>
    <row r="231" spans="1:14">
      <c r="A231" s="662"/>
      <c r="B231" s="268"/>
      <c r="C231" s="465"/>
      <c r="D231" s="268"/>
      <c r="E231" s="268"/>
      <c r="F231" s="465"/>
      <c r="G231" s="465"/>
      <c r="H231" s="465"/>
      <c r="I231" s="465"/>
      <c r="J231" s="465"/>
      <c r="K231" s="465"/>
      <c r="L231" s="465"/>
      <c r="M231" s="465"/>
      <c r="N231" s="465"/>
    </row>
    <row r="232" spans="1:14">
      <c r="A232" s="662"/>
      <c r="B232" s="268"/>
      <c r="C232" s="465"/>
      <c r="D232" s="268"/>
      <c r="E232" s="268"/>
      <c r="F232" s="465"/>
      <c r="G232" s="465"/>
      <c r="H232" s="465"/>
      <c r="I232" s="465"/>
      <c r="J232" s="465"/>
      <c r="K232" s="465"/>
      <c r="L232" s="465"/>
      <c r="M232" s="465"/>
      <c r="N232" s="465"/>
    </row>
    <row r="233" spans="1:14">
      <c r="A233" s="662"/>
      <c r="B233" s="268"/>
      <c r="C233" s="465"/>
      <c r="D233" s="268"/>
      <c r="E233" s="268"/>
      <c r="F233" s="465"/>
      <c r="G233" s="465"/>
      <c r="H233" s="465"/>
      <c r="I233" s="465"/>
      <c r="J233" s="465"/>
      <c r="K233" s="465"/>
      <c r="L233" s="465"/>
      <c r="M233" s="465"/>
      <c r="N233" s="465"/>
    </row>
    <row r="234" spans="1:14">
      <c r="A234" s="662"/>
      <c r="B234" s="268"/>
      <c r="C234" s="465"/>
      <c r="D234" s="268"/>
      <c r="E234" s="268"/>
      <c r="F234" s="465"/>
      <c r="G234" s="465"/>
      <c r="H234" s="465"/>
      <c r="I234" s="465"/>
      <c r="J234" s="465"/>
      <c r="K234" s="465"/>
      <c r="L234" s="465"/>
      <c r="M234" s="465"/>
      <c r="N234" s="465"/>
    </row>
    <row r="235" spans="1:14">
      <c r="A235" s="662"/>
      <c r="B235" s="268"/>
      <c r="C235" s="465"/>
      <c r="D235" s="268"/>
      <c r="E235" s="268"/>
      <c r="F235" s="465"/>
      <c r="G235" s="465"/>
      <c r="H235" s="465"/>
      <c r="I235" s="465"/>
      <c r="J235" s="465"/>
      <c r="K235" s="465"/>
      <c r="L235" s="465"/>
      <c r="M235" s="465"/>
      <c r="N235" s="465"/>
    </row>
    <row r="236" spans="1:14">
      <c r="A236" s="662"/>
      <c r="B236" s="268"/>
      <c r="C236" s="465"/>
      <c r="D236" s="268"/>
      <c r="E236" s="268"/>
      <c r="F236" s="465"/>
      <c r="G236" s="465"/>
      <c r="H236" s="465"/>
      <c r="I236" s="465"/>
      <c r="J236" s="465"/>
      <c r="K236" s="465"/>
      <c r="L236" s="465"/>
      <c r="M236" s="465"/>
      <c r="N236" s="465"/>
    </row>
    <row r="237" spans="1:14">
      <c r="A237" s="662"/>
      <c r="B237" s="268"/>
      <c r="C237" s="465"/>
      <c r="D237" s="268"/>
      <c r="E237" s="268"/>
      <c r="F237" s="465"/>
      <c r="G237" s="465"/>
      <c r="H237" s="465"/>
      <c r="I237" s="465"/>
      <c r="J237" s="465"/>
      <c r="K237" s="465"/>
      <c r="L237" s="465"/>
      <c r="M237" s="465"/>
      <c r="N237" s="465"/>
    </row>
    <row r="238" spans="1:14">
      <c r="A238" s="662"/>
      <c r="B238" s="268"/>
      <c r="C238" s="465"/>
      <c r="D238" s="268"/>
      <c r="E238" s="268"/>
      <c r="F238" s="465"/>
      <c r="G238" s="465"/>
      <c r="H238" s="465"/>
      <c r="I238" s="465"/>
      <c r="J238" s="465"/>
      <c r="K238" s="465"/>
      <c r="L238" s="465"/>
      <c r="M238" s="465"/>
      <c r="N238" s="465"/>
    </row>
    <row r="239" spans="1:14">
      <c r="A239" s="662"/>
      <c r="B239" s="268"/>
      <c r="C239" s="465"/>
      <c r="D239" s="268"/>
      <c r="E239" s="268"/>
      <c r="F239" s="465"/>
      <c r="G239" s="465"/>
      <c r="H239" s="465"/>
      <c r="I239" s="465"/>
      <c r="J239" s="465"/>
      <c r="K239" s="465"/>
      <c r="L239" s="465"/>
      <c r="M239" s="465"/>
      <c r="N239" s="465"/>
    </row>
    <row r="240" spans="1:14">
      <c r="A240" s="662"/>
      <c r="B240" s="268"/>
      <c r="C240" s="465"/>
      <c r="D240" s="268"/>
      <c r="E240" s="268"/>
      <c r="F240" s="465"/>
      <c r="G240" s="465"/>
      <c r="H240" s="465"/>
      <c r="I240" s="465"/>
      <c r="J240" s="465"/>
      <c r="K240" s="465"/>
      <c r="L240" s="465"/>
      <c r="M240" s="465"/>
      <c r="N240" s="465"/>
    </row>
    <row r="241" spans="1:14">
      <c r="A241" s="662"/>
      <c r="B241" s="268"/>
      <c r="C241" s="465"/>
      <c r="D241" s="268"/>
      <c r="E241" s="268"/>
      <c r="F241" s="465"/>
      <c r="G241" s="465"/>
      <c r="H241" s="465"/>
      <c r="I241" s="465"/>
      <c r="J241" s="465"/>
      <c r="K241" s="465"/>
      <c r="L241" s="465"/>
      <c r="M241" s="465"/>
      <c r="N241" s="465"/>
    </row>
    <row r="242" spans="1:14">
      <c r="A242" s="662"/>
      <c r="B242" s="268"/>
      <c r="C242" s="465"/>
      <c r="D242" s="268"/>
      <c r="E242" s="268"/>
      <c r="F242" s="465"/>
      <c r="G242" s="465"/>
      <c r="H242" s="465"/>
      <c r="I242" s="465"/>
      <c r="J242" s="465"/>
      <c r="K242" s="465"/>
      <c r="L242" s="465"/>
      <c r="M242" s="465"/>
      <c r="N242" s="465"/>
    </row>
    <row r="243" spans="1:14">
      <c r="A243" s="662"/>
      <c r="B243" s="268"/>
      <c r="C243" s="465"/>
      <c r="D243" s="268"/>
      <c r="E243" s="268"/>
      <c r="F243" s="465"/>
      <c r="G243" s="465"/>
      <c r="H243" s="465"/>
      <c r="I243" s="465"/>
      <c r="J243" s="465"/>
      <c r="K243" s="465"/>
      <c r="L243" s="465"/>
      <c r="M243" s="465"/>
      <c r="N243" s="465"/>
    </row>
    <row r="244" spans="1:14">
      <c r="A244" s="662"/>
      <c r="B244" s="268"/>
      <c r="C244" s="465"/>
      <c r="D244" s="268"/>
      <c r="E244" s="268"/>
      <c r="F244" s="465"/>
      <c r="G244" s="465"/>
      <c r="H244" s="465"/>
      <c r="I244" s="465"/>
      <c r="J244" s="465"/>
      <c r="K244" s="465"/>
      <c r="L244" s="465"/>
      <c r="M244" s="465"/>
      <c r="N244" s="465"/>
    </row>
    <row r="245" spans="1:14">
      <c r="A245" s="662"/>
      <c r="B245" s="268"/>
      <c r="C245" s="465"/>
      <c r="D245" s="268"/>
      <c r="E245" s="268"/>
      <c r="F245" s="465"/>
      <c r="G245" s="465"/>
      <c r="H245" s="465"/>
      <c r="I245" s="465"/>
      <c r="J245" s="465"/>
      <c r="K245" s="465"/>
      <c r="L245" s="465"/>
      <c r="M245" s="465"/>
      <c r="N245" s="465"/>
    </row>
    <row r="246" spans="1:14">
      <c r="A246" s="662"/>
      <c r="B246" s="268"/>
      <c r="C246" s="465"/>
      <c r="D246" s="268"/>
      <c r="E246" s="268"/>
      <c r="F246" s="465"/>
      <c r="G246" s="465"/>
      <c r="H246" s="465"/>
      <c r="I246" s="465"/>
      <c r="J246" s="465"/>
      <c r="K246" s="465"/>
      <c r="L246" s="465"/>
      <c r="M246" s="465"/>
      <c r="N246" s="465"/>
    </row>
    <row r="247" spans="1:14">
      <c r="A247" s="662"/>
      <c r="B247" s="268"/>
      <c r="C247" s="465"/>
      <c r="D247" s="268"/>
      <c r="E247" s="268"/>
      <c r="F247" s="465"/>
      <c r="G247" s="465"/>
      <c r="H247" s="465"/>
      <c r="I247" s="465"/>
      <c r="J247" s="465"/>
      <c r="K247" s="465"/>
      <c r="L247" s="465"/>
      <c r="M247" s="465"/>
      <c r="N247" s="465"/>
    </row>
    <row r="248" spans="1:14">
      <c r="A248" s="662"/>
      <c r="B248" s="268"/>
      <c r="C248" s="465"/>
      <c r="D248" s="268"/>
      <c r="E248" s="268"/>
      <c r="F248" s="465"/>
      <c r="G248" s="465"/>
      <c r="H248" s="465"/>
      <c r="I248" s="465"/>
      <c r="J248" s="465"/>
      <c r="K248" s="465"/>
      <c r="L248" s="465"/>
      <c r="M248" s="465"/>
      <c r="N248" s="465"/>
    </row>
    <row r="249" spans="1:14">
      <c r="A249" s="662"/>
      <c r="B249" s="268"/>
      <c r="C249" s="465"/>
      <c r="D249" s="268"/>
      <c r="E249" s="268"/>
      <c r="F249" s="465"/>
      <c r="G249" s="465"/>
      <c r="H249" s="465"/>
      <c r="I249" s="465"/>
      <c r="J249" s="465"/>
      <c r="K249" s="465"/>
      <c r="L249" s="465"/>
      <c r="M249" s="465"/>
      <c r="N249" s="465"/>
    </row>
    <row r="250" spans="1:14">
      <c r="A250" s="662"/>
      <c r="B250" s="268"/>
      <c r="C250" s="465"/>
      <c r="D250" s="268"/>
      <c r="E250" s="268"/>
      <c r="F250" s="465"/>
      <c r="G250" s="465"/>
      <c r="H250" s="465"/>
      <c r="I250" s="465"/>
      <c r="J250" s="465"/>
      <c r="K250" s="465"/>
      <c r="L250" s="465"/>
      <c r="M250" s="465"/>
      <c r="N250" s="465"/>
    </row>
    <row r="251" spans="1:14">
      <c r="A251" s="662"/>
      <c r="B251" s="268"/>
      <c r="C251" s="465"/>
      <c r="D251" s="268"/>
      <c r="E251" s="268"/>
      <c r="F251" s="465"/>
      <c r="G251" s="465"/>
      <c r="H251" s="465"/>
      <c r="I251" s="465"/>
      <c r="J251" s="465"/>
      <c r="K251" s="465"/>
      <c r="L251" s="465"/>
      <c r="M251" s="465"/>
      <c r="N251" s="465"/>
    </row>
    <row r="252" spans="1:14">
      <c r="A252" s="662"/>
      <c r="B252" s="268"/>
      <c r="C252" s="465"/>
      <c r="D252" s="268"/>
      <c r="E252" s="268"/>
      <c r="F252" s="465"/>
      <c r="G252" s="465"/>
      <c r="H252" s="465"/>
      <c r="I252" s="465"/>
      <c r="J252" s="465"/>
      <c r="K252" s="465"/>
      <c r="L252" s="465"/>
      <c r="M252" s="465"/>
      <c r="N252" s="465"/>
    </row>
    <row r="253" spans="1:14">
      <c r="A253" s="662"/>
      <c r="B253" s="268"/>
      <c r="C253" s="465"/>
      <c r="D253" s="268"/>
      <c r="E253" s="268"/>
      <c r="F253" s="465"/>
      <c r="G253" s="465"/>
      <c r="H253" s="465"/>
      <c r="I253" s="465"/>
      <c r="J253" s="465"/>
      <c r="K253" s="465"/>
      <c r="L253" s="465"/>
      <c r="M253" s="465"/>
      <c r="N253" s="465"/>
    </row>
    <row r="254" spans="1:14">
      <c r="A254" s="662"/>
      <c r="B254" s="268"/>
      <c r="C254" s="465"/>
      <c r="D254" s="268"/>
      <c r="E254" s="268"/>
      <c r="F254" s="465"/>
      <c r="G254" s="465"/>
      <c r="H254" s="465"/>
      <c r="I254" s="465"/>
      <c r="J254" s="465"/>
      <c r="K254" s="465"/>
      <c r="L254" s="465"/>
      <c r="M254" s="465"/>
      <c r="N254" s="465"/>
    </row>
    <row r="255" spans="1:14">
      <c r="A255" s="662"/>
      <c r="B255" s="268"/>
      <c r="C255" s="465"/>
      <c r="D255" s="268"/>
      <c r="E255" s="268"/>
      <c r="F255" s="465"/>
      <c r="G255" s="465"/>
      <c r="H255" s="465"/>
      <c r="I255" s="465"/>
      <c r="J255" s="465"/>
      <c r="K255" s="465"/>
      <c r="L255" s="465"/>
      <c r="M255" s="465"/>
      <c r="N255" s="465"/>
    </row>
    <row r="256" spans="1:14">
      <c r="A256" s="662"/>
      <c r="B256" s="268"/>
      <c r="C256" s="465"/>
      <c r="D256" s="268"/>
      <c r="E256" s="268"/>
      <c r="F256" s="465"/>
      <c r="G256" s="465"/>
      <c r="H256" s="465"/>
      <c r="I256" s="465"/>
      <c r="J256" s="465"/>
      <c r="K256" s="465"/>
      <c r="L256" s="465"/>
      <c r="M256" s="465"/>
      <c r="N256" s="465"/>
    </row>
    <row r="257" spans="1:14">
      <c r="A257" s="662"/>
      <c r="B257" s="268"/>
      <c r="C257" s="465"/>
      <c r="D257" s="268"/>
      <c r="E257" s="268"/>
      <c r="F257" s="465"/>
      <c r="G257" s="465"/>
      <c r="H257" s="465"/>
      <c r="I257" s="465"/>
      <c r="J257" s="465"/>
      <c r="K257" s="465"/>
      <c r="L257" s="465"/>
      <c r="M257" s="465"/>
      <c r="N257" s="465"/>
    </row>
    <row r="258" spans="1:14">
      <c r="A258" s="662"/>
      <c r="B258" s="268"/>
      <c r="C258" s="465"/>
      <c r="D258" s="268"/>
      <c r="E258" s="268"/>
      <c r="F258" s="465"/>
      <c r="G258" s="465"/>
      <c r="H258" s="465"/>
      <c r="I258" s="465"/>
      <c r="J258" s="465"/>
      <c r="K258" s="465"/>
      <c r="L258" s="465"/>
      <c r="M258" s="465"/>
      <c r="N258" s="465"/>
    </row>
    <row r="259" spans="1:14">
      <c r="A259" s="662"/>
      <c r="B259" s="268"/>
      <c r="C259" s="465"/>
      <c r="D259" s="268"/>
      <c r="E259" s="268"/>
      <c r="F259" s="465"/>
      <c r="G259" s="465"/>
      <c r="H259" s="465"/>
      <c r="I259" s="465"/>
      <c r="J259" s="465"/>
      <c r="K259" s="465"/>
      <c r="L259" s="465"/>
      <c r="M259" s="465"/>
      <c r="N259" s="465"/>
    </row>
    <row r="260" spans="1:14">
      <c r="A260" s="662"/>
      <c r="B260" s="268"/>
      <c r="C260" s="465"/>
      <c r="D260" s="268"/>
      <c r="E260" s="268"/>
      <c r="F260" s="465"/>
      <c r="G260" s="465"/>
      <c r="H260" s="465"/>
      <c r="I260" s="465"/>
      <c r="J260" s="465"/>
      <c r="K260" s="465"/>
      <c r="L260" s="465"/>
      <c r="M260" s="465"/>
      <c r="N260" s="465"/>
    </row>
    <row r="261" spans="1:14">
      <c r="A261" s="662"/>
      <c r="B261" s="268"/>
      <c r="C261" s="465"/>
      <c r="D261" s="268"/>
      <c r="E261" s="268"/>
      <c r="F261" s="465"/>
      <c r="G261" s="465"/>
      <c r="H261" s="465"/>
      <c r="I261" s="465"/>
      <c r="J261" s="465"/>
      <c r="K261" s="465"/>
      <c r="L261" s="465"/>
      <c r="M261" s="465"/>
      <c r="N261" s="465"/>
    </row>
    <row r="262" spans="1:14">
      <c r="A262" s="662"/>
      <c r="B262" s="268"/>
      <c r="C262" s="465"/>
      <c r="D262" s="268"/>
      <c r="E262" s="268"/>
      <c r="F262" s="465"/>
      <c r="G262" s="465"/>
      <c r="H262" s="465"/>
      <c r="I262" s="465"/>
      <c r="J262" s="465"/>
      <c r="K262" s="465"/>
      <c r="L262" s="465"/>
      <c r="M262" s="465"/>
      <c r="N262" s="465"/>
    </row>
    <row r="263" spans="1:14">
      <c r="A263" s="662"/>
      <c r="B263" s="268"/>
      <c r="C263" s="465"/>
      <c r="D263" s="268"/>
      <c r="E263" s="268"/>
      <c r="F263" s="465"/>
      <c r="G263" s="465"/>
      <c r="H263" s="465"/>
      <c r="I263" s="465"/>
      <c r="J263" s="465"/>
      <c r="K263" s="465"/>
      <c r="L263" s="465"/>
      <c r="M263" s="465"/>
      <c r="N263" s="465"/>
    </row>
    <row r="264" spans="1:14">
      <c r="A264" s="662"/>
      <c r="B264" s="268"/>
      <c r="C264" s="465"/>
      <c r="D264" s="268"/>
      <c r="E264" s="268"/>
      <c r="F264" s="465"/>
      <c r="G264" s="465"/>
      <c r="H264" s="465"/>
      <c r="I264" s="465"/>
      <c r="J264" s="465"/>
      <c r="K264" s="465"/>
      <c r="L264" s="465"/>
      <c r="M264" s="465"/>
      <c r="N264" s="465"/>
    </row>
    <row r="265" spans="1:14">
      <c r="A265" s="662"/>
      <c r="B265" s="268"/>
      <c r="C265" s="465"/>
      <c r="D265" s="268"/>
      <c r="E265" s="268"/>
      <c r="F265" s="465"/>
      <c r="G265" s="465"/>
      <c r="H265" s="465"/>
      <c r="I265" s="465"/>
      <c r="J265" s="465"/>
      <c r="K265" s="465"/>
      <c r="L265" s="465"/>
      <c r="M265" s="465"/>
      <c r="N265" s="465"/>
    </row>
    <row r="266" spans="1:14">
      <c r="A266" s="662"/>
      <c r="B266" s="268"/>
      <c r="C266" s="465"/>
      <c r="D266" s="268"/>
      <c r="E266" s="268"/>
      <c r="F266" s="465"/>
      <c r="G266" s="465"/>
      <c r="H266" s="465"/>
      <c r="I266" s="465"/>
      <c r="J266" s="465"/>
      <c r="K266" s="465"/>
      <c r="L266" s="465"/>
      <c r="M266" s="465"/>
      <c r="N266" s="465"/>
    </row>
    <row r="267" spans="1:14">
      <c r="A267" s="662"/>
      <c r="B267" s="268"/>
      <c r="C267" s="465"/>
      <c r="D267" s="268"/>
      <c r="E267" s="268"/>
      <c r="F267" s="465"/>
      <c r="G267" s="465"/>
      <c r="H267" s="465"/>
      <c r="I267" s="465"/>
      <c r="J267" s="465"/>
      <c r="K267" s="465"/>
      <c r="L267" s="465"/>
      <c r="M267" s="465"/>
      <c r="N267" s="465"/>
    </row>
    <row r="268" spans="1:14">
      <c r="A268" s="662"/>
      <c r="B268" s="268"/>
      <c r="C268" s="465"/>
      <c r="D268" s="268"/>
      <c r="E268" s="268"/>
      <c r="F268" s="465"/>
      <c r="G268" s="465"/>
      <c r="H268" s="465"/>
      <c r="I268" s="465"/>
      <c r="J268" s="465"/>
      <c r="K268" s="465"/>
      <c r="L268" s="465"/>
      <c r="M268" s="465"/>
      <c r="N268" s="465"/>
    </row>
    <row r="269" spans="1:14">
      <c r="A269" s="662"/>
      <c r="B269" s="268"/>
      <c r="C269" s="465"/>
      <c r="D269" s="268"/>
      <c r="E269" s="268"/>
      <c r="F269" s="465"/>
      <c r="G269" s="465"/>
      <c r="H269" s="465"/>
      <c r="I269" s="465"/>
      <c r="J269" s="465"/>
      <c r="K269" s="465"/>
      <c r="L269" s="465"/>
      <c r="M269" s="465"/>
      <c r="N269" s="465"/>
    </row>
    <row r="270" spans="1:14">
      <c r="A270" s="662"/>
      <c r="B270" s="268"/>
      <c r="C270" s="465"/>
      <c r="D270" s="268"/>
      <c r="E270" s="268"/>
      <c r="F270" s="465"/>
      <c r="G270" s="465"/>
      <c r="H270" s="465"/>
      <c r="I270" s="465"/>
      <c r="J270" s="465"/>
      <c r="K270" s="465"/>
      <c r="L270" s="465"/>
      <c r="M270" s="465"/>
      <c r="N270" s="465"/>
    </row>
    <row r="271" spans="1:14">
      <c r="A271" s="662"/>
      <c r="B271" s="268"/>
      <c r="C271" s="465"/>
      <c r="D271" s="268"/>
      <c r="E271" s="268"/>
      <c r="F271" s="465"/>
      <c r="G271" s="465"/>
      <c r="H271" s="465"/>
      <c r="I271" s="465"/>
      <c r="J271" s="465"/>
      <c r="K271" s="465"/>
      <c r="L271" s="465"/>
      <c r="M271" s="465"/>
      <c r="N271" s="465"/>
    </row>
    <row r="272" spans="1:14">
      <c r="A272" s="662"/>
      <c r="B272" s="268"/>
      <c r="C272" s="465"/>
      <c r="D272" s="268"/>
      <c r="E272" s="268"/>
      <c r="F272" s="465"/>
      <c r="G272" s="465"/>
      <c r="H272" s="465"/>
      <c r="I272" s="465"/>
      <c r="J272" s="465"/>
      <c r="K272" s="465"/>
      <c r="L272" s="465"/>
      <c r="M272" s="465"/>
      <c r="N272" s="465"/>
    </row>
    <row r="273" spans="1:14">
      <c r="A273" s="662"/>
      <c r="B273" s="268"/>
      <c r="C273" s="465"/>
      <c r="D273" s="268"/>
      <c r="E273" s="268"/>
      <c r="F273" s="465"/>
      <c r="G273" s="465"/>
      <c r="H273" s="465"/>
      <c r="I273" s="465"/>
      <c r="J273" s="465"/>
      <c r="K273" s="465"/>
      <c r="L273" s="465"/>
      <c r="M273" s="465"/>
      <c r="N273" s="465"/>
    </row>
    <row r="274" spans="1:14">
      <c r="A274" s="662"/>
      <c r="B274" s="268"/>
      <c r="C274" s="465"/>
      <c r="D274" s="268"/>
      <c r="E274" s="268"/>
      <c r="F274" s="465"/>
      <c r="G274" s="465"/>
      <c r="H274" s="465"/>
      <c r="I274" s="465"/>
      <c r="J274" s="465"/>
      <c r="K274" s="465"/>
      <c r="L274" s="465"/>
      <c r="M274" s="465"/>
      <c r="N274" s="465"/>
    </row>
    <row r="275" spans="1:14">
      <c r="A275" s="662"/>
      <c r="B275" s="268"/>
      <c r="C275" s="465"/>
      <c r="D275" s="268"/>
      <c r="E275" s="268"/>
      <c r="F275" s="465"/>
      <c r="G275" s="465"/>
      <c r="H275" s="465"/>
      <c r="I275" s="465"/>
      <c r="J275" s="465"/>
      <c r="K275" s="465"/>
      <c r="L275" s="465"/>
      <c r="M275" s="465"/>
      <c r="N275" s="465"/>
    </row>
    <row r="276" spans="1:14">
      <c r="A276" s="662"/>
      <c r="B276" s="268"/>
      <c r="C276" s="465"/>
      <c r="D276" s="268"/>
      <c r="E276" s="268"/>
      <c r="F276" s="465"/>
      <c r="G276" s="465"/>
      <c r="H276" s="465"/>
      <c r="I276" s="465"/>
      <c r="J276" s="465"/>
      <c r="K276" s="465"/>
      <c r="L276" s="465"/>
      <c r="M276" s="465"/>
      <c r="N276" s="465"/>
    </row>
    <row r="277" spans="1:14">
      <c r="A277" s="662"/>
      <c r="B277" s="268"/>
      <c r="C277" s="465"/>
      <c r="D277" s="268"/>
      <c r="E277" s="268"/>
      <c r="F277" s="465"/>
      <c r="G277" s="465"/>
      <c r="H277" s="465"/>
      <c r="I277" s="465"/>
      <c r="J277" s="465"/>
      <c r="K277" s="465"/>
      <c r="L277" s="465"/>
      <c r="M277" s="465"/>
      <c r="N277" s="465"/>
    </row>
    <row r="278" spans="1:14">
      <c r="A278" s="662"/>
      <c r="B278" s="268"/>
      <c r="C278" s="465"/>
      <c r="D278" s="268"/>
      <c r="E278" s="268"/>
      <c r="F278" s="465"/>
      <c r="G278" s="465"/>
      <c r="H278" s="465"/>
      <c r="I278" s="465"/>
      <c r="J278" s="465"/>
      <c r="K278" s="465"/>
      <c r="L278" s="465"/>
      <c r="M278" s="465"/>
      <c r="N278" s="465"/>
    </row>
    <row r="279" spans="1:14">
      <c r="A279" s="662"/>
      <c r="B279" s="268"/>
      <c r="C279" s="465"/>
      <c r="D279" s="268"/>
      <c r="E279" s="268"/>
      <c r="F279" s="465"/>
      <c r="G279" s="465"/>
      <c r="H279" s="465"/>
      <c r="I279" s="465"/>
      <c r="J279" s="465"/>
      <c r="K279" s="465"/>
      <c r="L279" s="465"/>
      <c r="M279" s="465"/>
      <c r="N279" s="465"/>
    </row>
    <row r="280" spans="1:14">
      <c r="A280" s="662"/>
      <c r="B280" s="268"/>
      <c r="C280" s="465"/>
      <c r="D280" s="268"/>
      <c r="E280" s="268"/>
      <c r="F280" s="465"/>
      <c r="G280" s="465"/>
      <c r="H280" s="465"/>
      <c r="I280" s="465"/>
      <c r="J280" s="465"/>
      <c r="K280" s="465"/>
      <c r="L280" s="465"/>
      <c r="M280" s="465"/>
      <c r="N280" s="465"/>
    </row>
    <row r="281" spans="1:14">
      <c r="A281" s="662"/>
      <c r="B281" s="268"/>
      <c r="C281" s="465"/>
      <c r="D281" s="268"/>
      <c r="E281" s="268"/>
      <c r="F281" s="465"/>
      <c r="G281" s="465"/>
      <c r="H281" s="465"/>
      <c r="I281" s="465"/>
      <c r="J281" s="465"/>
      <c r="K281" s="465"/>
      <c r="L281" s="465"/>
      <c r="M281" s="465"/>
      <c r="N281" s="465"/>
    </row>
    <row r="282" spans="1:14">
      <c r="A282" s="662"/>
      <c r="B282" s="268"/>
      <c r="C282" s="465"/>
      <c r="D282" s="268"/>
      <c r="E282" s="268"/>
      <c r="F282" s="465"/>
      <c r="G282" s="465"/>
      <c r="H282" s="465"/>
      <c r="I282" s="465"/>
      <c r="J282" s="465"/>
      <c r="K282" s="465"/>
      <c r="L282" s="465"/>
      <c r="M282" s="465"/>
      <c r="N282" s="465"/>
    </row>
    <row r="283" spans="1:14">
      <c r="A283" s="662"/>
      <c r="B283" s="268"/>
      <c r="C283" s="465"/>
      <c r="D283" s="268"/>
      <c r="E283" s="268"/>
      <c r="F283" s="465"/>
      <c r="G283" s="465"/>
      <c r="H283" s="465"/>
      <c r="I283" s="465"/>
      <c r="J283" s="465"/>
      <c r="K283" s="465"/>
      <c r="L283" s="465"/>
      <c r="M283" s="465"/>
      <c r="N283" s="465"/>
    </row>
    <row r="284" spans="1:14">
      <c r="A284" s="662"/>
      <c r="B284" s="268"/>
      <c r="C284" s="465"/>
      <c r="D284" s="268"/>
      <c r="E284" s="268"/>
      <c r="F284" s="465"/>
      <c r="G284" s="465"/>
      <c r="H284" s="465"/>
      <c r="I284" s="465"/>
      <c r="J284" s="465"/>
      <c r="K284" s="465"/>
      <c r="L284" s="465"/>
      <c r="M284" s="465"/>
      <c r="N284" s="465"/>
    </row>
    <row r="285" spans="1:14">
      <c r="A285" s="662"/>
      <c r="B285" s="268"/>
      <c r="C285" s="465"/>
      <c r="D285" s="268"/>
      <c r="E285" s="268"/>
      <c r="F285" s="465"/>
      <c r="G285" s="465"/>
      <c r="H285" s="465"/>
      <c r="I285" s="465"/>
      <c r="J285" s="465"/>
      <c r="K285" s="465"/>
      <c r="L285" s="465"/>
      <c r="M285" s="465"/>
      <c r="N285" s="465"/>
    </row>
    <row r="286" spans="1:14">
      <c r="A286" s="662"/>
      <c r="B286" s="268"/>
      <c r="C286" s="465"/>
      <c r="D286" s="268"/>
      <c r="E286" s="268"/>
      <c r="F286" s="465"/>
      <c r="G286" s="465"/>
      <c r="H286" s="465"/>
      <c r="I286" s="465"/>
      <c r="J286" s="465"/>
      <c r="K286" s="465"/>
      <c r="L286" s="465"/>
      <c r="M286" s="465"/>
      <c r="N286" s="465"/>
    </row>
    <row r="287" spans="1:14">
      <c r="A287" s="662"/>
      <c r="B287" s="268"/>
      <c r="C287" s="465"/>
      <c r="D287" s="268"/>
      <c r="E287" s="268"/>
      <c r="F287" s="465"/>
      <c r="G287" s="465"/>
      <c r="H287" s="465"/>
      <c r="I287" s="465"/>
      <c r="J287" s="465"/>
      <c r="K287" s="465"/>
      <c r="L287" s="465"/>
      <c r="M287" s="465"/>
      <c r="N287" s="465"/>
    </row>
    <row r="288" spans="1:14">
      <c r="A288" s="662"/>
      <c r="B288" s="268"/>
      <c r="C288" s="465"/>
      <c r="D288" s="268"/>
      <c r="E288" s="268"/>
      <c r="F288" s="465"/>
      <c r="G288" s="465"/>
      <c r="H288" s="465"/>
      <c r="I288" s="465"/>
      <c r="J288" s="465"/>
      <c r="K288" s="465"/>
      <c r="L288" s="465"/>
      <c r="M288" s="465"/>
      <c r="N288" s="465"/>
    </row>
    <row r="289" spans="1:14">
      <c r="A289" s="662"/>
      <c r="B289" s="268"/>
      <c r="C289" s="465"/>
      <c r="D289" s="268"/>
      <c r="E289" s="268"/>
      <c r="F289" s="465"/>
      <c r="G289" s="465"/>
      <c r="H289" s="465"/>
      <c r="I289" s="465"/>
      <c r="J289" s="465"/>
      <c r="K289" s="465"/>
      <c r="L289" s="465"/>
      <c r="M289" s="465"/>
      <c r="N289" s="465"/>
    </row>
    <row r="290" spans="1:14">
      <c r="A290" s="662"/>
      <c r="B290" s="268"/>
      <c r="C290" s="465"/>
      <c r="D290" s="268"/>
      <c r="E290" s="268"/>
      <c r="F290" s="465"/>
      <c r="G290" s="465"/>
      <c r="H290" s="465"/>
      <c r="I290" s="465"/>
      <c r="J290" s="465"/>
      <c r="K290" s="465"/>
      <c r="L290" s="465"/>
      <c r="M290" s="465"/>
      <c r="N290" s="465"/>
    </row>
    <row r="291" spans="1:14">
      <c r="A291" s="662"/>
      <c r="B291" s="268"/>
      <c r="C291" s="465"/>
      <c r="D291" s="268"/>
      <c r="E291" s="268"/>
      <c r="F291" s="465"/>
      <c r="G291" s="465"/>
      <c r="H291" s="465"/>
      <c r="I291" s="465"/>
      <c r="J291" s="465"/>
      <c r="K291" s="465"/>
      <c r="L291" s="465"/>
      <c r="M291" s="465"/>
      <c r="N291" s="465"/>
    </row>
    <row r="292" spans="1:14">
      <c r="A292" s="662"/>
      <c r="B292" s="268"/>
      <c r="C292" s="465"/>
      <c r="D292" s="268"/>
      <c r="E292" s="268"/>
      <c r="F292" s="465"/>
      <c r="G292" s="465"/>
      <c r="H292" s="465"/>
      <c r="I292" s="465"/>
      <c r="J292" s="465"/>
      <c r="K292" s="465"/>
      <c r="L292" s="465"/>
      <c r="M292" s="465"/>
      <c r="N292" s="465"/>
    </row>
    <row r="293" spans="1:14">
      <c r="A293" s="662"/>
      <c r="B293" s="268"/>
      <c r="C293" s="465"/>
      <c r="D293" s="268"/>
      <c r="E293" s="268"/>
      <c r="F293" s="465"/>
      <c r="G293" s="465"/>
      <c r="H293" s="465"/>
      <c r="I293" s="465"/>
      <c r="J293" s="465"/>
      <c r="K293" s="465"/>
      <c r="L293" s="465"/>
      <c r="M293" s="465"/>
      <c r="N293" s="465"/>
    </row>
    <row r="294" spans="1:14">
      <c r="A294" s="662"/>
      <c r="B294" s="268"/>
      <c r="C294" s="465"/>
      <c r="D294" s="268"/>
      <c r="E294" s="268"/>
      <c r="F294" s="465"/>
      <c r="G294" s="465"/>
      <c r="H294" s="465"/>
      <c r="I294" s="465"/>
      <c r="J294" s="465"/>
      <c r="K294" s="465"/>
      <c r="L294" s="465"/>
      <c r="M294" s="465"/>
      <c r="N294" s="465"/>
    </row>
    <row r="295" spans="1:14">
      <c r="A295" s="662"/>
      <c r="B295" s="268"/>
      <c r="C295" s="465"/>
      <c r="D295" s="268"/>
      <c r="E295" s="268"/>
      <c r="F295" s="465"/>
      <c r="G295" s="465"/>
      <c r="H295" s="465"/>
      <c r="I295" s="465"/>
      <c r="J295" s="465"/>
      <c r="K295" s="465"/>
      <c r="L295" s="465"/>
      <c r="M295" s="465"/>
      <c r="N295" s="465"/>
    </row>
    <row r="296" spans="1:14">
      <c r="A296" s="662"/>
      <c r="B296" s="268"/>
      <c r="C296" s="465"/>
      <c r="D296" s="268"/>
      <c r="E296" s="268"/>
      <c r="F296" s="465"/>
      <c r="G296" s="465"/>
      <c r="H296" s="465"/>
      <c r="I296" s="465"/>
      <c r="J296" s="465"/>
      <c r="K296" s="465"/>
      <c r="L296" s="465"/>
      <c r="M296" s="465"/>
      <c r="N296" s="465"/>
    </row>
    <row r="297" spans="1:14">
      <c r="A297" s="662"/>
      <c r="B297" s="268"/>
      <c r="C297" s="465"/>
      <c r="D297" s="268"/>
      <c r="E297" s="268"/>
      <c r="F297" s="465"/>
      <c r="G297" s="465"/>
      <c r="H297" s="465"/>
      <c r="I297" s="465"/>
      <c r="J297" s="465"/>
      <c r="K297" s="465"/>
      <c r="L297" s="465"/>
      <c r="M297" s="465"/>
      <c r="N297" s="465"/>
    </row>
    <row r="298" spans="1:14">
      <c r="A298" s="662"/>
      <c r="B298" s="268"/>
      <c r="C298" s="465"/>
      <c r="D298" s="268"/>
      <c r="E298" s="268"/>
      <c r="F298" s="465"/>
      <c r="G298" s="465"/>
      <c r="H298" s="465"/>
      <c r="I298" s="465"/>
      <c r="J298" s="465"/>
      <c r="K298" s="465"/>
      <c r="L298" s="465"/>
      <c r="M298" s="465"/>
      <c r="N298" s="465"/>
    </row>
    <row r="299" spans="1:14">
      <c r="A299" s="662"/>
      <c r="B299" s="268"/>
      <c r="C299" s="465"/>
      <c r="D299" s="268"/>
      <c r="E299" s="268"/>
      <c r="F299" s="465"/>
      <c r="G299" s="465"/>
      <c r="H299" s="465"/>
      <c r="I299" s="465"/>
      <c r="J299" s="465"/>
      <c r="K299" s="465"/>
      <c r="L299" s="465"/>
      <c r="M299" s="465"/>
      <c r="N299" s="465"/>
    </row>
    <row r="300" spans="1:14">
      <c r="A300" s="662"/>
      <c r="B300" s="268"/>
      <c r="C300" s="465"/>
      <c r="D300" s="268"/>
      <c r="E300" s="268"/>
      <c r="F300" s="465"/>
      <c r="G300" s="465"/>
      <c r="H300" s="465"/>
      <c r="I300" s="465"/>
      <c r="J300" s="465"/>
      <c r="K300" s="465"/>
      <c r="L300" s="465"/>
      <c r="M300" s="465"/>
      <c r="N300" s="465"/>
    </row>
    <row r="301" spans="1:14">
      <c r="A301" s="662"/>
      <c r="B301" s="268"/>
      <c r="C301" s="465"/>
      <c r="D301" s="268"/>
      <c r="E301" s="268"/>
      <c r="F301" s="465"/>
      <c r="G301" s="465"/>
      <c r="H301" s="465"/>
      <c r="I301" s="465"/>
      <c r="J301" s="465"/>
      <c r="K301" s="465"/>
      <c r="L301" s="465"/>
      <c r="M301" s="465"/>
      <c r="N301" s="465"/>
    </row>
    <row r="302" spans="1:14">
      <c r="A302" s="662"/>
      <c r="B302" s="268"/>
      <c r="C302" s="465"/>
      <c r="D302" s="268"/>
      <c r="E302" s="268"/>
      <c r="F302" s="465"/>
      <c r="G302" s="465"/>
      <c r="H302" s="465"/>
      <c r="I302" s="465"/>
      <c r="J302" s="465"/>
      <c r="K302" s="465"/>
      <c r="L302" s="465"/>
      <c r="M302" s="465"/>
      <c r="N302" s="465"/>
    </row>
    <row r="303" spans="1:14">
      <c r="A303" s="662"/>
      <c r="B303" s="268"/>
      <c r="C303" s="465"/>
      <c r="D303" s="268"/>
      <c r="E303" s="268"/>
      <c r="F303" s="465"/>
      <c r="G303" s="465"/>
      <c r="H303" s="465"/>
      <c r="I303" s="465"/>
      <c r="J303" s="465"/>
      <c r="K303" s="465"/>
      <c r="L303" s="465"/>
      <c r="M303" s="465"/>
      <c r="N303" s="465"/>
    </row>
    <row r="304" spans="1:14">
      <c r="A304" s="662"/>
      <c r="B304" s="268"/>
      <c r="C304" s="465"/>
      <c r="D304" s="268"/>
      <c r="E304" s="268"/>
      <c r="F304" s="465"/>
      <c r="G304" s="465"/>
      <c r="H304" s="465"/>
      <c r="I304" s="465"/>
      <c r="J304" s="465"/>
      <c r="K304" s="465"/>
      <c r="L304" s="465"/>
      <c r="M304" s="465"/>
      <c r="N304" s="465"/>
    </row>
    <row r="305" spans="1:5">
      <c r="A305" s="662"/>
      <c r="B305" s="268"/>
      <c r="C305" s="465"/>
      <c r="D305" s="268"/>
      <c r="E305" s="268"/>
    </row>
    <row r="306" spans="1:5">
      <c r="A306" s="662"/>
      <c r="B306" s="268"/>
      <c r="C306" s="465"/>
      <c r="D306" s="268"/>
      <c r="E306" s="268"/>
    </row>
    <row r="307" spans="1:5">
      <c r="A307" s="662"/>
      <c r="B307" s="268"/>
      <c r="C307" s="465"/>
      <c r="D307" s="268"/>
      <c r="E307" s="268"/>
    </row>
    <row r="308" spans="1:5">
      <c r="A308" s="662"/>
      <c r="B308" s="268"/>
      <c r="C308" s="465"/>
      <c r="D308" s="268"/>
      <c r="E308" s="268"/>
    </row>
    <row r="309" spans="1:5">
      <c r="A309" s="662"/>
      <c r="B309" s="268"/>
      <c r="C309" s="465"/>
      <c r="D309" s="268"/>
      <c r="E309" s="268"/>
    </row>
    <row r="310" spans="1:5">
      <c r="A310" s="662"/>
      <c r="B310" s="268"/>
      <c r="C310" s="465"/>
      <c r="D310" s="268"/>
      <c r="E310" s="268"/>
    </row>
  </sheetData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07CC8-66C5-41F2-B1A3-DAE4205A5D5D}">
  <sheetPr>
    <pageSetUpPr autoPageBreaks="0"/>
  </sheetPr>
  <dimension ref="A1:Z311"/>
  <sheetViews>
    <sheetView showGridLines="0" zoomScale="85" zoomScaleNormal="85" workbookViewId="0">
      <pane xSplit="2" ySplit="4" topLeftCell="I5" activePane="bottomRight" state="frozen"/>
      <selection pane="topRight" activeCell="C1" sqref="C1"/>
      <selection pane="bottomLeft" activeCell="A5" sqref="A5"/>
      <selection pane="bottomRight"/>
    </sheetView>
  </sheetViews>
  <sheetFormatPr defaultColWidth="42" defaultRowHeight="12.75"/>
  <cols>
    <col min="1" max="1" width="62.7109375" style="660" customWidth="1"/>
    <col min="2" max="2" width="57" style="170" customWidth="1"/>
    <col min="3" max="3" width="15.7109375" style="313" bestFit="1" customWidth="1"/>
    <col min="4" max="9" width="15" style="170" customWidth="1"/>
    <col min="10" max="11" width="15.28515625" style="313" customWidth="1"/>
    <col min="12" max="12" width="16.140625" style="313" customWidth="1"/>
    <col min="13" max="13" width="17" style="313" bestFit="1" customWidth="1"/>
    <col min="14" max="14" width="17.28515625" style="313" customWidth="1"/>
    <col min="15" max="15" width="18.7109375" style="170" customWidth="1"/>
    <col min="16" max="16" width="24.85546875" style="594" customWidth="1"/>
    <col min="17" max="17" width="27.28515625" style="170" bestFit="1" customWidth="1"/>
    <col min="18" max="18" width="28.42578125" style="170" customWidth="1"/>
    <col min="19" max="21" width="13.85546875" style="170" customWidth="1"/>
    <col min="22" max="16384" width="42" style="170"/>
  </cols>
  <sheetData>
    <row r="1" spans="1:22" s="165" customFormat="1" ht="22.5">
      <c r="A1" s="688" t="s">
        <v>378</v>
      </c>
      <c r="C1" s="435"/>
      <c r="D1" s="164"/>
      <c r="E1" s="164"/>
      <c r="F1" s="164"/>
      <c r="G1" s="164"/>
      <c r="H1" s="164"/>
      <c r="I1" s="164"/>
      <c r="J1" s="435"/>
      <c r="K1" s="435"/>
      <c r="L1" s="435"/>
      <c r="M1" s="435"/>
      <c r="N1" s="663"/>
      <c r="P1" s="595"/>
    </row>
    <row r="2" spans="1:22" s="165" customFormat="1" ht="22.5">
      <c r="A2" s="404" t="s">
        <v>379</v>
      </c>
      <c r="B2" s="404"/>
      <c r="C2" s="516"/>
      <c r="D2" s="517"/>
      <c r="E2" s="517"/>
      <c r="F2" s="517"/>
      <c r="G2" s="517"/>
      <c r="H2" s="517"/>
      <c r="I2" s="517"/>
      <c r="J2" s="436"/>
      <c r="K2" s="436"/>
      <c r="L2" s="436"/>
      <c r="M2" s="436"/>
      <c r="N2" s="664"/>
      <c r="P2" s="595"/>
    </row>
    <row r="3" spans="1:22" s="165" customFormat="1" ht="22.5">
      <c r="A3" s="689"/>
      <c r="B3" s="690"/>
      <c r="C3" s="531"/>
      <c r="D3" s="531"/>
      <c r="E3" s="531"/>
      <c r="F3" s="531"/>
      <c r="G3" s="531"/>
      <c r="H3" s="531"/>
      <c r="I3" s="531"/>
      <c r="J3" s="436"/>
      <c r="K3" s="436"/>
      <c r="L3" s="436"/>
      <c r="M3" s="436"/>
      <c r="N3" s="436"/>
      <c r="P3" s="595"/>
    </row>
    <row r="4" spans="1:22">
      <c r="A4" s="620" t="s">
        <v>495</v>
      </c>
      <c r="B4" s="173" t="s">
        <v>496</v>
      </c>
      <c r="C4" s="717" t="s">
        <v>762</v>
      </c>
      <c r="D4" s="717" t="s">
        <v>763</v>
      </c>
      <c r="E4" s="717" t="s">
        <v>764</v>
      </c>
      <c r="F4" s="717" t="s">
        <v>765</v>
      </c>
      <c r="G4" s="717" t="s">
        <v>766</v>
      </c>
      <c r="H4" s="717" t="s">
        <v>767</v>
      </c>
      <c r="I4" s="717" t="s">
        <v>768</v>
      </c>
      <c r="J4" s="717" t="s">
        <v>769</v>
      </c>
      <c r="K4" s="717" t="s">
        <v>770</v>
      </c>
      <c r="L4" s="717" t="s">
        <v>771</v>
      </c>
      <c r="M4" s="782" t="s">
        <v>772</v>
      </c>
      <c r="N4" s="852" t="s">
        <v>773</v>
      </c>
      <c r="P4" s="503"/>
      <c r="Q4" s="857"/>
      <c r="R4" s="225"/>
    </row>
    <row r="5" spans="1:22">
      <c r="A5" s="620" t="s">
        <v>343</v>
      </c>
      <c r="B5" s="173" t="s">
        <v>345</v>
      </c>
      <c r="C5" s="423">
        <v>30375432.278496001</v>
      </c>
      <c r="D5" s="765">
        <v>31296108.408372801</v>
      </c>
      <c r="E5" s="765">
        <v>33002721.312815726</v>
      </c>
      <c r="F5" s="765">
        <v>33876516.983750001</v>
      </c>
      <c r="G5" s="765">
        <v>34755785.152250394</v>
      </c>
      <c r="H5" s="765">
        <f>SUM(H6:H15)</f>
        <v>36452713.274132803</v>
      </c>
      <c r="I5" s="765">
        <f>SUM(I6:I15)</f>
        <v>37872272.210649595</v>
      </c>
      <c r="J5" s="765">
        <f>SUM(J6:J15)</f>
        <v>39121086.426394805</v>
      </c>
      <c r="K5" s="765">
        <f>SUM(K6:K15)</f>
        <v>40475574.055776805</v>
      </c>
      <c r="L5" s="765">
        <v>41318811.607344404</v>
      </c>
      <c r="M5" s="768">
        <f>SUM(M6:M15)</f>
        <v>42306673.851333402</v>
      </c>
      <c r="N5" s="792">
        <f>SUM(N6:N15)</f>
        <v>44214568.086182401</v>
      </c>
      <c r="O5" s="862"/>
      <c r="P5" s="503"/>
      <c r="Q5" s="858"/>
      <c r="R5" s="619"/>
    </row>
    <row r="6" spans="1:22">
      <c r="A6" s="621" t="s">
        <v>340</v>
      </c>
      <c r="B6" s="176" t="s">
        <v>351</v>
      </c>
      <c r="C6" s="416">
        <v>11534883.436000001</v>
      </c>
      <c r="D6" s="758">
        <v>11911342.514</v>
      </c>
      <c r="E6" s="758">
        <v>12454896.666999999</v>
      </c>
      <c r="F6" s="758">
        <v>12386147.397</v>
      </c>
      <c r="G6" s="758">
        <v>12780935.713</v>
      </c>
      <c r="H6" s="758">
        <v>13512461.551000001</v>
      </c>
      <c r="I6" s="758">
        <v>13711347.648</v>
      </c>
      <c r="J6" s="758">
        <v>14030767.139</v>
      </c>
      <c r="K6" s="758">
        <v>14453932.968</v>
      </c>
      <c r="L6" s="758">
        <v>14413757.335000001</v>
      </c>
      <c r="M6" s="758">
        <v>14822726.797</v>
      </c>
      <c r="N6" s="789">
        <v>15636724.560000001</v>
      </c>
      <c r="O6" s="862"/>
      <c r="P6" s="503"/>
      <c r="Q6" s="857"/>
      <c r="R6" s="225"/>
    </row>
    <row r="7" spans="1:22">
      <c r="A7" s="621" t="s">
        <v>341</v>
      </c>
      <c r="B7" s="176" t="s">
        <v>352</v>
      </c>
      <c r="C7" s="758">
        <v>4361327.7121049995</v>
      </c>
      <c r="D7" s="758">
        <v>4610365.3314268002</v>
      </c>
      <c r="E7" s="758">
        <v>5157960.9932928002</v>
      </c>
      <c r="F7" s="758">
        <v>5433605.7702275999</v>
      </c>
      <c r="G7" s="758">
        <v>5415090.5032211989</v>
      </c>
      <c r="H7" s="758">
        <v>5592088.3618688006</v>
      </c>
      <c r="I7" s="758">
        <v>5729328.1570215989</v>
      </c>
      <c r="J7" s="758">
        <v>5640058.8236460993</v>
      </c>
      <c r="K7" s="758">
        <v>5799047.6422259985</v>
      </c>
      <c r="L7" s="758">
        <v>5804418.9307915997</v>
      </c>
      <c r="M7" s="758">
        <v>5802830.9592558993</v>
      </c>
      <c r="N7" s="789">
        <v>5854647.1618223991</v>
      </c>
      <c r="O7" s="862"/>
      <c r="P7" s="503"/>
      <c r="Q7" s="857"/>
      <c r="R7" s="225"/>
      <c r="S7" s="619"/>
    </row>
    <row r="8" spans="1:22">
      <c r="A8" s="621" t="s">
        <v>342</v>
      </c>
      <c r="B8" s="176" t="s">
        <v>353</v>
      </c>
      <c r="C8" s="758">
        <v>1521538.8734909999</v>
      </c>
      <c r="D8" s="758">
        <v>1628774.8639219999</v>
      </c>
      <c r="E8" s="758">
        <v>1838486.5851184002</v>
      </c>
      <c r="F8" s="758">
        <v>2042329.0595904</v>
      </c>
      <c r="G8" s="758">
        <v>2078555.7898392002</v>
      </c>
      <c r="H8" s="758">
        <v>2122924.127808</v>
      </c>
      <c r="I8" s="758">
        <v>2194775.0656439997</v>
      </c>
      <c r="J8" s="758">
        <v>2276301.4471026999</v>
      </c>
      <c r="K8" s="758">
        <v>2666327.9722187999</v>
      </c>
      <c r="L8" s="758">
        <v>3039414.1704528001</v>
      </c>
      <c r="M8" s="758">
        <v>3223324.1813435005</v>
      </c>
      <c r="N8" s="789">
        <v>3616368.6159359999</v>
      </c>
      <c r="R8" s="619"/>
      <c r="S8" s="619"/>
    </row>
    <row r="9" spans="1:22">
      <c r="A9" s="621" t="s">
        <v>585</v>
      </c>
      <c r="B9" s="176" t="s">
        <v>298</v>
      </c>
      <c r="C9" s="416">
        <v>5971016.6200000001</v>
      </c>
      <c r="D9" s="758">
        <v>6201719.0899999999</v>
      </c>
      <c r="E9" s="758">
        <v>6396150.1299999999</v>
      </c>
      <c r="F9" s="758">
        <v>6823415.1199999992</v>
      </c>
      <c r="G9" s="758">
        <v>7099593.1899999995</v>
      </c>
      <c r="H9" s="758">
        <v>7391531.5499999998</v>
      </c>
      <c r="I9" s="758">
        <v>7743278.5200000005</v>
      </c>
      <c r="J9" s="758">
        <v>8134537.0300000003</v>
      </c>
      <c r="K9" s="758">
        <v>8431973.0099999998</v>
      </c>
      <c r="L9" s="758">
        <v>8693341.3100000005</v>
      </c>
      <c r="M9" s="758">
        <v>8975617.7599999998</v>
      </c>
      <c r="N9" s="789">
        <v>9372519.589999998</v>
      </c>
      <c r="O9" s="862"/>
      <c r="P9" s="503"/>
      <c r="Q9" s="857"/>
      <c r="R9" s="619"/>
      <c r="S9" s="619"/>
    </row>
    <row r="10" spans="1:22">
      <c r="A10" s="621" t="s">
        <v>613</v>
      </c>
      <c r="B10" s="176" t="s">
        <v>615</v>
      </c>
      <c r="C10" s="424">
        <v>1859034.05415</v>
      </c>
      <c r="D10" s="766">
        <v>1834980.0493079999</v>
      </c>
      <c r="E10" s="766">
        <v>1857408.51028</v>
      </c>
      <c r="F10" s="766">
        <v>1920159.2395720002</v>
      </c>
      <c r="G10" s="766">
        <v>2003610.2073540003</v>
      </c>
      <c r="H10" s="766">
        <v>2026820.938208</v>
      </c>
      <c r="I10" s="766">
        <v>2155849.7597119994</v>
      </c>
      <c r="J10" s="766">
        <v>2246088.9185449998</v>
      </c>
      <c r="K10" s="766">
        <v>2296314.316908</v>
      </c>
      <c r="L10" s="766">
        <v>2281947.3102579997</v>
      </c>
      <c r="M10" s="766">
        <v>2337879.9064549999</v>
      </c>
      <c r="N10" s="790">
        <v>2354359.6088399999</v>
      </c>
      <c r="O10" s="862"/>
      <c r="P10" s="503"/>
      <c r="Q10" s="857"/>
      <c r="R10" s="619"/>
      <c r="S10" s="619"/>
    </row>
    <row r="11" spans="1:22">
      <c r="A11" s="621" t="s">
        <v>614</v>
      </c>
      <c r="B11" s="176" t="s">
        <v>616</v>
      </c>
      <c r="C11" s="424">
        <v>999012.58274999994</v>
      </c>
      <c r="D11" s="766">
        <v>1023109.559716</v>
      </c>
      <c r="E11" s="766">
        <v>1087879.65016</v>
      </c>
      <c r="F11" s="766">
        <v>1155863.3973600001</v>
      </c>
      <c r="G11" s="766">
        <v>1256872.7488360002</v>
      </c>
      <c r="H11" s="766">
        <v>1353464.7452479999</v>
      </c>
      <c r="I11" s="766">
        <v>1460962.0602720003</v>
      </c>
      <c r="J11" s="766">
        <v>1573998.068101</v>
      </c>
      <c r="K11" s="766">
        <v>1633881.1464239999</v>
      </c>
      <c r="L11" s="766">
        <v>1700974.5508420002</v>
      </c>
      <c r="M11" s="766">
        <v>1780319.247279</v>
      </c>
      <c r="N11" s="790">
        <v>1844443.5495839999</v>
      </c>
      <c r="O11" s="862"/>
      <c r="P11" s="503"/>
      <c r="Q11" s="857"/>
      <c r="R11" s="619"/>
      <c r="S11" s="619"/>
    </row>
    <row r="12" spans="1:22">
      <c r="A12" s="621" t="s">
        <v>234</v>
      </c>
      <c r="B12" s="176" t="s">
        <v>144</v>
      </c>
      <c r="C12" s="424">
        <v>3666672</v>
      </c>
      <c r="D12" s="766">
        <v>3588535</v>
      </c>
      <c r="E12" s="766">
        <v>3678977.2919535688</v>
      </c>
      <c r="F12" s="766">
        <v>3570992</v>
      </c>
      <c r="G12" s="766">
        <v>3557040</v>
      </c>
      <c r="H12" s="766">
        <v>3889312</v>
      </c>
      <c r="I12" s="766">
        <v>4298233</v>
      </c>
      <c r="J12" s="766">
        <v>4576525</v>
      </c>
      <c r="K12" s="766">
        <v>4515328</v>
      </c>
      <c r="L12" s="766">
        <v>4686357</v>
      </c>
      <c r="M12" s="766">
        <v>4626424</v>
      </c>
      <c r="N12" s="790">
        <v>4761679</v>
      </c>
      <c r="O12" s="862"/>
      <c r="P12" s="503"/>
      <c r="Q12" s="857"/>
      <c r="R12" s="619"/>
      <c r="S12" s="619"/>
    </row>
    <row r="13" spans="1:22">
      <c r="A13" s="621" t="s">
        <v>262</v>
      </c>
      <c r="B13" s="176" t="s">
        <v>569</v>
      </c>
      <c r="C13" s="416">
        <v>321700</v>
      </c>
      <c r="D13" s="758">
        <v>345364</v>
      </c>
      <c r="E13" s="758">
        <v>359355.7028177802</v>
      </c>
      <c r="F13" s="758">
        <v>365932</v>
      </c>
      <c r="G13" s="758">
        <v>375142</v>
      </c>
      <c r="H13" s="758">
        <v>375825</v>
      </c>
      <c r="I13" s="758">
        <v>383813</v>
      </c>
      <c r="J13" s="758">
        <v>401009</v>
      </c>
      <c r="K13" s="758">
        <v>409430</v>
      </c>
      <c r="L13" s="758">
        <v>423432</v>
      </c>
      <c r="M13" s="758">
        <v>449523</v>
      </c>
      <c r="N13" s="789">
        <v>457318</v>
      </c>
      <c r="O13" s="862"/>
      <c r="P13" s="503"/>
      <c r="Q13" s="857"/>
      <c r="R13" s="619"/>
      <c r="S13" s="619"/>
    </row>
    <row r="14" spans="1:22">
      <c r="A14" s="621" t="s">
        <v>685</v>
      </c>
      <c r="B14" s="176" t="s">
        <v>686</v>
      </c>
      <c r="C14" s="416">
        <v>103596</v>
      </c>
      <c r="D14" s="758">
        <v>112235</v>
      </c>
      <c r="E14" s="758">
        <v>124786.58919684734</v>
      </c>
      <c r="F14" s="758">
        <v>127477</v>
      </c>
      <c r="G14" s="758">
        <v>137413</v>
      </c>
      <c r="H14" s="758">
        <v>135572</v>
      </c>
      <c r="I14" s="758">
        <v>140899</v>
      </c>
      <c r="J14" s="758">
        <v>185741</v>
      </c>
      <c r="K14" s="758">
        <v>196958</v>
      </c>
      <c r="L14" s="758">
        <v>196569</v>
      </c>
      <c r="M14" s="758">
        <v>203529</v>
      </c>
      <c r="N14" s="789">
        <v>205900</v>
      </c>
      <c r="P14" s="503"/>
      <c r="Q14" s="857"/>
      <c r="R14" s="619"/>
      <c r="S14" s="619"/>
    </row>
    <row r="15" spans="1:22">
      <c r="A15" s="621" t="s">
        <v>263</v>
      </c>
      <c r="B15" s="176" t="s">
        <v>346</v>
      </c>
      <c r="C15" s="433">
        <v>36651</v>
      </c>
      <c r="D15" s="767">
        <v>39683</v>
      </c>
      <c r="E15" s="767">
        <v>46819.192996329999</v>
      </c>
      <c r="F15" s="767">
        <v>50596</v>
      </c>
      <c r="G15" s="767">
        <v>51532</v>
      </c>
      <c r="H15" s="767">
        <v>52713</v>
      </c>
      <c r="I15" s="767">
        <v>53786</v>
      </c>
      <c r="J15" s="767">
        <v>56060</v>
      </c>
      <c r="K15" s="767">
        <v>72381</v>
      </c>
      <c r="L15" s="767">
        <v>78600</v>
      </c>
      <c r="M15" s="767">
        <v>84499</v>
      </c>
      <c r="N15" s="791">
        <v>110608</v>
      </c>
      <c r="P15" s="503"/>
      <c r="Q15" s="857"/>
      <c r="R15" s="619"/>
      <c r="S15" s="619"/>
    </row>
    <row r="16" spans="1:22" s="185" customFormat="1">
      <c r="A16" s="622" t="s">
        <v>344</v>
      </c>
      <c r="B16" s="180" t="s">
        <v>359</v>
      </c>
      <c r="C16" s="432">
        <v>4052549.3766799998</v>
      </c>
      <c r="D16" s="432">
        <v>4037353.2779144002</v>
      </c>
      <c r="E16" s="432">
        <v>4037358.3900959929</v>
      </c>
      <c r="F16" s="432">
        <v>3692315.7989352001</v>
      </c>
      <c r="G16" s="186">
        <v>3777030.3073180001</v>
      </c>
      <c r="H16" s="186">
        <v>4050834.7483152002</v>
      </c>
      <c r="I16" s="186">
        <v>4723011.4268688001</v>
      </c>
      <c r="J16" s="186">
        <v>5185039.5604710998</v>
      </c>
      <c r="K16" s="186">
        <f>SUM(K17:K24)</f>
        <v>4684771.2533943998</v>
      </c>
      <c r="L16" s="848">
        <v>4855060.6792469993</v>
      </c>
      <c r="M16" s="774">
        <v>4912881.9935550001</v>
      </c>
      <c r="N16" s="805">
        <v>5053243.4538103994</v>
      </c>
      <c r="O16" s="862"/>
      <c r="P16" s="503"/>
      <c r="Q16" s="859"/>
      <c r="R16" s="851"/>
      <c r="S16" s="186"/>
      <c r="T16" s="729"/>
      <c r="U16" s="729"/>
      <c r="V16" s="729"/>
    </row>
    <row r="17" spans="1:22">
      <c r="A17" s="621" t="s">
        <v>340</v>
      </c>
      <c r="B17" s="176" t="s">
        <v>351</v>
      </c>
      <c r="C17" s="424">
        <v>449955</v>
      </c>
      <c r="D17" s="424">
        <v>454491.59100000001</v>
      </c>
      <c r="E17" s="424">
        <v>449716.429</v>
      </c>
      <c r="F17" s="424">
        <v>448463.39500000002</v>
      </c>
      <c r="G17" s="424">
        <v>443800.54700000002</v>
      </c>
      <c r="H17" s="424">
        <v>444585.17099999997</v>
      </c>
      <c r="I17" s="424">
        <v>453662.11099999998</v>
      </c>
      <c r="J17" s="424">
        <v>449240.30699999997</v>
      </c>
      <c r="K17" s="424">
        <v>447306.69699999999</v>
      </c>
      <c r="L17" s="424">
        <v>447603.15399999998</v>
      </c>
      <c r="M17" s="424">
        <v>457065.56400000001</v>
      </c>
      <c r="N17" s="668">
        <v>468572.83500000002</v>
      </c>
      <c r="P17" s="851"/>
      <c r="Q17" s="858"/>
      <c r="R17" s="700"/>
      <c r="S17" s="424"/>
    </row>
    <row r="18" spans="1:22">
      <c r="A18" s="621" t="s">
        <v>341</v>
      </c>
      <c r="B18" s="176" t="s">
        <v>352</v>
      </c>
      <c r="C18" s="424">
        <v>679605.02743000002</v>
      </c>
      <c r="D18" s="424">
        <v>685188.53174559993</v>
      </c>
      <c r="E18" s="424">
        <v>741240.68850240007</v>
      </c>
      <c r="F18" s="424">
        <v>840084.02189039998</v>
      </c>
      <c r="G18" s="424">
        <v>858600.12769820006</v>
      </c>
      <c r="H18" s="424">
        <v>891877.26080639998</v>
      </c>
      <c r="I18" s="424">
        <v>909492.42770240002</v>
      </c>
      <c r="J18" s="424">
        <v>909328.70427889994</v>
      </c>
      <c r="K18" s="424">
        <v>923586.11129879986</v>
      </c>
      <c r="L18" s="424">
        <v>934573.67629079998</v>
      </c>
      <c r="M18" s="424">
        <v>940470.52697040013</v>
      </c>
      <c r="N18" s="668">
        <v>963242.45278079994</v>
      </c>
      <c r="O18" s="862"/>
      <c r="P18" s="700"/>
      <c r="Q18" s="858"/>
      <c r="R18" s="700"/>
      <c r="S18" s="424"/>
    </row>
    <row r="19" spans="1:22">
      <c r="A19" s="621" t="s">
        <v>342</v>
      </c>
      <c r="B19" s="176" t="s">
        <v>353</v>
      </c>
      <c r="C19" s="424">
        <v>44472.359250000001</v>
      </c>
      <c r="D19" s="424">
        <v>46054.015168800004</v>
      </c>
      <c r="E19" s="424">
        <v>52198.554883199999</v>
      </c>
      <c r="F19" s="424">
        <v>61307.792044800008</v>
      </c>
      <c r="G19" s="424">
        <v>63645.592619800009</v>
      </c>
      <c r="H19" s="424">
        <v>66012.886508800002</v>
      </c>
      <c r="I19" s="424">
        <v>68948.248166399993</v>
      </c>
      <c r="J19" s="424">
        <v>72038.769192199994</v>
      </c>
      <c r="K19" s="424">
        <v>84720.235095600001</v>
      </c>
      <c r="L19" s="424">
        <v>98451.738956200017</v>
      </c>
      <c r="M19" s="424">
        <v>104447.4525846</v>
      </c>
      <c r="N19" s="668">
        <v>117902.23602959998</v>
      </c>
      <c r="P19" s="700"/>
      <c r="Q19" s="858"/>
      <c r="R19" s="700"/>
      <c r="S19" s="424"/>
    </row>
    <row r="20" spans="1:22">
      <c r="A20" s="621" t="s">
        <v>585</v>
      </c>
      <c r="B20" s="176" t="s">
        <v>298</v>
      </c>
      <c r="C20" s="424">
        <v>719855.99</v>
      </c>
      <c r="D20" s="424">
        <v>716720.1399999999</v>
      </c>
      <c r="E20" s="424">
        <v>599371.72</v>
      </c>
      <c r="F20" s="424">
        <v>395006.59</v>
      </c>
      <c r="G20" s="424">
        <v>464410.04</v>
      </c>
      <c r="H20" s="424">
        <v>472229.43</v>
      </c>
      <c r="I20" s="424">
        <v>577998.64</v>
      </c>
      <c r="J20" s="424">
        <v>635245.78</v>
      </c>
      <c r="K20" s="424">
        <v>648319.21</v>
      </c>
      <c r="L20" s="424">
        <v>657124.11</v>
      </c>
      <c r="M20" s="424">
        <v>729816.45</v>
      </c>
      <c r="N20" s="668">
        <v>766567.92999999993</v>
      </c>
      <c r="P20" s="700"/>
      <c r="Q20" s="858"/>
      <c r="R20" s="700"/>
      <c r="S20" s="424"/>
    </row>
    <row r="21" spans="1:22">
      <c r="A21" s="621" t="s">
        <v>234</v>
      </c>
      <c r="B21" s="176" t="s">
        <v>144</v>
      </c>
      <c r="C21" s="424">
        <v>2132941</v>
      </c>
      <c r="D21" s="424">
        <v>2108141</v>
      </c>
      <c r="E21" s="424">
        <v>2169223.6045159418</v>
      </c>
      <c r="F21" s="424">
        <v>1933734</v>
      </c>
      <c r="G21" s="424">
        <v>1926692</v>
      </c>
      <c r="H21" s="424">
        <v>2144903</v>
      </c>
      <c r="I21" s="424">
        <v>2678150</v>
      </c>
      <c r="J21" s="424">
        <v>3083767</v>
      </c>
      <c r="K21" s="424">
        <v>2551255</v>
      </c>
      <c r="L21" s="424">
        <v>2694612</v>
      </c>
      <c r="M21" s="424">
        <v>2657226</v>
      </c>
      <c r="N21" s="668">
        <v>2709079</v>
      </c>
      <c r="O21" s="862"/>
      <c r="P21" s="700"/>
      <c r="Q21" s="860"/>
      <c r="R21" s="700"/>
      <c r="S21" s="424"/>
    </row>
    <row r="22" spans="1:22">
      <c r="A22" s="621" t="s">
        <v>262</v>
      </c>
      <c r="B22" s="176" t="s">
        <v>569</v>
      </c>
      <c r="C22" s="424">
        <v>25411</v>
      </c>
      <c r="D22" s="424">
        <v>26477</v>
      </c>
      <c r="E22" s="424">
        <v>25272.829236008005</v>
      </c>
      <c r="F22" s="424">
        <v>13173</v>
      </c>
      <c r="G22" s="424">
        <v>19370</v>
      </c>
      <c r="H22" s="424">
        <v>30657</v>
      </c>
      <c r="I22" s="424">
        <v>34021</v>
      </c>
      <c r="J22" s="424">
        <v>34392</v>
      </c>
      <c r="K22" s="424">
        <v>28499</v>
      </c>
      <c r="L22" s="424">
        <v>21612</v>
      </c>
      <c r="M22" s="424">
        <v>22816</v>
      </c>
      <c r="N22" s="668">
        <v>26527</v>
      </c>
      <c r="P22" s="482"/>
      <c r="Q22" s="859"/>
      <c r="R22" s="700"/>
      <c r="S22" s="424"/>
    </row>
    <row r="23" spans="1:22">
      <c r="A23" s="621" t="s">
        <v>685</v>
      </c>
      <c r="B23" s="176" t="s">
        <v>686</v>
      </c>
      <c r="C23" s="424">
        <v>185</v>
      </c>
      <c r="D23" s="424">
        <v>166</v>
      </c>
      <c r="E23" s="424">
        <v>230.35841515268999</v>
      </c>
      <c r="F23" s="424">
        <v>419</v>
      </c>
      <c r="G23" s="424">
        <v>398</v>
      </c>
      <c r="H23" s="424">
        <v>443</v>
      </c>
      <c r="I23" s="424">
        <v>586</v>
      </c>
      <c r="J23" s="424">
        <v>868</v>
      </c>
      <c r="K23" s="424">
        <v>865</v>
      </c>
      <c r="L23" s="424">
        <v>847</v>
      </c>
      <c r="M23" s="424">
        <v>790</v>
      </c>
      <c r="N23" s="668">
        <v>1007</v>
      </c>
      <c r="P23" s="851"/>
      <c r="Q23" s="860"/>
      <c r="R23" s="482"/>
      <c r="S23" s="424"/>
    </row>
    <row r="24" spans="1:22">
      <c r="A24" s="621" t="s">
        <v>263</v>
      </c>
      <c r="B24" s="176" t="s">
        <v>346</v>
      </c>
      <c r="C24" s="424">
        <v>124</v>
      </c>
      <c r="D24" s="424">
        <v>115</v>
      </c>
      <c r="E24" s="424">
        <v>104.20554329000001</v>
      </c>
      <c r="F24" s="424">
        <v>128</v>
      </c>
      <c r="G24" s="424">
        <v>114</v>
      </c>
      <c r="H24" s="424">
        <v>127</v>
      </c>
      <c r="I24" s="424">
        <v>153</v>
      </c>
      <c r="J24" s="424">
        <v>159</v>
      </c>
      <c r="K24" s="424">
        <v>220</v>
      </c>
      <c r="L24" s="424">
        <v>237</v>
      </c>
      <c r="M24" s="424">
        <v>250</v>
      </c>
      <c r="N24" s="668">
        <v>345</v>
      </c>
      <c r="P24" s="482"/>
      <c r="Q24" s="859"/>
      <c r="R24" s="851"/>
      <c r="S24" s="424"/>
      <c r="T24" s="185"/>
      <c r="U24" s="185"/>
      <c r="V24" s="185"/>
    </row>
    <row r="25" spans="1:22" s="185" customFormat="1">
      <c r="A25" s="623" t="s">
        <v>1</v>
      </c>
      <c r="B25" s="184" t="s">
        <v>2</v>
      </c>
      <c r="C25" s="429">
        <f t="shared" ref="C25:N25" si="0">C16+C5</f>
        <v>34427981.655175999</v>
      </c>
      <c r="D25" s="429">
        <f t="shared" si="0"/>
        <v>35333461.686287202</v>
      </c>
      <c r="E25" s="429">
        <f t="shared" si="0"/>
        <v>37040079.70291172</v>
      </c>
      <c r="F25" s="429">
        <f t="shared" si="0"/>
        <v>37568832.782685198</v>
      </c>
      <c r="G25" s="429">
        <f t="shared" si="0"/>
        <v>38532815.459568396</v>
      </c>
      <c r="H25" s="429">
        <f t="shared" si="0"/>
        <v>40503548.022448003</v>
      </c>
      <c r="I25" s="429">
        <f t="shared" si="0"/>
        <v>42595283.637518391</v>
      </c>
      <c r="J25" s="429">
        <f t="shared" si="0"/>
        <v>44306125.986865908</v>
      </c>
      <c r="K25" s="429">
        <f t="shared" si="0"/>
        <v>45160345.309171207</v>
      </c>
      <c r="L25" s="429">
        <f t="shared" si="0"/>
        <v>46173872.286591403</v>
      </c>
      <c r="M25" s="429">
        <f t="shared" si="0"/>
        <v>47219555.844888404</v>
      </c>
      <c r="N25" s="670">
        <f t="shared" si="0"/>
        <v>49267811.539992802</v>
      </c>
      <c r="O25" s="862"/>
      <c r="P25" s="851"/>
      <c r="Q25" s="861"/>
    </row>
    <row r="26" spans="1:22" s="188" customFormat="1">
      <c r="A26" s="395" t="s">
        <v>598</v>
      </c>
      <c r="B26" s="187" t="s">
        <v>708</v>
      </c>
      <c r="C26" s="735"/>
      <c r="D26" s="735"/>
      <c r="E26" s="735"/>
      <c r="F26" s="735"/>
      <c r="G26" s="735"/>
      <c r="H26" s="735"/>
      <c r="I26" s="735"/>
      <c r="O26" s="170"/>
    </row>
    <row r="27" spans="1:22" s="188" customFormat="1">
      <c r="A27" s="395"/>
      <c r="B27" s="187"/>
      <c r="C27" s="552"/>
      <c r="D27" s="186"/>
      <c r="E27" s="186"/>
      <c r="F27" s="186"/>
      <c r="H27" s="186"/>
      <c r="I27" s="186"/>
      <c r="O27" s="170"/>
    </row>
    <row r="28" spans="1:22">
      <c r="A28" s="624" t="s">
        <v>360</v>
      </c>
      <c r="B28" s="192" t="s">
        <v>361</v>
      </c>
      <c r="C28" s="311" t="str">
        <f t="shared" ref="C28:N28" si="1">+C4</f>
        <v>2025/01</v>
      </c>
      <c r="D28" s="311" t="str">
        <f t="shared" si="1"/>
        <v>2025/02</v>
      </c>
      <c r="E28" s="311" t="str">
        <f t="shared" si="1"/>
        <v>2025/03</v>
      </c>
      <c r="F28" s="311" t="str">
        <f t="shared" si="1"/>
        <v>2025/04</v>
      </c>
      <c r="G28" s="311" t="str">
        <f t="shared" si="1"/>
        <v>2025/05</v>
      </c>
      <c r="H28" s="311" t="str">
        <f t="shared" si="1"/>
        <v>2025/06</v>
      </c>
      <c r="I28" s="311" t="str">
        <f t="shared" si="1"/>
        <v>2025/07</v>
      </c>
      <c r="J28" s="311" t="str">
        <f t="shared" si="1"/>
        <v>2025/08</v>
      </c>
      <c r="K28" s="311" t="str">
        <f t="shared" si="1"/>
        <v>2025/09</v>
      </c>
      <c r="L28" s="311" t="str">
        <f t="shared" si="1"/>
        <v>2025/10</v>
      </c>
      <c r="M28" s="311" t="str">
        <f t="shared" si="1"/>
        <v>2025/11</v>
      </c>
      <c r="N28" s="671" t="str">
        <f t="shared" si="1"/>
        <v>2025/12</v>
      </c>
      <c r="P28" s="170"/>
      <c r="Q28" s="619"/>
      <c r="R28" s="619"/>
      <c r="S28" s="619"/>
    </row>
    <row r="29" spans="1:22">
      <c r="A29" s="625" t="s">
        <v>761</v>
      </c>
      <c r="B29" s="195" t="s">
        <v>300</v>
      </c>
      <c r="C29" s="441">
        <v>13519995.101008261</v>
      </c>
      <c r="D29" s="441">
        <v>13342798.470868301</v>
      </c>
      <c r="E29" s="441">
        <v>13837243.0484093</v>
      </c>
      <c r="F29" s="441">
        <v>13151825.091236999</v>
      </c>
      <c r="G29" s="441">
        <v>13033897.0181346</v>
      </c>
      <c r="H29" s="441">
        <v>14221633.7787851</v>
      </c>
      <c r="I29" s="441">
        <v>16471380.624515601</v>
      </c>
      <c r="J29" s="760">
        <v>18057899.940408699</v>
      </c>
      <c r="K29" s="760">
        <v>16752280.6656562</v>
      </c>
      <c r="L29" s="760">
        <v>17454848.099065699</v>
      </c>
      <c r="M29" s="760">
        <v>17009988.043850701</v>
      </c>
      <c r="N29" s="794">
        <v>17534713.852262702</v>
      </c>
      <c r="P29" s="170"/>
      <c r="Q29" s="619"/>
      <c r="R29" s="619"/>
      <c r="S29" s="619"/>
    </row>
    <row r="30" spans="1:22">
      <c r="A30" s="625" t="s">
        <v>235</v>
      </c>
      <c r="B30" s="197" t="s">
        <v>163</v>
      </c>
      <c r="C30" s="727">
        <v>5799613</v>
      </c>
      <c r="D30" s="727">
        <v>5696677</v>
      </c>
      <c r="E30" s="727">
        <v>5848201</v>
      </c>
      <c r="F30" s="727">
        <v>5504726</v>
      </c>
      <c r="G30" s="727">
        <v>5483732</v>
      </c>
      <c r="H30" s="727">
        <v>6034215</v>
      </c>
      <c r="I30" s="727">
        <v>6976383</v>
      </c>
      <c r="J30" s="524">
        <v>7660292</v>
      </c>
      <c r="K30" s="524">
        <v>7066583</v>
      </c>
      <c r="L30" s="524">
        <v>7380968</v>
      </c>
      <c r="M30" s="727">
        <v>7238680</v>
      </c>
      <c r="N30" s="795">
        <v>7470758</v>
      </c>
      <c r="P30" s="610"/>
    </row>
    <row r="31" spans="1:22" s="313" customFormat="1">
      <c r="A31" s="626" t="s">
        <v>671</v>
      </c>
      <c r="B31" s="528" t="s">
        <v>673</v>
      </c>
      <c r="C31" s="527">
        <v>450264.44999999995</v>
      </c>
      <c r="D31" s="527">
        <v>483696.83</v>
      </c>
      <c r="E31" s="527">
        <v>509193.25999999995</v>
      </c>
      <c r="F31" s="527">
        <v>506218.87</v>
      </c>
      <c r="G31" s="527">
        <v>532147.95000000007</v>
      </c>
      <c r="H31" s="527">
        <v>534725.29999999993</v>
      </c>
      <c r="I31" s="527">
        <v>558221.99</v>
      </c>
      <c r="J31" s="527">
        <v>602647.71</v>
      </c>
      <c r="K31" s="527">
        <v>620332.92000000004</v>
      </c>
      <c r="L31" s="527">
        <v>624943.06000000006</v>
      </c>
      <c r="M31" s="726">
        <v>659163.12999999989</v>
      </c>
      <c r="N31" s="796">
        <v>669769.09</v>
      </c>
      <c r="O31" s="170"/>
      <c r="P31" s="170"/>
    </row>
    <row r="32" spans="1:22" s="313" customFormat="1">
      <c r="A32" s="395" t="s">
        <v>674</v>
      </c>
      <c r="B32" s="187" t="s">
        <v>687</v>
      </c>
      <c r="O32" s="170"/>
      <c r="P32" s="170"/>
    </row>
    <row r="33" spans="1:20" s="313" customFormat="1">
      <c r="A33" s="395"/>
      <c r="B33" s="187"/>
      <c r="P33" s="600"/>
    </row>
    <row r="34" spans="1:20" s="313" customFormat="1">
      <c r="A34" s="624" t="s">
        <v>721</v>
      </c>
      <c r="B34" s="192" t="s">
        <v>760</v>
      </c>
      <c r="C34" s="311" t="str">
        <f t="shared" ref="C34:N34" si="2">+C4</f>
        <v>2025/01</v>
      </c>
      <c r="D34" s="311" t="str">
        <f t="shared" si="2"/>
        <v>2025/02</v>
      </c>
      <c r="E34" s="311" t="str">
        <f t="shared" si="2"/>
        <v>2025/03</v>
      </c>
      <c r="F34" s="311" t="str">
        <f t="shared" si="2"/>
        <v>2025/04</v>
      </c>
      <c r="G34" s="311" t="str">
        <f t="shared" si="2"/>
        <v>2025/05</v>
      </c>
      <c r="H34" s="311" t="str">
        <f t="shared" si="2"/>
        <v>2025/06</v>
      </c>
      <c r="I34" s="311" t="str">
        <f t="shared" si="2"/>
        <v>2025/07</v>
      </c>
      <c r="J34" s="311" t="str">
        <f t="shared" si="2"/>
        <v>2025/08</v>
      </c>
      <c r="K34" s="311" t="str">
        <f t="shared" si="2"/>
        <v>2025/09</v>
      </c>
      <c r="L34" s="311" t="str">
        <f t="shared" si="2"/>
        <v>2025/10</v>
      </c>
      <c r="M34" s="311" t="str">
        <f t="shared" si="2"/>
        <v>2025/11</v>
      </c>
      <c r="N34" s="671" t="str">
        <f t="shared" si="2"/>
        <v>2025/12</v>
      </c>
      <c r="P34" s="600"/>
    </row>
    <row r="35" spans="1:20" s="313" customFormat="1">
      <c r="A35" s="627" t="s">
        <v>714</v>
      </c>
      <c r="B35" s="586" t="s">
        <v>731</v>
      </c>
      <c r="C35" s="584"/>
      <c r="D35" s="584"/>
      <c r="E35" s="584"/>
      <c r="F35" s="584"/>
      <c r="G35" s="584"/>
      <c r="H35" s="584"/>
      <c r="I35" s="584"/>
      <c r="J35" s="585"/>
      <c r="K35" s="585"/>
      <c r="L35" s="585"/>
      <c r="M35" s="585"/>
      <c r="N35" s="674"/>
      <c r="P35" s="600"/>
    </row>
    <row r="36" spans="1:20" s="313" customFormat="1">
      <c r="A36" s="632" t="s">
        <v>478</v>
      </c>
      <c r="B36" s="316" t="s">
        <v>486</v>
      </c>
      <c r="C36" s="313">
        <v>224</v>
      </c>
      <c r="D36" s="313">
        <v>227</v>
      </c>
      <c r="E36" s="313">
        <v>227</v>
      </c>
      <c r="F36" s="313">
        <v>226</v>
      </c>
      <c r="G36" s="313">
        <v>226</v>
      </c>
      <c r="H36" s="313">
        <v>226</v>
      </c>
      <c r="I36" s="313">
        <v>226</v>
      </c>
      <c r="J36" s="313">
        <v>226</v>
      </c>
      <c r="K36" s="313">
        <v>227</v>
      </c>
      <c r="L36" s="313">
        <v>231</v>
      </c>
      <c r="M36" s="313">
        <v>233</v>
      </c>
      <c r="N36" s="741">
        <v>234</v>
      </c>
      <c r="P36" s="764"/>
      <c r="Q36" s="764"/>
      <c r="R36" s="764"/>
      <c r="S36" s="764"/>
      <c r="T36" s="764"/>
    </row>
    <row r="37" spans="1:20" s="313" customFormat="1">
      <c r="A37" s="632" t="s">
        <v>479</v>
      </c>
      <c r="B37" s="316" t="s">
        <v>487</v>
      </c>
      <c r="C37" s="313">
        <v>265</v>
      </c>
      <c r="D37" s="313">
        <v>269</v>
      </c>
      <c r="E37" s="313">
        <v>268</v>
      </c>
      <c r="F37" s="313">
        <v>269</v>
      </c>
      <c r="G37" s="313">
        <v>269</v>
      </c>
      <c r="H37" s="313">
        <v>269</v>
      </c>
      <c r="I37" s="313">
        <v>272</v>
      </c>
      <c r="J37" s="313">
        <v>272</v>
      </c>
      <c r="K37" s="313">
        <v>273</v>
      </c>
      <c r="L37" s="313">
        <v>267</v>
      </c>
      <c r="M37" s="313">
        <v>268</v>
      </c>
      <c r="N37" s="741">
        <v>268</v>
      </c>
    </row>
    <row r="38" spans="1:20" s="313" customFormat="1">
      <c r="A38" s="632" t="s">
        <v>715</v>
      </c>
      <c r="B38" s="316" t="s">
        <v>718</v>
      </c>
      <c r="C38" s="313">
        <v>56</v>
      </c>
      <c r="D38" s="313">
        <v>56</v>
      </c>
      <c r="E38" s="313">
        <v>56</v>
      </c>
      <c r="F38" s="313">
        <v>56</v>
      </c>
      <c r="G38" s="313">
        <v>56</v>
      </c>
      <c r="H38" s="313">
        <v>56</v>
      </c>
      <c r="I38" s="313">
        <v>53</v>
      </c>
      <c r="J38" s="313">
        <v>53</v>
      </c>
      <c r="K38" s="313">
        <v>53</v>
      </c>
      <c r="L38" s="313">
        <v>55</v>
      </c>
      <c r="M38" s="313">
        <v>55</v>
      </c>
      <c r="N38" s="741">
        <v>55</v>
      </c>
    </row>
    <row r="39" spans="1:20" s="313" customFormat="1">
      <c r="A39" s="632" t="s">
        <v>716</v>
      </c>
      <c r="B39" s="316" t="s">
        <v>719</v>
      </c>
      <c r="C39" s="313">
        <v>14</v>
      </c>
      <c r="D39" s="313">
        <v>15</v>
      </c>
      <c r="E39" s="313">
        <v>16</v>
      </c>
      <c r="F39" s="313">
        <v>16</v>
      </c>
      <c r="G39" s="313">
        <v>16</v>
      </c>
      <c r="H39" s="313">
        <v>16</v>
      </c>
      <c r="I39" s="313">
        <v>16</v>
      </c>
      <c r="J39" s="313">
        <v>16</v>
      </c>
      <c r="K39" s="313">
        <v>16</v>
      </c>
      <c r="L39" s="313">
        <v>16</v>
      </c>
      <c r="M39" s="313">
        <v>16</v>
      </c>
      <c r="N39" s="741">
        <v>16</v>
      </c>
    </row>
    <row r="40" spans="1:20" s="313" customFormat="1" ht="11.25" customHeight="1">
      <c r="A40" s="739" t="s">
        <v>717</v>
      </c>
      <c r="B40" s="740" t="s">
        <v>720</v>
      </c>
      <c r="C40" s="722">
        <v>18</v>
      </c>
      <c r="D40" s="722">
        <v>18</v>
      </c>
      <c r="E40" s="722">
        <v>18</v>
      </c>
      <c r="F40" s="722">
        <v>18</v>
      </c>
      <c r="G40" s="722">
        <v>18</v>
      </c>
      <c r="H40" s="722">
        <v>18</v>
      </c>
      <c r="I40" s="722">
        <v>18</v>
      </c>
      <c r="J40" s="722">
        <v>18</v>
      </c>
      <c r="K40" s="722">
        <v>18</v>
      </c>
      <c r="L40" s="722">
        <v>18</v>
      </c>
      <c r="M40" s="722">
        <v>18</v>
      </c>
      <c r="N40" s="743">
        <v>18</v>
      </c>
    </row>
    <row r="41" spans="1:20" s="313" customFormat="1">
      <c r="A41" s="628" t="s">
        <v>722</v>
      </c>
      <c r="B41" s="320" t="s">
        <v>730</v>
      </c>
      <c r="C41" s="437">
        <v>122</v>
      </c>
      <c r="D41" s="437">
        <v>122</v>
      </c>
      <c r="E41" s="437">
        <v>122</v>
      </c>
      <c r="F41" s="437">
        <v>122</v>
      </c>
      <c r="G41" s="437">
        <v>122</v>
      </c>
      <c r="H41" s="437">
        <v>122</v>
      </c>
      <c r="I41" s="437">
        <v>122</v>
      </c>
      <c r="J41" s="437">
        <v>122</v>
      </c>
      <c r="K41" s="437">
        <v>122</v>
      </c>
      <c r="L41" s="437">
        <v>122</v>
      </c>
      <c r="M41" s="437">
        <v>122</v>
      </c>
      <c r="N41" s="847">
        <v>122</v>
      </c>
    </row>
    <row r="42" spans="1:20">
      <c r="A42" s="300"/>
      <c r="B42" s="211"/>
      <c r="C42" s="554"/>
      <c r="D42" s="225"/>
      <c r="E42" s="225"/>
      <c r="F42" s="225"/>
      <c r="G42" s="225"/>
      <c r="H42" s="225"/>
      <c r="I42" s="225"/>
      <c r="J42" s="444"/>
      <c r="K42" s="444"/>
      <c r="L42" s="444"/>
      <c r="M42" s="444"/>
    </row>
    <row r="43" spans="1:20">
      <c r="A43" s="629" t="s">
        <v>430</v>
      </c>
      <c r="B43" s="204" t="s">
        <v>431</v>
      </c>
      <c r="C43" s="419" t="str">
        <f t="shared" ref="C43:N43" si="3">+C4</f>
        <v>2025/01</v>
      </c>
      <c r="D43" s="419" t="str">
        <f t="shared" si="3"/>
        <v>2025/02</v>
      </c>
      <c r="E43" s="419" t="str">
        <f t="shared" si="3"/>
        <v>2025/03</v>
      </c>
      <c r="F43" s="419" t="str">
        <f t="shared" si="3"/>
        <v>2025/04</v>
      </c>
      <c r="G43" s="419" t="str">
        <f t="shared" si="3"/>
        <v>2025/05</v>
      </c>
      <c r="H43" s="419" t="str">
        <f t="shared" si="3"/>
        <v>2025/06</v>
      </c>
      <c r="I43" s="419" t="str">
        <f t="shared" si="3"/>
        <v>2025/07</v>
      </c>
      <c r="J43" s="419" t="str">
        <f t="shared" si="3"/>
        <v>2025/08</v>
      </c>
      <c r="K43" s="419" t="str">
        <f t="shared" si="3"/>
        <v>2025/09</v>
      </c>
      <c r="L43" s="419" t="str">
        <f t="shared" si="3"/>
        <v>2025/10</v>
      </c>
      <c r="M43" s="419" t="str">
        <f t="shared" si="3"/>
        <v>2025/11</v>
      </c>
      <c r="N43" s="675" t="str">
        <f t="shared" si="3"/>
        <v>2025/12</v>
      </c>
      <c r="P43" s="503"/>
    </row>
    <row r="44" spans="1:20" s="185" customFormat="1" ht="13.5" customHeight="1">
      <c r="A44" s="630" t="s">
        <v>238</v>
      </c>
      <c r="B44" s="308" t="s">
        <v>514</v>
      </c>
      <c r="C44" s="304">
        <v>2872.2771952319995</v>
      </c>
      <c r="D44" s="422">
        <v>5448.1895654729997</v>
      </c>
      <c r="E44" s="422">
        <v>9163.8447223950006</v>
      </c>
      <c r="F44" s="422">
        <v>11960.844586157</v>
      </c>
      <c r="G44" s="422">
        <v>14744.474405051</v>
      </c>
      <c r="H44" s="422">
        <v>17302.302798403001</v>
      </c>
      <c r="I44" s="422">
        <v>20869.227535655999</v>
      </c>
      <c r="J44" s="422">
        <v>24988.209980789001</v>
      </c>
      <c r="K44" s="422">
        <v>29819.690286782999</v>
      </c>
      <c r="L44" s="422">
        <v>34102.883058287</v>
      </c>
      <c r="M44" s="422">
        <v>38118.479865301997</v>
      </c>
      <c r="N44" s="676">
        <v>42467.909793316001</v>
      </c>
    </row>
    <row r="45" spans="1:20" s="469" customFormat="1" ht="13.5" customHeight="1">
      <c r="A45" s="631" t="s">
        <v>658</v>
      </c>
      <c r="B45" s="519" t="s">
        <v>370</v>
      </c>
      <c r="C45" s="432">
        <v>799.523431624257</v>
      </c>
      <c r="D45" s="432">
        <v>1739.4185446438701</v>
      </c>
      <c r="E45" s="432">
        <v>2769.0635620216299</v>
      </c>
      <c r="F45" s="432">
        <v>3664.8126777020302</v>
      </c>
      <c r="G45" s="432">
        <v>4445.4123014527804</v>
      </c>
      <c r="H45" s="432">
        <v>5139.5507413208497</v>
      </c>
      <c r="I45" s="432">
        <v>5918.4210903099502</v>
      </c>
      <c r="J45" s="768">
        <v>6800.4312079258898</v>
      </c>
      <c r="K45" s="768">
        <v>7947.7939729376503</v>
      </c>
      <c r="L45" s="768">
        <v>8776.9575561261208</v>
      </c>
      <c r="M45" s="768">
        <v>9546.6866489605509</v>
      </c>
      <c r="N45" s="792">
        <v>10370.7675388715</v>
      </c>
    </row>
    <row r="46" spans="1:20" s="469" customFormat="1">
      <c r="A46" s="631" t="s">
        <v>369</v>
      </c>
      <c r="B46" s="519" t="s">
        <v>371</v>
      </c>
      <c r="C46" s="432">
        <v>30053.888550019808</v>
      </c>
      <c r="D46" s="432">
        <v>60053.609530469097</v>
      </c>
      <c r="E46" s="432">
        <v>87466.246500471301</v>
      </c>
      <c r="F46" s="432">
        <v>119917.277948192</v>
      </c>
      <c r="G46" s="432">
        <v>152665.652409901</v>
      </c>
      <c r="H46" s="432">
        <v>180589.76375268801</v>
      </c>
      <c r="I46" s="432">
        <v>207657.69608327601</v>
      </c>
      <c r="J46" s="432">
        <v>237040.56370102699</v>
      </c>
      <c r="K46" s="432">
        <v>267069.67755158001</v>
      </c>
      <c r="L46" s="432">
        <v>298933.65917822201</v>
      </c>
      <c r="M46" s="432">
        <v>330079.09662187297</v>
      </c>
      <c r="N46" s="665">
        <v>364583.28846048098</v>
      </c>
    </row>
    <row r="47" spans="1:20">
      <c r="A47" s="632" t="s">
        <v>656</v>
      </c>
      <c r="B47" s="316" t="s">
        <v>661</v>
      </c>
      <c r="C47" s="315">
        <v>946.12833250000006</v>
      </c>
      <c r="D47" s="315">
        <v>1655.1925229000001</v>
      </c>
      <c r="E47" s="315">
        <v>2365.2010586000001</v>
      </c>
      <c r="F47" s="315">
        <v>2985.6508850999999</v>
      </c>
      <c r="G47" s="315">
        <v>3925.7885443999999</v>
      </c>
      <c r="H47" s="315">
        <v>4629.0353845999998</v>
      </c>
      <c r="I47" s="315">
        <v>5598.0455326000001</v>
      </c>
      <c r="J47" s="506">
        <v>6652.8630768000003</v>
      </c>
      <c r="K47" s="506">
        <v>7821.1761435999997</v>
      </c>
      <c r="L47" s="506">
        <v>8995.9517388999993</v>
      </c>
      <c r="M47" s="506">
        <v>10340.1186383</v>
      </c>
      <c r="N47" s="802">
        <v>11664.688174299999</v>
      </c>
    </row>
    <row r="48" spans="1:20" s="185" customFormat="1">
      <c r="A48" s="631" t="s">
        <v>657</v>
      </c>
      <c r="B48" s="519" t="s">
        <v>662</v>
      </c>
      <c r="C48" s="520">
        <v>0.91308652749143004</v>
      </c>
      <c r="D48" s="520">
        <v>1.9431410777929401</v>
      </c>
      <c r="E48" s="520">
        <v>4.3959779239298502</v>
      </c>
      <c r="F48" s="520">
        <v>4.400561903312</v>
      </c>
      <c r="G48" s="520">
        <v>4.7916104991659001</v>
      </c>
      <c r="H48" s="270">
        <v>5.9129083209174</v>
      </c>
      <c r="I48" s="270">
        <v>6.3432138678163099</v>
      </c>
      <c r="J48" s="773">
        <v>6.7280343703565997</v>
      </c>
      <c r="K48" s="773">
        <v>11.063000000000001</v>
      </c>
      <c r="L48" s="773">
        <v>11.922703234719201</v>
      </c>
      <c r="M48" s="773">
        <v>12.4036922870658</v>
      </c>
      <c r="N48" s="803">
        <v>13.4092151300451</v>
      </c>
      <c r="P48" s="170"/>
    </row>
    <row r="49" spans="1:17" s="185" customFormat="1" ht="13.5" customHeight="1">
      <c r="A49" s="633" t="s">
        <v>429</v>
      </c>
      <c r="B49" s="237" t="s">
        <v>659</v>
      </c>
      <c r="C49" s="236">
        <v>980.96648300000004</v>
      </c>
      <c r="D49" s="236">
        <v>1783.292111</v>
      </c>
      <c r="E49" s="236">
        <v>2733.3029799999999</v>
      </c>
      <c r="F49" s="236">
        <v>3864.7729039999999</v>
      </c>
      <c r="G49" s="236">
        <v>4860.3918640000002</v>
      </c>
      <c r="H49" s="236">
        <v>5796.4185180000004</v>
      </c>
      <c r="I49" s="236">
        <v>6961.5574889999998</v>
      </c>
      <c r="J49" s="768">
        <v>8072.1483870000002</v>
      </c>
      <c r="K49" s="768">
        <v>9349.6996390000004</v>
      </c>
      <c r="L49" s="768">
        <v>10667.623406999999</v>
      </c>
      <c r="M49" s="768">
        <v>11826.803166</v>
      </c>
      <c r="N49" s="792">
        <v>13225.784406999999</v>
      </c>
      <c r="P49" s="170"/>
    </row>
    <row r="50" spans="1:17" s="185" customFormat="1" ht="13.5" customHeight="1">
      <c r="A50" s="622" t="s">
        <v>364</v>
      </c>
      <c r="B50" s="271" t="s">
        <v>366</v>
      </c>
      <c r="C50" s="307">
        <v>1512.3521057201699</v>
      </c>
      <c r="D50" s="307">
        <v>3231.6660332445999</v>
      </c>
      <c r="E50" s="307">
        <v>5430.1683675091999</v>
      </c>
      <c r="F50" s="307">
        <v>7407.0518605221196</v>
      </c>
      <c r="G50" s="307">
        <v>8949.6964185623292</v>
      </c>
      <c r="H50" s="307">
        <v>10776.162642535701</v>
      </c>
      <c r="I50" s="307">
        <v>12755.8935509443</v>
      </c>
      <c r="J50" s="774">
        <v>14807.576309275701</v>
      </c>
      <c r="K50" s="774">
        <v>17272.259562614301</v>
      </c>
      <c r="L50" s="774">
        <v>19942.432766172191</v>
      </c>
      <c r="M50" s="774">
        <v>21923.788972513201</v>
      </c>
      <c r="N50" s="805">
        <v>24472.813254779852</v>
      </c>
    </row>
    <row r="51" spans="1:17" ht="13.5" customHeight="1">
      <c r="A51" s="211" t="s">
        <v>417</v>
      </c>
      <c r="B51" s="197" t="s">
        <v>302</v>
      </c>
      <c r="C51" s="225">
        <v>685.5877746374</v>
      </c>
      <c r="D51" s="225">
        <v>1315.4126872981001</v>
      </c>
      <c r="E51" s="225">
        <v>2240.9181766881002</v>
      </c>
      <c r="F51" s="225">
        <v>2928.8861560651003</v>
      </c>
      <c r="G51" s="225">
        <v>3615.4657351593501</v>
      </c>
      <c r="H51" s="225">
        <v>4310.6725804590496</v>
      </c>
      <c r="I51" s="225">
        <v>5216.0334057443497</v>
      </c>
      <c r="J51" s="576">
        <v>6052.80599795935</v>
      </c>
      <c r="K51" s="576">
        <v>7090.7859451233498</v>
      </c>
      <c r="L51" s="576">
        <v>7930.3815353953496</v>
      </c>
      <c r="M51" s="576">
        <v>8731.9807872583497</v>
      </c>
      <c r="N51" s="806">
        <v>9616.3648871655096</v>
      </c>
    </row>
    <row r="52" spans="1:17" ht="13.5" customHeight="1">
      <c r="A52" s="211" t="s">
        <v>414</v>
      </c>
      <c r="B52" s="197" t="s">
        <v>461</v>
      </c>
      <c r="C52" s="428">
        <v>551.26586025999995</v>
      </c>
      <c r="D52" s="225">
        <v>1258.98655196</v>
      </c>
      <c r="E52" s="225">
        <v>2063.2458664999999</v>
      </c>
      <c r="F52" s="225">
        <v>2805.0037670699999</v>
      </c>
      <c r="G52" s="225">
        <v>3279.5684401399999</v>
      </c>
      <c r="H52" s="225">
        <v>3949.8672738599998</v>
      </c>
      <c r="I52" s="225">
        <v>4565.9867507899999</v>
      </c>
      <c r="J52" s="576">
        <v>5268.67299568</v>
      </c>
      <c r="K52" s="576">
        <v>6061.5116778800002</v>
      </c>
      <c r="L52" s="576">
        <v>6909.3710833100004</v>
      </c>
      <c r="M52" s="576">
        <v>7460.4187183200002</v>
      </c>
      <c r="N52" s="806">
        <v>8167.5573972499997</v>
      </c>
    </row>
    <row r="53" spans="1:17" ht="13.5" customHeight="1">
      <c r="A53" s="211" t="s">
        <v>415</v>
      </c>
      <c r="B53" s="197" t="s">
        <v>462</v>
      </c>
      <c r="C53" s="428">
        <v>173.69294892552</v>
      </c>
      <c r="D53" s="225">
        <v>362.76338661416003</v>
      </c>
      <c r="E53" s="225">
        <v>680.52555024688002</v>
      </c>
      <c r="F53" s="225">
        <v>852.26263371807011</v>
      </c>
      <c r="G53" s="225">
        <v>999.73397723913001</v>
      </c>
      <c r="H53" s="225">
        <v>1228.6604555152601</v>
      </c>
      <c r="I53" s="225">
        <v>1492.7157860009199</v>
      </c>
      <c r="J53" s="576">
        <v>1783.6668352910599</v>
      </c>
      <c r="K53" s="576">
        <v>2087.7422999984501</v>
      </c>
      <c r="L53" s="576">
        <v>2432.8358957721698</v>
      </c>
      <c r="M53" s="576">
        <v>2658.76337177701</v>
      </c>
      <c r="N53" s="806">
        <v>3029.0261636487999</v>
      </c>
    </row>
    <row r="54" spans="1:17" ht="13.5" customHeight="1">
      <c r="A54" s="211" t="s">
        <v>424</v>
      </c>
      <c r="B54" s="197" t="s">
        <v>463</v>
      </c>
      <c r="C54" s="428">
        <v>101.80388399773001</v>
      </c>
      <c r="D54" s="225">
        <v>294.49216544151</v>
      </c>
      <c r="E54" s="225">
        <v>445.46680484155002</v>
      </c>
      <c r="F54" s="225">
        <v>820.88131532009004</v>
      </c>
      <c r="G54" s="225">
        <v>1054.9076923437301</v>
      </c>
      <c r="H54" s="225">
        <v>1286.9383642253599</v>
      </c>
      <c r="I54" s="225">
        <v>1481.0955787456501</v>
      </c>
      <c r="J54" s="428">
        <v>1702.35807380659</v>
      </c>
      <c r="K54" s="428">
        <v>2032.1419245633799</v>
      </c>
      <c r="L54" s="428">
        <v>2669.7507162642701</v>
      </c>
      <c r="M54" s="428">
        <v>3072.5286727303901</v>
      </c>
      <c r="N54" s="680">
        <v>3659.7440175589199</v>
      </c>
    </row>
    <row r="55" spans="1:17" ht="13.5" customHeight="1">
      <c r="A55" s="211" t="s">
        <v>660</v>
      </c>
      <c r="B55" s="197" t="s">
        <v>669</v>
      </c>
      <c r="C55" s="215">
        <v>1.63789952E-3</v>
      </c>
      <c r="D55" s="215">
        <f t="shared" ref="D55:N55" si="4">D50-(D54+D53+D52+D51)</f>
        <v>1.1241930829783087E-2</v>
      </c>
      <c r="E55" s="215">
        <f t="shared" si="4"/>
        <v>1.1969232669798657E-2</v>
      </c>
      <c r="F55" s="215">
        <f t="shared" si="4"/>
        <v>1.7988348859034886E-2</v>
      </c>
      <c r="G55" s="215">
        <f t="shared" si="4"/>
        <v>2.0573680118104676E-2</v>
      </c>
      <c r="H55" s="215">
        <f t="shared" si="4"/>
        <v>2.3968476030859165E-2</v>
      </c>
      <c r="I55" s="215">
        <f t="shared" si="4"/>
        <v>6.2029663380599231E-2</v>
      </c>
      <c r="J55" s="215">
        <f t="shared" si="4"/>
        <v>7.2406538700306555E-2</v>
      </c>
      <c r="K55" s="215">
        <f t="shared" si="4"/>
        <v>7.7715049123071367E-2</v>
      </c>
      <c r="L55" s="215">
        <f t="shared" si="4"/>
        <v>9.3535430401971098E-2</v>
      </c>
      <c r="M55" s="215">
        <f t="shared" si="4"/>
        <v>9.742242745051044E-2</v>
      </c>
      <c r="N55" s="846">
        <f t="shared" si="4"/>
        <v>0.12078915662277723</v>
      </c>
      <c r="P55" s="170"/>
    </row>
    <row r="56" spans="1:17" s="185" customFormat="1" ht="13.5" customHeight="1">
      <c r="A56" s="622" t="s">
        <v>365</v>
      </c>
      <c r="B56" s="271" t="s">
        <v>367</v>
      </c>
      <c r="C56" s="445">
        <f t="shared" ref="C56" si="5">SUM(C57:C59)</f>
        <v>19.615855064999998</v>
      </c>
      <c r="D56" s="445">
        <f t="shared" ref="D56:N56" si="6">SUM(D57:D59)</f>
        <v>38.758367449999994</v>
      </c>
      <c r="E56" s="445">
        <f t="shared" si="6"/>
        <v>64.258695974999995</v>
      </c>
      <c r="F56" s="445">
        <f t="shared" si="6"/>
        <v>83.45395839599999</v>
      </c>
      <c r="G56" s="445">
        <f t="shared" si="6"/>
        <v>108.847273668</v>
      </c>
      <c r="H56" s="445">
        <f t="shared" si="6"/>
        <v>135.41293582</v>
      </c>
      <c r="I56" s="445">
        <f t="shared" si="6"/>
        <v>174.41633964499999</v>
      </c>
      <c r="J56" s="445">
        <f t="shared" si="6"/>
        <v>221.73811115800001</v>
      </c>
      <c r="K56" s="445">
        <f t="shared" si="6"/>
        <v>275.92305101800002</v>
      </c>
      <c r="L56" s="445">
        <f t="shared" si="6"/>
        <v>323.38195779599999</v>
      </c>
      <c r="M56" s="445">
        <f t="shared" si="6"/>
        <v>359.474750718</v>
      </c>
      <c r="N56" s="681">
        <f t="shared" si="6"/>
        <v>421.22913188799998</v>
      </c>
      <c r="P56" s="170"/>
    </row>
    <row r="57" spans="1:17" ht="13.5" customHeight="1">
      <c r="A57" s="211" t="s">
        <v>414</v>
      </c>
      <c r="B57" s="197" t="s">
        <v>461</v>
      </c>
      <c r="C57" s="577">
        <v>3.7468064999999999</v>
      </c>
      <c r="D57" s="606">
        <v>8.7152954999999999</v>
      </c>
      <c r="E57" s="606">
        <v>12.954769000000001</v>
      </c>
      <c r="F57" s="606">
        <v>17.064450999999998</v>
      </c>
      <c r="G57" s="606">
        <v>23.184417499999999</v>
      </c>
      <c r="H57" s="606">
        <v>27.828209999999999</v>
      </c>
      <c r="I57" s="477">
        <v>30.676717</v>
      </c>
      <c r="J57" s="749">
        <v>36.309528</v>
      </c>
      <c r="K57" s="749">
        <v>43.609667999999999</v>
      </c>
      <c r="L57" s="749">
        <v>53.620019999999997</v>
      </c>
      <c r="M57" s="749">
        <v>58.612050000000004</v>
      </c>
      <c r="N57" s="809">
        <v>64.299430000000001</v>
      </c>
    </row>
    <row r="58" spans="1:17" ht="13.5" customHeight="1">
      <c r="A58" s="211" t="s">
        <v>417</v>
      </c>
      <c r="B58" s="197" t="s">
        <v>302</v>
      </c>
      <c r="C58" s="606">
        <v>6.3018353149999999</v>
      </c>
      <c r="D58" s="577">
        <v>11.213070699999999</v>
      </c>
      <c r="E58" s="577">
        <v>18.813733724999999</v>
      </c>
      <c r="F58" s="577">
        <v>24.133854146000001</v>
      </c>
      <c r="G58" s="577">
        <v>29.328976418</v>
      </c>
      <c r="H58" s="577">
        <v>35.212284570000001</v>
      </c>
      <c r="I58" s="477">
        <v>45.489107894999997</v>
      </c>
      <c r="J58" s="749">
        <v>54.394634408000002</v>
      </c>
      <c r="K58" s="749">
        <v>64.561666267999996</v>
      </c>
      <c r="L58" s="749">
        <v>74.001146546000001</v>
      </c>
      <c r="M58" s="749">
        <v>83.564907968</v>
      </c>
      <c r="N58" s="809">
        <v>94.049389637999994</v>
      </c>
    </row>
    <row r="59" spans="1:17" ht="13.5" customHeight="1">
      <c r="A59" s="634" t="s">
        <v>415</v>
      </c>
      <c r="B59" s="218" t="s">
        <v>462</v>
      </c>
      <c r="C59" s="607">
        <v>9.56721325</v>
      </c>
      <c r="D59" s="607">
        <v>18.830001249999999</v>
      </c>
      <c r="E59" s="607">
        <v>32.490193249999997</v>
      </c>
      <c r="F59" s="607">
        <v>42.255653250000002</v>
      </c>
      <c r="G59" s="607">
        <v>56.333879750000001</v>
      </c>
      <c r="H59" s="607">
        <v>72.372441249999994</v>
      </c>
      <c r="I59" s="477">
        <v>98.250514749999994</v>
      </c>
      <c r="J59" s="749">
        <v>131.03394875000001</v>
      </c>
      <c r="K59" s="749">
        <v>167.75171675000001</v>
      </c>
      <c r="L59" s="749">
        <v>195.76079125000001</v>
      </c>
      <c r="M59" s="749">
        <v>217.29779275000001</v>
      </c>
      <c r="N59" s="809">
        <v>262.88031224999997</v>
      </c>
    </row>
    <row r="60" spans="1:17" s="185" customFormat="1" ht="13.5" customHeight="1">
      <c r="A60" s="635" t="s">
        <v>427</v>
      </c>
      <c r="B60" s="237" t="s">
        <v>421</v>
      </c>
      <c r="C60" s="445">
        <f>SUM(C61:C63)</f>
        <v>58.927919232182909</v>
      </c>
      <c r="D60" s="445">
        <v>164.28138910617878</v>
      </c>
      <c r="E60" s="445">
        <f>SUM(E61:E63)</f>
        <v>241.41125666415954</v>
      </c>
      <c r="F60" s="445">
        <f>SUM(F61:F63)</f>
        <v>355.01984591161545</v>
      </c>
      <c r="G60" s="445">
        <f>SUM(G61:G63)</f>
        <v>472.19175112099759</v>
      </c>
      <c r="H60" s="445">
        <f>SUM(H61:H63)</f>
        <v>560.49136402513454</v>
      </c>
      <c r="I60" s="445">
        <v>627.59902574794239</v>
      </c>
      <c r="J60" s="445">
        <v>703.84290580746892</v>
      </c>
      <c r="K60" s="445">
        <v>896.56786929075986</v>
      </c>
      <c r="L60" s="445">
        <v>1084.4885071599244</v>
      </c>
      <c r="M60" s="445">
        <v>1256.5506101128394</v>
      </c>
      <c r="N60" s="681">
        <v>1428.1970652239056</v>
      </c>
      <c r="O60" s="538"/>
      <c r="Q60" s="503"/>
    </row>
    <row r="61" spans="1:17" ht="13.5" customHeight="1">
      <c r="A61" s="211" t="s">
        <v>416</v>
      </c>
      <c r="B61" s="197" t="s">
        <v>422</v>
      </c>
      <c r="C61" s="477">
        <v>57.939143285385498</v>
      </c>
      <c r="D61" s="477">
        <v>160.68587419778748</v>
      </c>
      <c r="E61" s="477">
        <v>236.42936438288197</v>
      </c>
      <c r="F61" s="477">
        <v>344.78603451616698</v>
      </c>
      <c r="G61" s="477">
        <v>459.46298527218801</v>
      </c>
      <c r="H61" s="477">
        <v>546.5776004538809</v>
      </c>
      <c r="I61" s="477">
        <v>607.80130436276943</v>
      </c>
      <c r="J61" s="477">
        <v>680.17214494712573</v>
      </c>
      <c r="K61" s="477">
        <v>864.56290802291676</v>
      </c>
      <c r="L61" s="477">
        <v>1036.2408106860357</v>
      </c>
      <c r="M61" s="477">
        <v>1199.1720995551907</v>
      </c>
      <c r="N61" s="682">
        <v>1356.5854227965528</v>
      </c>
      <c r="Q61" s="482"/>
    </row>
    <row r="62" spans="1:17" ht="13.5" customHeight="1">
      <c r="A62" s="211" t="s">
        <v>419</v>
      </c>
      <c r="B62" s="197" t="s">
        <v>423</v>
      </c>
      <c r="C62" s="477">
        <v>0.98877594679741299</v>
      </c>
      <c r="D62" s="477">
        <v>3.594373818685543</v>
      </c>
      <c r="E62" s="477">
        <v>4.980751191571823</v>
      </c>
      <c r="F62" s="477">
        <v>10.232670305742703</v>
      </c>
      <c r="G62" s="477">
        <v>12.724625838161</v>
      </c>
      <c r="H62" s="477">
        <v>13.909623560605093</v>
      </c>
      <c r="I62" s="477">
        <v>19.793581374524315</v>
      </c>
      <c r="J62" s="477">
        <v>23.662640679729822</v>
      </c>
      <c r="K62" s="477">
        <v>31.996841087229765</v>
      </c>
      <c r="L62" s="477">
        <v>48.239576293275469</v>
      </c>
      <c r="M62" s="477">
        <v>57.37039037703547</v>
      </c>
      <c r="N62" s="682">
        <v>71.603522246739473</v>
      </c>
      <c r="Q62" s="503"/>
    </row>
    <row r="63" spans="1:17" ht="13.5" customHeight="1">
      <c r="A63" s="636" t="s">
        <v>420</v>
      </c>
      <c r="B63" s="208" t="s">
        <v>428</v>
      </c>
      <c r="C63" s="447">
        <v>0</v>
      </c>
      <c r="D63" s="447">
        <v>1.1410897057559999E-3</v>
      </c>
      <c r="E63" s="447">
        <v>1.1410897057559999E-3</v>
      </c>
      <c r="F63" s="447">
        <v>1.1410897057559999E-3</v>
      </c>
      <c r="G63" s="447">
        <v>4.1400106486159998E-3</v>
      </c>
      <c r="H63" s="447">
        <v>4.1400106486159998E-3</v>
      </c>
      <c r="I63" s="447">
        <v>4.1400106486159998E-3</v>
      </c>
      <c r="J63" s="447">
        <v>8.1201806133500004E-3</v>
      </c>
      <c r="K63" s="447">
        <v>8.1201806133500004E-3</v>
      </c>
      <c r="L63" s="447">
        <v>8.1201806133500004E-3</v>
      </c>
      <c r="M63" s="447">
        <v>8.1201806133500004E-3</v>
      </c>
      <c r="N63" s="695">
        <v>8.1201806133500004E-3</v>
      </c>
      <c r="Q63" s="503"/>
    </row>
    <row r="64" spans="1:17" s="538" customFormat="1">
      <c r="A64" s="637" t="s">
        <v>712</v>
      </c>
      <c r="B64" s="572" t="s">
        <v>713</v>
      </c>
      <c r="C64" s="746"/>
      <c r="J64" s="748"/>
      <c r="K64" s="748"/>
    </row>
    <row r="65" spans="1:25" s="313" customFormat="1">
      <c r="A65" s="549"/>
      <c r="B65" s="550"/>
      <c r="C65" s="556"/>
      <c r="D65" s="475"/>
      <c r="E65" s="475"/>
      <c r="F65" s="475"/>
      <c r="G65" s="475"/>
      <c r="H65" s="475"/>
      <c r="I65" s="475"/>
      <c r="J65" s="477"/>
      <c r="K65" s="477"/>
      <c r="L65" s="477"/>
      <c r="M65" s="477"/>
      <c r="N65" s="477"/>
    </row>
    <row r="66" spans="1:25">
      <c r="A66" s="629" t="s">
        <v>758</v>
      </c>
      <c r="B66" s="204" t="s">
        <v>377</v>
      </c>
      <c r="C66" s="419" t="str">
        <f t="shared" ref="C66:N66" si="7">+C4</f>
        <v>2025/01</v>
      </c>
      <c r="D66" s="419" t="str">
        <f t="shared" si="7"/>
        <v>2025/02</v>
      </c>
      <c r="E66" s="419" t="str">
        <f t="shared" si="7"/>
        <v>2025/03</v>
      </c>
      <c r="F66" s="419" t="str">
        <f t="shared" si="7"/>
        <v>2025/04</v>
      </c>
      <c r="G66" s="419" t="str">
        <f t="shared" si="7"/>
        <v>2025/05</v>
      </c>
      <c r="H66" s="419" t="str">
        <f t="shared" si="7"/>
        <v>2025/06</v>
      </c>
      <c r="I66" s="419" t="str">
        <f t="shared" si="7"/>
        <v>2025/07</v>
      </c>
      <c r="J66" s="419" t="str">
        <f t="shared" si="7"/>
        <v>2025/08</v>
      </c>
      <c r="K66" s="419" t="str">
        <f t="shared" si="7"/>
        <v>2025/09</v>
      </c>
      <c r="L66" s="419" t="str">
        <f t="shared" si="7"/>
        <v>2025/10</v>
      </c>
      <c r="M66" s="419" t="str">
        <f t="shared" si="7"/>
        <v>2025/11</v>
      </c>
      <c r="N66" s="675" t="str">
        <f t="shared" si="7"/>
        <v>2025/12</v>
      </c>
      <c r="O66" s="593"/>
      <c r="P66" s="170"/>
      <c r="Q66" s="593"/>
      <c r="R66" s="593"/>
    </row>
    <row r="67" spans="1:25">
      <c r="A67" s="625" t="s">
        <v>275</v>
      </c>
      <c r="B67" s="195" t="s">
        <v>339</v>
      </c>
      <c r="C67" s="576">
        <v>2219.2571407334799</v>
      </c>
      <c r="D67" s="576">
        <v>4415.9946847733199</v>
      </c>
      <c r="E67" s="576">
        <v>7032.4979620382501</v>
      </c>
      <c r="F67" s="576">
        <v>11011.245946070099</v>
      </c>
      <c r="G67" s="576">
        <v>13837.105099800699</v>
      </c>
      <c r="H67" s="576">
        <v>17229.583380591601</v>
      </c>
      <c r="I67" s="576">
        <v>19518.453564090702</v>
      </c>
      <c r="J67" s="576">
        <v>21868.0525155715</v>
      </c>
      <c r="K67" s="576">
        <v>24631.201428047101</v>
      </c>
      <c r="L67" s="576">
        <v>30616.0499452189</v>
      </c>
      <c r="M67" s="576">
        <v>35055.656862020602</v>
      </c>
      <c r="N67" s="865">
        <v>39352.317448530899</v>
      </c>
      <c r="P67" s="593"/>
      <c r="Q67" s="593"/>
      <c r="R67" s="593"/>
    </row>
    <row r="68" spans="1:25">
      <c r="A68" s="625" t="s">
        <v>274</v>
      </c>
      <c r="B68" s="197" t="s">
        <v>294</v>
      </c>
      <c r="C68" s="576">
        <v>1756.72537977409</v>
      </c>
      <c r="D68" s="576">
        <v>3396.9293630389502</v>
      </c>
      <c r="E68" s="576">
        <v>5151.3008150559399</v>
      </c>
      <c r="F68" s="576">
        <v>7771.6026269532904</v>
      </c>
      <c r="G68" s="576">
        <v>10004.047117735299</v>
      </c>
      <c r="H68" s="576">
        <v>12863.462020112998</v>
      </c>
      <c r="I68" s="576">
        <v>14637.1927301162</v>
      </c>
      <c r="J68" s="576">
        <v>16451.377546676002</v>
      </c>
      <c r="K68" s="576">
        <v>18387.252752462799</v>
      </c>
      <c r="L68" s="576">
        <v>23722.1255616382</v>
      </c>
      <c r="M68" s="576">
        <v>26689.4126862757</v>
      </c>
      <c r="N68" s="806">
        <v>30370.977905740401</v>
      </c>
      <c r="O68" s="593"/>
      <c r="P68" s="593"/>
      <c r="Q68" s="593"/>
      <c r="R68" s="593"/>
    </row>
    <row r="69" spans="1:25">
      <c r="A69" s="623" t="s">
        <v>1</v>
      </c>
      <c r="B69" s="169" t="s">
        <v>2</v>
      </c>
      <c r="C69" s="779">
        <v>3975.9825205075699</v>
      </c>
      <c r="D69" s="779">
        <v>7812.9240478122701</v>
      </c>
      <c r="E69" s="779">
        <f t="shared" ref="E69:J69" si="8">E68+E67</f>
        <v>12183.798777094191</v>
      </c>
      <c r="F69" s="779">
        <f t="shared" si="8"/>
        <v>18782.848573023388</v>
      </c>
      <c r="G69" s="779">
        <f t="shared" si="8"/>
        <v>23841.152217536001</v>
      </c>
      <c r="H69" s="779">
        <f t="shared" si="8"/>
        <v>30093.045400704599</v>
      </c>
      <c r="I69" s="779">
        <f t="shared" si="8"/>
        <v>34155.646294206905</v>
      </c>
      <c r="J69" s="779">
        <f t="shared" si="8"/>
        <v>38319.430062247498</v>
      </c>
      <c r="K69" s="779">
        <v>43018.4541805099</v>
      </c>
      <c r="L69" s="779">
        <f>L68+L67</f>
        <v>54338.1755068571</v>
      </c>
      <c r="M69" s="779">
        <f>M68+M67</f>
        <v>61745.069548296306</v>
      </c>
      <c r="N69" s="817">
        <f>N68+N67</f>
        <v>69723.295354271308</v>
      </c>
      <c r="O69" s="593"/>
      <c r="P69" s="593"/>
      <c r="Q69" s="593"/>
      <c r="R69" s="593"/>
    </row>
    <row r="70" spans="1:25">
      <c r="A70" s="266"/>
      <c r="B70" s="190"/>
      <c r="C70" s="557"/>
      <c r="D70" s="223"/>
      <c r="E70" s="223"/>
      <c r="F70" s="223"/>
      <c r="G70" s="223"/>
      <c r="H70" s="223"/>
      <c r="I70" s="223"/>
      <c r="J70" s="448"/>
      <c r="K70" s="448"/>
      <c r="L70" s="843"/>
      <c r="N70" s="448"/>
      <c r="O70" s="593"/>
      <c r="P70" s="593"/>
      <c r="Q70" s="593"/>
      <c r="R70" s="593"/>
    </row>
    <row r="71" spans="1:25" s="538" customFormat="1">
      <c r="A71" s="638" t="s">
        <v>677</v>
      </c>
      <c r="B71" s="541" t="s">
        <v>679</v>
      </c>
      <c r="C71" s="311" t="str">
        <f t="shared" ref="C71:N71" si="9">+C4</f>
        <v>2025/01</v>
      </c>
      <c r="D71" s="311" t="str">
        <f t="shared" si="9"/>
        <v>2025/02</v>
      </c>
      <c r="E71" s="311" t="str">
        <f t="shared" si="9"/>
        <v>2025/03</v>
      </c>
      <c r="F71" s="311" t="str">
        <f t="shared" si="9"/>
        <v>2025/04</v>
      </c>
      <c r="G71" s="311" t="str">
        <f t="shared" si="9"/>
        <v>2025/05</v>
      </c>
      <c r="H71" s="311" t="str">
        <f t="shared" si="9"/>
        <v>2025/06</v>
      </c>
      <c r="I71" s="311" t="str">
        <f t="shared" si="9"/>
        <v>2025/07</v>
      </c>
      <c r="J71" s="311" t="str">
        <f t="shared" si="9"/>
        <v>2025/08</v>
      </c>
      <c r="K71" s="311" t="str">
        <f t="shared" si="9"/>
        <v>2025/09</v>
      </c>
      <c r="L71" s="311" t="str">
        <f t="shared" si="9"/>
        <v>2025/10</v>
      </c>
      <c r="M71" s="311" t="str">
        <f t="shared" si="9"/>
        <v>2025/11</v>
      </c>
      <c r="N71" s="671" t="str">
        <f t="shared" si="9"/>
        <v>2025/12</v>
      </c>
      <c r="O71" s="428"/>
      <c r="P71" s="593"/>
      <c r="Q71" s="593"/>
      <c r="R71" s="593"/>
    </row>
    <row r="72" spans="1:25">
      <c r="A72" s="639" t="s">
        <v>683</v>
      </c>
      <c r="B72" s="195" t="s">
        <v>684</v>
      </c>
      <c r="C72" s="420">
        <v>7</v>
      </c>
      <c r="D72" s="420">
        <v>4</v>
      </c>
      <c r="E72" s="420">
        <v>0</v>
      </c>
      <c r="F72" s="420">
        <v>0</v>
      </c>
      <c r="G72" s="420">
        <v>0</v>
      </c>
      <c r="H72" s="420">
        <v>0</v>
      </c>
      <c r="I72" s="420">
        <v>0</v>
      </c>
      <c r="J72" s="420">
        <v>0</v>
      </c>
      <c r="K72" s="420">
        <v>1</v>
      </c>
      <c r="L72" s="420">
        <v>1</v>
      </c>
      <c r="M72" s="420">
        <v>2</v>
      </c>
      <c r="N72" s="813">
        <v>1</v>
      </c>
      <c r="O72" s="615"/>
      <c r="P72" s="853"/>
      <c r="Q72" s="593"/>
      <c r="R72" s="593"/>
      <c r="S72" s="225"/>
      <c r="T72" s="225"/>
      <c r="U72" s="225"/>
      <c r="V72" s="225"/>
      <c r="W72" s="513"/>
      <c r="X72" s="225"/>
      <c r="Y72" s="225"/>
    </row>
    <row r="73" spans="1:25">
      <c r="A73" s="640" t="s">
        <v>465</v>
      </c>
      <c r="B73" s="230" t="s">
        <v>471</v>
      </c>
      <c r="C73" s="484">
        <v>17029.479378</v>
      </c>
      <c r="D73" s="484">
        <v>10639.936410660001</v>
      </c>
      <c r="E73" s="484">
        <v>0</v>
      </c>
      <c r="F73" s="484">
        <v>0</v>
      </c>
      <c r="G73" s="484">
        <v>0</v>
      </c>
      <c r="H73" s="484">
        <v>0</v>
      </c>
      <c r="I73" s="484">
        <v>0</v>
      </c>
      <c r="J73" s="484">
        <v>0</v>
      </c>
      <c r="K73" s="484">
        <v>2025</v>
      </c>
      <c r="L73" s="484">
        <v>1144</v>
      </c>
      <c r="M73" s="484">
        <v>9195</v>
      </c>
      <c r="N73" s="698">
        <v>916.5</v>
      </c>
      <c r="O73" s="615"/>
      <c r="P73" s="853"/>
      <c r="Q73" s="593"/>
      <c r="R73" s="593"/>
      <c r="S73" s="225"/>
      <c r="T73" s="225"/>
      <c r="U73" s="225"/>
      <c r="V73" s="225"/>
      <c r="W73" s="513"/>
      <c r="X73" s="225"/>
      <c r="Y73" s="225"/>
    </row>
    <row r="74" spans="1:25">
      <c r="A74" s="621" t="s">
        <v>183</v>
      </c>
      <c r="B74" s="197" t="s">
        <v>171</v>
      </c>
      <c r="C74" s="315">
        <v>0</v>
      </c>
      <c r="D74" s="315">
        <v>1</v>
      </c>
      <c r="E74" s="315">
        <v>0</v>
      </c>
      <c r="F74" s="315">
        <v>0</v>
      </c>
      <c r="G74" s="315">
        <v>0</v>
      </c>
      <c r="H74" s="315">
        <v>0</v>
      </c>
      <c r="I74" s="315">
        <v>0</v>
      </c>
      <c r="J74" s="315">
        <v>0</v>
      </c>
      <c r="K74" s="315">
        <v>0</v>
      </c>
      <c r="L74" s="315">
        <v>0</v>
      </c>
      <c r="M74" s="315">
        <v>0</v>
      </c>
      <c r="N74" s="802">
        <v>1</v>
      </c>
      <c r="O74" s="615"/>
      <c r="P74" s="853"/>
      <c r="Q74" s="593"/>
      <c r="R74" s="593"/>
      <c r="S74" s="225"/>
      <c r="T74" s="225"/>
      <c r="U74" s="225"/>
      <c r="V74" s="225"/>
      <c r="W74" s="513"/>
      <c r="X74" s="225"/>
      <c r="Y74" s="225"/>
    </row>
    <row r="75" spans="1:25">
      <c r="A75" s="641" t="s">
        <v>466</v>
      </c>
      <c r="B75" s="218" t="s">
        <v>472</v>
      </c>
      <c r="C75" s="485">
        <v>0</v>
      </c>
      <c r="D75" s="485">
        <v>883.05</v>
      </c>
      <c r="E75" s="485">
        <v>0</v>
      </c>
      <c r="F75" s="485">
        <v>0</v>
      </c>
      <c r="G75" s="485">
        <v>0</v>
      </c>
      <c r="H75" s="485">
        <v>0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699">
        <v>2038.4</v>
      </c>
      <c r="O75" s="615"/>
      <c r="P75" s="853"/>
      <c r="Q75" s="593"/>
      <c r="R75" s="593"/>
      <c r="S75" s="225"/>
      <c r="T75" s="225"/>
      <c r="U75" s="225"/>
      <c r="V75" s="225"/>
      <c r="W75" s="513"/>
      <c r="X75" s="225"/>
      <c r="Y75" s="225"/>
    </row>
    <row r="76" spans="1:25">
      <c r="A76" s="621" t="s">
        <v>174</v>
      </c>
      <c r="B76" s="197" t="s">
        <v>175</v>
      </c>
      <c r="C76" s="315">
        <v>0</v>
      </c>
      <c r="D76" s="315">
        <v>0</v>
      </c>
      <c r="E76" s="315">
        <v>1</v>
      </c>
      <c r="F76" s="315">
        <v>1</v>
      </c>
      <c r="G76" s="315">
        <v>0</v>
      </c>
      <c r="H76" s="315">
        <v>1</v>
      </c>
      <c r="I76" s="315">
        <v>0</v>
      </c>
      <c r="J76" s="315">
        <v>0</v>
      </c>
      <c r="K76" s="315">
        <v>1</v>
      </c>
      <c r="L76" s="315">
        <v>0</v>
      </c>
      <c r="M76" s="315">
        <v>0</v>
      </c>
      <c r="N76" s="677">
        <v>0</v>
      </c>
      <c r="O76" s="615"/>
      <c r="P76" s="853"/>
      <c r="Q76" s="593"/>
      <c r="R76" s="593"/>
      <c r="S76" s="225"/>
      <c r="T76" s="225"/>
      <c r="U76" s="225"/>
      <c r="V76" s="225"/>
      <c r="W76" s="513"/>
      <c r="X76" s="225"/>
      <c r="Y76" s="225"/>
    </row>
    <row r="77" spans="1:25">
      <c r="A77" s="641" t="s">
        <v>467</v>
      </c>
      <c r="B77" s="218" t="s">
        <v>473</v>
      </c>
      <c r="C77" s="485">
        <v>0</v>
      </c>
      <c r="D77" s="485">
        <v>0</v>
      </c>
      <c r="E77" s="446">
        <v>6</v>
      </c>
      <c r="F77" s="446">
        <v>5.9714384999999996</v>
      </c>
      <c r="G77" s="485">
        <v>0</v>
      </c>
      <c r="H77" s="485">
        <v>54.481949999999998</v>
      </c>
      <c r="I77" s="485">
        <v>0</v>
      </c>
      <c r="J77" s="485">
        <v>0</v>
      </c>
      <c r="K77" s="485">
        <v>79.724189999999993</v>
      </c>
      <c r="L77" s="485">
        <v>0</v>
      </c>
      <c r="M77" s="485">
        <v>0</v>
      </c>
      <c r="N77" s="699">
        <v>0</v>
      </c>
      <c r="O77" s="428"/>
      <c r="P77" s="853"/>
      <c r="Q77" s="428"/>
      <c r="R77" s="428"/>
      <c r="S77" s="225"/>
      <c r="T77" s="225"/>
      <c r="U77" s="225"/>
      <c r="V77" s="225"/>
      <c r="W77" s="513"/>
      <c r="X77" s="225"/>
      <c r="Y77" s="225"/>
    </row>
    <row r="78" spans="1:25" s="313" customFormat="1">
      <c r="A78" s="632" t="s">
        <v>576</v>
      </c>
      <c r="B78" s="316" t="s">
        <v>581</v>
      </c>
      <c r="C78" s="315">
        <v>309.99999096000005</v>
      </c>
      <c r="D78" s="315">
        <v>4620.9375</v>
      </c>
      <c r="E78" s="315">
        <v>0</v>
      </c>
      <c r="F78" s="315">
        <v>7970.7634040000003</v>
      </c>
      <c r="G78" s="315">
        <v>2981.0999239960001</v>
      </c>
      <c r="H78" s="315">
        <v>7485.6110779999999</v>
      </c>
      <c r="I78" s="315">
        <v>15206.966822306</v>
      </c>
      <c r="J78" s="315">
        <v>440.724175124</v>
      </c>
      <c r="K78" s="315">
        <v>1232.51277508</v>
      </c>
      <c r="L78" s="315">
        <v>2632.9199995775002</v>
      </c>
      <c r="M78" s="315">
        <v>213.61182604000001</v>
      </c>
      <c r="N78" s="677">
        <v>2858.6887068300007</v>
      </c>
      <c r="O78" s="615"/>
      <c r="P78" s="853"/>
      <c r="Q78" s="593"/>
      <c r="R78" s="593"/>
      <c r="S78" s="225"/>
      <c r="T78" s="225"/>
      <c r="U78" s="225"/>
      <c r="V78" s="225"/>
      <c r="W78" s="513"/>
      <c r="X78" s="225"/>
      <c r="Y78" s="225"/>
    </row>
    <row r="79" spans="1:25" s="469" customFormat="1" ht="13.5" customHeight="1">
      <c r="A79" s="628" t="s">
        <v>1</v>
      </c>
      <c r="B79" s="169" t="s">
        <v>2</v>
      </c>
      <c r="C79" s="319">
        <f t="shared" ref="C79" si="10">C78+C73</f>
        <v>17339.479368960001</v>
      </c>
      <c r="D79" s="319">
        <f t="shared" ref="D79:N79" si="11">D78+D73+D77</f>
        <v>15260.873910660001</v>
      </c>
      <c r="E79" s="319">
        <f t="shared" si="11"/>
        <v>6</v>
      </c>
      <c r="F79" s="319">
        <f t="shared" si="11"/>
        <v>7976.7348425</v>
      </c>
      <c r="G79" s="319">
        <f t="shared" si="11"/>
        <v>2981.0999239960001</v>
      </c>
      <c r="H79" s="319">
        <f t="shared" si="11"/>
        <v>7540.0930280000002</v>
      </c>
      <c r="I79" s="319">
        <f t="shared" si="11"/>
        <v>15206.966822306</v>
      </c>
      <c r="J79" s="319">
        <f t="shared" si="11"/>
        <v>440.724175124</v>
      </c>
      <c r="K79" s="319">
        <f t="shared" si="11"/>
        <v>3337.2369650800001</v>
      </c>
      <c r="L79" s="319">
        <f t="shared" si="11"/>
        <v>3776.9199995775002</v>
      </c>
      <c r="M79" s="319">
        <f t="shared" si="11"/>
        <v>9408.6118260399999</v>
      </c>
      <c r="N79" s="683">
        <f t="shared" si="11"/>
        <v>3775.1887068300007</v>
      </c>
      <c r="O79" s="615"/>
      <c r="P79" s="853"/>
      <c r="Q79" s="593"/>
      <c r="R79" s="593"/>
      <c r="S79" s="225"/>
      <c r="T79" s="225"/>
      <c r="U79" s="225"/>
      <c r="V79" s="225"/>
      <c r="W79" s="513"/>
      <c r="X79" s="225"/>
      <c r="Y79" s="225"/>
    </row>
    <row r="80" spans="1:25" s="313" customFormat="1" ht="13.5" customHeight="1">
      <c r="A80" s="632"/>
      <c r="B80" s="316"/>
      <c r="C80" s="838"/>
      <c r="D80" s="839"/>
      <c r="E80" s="839"/>
      <c r="F80" s="839"/>
      <c r="G80" s="839"/>
      <c r="H80" s="839"/>
      <c r="I80" s="839"/>
      <c r="J80" s="451"/>
      <c r="K80" s="451"/>
      <c r="L80" s="778"/>
      <c r="M80" s="451"/>
      <c r="N80" s="451"/>
      <c r="O80" s="593"/>
      <c r="P80" s="853"/>
      <c r="Q80" s="593"/>
      <c r="R80" s="593"/>
    </row>
    <row r="81" spans="1:25" s="538" customFormat="1">
      <c r="A81" s="642" t="s">
        <v>678</v>
      </c>
      <c r="B81" s="543" t="s">
        <v>680</v>
      </c>
      <c r="C81" s="311" t="str">
        <f t="shared" ref="C81:N81" si="12">+C71</f>
        <v>2025/01</v>
      </c>
      <c r="D81" s="311" t="str">
        <f t="shared" si="12"/>
        <v>2025/02</v>
      </c>
      <c r="E81" s="311" t="str">
        <f t="shared" si="12"/>
        <v>2025/03</v>
      </c>
      <c r="F81" s="311" t="str">
        <f t="shared" si="12"/>
        <v>2025/04</v>
      </c>
      <c r="G81" s="311" t="str">
        <f t="shared" si="12"/>
        <v>2025/05</v>
      </c>
      <c r="H81" s="311" t="str">
        <f t="shared" si="12"/>
        <v>2025/06</v>
      </c>
      <c r="I81" s="311" t="str">
        <f t="shared" si="12"/>
        <v>2025/07</v>
      </c>
      <c r="J81" s="311" t="str">
        <f t="shared" si="12"/>
        <v>2025/08</v>
      </c>
      <c r="K81" s="311" t="str">
        <f t="shared" si="12"/>
        <v>2025/09</v>
      </c>
      <c r="L81" s="540" t="str">
        <f t="shared" si="12"/>
        <v>2025/10</v>
      </c>
      <c r="M81" s="540" t="str">
        <f t="shared" si="12"/>
        <v>2025/11</v>
      </c>
      <c r="N81" s="671" t="str">
        <f t="shared" si="12"/>
        <v>2025/12</v>
      </c>
      <c r="O81" s="170"/>
      <c r="P81" s="170"/>
      <c r="Q81" s="170"/>
      <c r="R81" s="593"/>
    </row>
    <row r="82" spans="1:25">
      <c r="A82" s="621" t="s">
        <v>577</v>
      </c>
      <c r="B82" s="197" t="s">
        <v>570</v>
      </c>
      <c r="C82" s="315">
        <v>155</v>
      </c>
      <c r="D82" s="315">
        <v>176</v>
      </c>
      <c r="E82" s="315">
        <v>153</v>
      </c>
      <c r="F82" s="315">
        <v>133</v>
      </c>
      <c r="G82" s="315">
        <v>165</v>
      </c>
      <c r="H82" s="315">
        <v>131</v>
      </c>
      <c r="I82" s="315">
        <v>132</v>
      </c>
      <c r="J82" s="315">
        <v>177</v>
      </c>
      <c r="K82" s="315">
        <v>151</v>
      </c>
      <c r="L82" s="315">
        <v>145</v>
      </c>
      <c r="M82" s="315">
        <v>181</v>
      </c>
      <c r="N82" s="818">
        <v>163</v>
      </c>
      <c r="P82" s="853"/>
      <c r="S82" s="225"/>
      <c r="T82" s="225"/>
      <c r="U82" s="225"/>
      <c r="V82" s="225"/>
      <c r="W82" s="513"/>
      <c r="X82" s="225"/>
      <c r="Y82" s="225"/>
    </row>
    <row r="83" spans="1:25">
      <c r="A83" s="643" t="s">
        <v>759</v>
      </c>
      <c r="B83" s="208" t="s">
        <v>571</v>
      </c>
      <c r="C83" s="346">
        <v>65284.949898999999</v>
      </c>
      <c r="D83" s="346">
        <v>86215.495464000007</v>
      </c>
      <c r="E83" s="346">
        <v>67935.497327000005</v>
      </c>
      <c r="F83" s="346">
        <v>58982.133070000003</v>
      </c>
      <c r="G83" s="346">
        <v>71637.568742000003</v>
      </c>
      <c r="H83" s="346">
        <v>58348.05</v>
      </c>
      <c r="I83" s="346">
        <v>71941.806998999993</v>
      </c>
      <c r="J83" s="580">
        <v>106272.269761</v>
      </c>
      <c r="K83" s="580">
        <v>79610.39</v>
      </c>
      <c r="L83" s="580">
        <v>84863.349770999994</v>
      </c>
      <c r="M83" s="580">
        <v>112181.054899</v>
      </c>
      <c r="N83" s="819">
        <v>93367.812218000006</v>
      </c>
      <c r="P83" s="853"/>
      <c r="S83" s="225"/>
      <c r="T83" s="225"/>
      <c r="U83" s="225"/>
      <c r="V83" s="225"/>
      <c r="W83" s="513"/>
      <c r="X83" s="225"/>
      <c r="Y83" s="225"/>
    </row>
    <row r="84" spans="1:25">
      <c r="A84" s="395" t="s">
        <v>674</v>
      </c>
      <c r="B84" s="187" t="s">
        <v>687</v>
      </c>
      <c r="C84" s="555"/>
      <c r="D84" s="231"/>
      <c r="E84" s="231"/>
      <c r="F84" s="231"/>
      <c r="G84" s="231"/>
      <c r="L84" s="850"/>
      <c r="M84" s="614"/>
      <c r="P84" s="170"/>
    </row>
    <row r="85" spans="1:25" s="313" customFormat="1">
      <c r="A85" s="638" t="s">
        <v>390</v>
      </c>
      <c r="B85" s="312" t="s">
        <v>391</v>
      </c>
      <c r="C85" s="311" t="str">
        <f t="shared" ref="C85:N85" si="13">+C4</f>
        <v>2025/01</v>
      </c>
      <c r="D85" s="311" t="str">
        <f t="shared" si="13"/>
        <v>2025/02</v>
      </c>
      <c r="E85" s="311" t="str">
        <f t="shared" si="13"/>
        <v>2025/03</v>
      </c>
      <c r="F85" s="311" t="str">
        <f t="shared" si="13"/>
        <v>2025/04</v>
      </c>
      <c r="G85" s="311" t="str">
        <f t="shared" si="13"/>
        <v>2025/05</v>
      </c>
      <c r="H85" s="311" t="str">
        <f t="shared" si="13"/>
        <v>2025/06</v>
      </c>
      <c r="I85" s="311" t="str">
        <f t="shared" si="13"/>
        <v>2025/07</v>
      </c>
      <c r="J85" s="311" t="str">
        <f t="shared" si="13"/>
        <v>2025/08</v>
      </c>
      <c r="K85" s="311" t="str">
        <f t="shared" si="13"/>
        <v>2025/09</v>
      </c>
      <c r="L85" s="540" t="str">
        <f t="shared" si="13"/>
        <v>2025/10</v>
      </c>
      <c r="M85" s="311" t="str">
        <f t="shared" si="13"/>
        <v>2025/11</v>
      </c>
      <c r="N85" s="671" t="str">
        <f t="shared" si="13"/>
        <v>2025/12</v>
      </c>
      <c r="O85" s="170"/>
      <c r="P85" s="170"/>
      <c r="Q85" s="170"/>
      <c r="R85" s="170"/>
    </row>
    <row r="86" spans="1:25" s="313" customFormat="1">
      <c r="A86" s="644" t="s">
        <v>53</v>
      </c>
      <c r="B86" s="316" t="s">
        <v>54</v>
      </c>
      <c r="C86" s="315">
        <v>5160035.5218979996</v>
      </c>
      <c r="D86" s="315">
        <v>5289552.5344289998</v>
      </c>
      <c r="E86" s="315">
        <v>5077453.4304069998</v>
      </c>
      <c r="F86" s="315">
        <v>5421521.0123060001</v>
      </c>
      <c r="G86" s="315">
        <v>5795133.0645970004</v>
      </c>
      <c r="H86" s="315">
        <v>6111850.7430480001</v>
      </c>
      <c r="I86" s="589">
        <v>6657082.309378</v>
      </c>
      <c r="J86" s="589">
        <v>7089988.6753500002</v>
      </c>
      <c r="K86" s="589">
        <v>7432384.4750650004</v>
      </c>
      <c r="L86" s="589">
        <v>7889806.1058449997</v>
      </c>
      <c r="M86" s="589">
        <v>8196630.0736400001</v>
      </c>
      <c r="N86" s="866">
        <v>8535129.7071669996</v>
      </c>
      <c r="O86" s="170"/>
      <c r="P86" s="503"/>
      <c r="R86" s="170"/>
    </row>
    <row r="87" spans="1:25" s="313" customFormat="1">
      <c r="A87" s="632" t="s">
        <v>39</v>
      </c>
      <c r="B87" s="316" t="s">
        <v>40</v>
      </c>
      <c r="C87" s="315">
        <v>1287960.3465189999</v>
      </c>
      <c r="D87" s="315">
        <v>1331522.100687</v>
      </c>
      <c r="E87" s="315">
        <v>1391824.407809</v>
      </c>
      <c r="F87" s="315">
        <v>1432232.4198139999</v>
      </c>
      <c r="G87" s="315">
        <v>1479259.186367</v>
      </c>
      <c r="H87" s="315">
        <v>1558058.806325</v>
      </c>
      <c r="I87" s="426">
        <v>1633752.9627940001</v>
      </c>
      <c r="J87" s="426">
        <v>1704106.9543099999</v>
      </c>
      <c r="K87" s="426">
        <v>1833715.4591999999</v>
      </c>
      <c r="L87" s="426">
        <v>1927289.9190450001</v>
      </c>
      <c r="M87" s="426">
        <v>2001371.259605</v>
      </c>
      <c r="N87" s="686">
        <v>2158154.4685900002</v>
      </c>
      <c r="O87" s="170"/>
      <c r="P87" s="503"/>
      <c r="R87" s="170"/>
    </row>
    <row r="88" spans="1:25" s="313" customFormat="1">
      <c r="A88" s="632" t="s">
        <v>583</v>
      </c>
      <c r="B88" s="316" t="s">
        <v>15</v>
      </c>
      <c r="C88" s="315">
        <v>4063.8572863200002</v>
      </c>
      <c r="D88" s="315">
        <v>3732.9273221200001</v>
      </c>
      <c r="E88" s="315">
        <v>3722.6725011200001</v>
      </c>
      <c r="F88" s="315">
        <v>3658.1586371600001</v>
      </c>
      <c r="G88" s="315">
        <v>3860.3264724800001</v>
      </c>
      <c r="H88" s="315">
        <v>3848.7612934799999</v>
      </c>
      <c r="I88" s="315">
        <v>4434.24572068</v>
      </c>
      <c r="J88" s="315">
        <v>5150.5608543199996</v>
      </c>
      <c r="K88" s="315">
        <v>5488.6743698399996</v>
      </c>
      <c r="L88" s="315">
        <v>5229.3099426400004</v>
      </c>
      <c r="M88" s="315">
        <v>5206.2522505200004</v>
      </c>
      <c r="N88" s="686">
        <v>6703.8834479999996</v>
      </c>
      <c r="O88" s="170"/>
      <c r="R88" s="170"/>
    </row>
    <row r="89" spans="1:25" s="313" customFormat="1">
      <c r="A89" s="632" t="s">
        <v>158</v>
      </c>
      <c r="B89" s="316" t="s">
        <v>16</v>
      </c>
      <c r="C89" s="315">
        <v>532966.06112810399</v>
      </c>
      <c r="D89" s="315">
        <v>529662.115911245</v>
      </c>
      <c r="E89" s="315">
        <v>544488.86619345902</v>
      </c>
      <c r="F89" s="315">
        <v>552778.53661345795</v>
      </c>
      <c r="G89" s="315">
        <v>560121.96979132399</v>
      </c>
      <c r="H89" s="315">
        <v>629409.571761042</v>
      </c>
      <c r="I89" s="315">
        <v>706833.92166967597</v>
      </c>
      <c r="J89" s="315">
        <v>737385.559448321</v>
      </c>
      <c r="K89" s="315">
        <v>744885.41390116303</v>
      </c>
      <c r="L89" s="315">
        <v>781234.78854290396</v>
      </c>
      <c r="M89" s="315">
        <v>737424.78237904399</v>
      </c>
      <c r="N89" s="686">
        <v>870499.07170268602</v>
      </c>
      <c r="O89" s="170"/>
      <c r="P89" s="503"/>
      <c r="Q89" s="170"/>
      <c r="R89" s="170"/>
    </row>
    <row r="90" spans="1:25" s="313" customFormat="1">
      <c r="A90" s="632" t="s">
        <v>774</v>
      </c>
      <c r="B90" s="316" t="s">
        <v>17</v>
      </c>
      <c r="C90" s="315">
        <v>18298.301465600001</v>
      </c>
      <c r="D90" s="315">
        <v>22202.838964800001</v>
      </c>
      <c r="E90" s="315">
        <v>20451.878964799998</v>
      </c>
      <c r="F90" s="315">
        <v>21512.027489600001</v>
      </c>
      <c r="G90" s="315">
        <v>21911.828153599999</v>
      </c>
      <c r="H90" s="315">
        <v>22152.8796688</v>
      </c>
      <c r="I90" s="315">
        <v>28276.338556800001</v>
      </c>
      <c r="J90" s="315">
        <v>34850.767152</v>
      </c>
      <c r="K90" s="315">
        <v>31182.622264000001</v>
      </c>
      <c r="L90" s="315">
        <v>39843.44296</v>
      </c>
      <c r="M90" s="315">
        <v>34360.680403979502</v>
      </c>
      <c r="N90" s="677">
        <v>37377.719949218001</v>
      </c>
      <c r="O90" s="503"/>
      <c r="P90" s="503"/>
      <c r="Q90" s="170"/>
    </row>
    <row r="91" spans="1:25" s="313" customFormat="1">
      <c r="A91" s="628" t="s">
        <v>1</v>
      </c>
      <c r="B91" s="320" t="s">
        <v>2</v>
      </c>
      <c r="C91" s="319">
        <f t="shared" ref="C91:N91" si="14">SUM(C86:C90)</f>
        <v>7003324.0882970234</v>
      </c>
      <c r="D91" s="319">
        <f t="shared" si="14"/>
        <v>7176672.5173141658</v>
      </c>
      <c r="E91" s="319">
        <f t="shared" si="14"/>
        <v>7037941.2558753788</v>
      </c>
      <c r="F91" s="319">
        <f t="shared" si="14"/>
        <v>7431702.1548602181</v>
      </c>
      <c r="G91" s="319">
        <f t="shared" si="14"/>
        <v>7860286.3753814045</v>
      </c>
      <c r="H91" s="319">
        <f t="shared" si="14"/>
        <v>8325320.7620963221</v>
      </c>
      <c r="I91" s="319">
        <f t="shared" si="14"/>
        <v>9030379.7781191561</v>
      </c>
      <c r="J91" s="319">
        <f t="shared" si="14"/>
        <v>9571482.5171146393</v>
      </c>
      <c r="K91" s="319">
        <f t="shared" si="14"/>
        <v>10047656.644800004</v>
      </c>
      <c r="L91" s="319">
        <f t="shared" si="14"/>
        <v>10643403.566335544</v>
      </c>
      <c r="M91" s="319">
        <f t="shared" si="14"/>
        <v>10974993.048278544</v>
      </c>
      <c r="N91" s="683">
        <f t="shared" si="14"/>
        <v>11607864.850856902</v>
      </c>
      <c r="O91" s="503"/>
      <c r="Q91" s="170"/>
    </row>
    <row r="92" spans="1:25">
      <c r="A92" s="645"/>
      <c r="B92" s="190"/>
      <c r="C92" s="570"/>
      <c r="D92" s="569"/>
      <c r="E92" s="569"/>
      <c r="F92" s="569"/>
      <c r="G92" s="569"/>
      <c r="H92" s="569"/>
      <c r="I92" s="569"/>
      <c r="J92" s="569"/>
      <c r="K92" s="569"/>
      <c r="L92" s="844"/>
      <c r="M92" s="569"/>
      <c r="N92" s="569"/>
      <c r="P92" s="170"/>
    </row>
    <row r="93" spans="1:25">
      <c r="A93" s="629" t="s">
        <v>709</v>
      </c>
      <c r="B93" s="204" t="s">
        <v>291</v>
      </c>
      <c r="C93" s="456" t="str">
        <f t="shared" ref="C93:N93" si="15">+C4</f>
        <v>2025/01</v>
      </c>
      <c r="D93" s="456" t="str">
        <f t="shared" si="15"/>
        <v>2025/02</v>
      </c>
      <c r="E93" s="456" t="str">
        <f t="shared" si="15"/>
        <v>2025/03</v>
      </c>
      <c r="F93" s="456" t="str">
        <f t="shared" si="15"/>
        <v>2025/04</v>
      </c>
      <c r="G93" s="456" t="str">
        <f t="shared" si="15"/>
        <v>2025/05</v>
      </c>
      <c r="H93" s="456" t="str">
        <f t="shared" si="15"/>
        <v>2025/06</v>
      </c>
      <c r="I93" s="456" t="str">
        <f t="shared" si="15"/>
        <v>2025/07</v>
      </c>
      <c r="J93" s="456" t="str">
        <f t="shared" si="15"/>
        <v>2025/08</v>
      </c>
      <c r="K93" s="456" t="str">
        <f t="shared" si="15"/>
        <v>2025/09</v>
      </c>
      <c r="L93" s="845" t="str">
        <f t="shared" si="15"/>
        <v>2025/10</v>
      </c>
      <c r="M93" s="456" t="str">
        <f t="shared" si="15"/>
        <v>2025/11</v>
      </c>
      <c r="N93" s="684" t="str">
        <f t="shared" si="15"/>
        <v>2025/12</v>
      </c>
      <c r="P93" s="170"/>
    </row>
    <row r="94" spans="1:25">
      <c r="A94" s="625" t="s">
        <v>242</v>
      </c>
      <c r="B94" s="176" t="s">
        <v>242</v>
      </c>
      <c r="C94" s="736">
        <v>10004.379999999999</v>
      </c>
      <c r="D94" s="878">
        <v>9658.7199999999993</v>
      </c>
      <c r="E94" s="878">
        <v>9659.48</v>
      </c>
      <c r="F94" s="878">
        <v>9078.43</v>
      </c>
      <c r="G94" s="878">
        <v>9019.57</v>
      </c>
      <c r="H94" s="878">
        <v>9948.51</v>
      </c>
      <c r="I94" s="878">
        <v>10743.2</v>
      </c>
      <c r="J94" s="878">
        <v>11288.05</v>
      </c>
      <c r="K94" s="878">
        <v>11012.12</v>
      </c>
      <c r="L94" s="878">
        <v>10971.52</v>
      </c>
      <c r="M94" s="878">
        <v>10898.7</v>
      </c>
      <c r="N94" s="822">
        <v>11261.52</v>
      </c>
      <c r="O94" s="538"/>
      <c r="P94" s="170"/>
    </row>
    <row r="95" spans="1:25" ht="12" customHeight="1">
      <c r="A95" s="625" t="s">
        <v>243</v>
      </c>
      <c r="B95" s="176" t="s">
        <v>292</v>
      </c>
      <c r="C95" s="738">
        <v>10180.41</v>
      </c>
      <c r="D95" s="758">
        <v>10180.41</v>
      </c>
      <c r="E95" s="758">
        <v>10902.61</v>
      </c>
      <c r="F95" s="758">
        <v>10902.61</v>
      </c>
      <c r="G95" s="758">
        <v>10902.61</v>
      </c>
      <c r="H95" s="758">
        <v>10902.61</v>
      </c>
      <c r="I95" s="758">
        <v>10902.61</v>
      </c>
      <c r="J95" s="758">
        <v>11605.3</v>
      </c>
      <c r="K95" s="758">
        <v>11605.3</v>
      </c>
      <c r="L95" s="758">
        <v>11605.3</v>
      </c>
      <c r="M95" s="758">
        <v>11605.3</v>
      </c>
      <c r="N95" s="789">
        <v>11605.3</v>
      </c>
      <c r="P95" s="170"/>
    </row>
    <row r="96" spans="1:25">
      <c r="A96" s="625" t="s">
        <v>244</v>
      </c>
      <c r="B96" s="176" t="s">
        <v>293</v>
      </c>
      <c r="C96" s="738">
        <v>9715.86</v>
      </c>
      <c r="D96" s="758">
        <v>9451.58</v>
      </c>
      <c r="E96" s="758">
        <v>9044.64</v>
      </c>
      <c r="F96" s="758">
        <v>9044.64</v>
      </c>
      <c r="G96" s="758">
        <v>9019.57</v>
      </c>
      <c r="H96" s="758">
        <v>9008.8700000000008</v>
      </c>
      <c r="I96" s="758">
        <v>9008.8700000000008</v>
      </c>
      <c r="J96" s="758">
        <v>9008.8700000000008</v>
      </c>
      <c r="K96" s="758">
        <v>9008.8700000000008</v>
      </c>
      <c r="L96" s="758">
        <v>9008.8700000000008</v>
      </c>
      <c r="M96" s="758">
        <v>9008.8700000000008</v>
      </c>
      <c r="N96" s="789">
        <v>9008.8700000000008</v>
      </c>
      <c r="P96" s="170"/>
    </row>
    <row r="97" spans="1:26">
      <c r="A97" s="646" t="s">
        <v>156</v>
      </c>
      <c r="B97" s="734" t="s">
        <v>157</v>
      </c>
      <c r="C97" s="175">
        <v>131858.9429902618</v>
      </c>
      <c r="D97" s="175">
        <v>131341.32300126806</v>
      </c>
      <c r="E97" s="175">
        <v>149847.44935526204</v>
      </c>
      <c r="F97" s="175">
        <v>148131.56451780081</v>
      </c>
      <c r="G97" s="175">
        <v>146878.38778497765</v>
      </c>
      <c r="H97" s="175">
        <v>145332.22165924357</v>
      </c>
      <c r="I97" s="175">
        <v>148254.20005059353</v>
      </c>
      <c r="J97" s="175">
        <v>154665.49316168149</v>
      </c>
      <c r="K97" s="175">
        <v>162815.71313729696</v>
      </c>
      <c r="L97" s="175">
        <v>166812.69451277007</v>
      </c>
      <c r="M97" s="175">
        <v>168487.71937742579</v>
      </c>
      <c r="N97" s="856">
        <v>172304.71992684039</v>
      </c>
      <c r="P97" s="170"/>
    </row>
    <row r="98" spans="1:26">
      <c r="A98" s="647"/>
      <c r="B98" s="283"/>
      <c r="C98" s="282"/>
      <c r="D98" s="282"/>
      <c r="E98" s="282"/>
      <c r="F98" s="282"/>
      <c r="G98" s="282"/>
      <c r="H98" s="282"/>
      <c r="I98" s="282"/>
      <c r="J98" s="841"/>
      <c r="K98" s="841"/>
      <c r="L98" s="841"/>
      <c r="M98" s="841"/>
      <c r="N98" s="458"/>
      <c r="P98" s="170"/>
    </row>
    <row r="99" spans="1:26">
      <c r="A99" s="648" t="s">
        <v>587</v>
      </c>
      <c r="B99" s="242" t="s">
        <v>107</v>
      </c>
      <c r="C99" s="459" t="str">
        <f t="shared" ref="C99:N99" si="16">+C4</f>
        <v>2025/01</v>
      </c>
      <c r="D99" s="459" t="str">
        <f t="shared" si="16"/>
        <v>2025/02</v>
      </c>
      <c r="E99" s="459" t="str">
        <f t="shared" si="16"/>
        <v>2025/03</v>
      </c>
      <c r="F99" s="459" t="str">
        <f t="shared" si="16"/>
        <v>2025/04</v>
      </c>
      <c r="G99" s="459" t="str">
        <f t="shared" si="16"/>
        <v>2025/05</v>
      </c>
      <c r="H99" s="459" t="str">
        <f t="shared" si="16"/>
        <v>2025/06</v>
      </c>
      <c r="I99" s="459" t="str">
        <f t="shared" si="16"/>
        <v>2025/07</v>
      </c>
      <c r="J99" s="459" t="str">
        <f t="shared" si="16"/>
        <v>2025/08</v>
      </c>
      <c r="K99" s="459" t="str">
        <f t="shared" si="16"/>
        <v>2025/09</v>
      </c>
      <c r="L99" s="459" t="str">
        <f t="shared" si="16"/>
        <v>2025/10</v>
      </c>
      <c r="M99" s="459" t="str">
        <f t="shared" si="16"/>
        <v>2025/11</v>
      </c>
      <c r="N99" s="459" t="str">
        <f t="shared" si="16"/>
        <v>2025/12</v>
      </c>
      <c r="P99" s="170"/>
    </row>
    <row r="100" spans="1:26">
      <c r="A100" s="649" t="s">
        <v>234</v>
      </c>
      <c r="B100" s="244" t="s">
        <v>302</v>
      </c>
      <c r="C100" s="428">
        <v>6814780</v>
      </c>
      <c r="D100" s="428">
        <v>6717456</v>
      </c>
      <c r="E100" s="428">
        <v>6648127</v>
      </c>
      <c r="F100" s="428">
        <v>6603845</v>
      </c>
      <c r="G100" s="428">
        <v>6534644</v>
      </c>
      <c r="H100" s="428">
        <v>6476045</v>
      </c>
      <c r="I100" s="428">
        <v>6412236</v>
      </c>
      <c r="J100" s="428">
        <v>6393061</v>
      </c>
      <c r="K100" s="428">
        <v>6388256</v>
      </c>
      <c r="L100" s="428">
        <v>6489930</v>
      </c>
      <c r="M100" s="506">
        <v>6431964</v>
      </c>
      <c r="N100" s="818">
        <v>6503149</v>
      </c>
      <c r="P100" s="503"/>
    </row>
    <row r="101" spans="1:26">
      <c r="A101" s="649" t="s">
        <v>261</v>
      </c>
      <c r="B101" s="244" t="s">
        <v>54</v>
      </c>
      <c r="C101" s="428">
        <v>5538315</v>
      </c>
      <c r="D101" s="428">
        <v>5577583</v>
      </c>
      <c r="E101" s="428">
        <v>5504628</v>
      </c>
      <c r="F101" s="428">
        <v>5509792</v>
      </c>
      <c r="G101" s="428">
        <v>5531041</v>
      </c>
      <c r="H101" s="428">
        <v>5553537</v>
      </c>
      <c r="I101" s="428">
        <v>5588355</v>
      </c>
      <c r="J101" s="428">
        <v>5613341</v>
      </c>
      <c r="K101" s="428">
        <v>5623499</v>
      </c>
      <c r="L101" s="428">
        <v>5647644</v>
      </c>
      <c r="M101" s="576">
        <v>5655949</v>
      </c>
      <c r="N101" s="806">
        <v>5668734</v>
      </c>
      <c r="O101" s="428"/>
      <c r="P101" s="503"/>
    </row>
    <row r="102" spans="1:26" s="313" customFormat="1">
      <c r="A102" s="650" t="s">
        <v>704</v>
      </c>
      <c r="B102" s="490" t="s">
        <v>705</v>
      </c>
      <c r="C102" s="428">
        <v>47759</v>
      </c>
      <c r="D102" s="428">
        <v>49396</v>
      </c>
      <c r="E102" s="428">
        <v>51780</v>
      </c>
      <c r="F102" s="428">
        <v>50675</v>
      </c>
      <c r="G102" s="428">
        <v>47795</v>
      </c>
      <c r="H102" s="428">
        <v>46827</v>
      </c>
      <c r="I102" s="428">
        <v>49473</v>
      </c>
      <c r="J102" s="426">
        <v>50061</v>
      </c>
      <c r="K102" s="426">
        <v>44352</v>
      </c>
      <c r="L102" s="426">
        <v>41724</v>
      </c>
      <c r="M102" s="589">
        <v>41700</v>
      </c>
      <c r="N102" s="824">
        <v>41610</v>
      </c>
      <c r="O102" s="170"/>
      <c r="P102" s="614"/>
    </row>
    <row r="103" spans="1:26">
      <c r="A103" s="649" t="s">
        <v>263</v>
      </c>
      <c r="B103" s="244" t="s">
        <v>304</v>
      </c>
      <c r="C103" s="564">
        <v>258555</v>
      </c>
      <c r="D103" s="564">
        <v>263081</v>
      </c>
      <c r="E103" s="564">
        <v>266552</v>
      </c>
      <c r="F103" s="564">
        <v>290390</v>
      </c>
      <c r="G103" s="564">
        <v>292117</v>
      </c>
      <c r="H103" s="564">
        <v>295741</v>
      </c>
      <c r="I103" s="564">
        <v>296704</v>
      </c>
      <c r="J103" s="426">
        <v>293897</v>
      </c>
      <c r="K103" s="426">
        <v>319309</v>
      </c>
      <c r="L103" s="426">
        <v>352786</v>
      </c>
      <c r="M103" s="589">
        <v>354090</v>
      </c>
      <c r="N103" s="824">
        <v>389722</v>
      </c>
      <c r="P103" s="503"/>
    </row>
    <row r="104" spans="1:26">
      <c r="A104" s="621" t="s">
        <v>685</v>
      </c>
      <c r="B104" s="176" t="s">
        <v>686</v>
      </c>
      <c r="C104" s="428">
        <v>3867</v>
      </c>
      <c r="D104" s="428">
        <v>3809</v>
      </c>
      <c r="E104" s="428">
        <v>4252</v>
      </c>
      <c r="F104" s="428">
        <v>4407</v>
      </c>
      <c r="G104" s="428">
        <v>4732</v>
      </c>
      <c r="H104" s="428">
        <v>4062</v>
      </c>
      <c r="I104" s="428">
        <v>4148</v>
      </c>
      <c r="J104" s="428">
        <v>493705</v>
      </c>
      <c r="K104" s="428">
        <v>425156</v>
      </c>
      <c r="L104" s="428">
        <v>385581</v>
      </c>
      <c r="M104" s="576">
        <v>355916</v>
      </c>
      <c r="N104" s="806">
        <v>328820</v>
      </c>
      <c r="P104" s="503"/>
    </row>
    <row r="105" spans="1:26" s="313" customFormat="1">
      <c r="A105" s="651" t="s">
        <v>690</v>
      </c>
      <c r="B105" s="493" t="s">
        <v>621</v>
      </c>
      <c r="C105" s="835">
        <v>3042989</v>
      </c>
      <c r="D105" s="752">
        <v>2633178</v>
      </c>
      <c r="E105" s="752">
        <v>2945449</v>
      </c>
      <c r="F105" s="752">
        <v>2903057</v>
      </c>
      <c r="G105" s="752">
        <v>2593813</v>
      </c>
      <c r="H105" s="752">
        <v>2369429</v>
      </c>
      <c r="I105" s="752">
        <v>2768712</v>
      </c>
      <c r="J105" s="752">
        <v>3100054</v>
      </c>
      <c r="K105" s="752">
        <v>2677271</v>
      </c>
      <c r="L105" s="752">
        <v>2545806</v>
      </c>
      <c r="M105" s="752">
        <v>2599087</v>
      </c>
      <c r="N105" s="825">
        <v>2563637</v>
      </c>
      <c r="O105" s="170"/>
      <c r="P105" s="614"/>
      <c r="R105" s="170"/>
      <c r="S105" s="170"/>
      <c r="T105" s="170"/>
      <c r="U105" s="170"/>
      <c r="V105" s="170"/>
      <c r="W105" s="170"/>
      <c r="X105" s="170"/>
      <c r="Y105" s="170"/>
      <c r="Z105" s="170"/>
    </row>
    <row r="106" spans="1:26" s="313" customFormat="1">
      <c r="A106" s="650" t="s">
        <v>688</v>
      </c>
      <c r="B106" s="490" t="s">
        <v>622</v>
      </c>
      <c r="C106" s="836">
        <v>31328</v>
      </c>
      <c r="D106" s="589">
        <v>30493</v>
      </c>
      <c r="E106" s="589">
        <v>32766</v>
      </c>
      <c r="F106" s="589">
        <v>31602</v>
      </c>
      <c r="G106" s="589">
        <v>29724</v>
      </c>
      <c r="H106" s="589">
        <v>29414</v>
      </c>
      <c r="I106" s="589">
        <v>28983</v>
      </c>
      <c r="J106" s="589">
        <v>29377</v>
      </c>
      <c r="K106" s="589">
        <v>30616</v>
      </c>
      <c r="L106" s="589">
        <v>31140</v>
      </c>
      <c r="M106" s="589">
        <v>29106</v>
      </c>
      <c r="N106" s="824">
        <v>30784</v>
      </c>
      <c r="O106" s="170"/>
      <c r="P106" s="614"/>
      <c r="R106" s="170"/>
      <c r="S106" s="170"/>
      <c r="T106" s="170"/>
      <c r="U106" s="170"/>
      <c r="V106" s="170"/>
      <c r="W106" s="170"/>
      <c r="X106" s="170"/>
      <c r="Y106" s="170"/>
      <c r="Z106" s="170"/>
    </row>
    <row r="107" spans="1:26" s="313" customFormat="1">
      <c r="A107" s="650" t="s">
        <v>689</v>
      </c>
      <c r="B107" s="490" t="s">
        <v>623</v>
      </c>
      <c r="C107" s="837">
        <v>13821</v>
      </c>
      <c r="D107" s="840">
        <v>13700</v>
      </c>
      <c r="E107" s="840">
        <v>13786</v>
      </c>
      <c r="F107" s="840">
        <v>14592</v>
      </c>
      <c r="G107" s="840">
        <v>13318</v>
      </c>
      <c r="H107" s="840">
        <v>13953</v>
      </c>
      <c r="I107" s="840">
        <v>13445</v>
      </c>
      <c r="J107" s="840">
        <v>13405</v>
      </c>
      <c r="K107" s="840">
        <v>14798</v>
      </c>
      <c r="L107" s="840">
        <v>16215</v>
      </c>
      <c r="M107" s="840">
        <v>15004</v>
      </c>
      <c r="N107" s="876">
        <v>16147</v>
      </c>
      <c r="O107" s="170"/>
      <c r="P107" s="503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</row>
    <row r="108" spans="1:26">
      <c r="A108" s="651" t="s">
        <v>723</v>
      </c>
      <c r="B108" s="326" t="s">
        <v>728</v>
      </c>
      <c r="C108" s="589">
        <v>8611996</v>
      </c>
      <c r="D108" s="589">
        <v>8657080</v>
      </c>
      <c r="E108" s="589">
        <v>8710465</v>
      </c>
      <c r="F108" s="589">
        <v>8752610</v>
      </c>
      <c r="G108" s="589">
        <v>8779935</v>
      </c>
      <c r="H108" s="589">
        <v>8821578</v>
      </c>
      <c r="I108" s="589">
        <v>8851549</v>
      </c>
      <c r="J108" s="589">
        <v>8896434</v>
      </c>
      <c r="K108" s="589">
        <v>8947079</v>
      </c>
      <c r="L108" s="589">
        <v>8995089</v>
      </c>
      <c r="M108" s="589">
        <v>9046024</v>
      </c>
      <c r="N108" s="825">
        <v>9121086</v>
      </c>
      <c r="P108" s="503"/>
      <c r="Q108" s="503"/>
    </row>
    <row r="109" spans="1:26">
      <c r="A109" s="650" t="s">
        <v>726</v>
      </c>
      <c r="B109" s="244" t="s">
        <v>531</v>
      </c>
      <c r="C109" s="589">
        <v>7542097</v>
      </c>
      <c r="D109" s="589">
        <v>7542248</v>
      </c>
      <c r="E109" s="589">
        <v>7541461</v>
      </c>
      <c r="F109" s="589">
        <v>7544326</v>
      </c>
      <c r="G109" s="589">
        <v>7558681</v>
      </c>
      <c r="H109" s="589">
        <v>7584026</v>
      </c>
      <c r="I109" s="589">
        <v>7640808</v>
      </c>
      <c r="J109" s="589">
        <v>7713103</v>
      </c>
      <c r="K109" s="589">
        <v>7749362</v>
      </c>
      <c r="L109" s="589">
        <v>7779350</v>
      </c>
      <c r="M109" s="589">
        <v>7786966</v>
      </c>
      <c r="N109" s="824">
        <v>7779266</v>
      </c>
      <c r="P109" s="503"/>
      <c r="Q109" s="503"/>
    </row>
    <row r="110" spans="1:26">
      <c r="A110" s="649" t="s">
        <v>727</v>
      </c>
      <c r="B110" s="490" t="s">
        <v>732</v>
      </c>
      <c r="C110" s="589">
        <v>15160770</v>
      </c>
      <c r="D110" s="589">
        <v>15201016</v>
      </c>
      <c r="E110" s="589">
        <v>15246368</v>
      </c>
      <c r="F110" s="589">
        <v>15286888</v>
      </c>
      <c r="G110" s="589">
        <v>15324773</v>
      </c>
      <c r="H110" s="589">
        <v>15382946</v>
      </c>
      <c r="I110" s="589">
        <v>15463367</v>
      </c>
      <c r="J110" s="589">
        <v>15569679</v>
      </c>
      <c r="K110" s="589">
        <v>15647925</v>
      </c>
      <c r="L110" s="589">
        <v>15719859</v>
      </c>
      <c r="M110" s="589">
        <v>15773899</v>
      </c>
      <c r="N110" s="824">
        <v>15834994</v>
      </c>
      <c r="P110" s="503"/>
      <c r="Q110" s="503"/>
    </row>
    <row r="111" spans="1:26">
      <c r="A111" s="652" t="s">
        <v>392</v>
      </c>
      <c r="B111" s="472" t="s">
        <v>394</v>
      </c>
      <c r="C111" s="757">
        <v>181553529</v>
      </c>
      <c r="D111" s="757">
        <v>183099798</v>
      </c>
      <c r="E111" s="757">
        <v>185881677</v>
      </c>
      <c r="F111" s="757">
        <v>185229109</v>
      </c>
      <c r="G111" s="757">
        <v>186993096</v>
      </c>
      <c r="H111" s="757">
        <v>186841538</v>
      </c>
      <c r="I111" s="757">
        <v>188154578</v>
      </c>
      <c r="J111" s="757">
        <v>189417254</v>
      </c>
      <c r="K111" s="757">
        <v>191664096</v>
      </c>
      <c r="L111" s="757">
        <v>192957914</v>
      </c>
      <c r="M111" s="757">
        <v>194905302</v>
      </c>
      <c r="N111" s="877">
        <v>196104455</v>
      </c>
      <c r="P111" s="503"/>
    </row>
    <row r="112" spans="1:26" ht="32.25">
      <c r="A112" s="653" t="s">
        <v>620</v>
      </c>
      <c r="B112" s="546" t="s">
        <v>626</v>
      </c>
      <c r="C112" s="560"/>
      <c r="D112" s="426"/>
      <c r="E112" s="426"/>
      <c r="F112" s="426"/>
      <c r="G112" s="426"/>
      <c r="H112" s="426"/>
      <c r="I112" s="426"/>
      <c r="P112" s="170"/>
    </row>
    <row r="113" spans="1:26" s="313" customFormat="1">
      <c r="A113" s="653" t="s">
        <v>703</v>
      </c>
      <c r="B113" s="566" t="s">
        <v>706</v>
      </c>
      <c r="C113" s="561"/>
      <c r="D113" s="461"/>
      <c r="E113" s="461"/>
      <c r="F113" s="461"/>
      <c r="G113" s="461"/>
      <c r="I113" s="461"/>
      <c r="J113" s="461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</row>
    <row r="114" spans="1:26" s="313" customFormat="1">
      <c r="A114" s="653"/>
      <c r="B114" s="566"/>
      <c r="C114" s="561"/>
      <c r="D114" s="461"/>
      <c r="E114" s="461"/>
      <c r="F114" s="461"/>
      <c r="G114" s="461"/>
      <c r="I114" s="461"/>
      <c r="J114" s="461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</row>
    <row r="115" spans="1:26">
      <c r="A115" s="648" t="s">
        <v>433</v>
      </c>
      <c r="B115" s="242" t="s">
        <v>439</v>
      </c>
      <c r="C115" s="459" t="str">
        <f t="shared" ref="C115:N115" si="17">+C4</f>
        <v>2025/01</v>
      </c>
      <c r="D115" s="459" t="str">
        <f t="shared" si="17"/>
        <v>2025/02</v>
      </c>
      <c r="E115" s="459" t="str">
        <f t="shared" si="17"/>
        <v>2025/03</v>
      </c>
      <c r="F115" s="459" t="str">
        <f t="shared" si="17"/>
        <v>2025/04</v>
      </c>
      <c r="G115" s="459" t="str">
        <f t="shared" si="17"/>
        <v>2025/05</v>
      </c>
      <c r="H115" s="459" t="str">
        <f t="shared" si="17"/>
        <v>2025/06</v>
      </c>
      <c r="I115" s="459" t="str">
        <f t="shared" si="17"/>
        <v>2025/07</v>
      </c>
      <c r="J115" s="459" t="str">
        <f t="shared" si="17"/>
        <v>2025/08</v>
      </c>
      <c r="K115" s="459" t="str">
        <f t="shared" si="17"/>
        <v>2025/09</v>
      </c>
      <c r="L115" s="459" t="str">
        <f t="shared" si="17"/>
        <v>2025/10</v>
      </c>
      <c r="M115" s="459" t="str">
        <f t="shared" si="17"/>
        <v>2025/11</v>
      </c>
      <c r="N115" s="685" t="str">
        <f t="shared" si="17"/>
        <v>2025/12</v>
      </c>
      <c r="P115" s="170"/>
    </row>
    <row r="116" spans="1:26">
      <c r="A116" s="654" t="s">
        <v>434</v>
      </c>
      <c r="B116" s="289" t="s">
        <v>440</v>
      </c>
      <c r="C116" s="432">
        <f t="shared" ref="C116:K116" si="18">SUM(C117:C119)</f>
        <v>3666672.0337775098</v>
      </c>
      <c r="D116" s="432">
        <f t="shared" si="18"/>
        <v>3588535</v>
      </c>
      <c r="E116" s="432">
        <f t="shared" si="18"/>
        <v>3678978</v>
      </c>
      <c r="F116" s="432">
        <f t="shared" si="18"/>
        <v>3570992</v>
      </c>
      <c r="G116" s="432">
        <f t="shared" si="18"/>
        <v>3557040</v>
      </c>
      <c r="H116" s="432">
        <f t="shared" si="18"/>
        <v>3889312</v>
      </c>
      <c r="I116" s="432">
        <f t="shared" si="18"/>
        <v>4298233</v>
      </c>
      <c r="J116" s="432">
        <f t="shared" si="18"/>
        <v>4576525</v>
      </c>
      <c r="K116" s="432">
        <f t="shared" si="18"/>
        <v>4515328</v>
      </c>
      <c r="L116" s="432">
        <v>4686357</v>
      </c>
      <c r="M116" s="768">
        <f>M117+M118+M119</f>
        <v>4626454</v>
      </c>
      <c r="N116" s="792">
        <f>N117+N118+N119</f>
        <v>4761679</v>
      </c>
      <c r="P116" s="170"/>
    </row>
    <row r="117" spans="1:26">
      <c r="A117" s="649" t="s">
        <v>518</v>
      </c>
      <c r="B117" s="253" t="s">
        <v>441</v>
      </c>
      <c r="C117" s="426">
        <v>1821870.57559795</v>
      </c>
      <c r="D117" s="426">
        <v>1780126</v>
      </c>
      <c r="E117" s="426">
        <v>1846765</v>
      </c>
      <c r="F117" s="426">
        <v>1831393</v>
      </c>
      <c r="G117" s="426">
        <v>1794581</v>
      </c>
      <c r="H117" s="426">
        <v>1910806</v>
      </c>
      <c r="I117" s="426">
        <v>2110318</v>
      </c>
      <c r="J117" s="426">
        <v>2253640</v>
      </c>
      <c r="K117" s="426">
        <v>2249143</v>
      </c>
      <c r="L117" s="426">
        <v>2321040</v>
      </c>
      <c r="M117" s="506">
        <v>2205671</v>
      </c>
      <c r="N117" s="802">
        <v>2259535</v>
      </c>
      <c r="P117" s="170"/>
    </row>
    <row r="118" spans="1:26">
      <c r="A118" s="649" t="s">
        <v>436</v>
      </c>
      <c r="B118" s="253" t="s">
        <v>442</v>
      </c>
      <c r="C118" s="426">
        <v>1058116.3357424301</v>
      </c>
      <c r="D118" s="426">
        <v>1026409</v>
      </c>
      <c r="E118" s="426">
        <v>1052127</v>
      </c>
      <c r="F118" s="426">
        <v>1009081</v>
      </c>
      <c r="G118" s="426">
        <v>996630</v>
      </c>
      <c r="H118" s="426">
        <v>1104673</v>
      </c>
      <c r="I118" s="426">
        <v>1227566</v>
      </c>
      <c r="J118" s="426">
        <v>1286658</v>
      </c>
      <c r="K118" s="426">
        <v>1196489</v>
      </c>
      <c r="L118" s="426">
        <v>1262316</v>
      </c>
      <c r="M118" s="506">
        <v>1325670</v>
      </c>
      <c r="N118" s="802">
        <v>1384633</v>
      </c>
      <c r="P118" s="170"/>
    </row>
    <row r="119" spans="1:26">
      <c r="A119" s="649" t="s">
        <v>660</v>
      </c>
      <c r="B119" s="253" t="s">
        <v>669</v>
      </c>
      <c r="C119" s="426">
        <v>786685.12243712996</v>
      </c>
      <c r="D119" s="426">
        <v>782000</v>
      </c>
      <c r="E119" s="426">
        <v>780086</v>
      </c>
      <c r="F119" s="426">
        <v>730518</v>
      </c>
      <c r="G119" s="426">
        <v>765829</v>
      </c>
      <c r="H119" s="426">
        <v>873833</v>
      </c>
      <c r="I119" s="426">
        <v>960349</v>
      </c>
      <c r="J119" s="426">
        <v>1036227</v>
      </c>
      <c r="K119" s="426">
        <v>1069696</v>
      </c>
      <c r="L119" s="426">
        <v>1103001</v>
      </c>
      <c r="M119" s="506">
        <v>1095113</v>
      </c>
      <c r="N119" s="802">
        <v>1117511</v>
      </c>
      <c r="P119" s="170"/>
    </row>
    <row r="120" spans="1:26">
      <c r="A120" s="654" t="s">
        <v>438</v>
      </c>
      <c r="B120" s="289" t="s">
        <v>20</v>
      </c>
      <c r="C120" s="432">
        <v>2132940.7822090806</v>
      </c>
      <c r="D120" s="432">
        <f t="shared" ref="D120:K120" si="19">SUM(D121:D123)</f>
        <v>2108141</v>
      </c>
      <c r="E120" s="432">
        <f t="shared" si="19"/>
        <v>2169224</v>
      </c>
      <c r="F120" s="432">
        <f t="shared" si="19"/>
        <v>1933734</v>
      </c>
      <c r="G120" s="432">
        <f t="shared" si="19"/>
        <v>1926692</v>
      </c>
      <c r="H120" s="432">
        <f t="shared" si="19"/>
        <v>2144903</v>
      </c>
      <c r="I120" s="432">
        <f t="shared" si="19"/>
        <v>2678150</v>
      </c>
      <c r="J120" s="432">
        <f t="shared" si="19"/>
        <v>3083767</v>
      </c>
      <c r="K120" s="432">
        <f t="shared" si="19"/>
        <v>2551255</v>
      </c>
      <c r="L120" s="432">
        <v>2694612</v>
      </c>
      <c r="M120" s="768">
        <f>M121+M122+M123</f>
        <v>2657225</v>
      </c>
      <c r="N120" s="792">
        <f>N121+N122+N123</f>
        <v>2709079</v>
      </c>
      <c r="P120" s="170"/>
    </row>
    <row r="121" spans="1:26">
      <c r="A121" s="649" t="s">
        <v>518</v>
      </c>
      <c r="B121" s="253" t="s">
        <v>441</v>
      </c>
      <c r="C121" s="426">
        <v>13669.1194291095</v>
      </c>
      <c r="D121" s="426">
        <v>14134</v>
      </c>
      <c r="E121" s="426">
        <v>15550</v>
      </c>
      <c r="F121" s="426">
        <v>18099</v>
      </c>
      <c r="G121" s="426">
        <v>16438</v>
      </c>
      <c r="H121" s="426">
        <v>16742</v>
      </c>
      <c r="I121" s="426">
        <v>18642</v>
      </c>
      <c r="J121" s="426">
        <v>18743</v>
      </c>
      <c r="K121" s="426">
        <v>19286</v>
      </c>
      <c r="L121" s="426">
        <v>19748</v>
      </c>
      <c r="M121" s="506">
        <v>19333</v>
      </c>
      <c r="N121" s="802">
        <v>20135</v>
      </c>
      <c r="P121" s="170"/>
    </row>
    <row r="122" spans="1:26">
      <c r="A122" s="649" t="s">
        <v>436</v>
      </c>
      <c r="B122" s="253" t="s">
        <v>442</v>
      </c>
      <c r="C122" s="426">
        <v>1350473.4853684299</v>
      </c>
      <c r="D122" s="426">
        <v>1358922</v>
      </c>
      <c r="E122" s="426">
        <v>1441185</v>
      </c>
      <c r="F122" s="426">
        <v>1232058</v>
      </c>
      <c r="G122" s="426">
        <v>1219347</v>
      </c>
      <c r="H122" s="426">
        <v>1344278</v>
      </c>
      <c r="I122" s="426">
        <v>1790785</v>
      </c>
      <c r="J122" s="426">
        <v>2163557</v>
      </c>
      <c r="K122" s="426">
        <v>1651552</v>
      </c>
      <c r="L122" s="426">
        <v>1800013</v>
      </c>
      <c r="M122" s="506">
        <v>1771929</v>
      </c>
      <c r="N122" s="802">
        <v>1763402</v>
      </c>
      <c r="P122" s="505"/>
    </row>
    <row r="123" spans="1:26">
      <c r="A123" s="649" t="s">
        <v>660</v>
      </c>
      <c r="B123" s="253" t="s">
        <v>669</v>
      </c>
      <c r="C123" s="426">
        <v>768798.17741154099</v>
      </c>
      <c r="D123" s="426">
        <v>735085</v>
      </c>
      <c r="E123" s="426">
        <v>712489</v>
      </c>
      <c r="F123" s="426">
        <v>683577</v>
      </c>
      <c r="G123" s="426">
        <v>690907</v>
      </c>
      <c r="H123" s="426">
        <v>783883</v>
      </c>
      <c r="I123" s="426">
        <v>868723</v>
      </c>
      <c r="J123" s="426">
        <v>901467</v>
      </c>
      <c r="K123" s="426">
        <v>880417</v>
      </c>
      <c r="L123" s="426">
        <v>874851</v>
      </c>
      <c r="M123" s="506">
        <v>865963</v>
      </c>
      <c r="N123" s="802">
        <v>925542</v>
      </c>
      <c r="P123" s="505"/>
    </row>
    <row r="124" spans="1:26">
      <c r="A124" s="654" t="s">
        <v>1</v>
      </c>
      <c r="B124" s="289" t="s">
        <v>2</v>
      </c>
      <c r="C124" s="432">
        <f t="shared" ref="C124" si="20">(SUM(C120,C116))</f>
        <v>5799612.8159865905</v>
      </c>
      <c r="D124" s="432">
        <f t="shared" ref="D124:L124" si="21">D120+D116</f>
        <v>5696676</v>
      </c>
      <c r="E124" s="432">
        <f t="shared" si="21"/>
        <v>5848202</v>
      </c>
      <c r="F124" s="432">
        <f t="shared" si="21"/>
        <v>5504726</v>
      </c>
      <c r="G124" s="432">
        <f t="shared" si="21"/>
        <v>5483732</v>
      </c>
      <c r="H124" s="432">
        <f t="shared" si="21"/>
        <v>6034215</v>
      </c>
      <c r="I124" s="432">
        <f t="shared" si="21"/>
        <v>6976383</v>
      </c>
      <c r="J124" s="432">
        <f t="shared" si="21"/>
        <v>7660292</v>
      </c>
      <c r="K124" s="432">
        <f t="shared" si="21"/>
        <v>7066583</v>
      </c>
      <c r="L124" s="432">
        <f t="shared" si="21"/>
        <v>7380969</v>
      </c>
      <c r="M124" s="768">
        <f>M120+M116</f>
        <v>7283679</v>
      </c>
      <c r="N124" s="817">
        <f>N120+N116</f>
        <v>7470758</v>
      </c>
      <c r="P124" s="505"/>
    </row>
    <row r="125" spans="1:26" s="313" customFormat="1">
      <c r="A125" s="655"/>
      <c r="B125" s="548"/>
      <c r="C125" s="562"/>
      <c r="D125" s="462"/>
      <c r="E125" s="462"/>
      <c r="F125" s="462"/>
      <c r="G125" s="462"/>
      <c r="H125" s="462"/>
      <c r="I125" s="462"/>
      <c r="J125" s="462"/>
      <c r="K125" s="462"/>
      <c r="L125" s="462"/>
      <c r="M125" s="462"/>
      <c r="N125" s="462"/>
      <c r="O125" s="170"/>
      <c r="P125" s="505"/>
    </row>
    <row r="126" spans="1:26" s="313" customFormat="1">
      <c r="A126" s="656" t="s">
        <v>675</v>
      </c>
      <c r="B126" s="568" t="s">
        <v>676</v>
      </c>
      <c r="C126" s="459" t="s">
        <v>762</v>
      </c>
      <c r="D126" s="459" t="s">
        <v>763</v>
      </c>
      <c r="E126" s="459" t="s">
        <v>764</v>
      </c>
      <c r="F126" s="459" t="s">
        <v>765</v>
      </c>
      <c r="G126" s="459" t="s">
        <v>766</v>
      </c>
      <c r="H126" s="459" t="s">
        <v>767</v>
      </c>
      <c r="I126" s="459" t="s">
        <v>768</v>
      </c>
      <c r="J126" s="459" t="s">
        <v>769</v>
      </c>
      <c r="K126" s="459" t="s">
        <v>770</v>
      </c>
      <c r="L126" s="459" t="s">
        <v>771</v>
      </c>
      <c r="M126" s="459" t="s">
        <v>772</v>
      </c>
      <c r="N126" s="685" t="s">
        <v>773</v>
      </c>
      <c r="O126" s="170"/>
      <c r="P126" s="505"/>
    </row>
    <row r="127" spans="1:26">
      <c r="A127" s="654" t="s">
        <v>343</v>
      </c>
      <c r="B127" s="289" t="s">
        <v>345</v>
      </c>
      <c r="C127" s="432">
        <v>424695.27</v>
      </c>
      <c r="D127" s="432">
        <v>457190.39</v>
      </c>
      <c r="E127" s="432">
        <v>483918.39999999997</v>
      </c>
      <c r="F127" s="432">
        <v>492046.65</v>
      </c>
      <c r="G127" s="432">
        <v>512557.77</v>
      </c>
      <c r="H127" s="432">
        <v>503855.42</v>
      </c>
      <c r="I127" s="432">
        <v>526777.29</v>
      </c>
      <c r="J127" s="432">
        <v>568029.46</v>
      </c>
      <c r="K127" s="432">
        <v>591484.51</v>
      </c>
      <c r="L127" s="432">
        <v>602985.79</v>
      </c>
      <c r="M127" s="432">
        <v>635905.92999999993</v>
      </c>
      <c r="N127" s="792">
        <v>642889.79999999993</v>
      </c>
      <c r="O127" s="505"/>
      <c r="P127" s="246"/>
      <c r="Q127" s="533"/>
      <c r="R127" s="225"/>
    </row>
    <row r="128" spans="1:26">
      <c r="A128" s="649" t="s">
        <v>663</v>
      </c>
      <c r="B128" s="253" t="s">
        <v>667</v>
      </c>
      <c r="C128" s="250">
        <v>40175.43</v>
      </c>
      <c r="D128" s="246">
        <v>41202.559999999998</v>
      </c>
      <c r="E128" s="246">
        <v>42700.52</v>
      </c>
      <c r="F128" s="246">
        <v>42030.98</v>
      </c>
      <c r="G128" s="246">
        <v>40434.909999999996</v>
      </c>
      <c r="H128" s="246">
        <v>40448.06</v>
      </c>
      <c r="I128" s="246">
        <v>43613.869999999995</v>
      </c>
      <c r="J128" s="246">
        <v>48772.689999999995</v>
      </c>
      <c r="K128" s="246">
        <v>49895.35</v>
      </c>
      <c r="L128" s="246">
        <v>46858.05</v>
      </c>
      <c r="M128" s="246">
        <v>51121.43</v>
      </c>
      <c r="N128" s="824">
        <v>51543.719999999994</v>
      </c>
      <c r="O128" s="505"/>
      <c r="P128" s="246"/>
      <c r="Q128" s="533"/>
      <c r="R128" s="225"/>
    </row>
    <row r="129" spans="1:18">
      <c r="A129" s="649" t="s">
        <v>449</v>
      </c>
      <c r="B129" s="253" t="s">
        <v>452</v>
      </c>
      <c r="C129" s="250">
        <v>16490.5</v>
      </c>
      <c r="D129" s="246">
        <v>18300.59</v>
      </c>
      <c r="E129" s="246">
        <v>23111.09</v>
      </c>
      <c r="F129" s="246">
        <v>25495.21</v>
      </c>
      <c r="G129" s="246">
        <v>30232.260000000002</v>
      </c>
      <c r="H129" s="246">
        <v>30277.989999999998</v>
      </c>
      <c r="I129" s="246">
        <v>30721.71</v>
      </c>
      <c r="J129" s="246">
        <v>41585.64</v>
      </c>
      <c r="K129" s="246">
        <v>50799.630000000005</v>
      </c>
      <c r="L129" s="246">
        <v>67307.62</v>
      </c>
      <c r="M129" s="246">
        <v>87186.23</v>
      </c>
      <c r="N129" s="824">
        <v>89299.739999999991</v>
      </c>
      <c r="O129" s="505"/>
      <c r="P129" s="246"/>
      <c r="Q129" s="533"/>
      <c r="R129" s="225"/>
    </row>
    <row r="130" spans="1:18">
      <c r="A130" s="649" t="s">
        <v>447</v>
      </c>
      <c r="B130" s="253" t="s">
        <v>124</v>
      </c>
      <c r="C130" s="250">
        <v>90233.06</v>
      </c>
      <c r="D130" s="246">
        <v>99790.44</v>
      </c>
      <c r="E130" s="246">
        <v>97261.510000000009</v>
      </c>
      <c r="F130" s="246">
        <v>104181.28</v>
      </c>
      <c r="G130" s="246">
        <v>104704.11</v>
      </c>
      <c r="H130" s="246">
        <v>94424.76</v>
      </c>
      <c r="I130" s="246">
        <v>102427.72</v>
      </c>
      <c r="J130" s="246">
        <v>113941.59</v>
      </c>
      <c r="K130" s="246">
        <v>110691.41</v>
      </c>
      <c r="L130" s="246">
        <v>105089.32999999999</v>
      </c>
      <c r="M130" s="246">
        <v>111641.29999999999</v>
      </c>
      <c r="N130" s="824">
        <v>103313.7</v>
      </c>
      <c r="O130" s="505"/>
      <c r="P130" s="246"/>
      <c r="Q130" s="533"/>
      <c r="R130" s="225"/>
    </row>
    <row r="131" spans="1:18">
      <c r="A131" s="649" t="s">
        <v>448</v>
      </c>
      <c r="B131" s="253" t="s">
        <v>451</v>
      </c>
      <c r="C131" s="315">
        <v>257038.36</v>
      </c>
      <c r="D131" s="315">
        <v>280115.33</v>
      </c>
      <c r="E131" s="315">
        <v>303666.67000000004</v>
      </c>
      <c r="F131" s="315">
        <v>303641.85000000003</v>
      </c>
      <c r="G131" s="315">
        <v>321777.94999999995</v>
      </c>
      <c r="H131" s="315">
        <v>323078.95999999996</v>
      </c>
      <c r="I131" s="315">
        <v>334201.82999999996</v>
      </c>
      <c r="J131" s="315">
        <v>348578.14</v>
      </c>
      <c r="K131" s="315">
        <v>365416.28</v>
      </c>
      <c r="L131" s="315">
        <v>362546.68</v>
      </c>
      <c r="M131" s="315">
        <v>365922.68999999994</v>
      </c>
      <c r="N131" s="802">
        <v>378484.07</v>
      </c>
      <c r="O131" s="505"/>
      <c r="P131" s="246"/>
      <c r="Q131" s="533"/>
      <c r="R131" s="225"/>
    </row>
    <row r="132" spans="1:18">
      <c r="A132" s="649" t="s">
        <v>513</v>
      </c>
      <c r="B132" s="253" t="s">
        <v>515</v>
      </c>
      <c r="C132" s="250">
        <v>0</v>
      </c>
      <c r="D132" s="246">
        <v>0</v>
      </c>
      <c r="E132" s="246">
        <v>0</v>
      </c>
      <c r="F132" s="246">
        <v>0</v>
      </c>
      <c r="G132" s="246">
        <v>0</v>
      </c>
      <c r="H132" s="246">
        <v>0</v>
      </c>
      <c r="I132" s="246">
        <v>0</v>
      </c>
      <c r="J132" s="246">
        <v>0</v>
      </c>
      <c r="K132" s="246">
        <v>0</v>
      </c>
      <c r="L132" s="246">
        <v>0</v>
      </c>
      <c r="M132" s="246">
        <v>0</v>
      </c>
      <c r="N132" s="824">
        <v>0</v>
      </c>
      <c r="P132" s="246"/>
      <c r="Q132" s="533"/>
      <c r="R132" s="225"/>
    </row>
    <row r="133" spans="1:18">
      <c r="A133" s="649" t="s">
        <v>664</v>
      </c>
      <c r="B133" s="253" t="s">
        <v>666</v>
      </c>
      <c r="C133" s="564">
        <v>20787.579999999998</v>
      </c>
      <c r="D133" s="426">
        <v>17781.5</v>
      </c>
      <c r="E133" s="426">
        <v>17178.61</v>
      </c>
      <c r="F133" s="426">
        <v>16697.310000000001</v>
      </c>
      <c r="G133" s="426">
        <v>15408.539999999999</v>
      </c>
      <c r="H133" s="426">
        <v>15625.63</v>
      </c>
      <c r="I133" s="426">
        <v>15812.130000000001</v>
      </c>
      <c r="J133" s="426">
        <v>15151.39</v>
      </c>
      <c r="K133" s="426">
        <v>14681.85</v>
      </c>
      <c r="L133" s="426">
        <v>21184.13</v>
      </c>
      <c r="M133" s="426">
        <v>20034.28</v>
      </c>
      <c r="N133" s="824">
        <v>20248.580000000002</v>
      </c>
      <c r="O133" s="505"/>
      <c r="P133" s="246"/>
      <c r="Q133" s="533"/>
      <c r="R133" s="225"/>
    </row>
    <row r="134" spans="1:18">
      <c r="A134" s="657" t="s">
        <v>344</v>
      </c>
      <c r="B134" s="289" t="s">
        <v>670</v>
      </c>
      <c r="C134" s="432">
        <v>25539.53</v>
      </c>
      <c r="D134" s="432">
        <v>26506.440000000002</v>
      </c>
      <c r="E134" s="432">
        <v>25274.859999999997</v>
      </c>
      <c r="F134" s="432">
        <v>14172.220000000001</v>
      </c>
      <c r="G134" s="432">
        <v>19590.18</v>
      </c>
      <c r="H134" s="432">
        <v>30869.879999999997</v>
      </c>
      <c r="I134" s="432">
        <v>31444.7</v>
      </c>
      <c r="J134" s="432">
        <v>34618.25</v>
      </c>
      <c r="K134" s="432">
        <v>28848.41</v>
      </c>
      <c r="L134" s="432">
        <v>21957.27</v>
      </c>
      <c r="M134" s="432">
        <v>23257.200000000001</v>
      </c>
      <c r="N134" s="792">
        <v>26879.29</v>
      </c>
      <c r="O134" s="505"/>
      <c r="P134" s="246"/>
      <c r="Q134" s="533"/>
    </row>
    <row r="135" spans="1:18">
      <c r="A135" s="649" t="s">
        <v>665</v>
      </c>
      <c r="B135" s="253" t="s">
        <v>668</v>
      </c>
      <c r="C135" s="315">
        <v>0</v>
      </c>
      <c r="D135" s="315">
        <v>0</v>
      </c>
      <c r="E135" s="315">
        <v>0</v>
      </c>
      <c r="F135" s="315">
        <v>0</v>
      </c>
      <c r="G135" s="315">
        <v>0</v>
      </c>
      <c r="H135" s="315">
        <v>0</v>
      </c>
      <c r="I135" s="315">
        <v>0</v>
      </c>
      <c r="J135" s="315">
        <v>0</v>
      </c>
      <c r="K135" s="315">
        <v>0</v>
      </c>
      <c r="L135" s="315">
        <v>0</v>
      </c>
      <c r="M135" s="315">
        <v>0</v>
      </c>
      <c r="N135" s="802">
        <v>91.87</v>
      </c>
      <c r="O135" s="505"/>
      <c r="P135" s="246"/>
      <c r="Q135" s="533"/>
    </row>
    <row r="136" spans="1:18">
      <c r="A136" s="649" t="s">
        <v>660</v>
      </c>
      <c r="B136" s="253" t="s">
        <v>669</v>
      </c>
      <c r="C136" s="564">
        <v>25539.53</v>
      </c>
      <c r="D136" s="426">
        <v>26506.440000000002</v>
      </c>
      <c r="E136" s="426">
        <v>25274.859999999997</v>
      </c>
      <c r="F136" s="426">
        <v>14172.220000000001</v>
      </c>
      <c r="G136" s="426">
        <v>19590.18</v>
      </c>
      <c r="H136" s="426">
        <v>30869.879999999997</v>
      </c>
      <c r="I136" s="426">
        <v>31444.7</v>
      </c>
      <c r="J136" s="426">
        <v>34618.25</v>
      </c>
      <c r="K136" s="426">
        <v>28848.41</v>
      </c>
      <c r="L136" s="426">
        <v>21957.27</v>
      </c>
      <c r="M136" s="426">
        <v>23257.200000000001</v>
      </c>
      <c r="N136" s="824">
        <v>26787.420000000002</v>
      </c>
      <c r="O136" s="505"/>
      <c r="P136" s="246"/>
      <c r="Q136" s="533"/>
    </row>
    <row r="137" spans="1:18">
      <c r="A137" s="658" t="s">
        <v>1</v>
      </c>
      <c r="B137" s="256" t="s">
        <v>2</v>
      </c>
      <c r="C137" s="319">
        <v>450264.44999999995</v>
      </c>
      <c r="D137" s="319">
        <v>483696.83</v>
      </c>
      <c r="E137" s="319">
        <v>509193.25999999995</v>
      </c>
      <c r="F137" s="319">
        <v>506218.87</v>
      </c>
      <c r="G137" s="319">
        <v>532147.95000000007</v>
      </c>
      <c r="H137" s="319">
        <v>534725.29999999993</v>
      </c>
      <c r="I137" s="319">
        <v>558221.99</v>
      </c>
      <c r="J137" s="319">
        <v>602647.71</v>
      </c>
      <c r="K137" s="319">
        <v>620332.92000000004</v>
      </c>
      <c r="L137" s="319">
        <v>624943.06000000006</v>
      </c>
      <c r="M137" s="319">
        <v>659163.12999999989</v>
      </c>
      <c r="N137" s="817">
        <v>669769.09</v>
      </c>
      <c r="O137" s="505"/>
      <c r="P137" s="246"/>
      <c r="Q137" s="533"/>
    </row>
    <row r="138" spans="1:18">
      <c r="A138" s="395" t="s">
        <v>674</v>
      </c>
      <c r="B138" s="187" t="s">
        <v>707</v>
      </c>
      <c r="C138" s="558"/>
      <c r="D138" s="214"/>
      <c r="E138" s="214"/>
      <c r="F138" s="214"/>
      <c r="G138" s="214"/>
      <c r="H138" s="214"/>
      <c r="I138" s="214"/>
      <c r="J138" s="420"/>
      <c r="K138" s="420"/>
      <c r="L138" s="420"/>
      <c r="M138" s="420"/>
      <c r="N138" s="420"/>
      <c r="P138" s="505"/>
      <c r="Q138" s="533"/>
    </row>
    <row r="139" spans="1:18">
      <c r="A139" s="211"/>
      <c r="B139" s="189"/>
      <c r="C139" s="563"/>
      <c r="D139" s="189"/>
      <c r="E139" s="189"/>
      <c r="F139" s="189"/>
      <c r="G139" s="189"/>
      <c r="H139" s="189"/>
      <c r="I139" s="189"/>
      <c r="J139" s="439"/>
      <c r="K139" s="439"/>
      <c r="L139" s="439"/>
      <c r="M139" s="439"/>
      <c r="N139" s="439"/>
      <c r="P139" s="170"/>
    </row>
    <row r="140" spans="1:18">
      <c r="A140" s="648" t="s">
        <v>446</v>
      </c>
      <c r="B140" s="242" t="s">
        <v>450</v>
      </c>
      <c r="C140" s="459" t="str">
        <f t="shared" ref="C140:N140" si="22">+C4</f>
        <v>2025/01</v>
      </c>
      <c r="D140" s="459" t="str">
        <f t="shared" si="22"/>
        <v>2025/02</v>
      </c>
      <c r="E140" s="459" t="str">
        <f t="shared" si="22"/>
        <v>2025/03</v>
      </c>
      <c r="F140" s="459" t="str">
        <f t="shared" si="22"/>
        <v>2025/04</v>
      </c>
      <c r="G140" s="459" t="str">
        <f t="shared" si="22"/>
        <v>2025/05</v>
      </c>
      <c r="H140" s="459" t="str">
        <f t="shared" si="22"/>
        <v>2025/06</v>
      </c>
      <c r="I140" s="459" t="str">
        <f t="shared" si="22"/>
        <v>2025/07</v>
      </c>
      <c r="J140" s="459" t="str">
        <f t="shared" si="22"/>
        <v>2025/08</v>
      </c>
      <c r="K140" s="459" t="str">
        <f t="shared" si="22"/>
        <v>2025/09</v>
      </c>
      <c r="L140" s="459" t="str">
        <f t="shared" si="22"/>
        <v>2025/10</v>
      </c>
      <c r="M140" s="459" t="str">
        <f t="shared" si="22"/>
        <v>2025/11</v>
      </c>
      <c r="N140" s="685" t="str">
        <f t="shared" si="22"/>
        <v>2025/12</v>
      </c>
      <c r="P140" s="170"/>
    </row>
    <row r="141" spans="1:18">
      <c r="A141" s="654" t="s">
        <v>343</v>
      </c>
      <c r="B141" s="289" t="s">
        <v>345</v>
      </c>
      <c r="C141" s="432">
        <v>5971016.6200000001</v>
      </c>
      <c r="D141" s="432">
        <v>6201719.0899999999</v>
      </c>
      <c r="E141" s="432">
        <v>6396150.1199999992</v>
      </c>
      <c r="F141" s="432">
        <v>6823415.1199999992</v>
      </c>
      <c r="G141" s="432">
        <v>7099593.1899999985</v>
      </c>
      <c r="H141" s="432">
        <v>7391531.5499999998</v>
      </c>
      <c r="I141" s="432">
        <v>7743278.5200000005</v>
      </c>
      <c r="J141" s="432">
        <v>8134537.0300000003</v>
      </c>
      <c r="K141" s="432">
        <v>8431973.0099999998</v>
      </c>
      <c r="L141" s="432">
        <v>8693341.3100000005</v>
      </c>
      <c r="M141" s="432">
        <v>8975617.7599999998</v>
      </c>
      <c r="N141" s="665">
        <v>9372519.589999998</v>
      </c>
      <c r="O141" s="875"/>
      <c r="P141" s="896"/>
      <c r="R141" s="225"/>
    </row>
    <row r="142" spans="1:18">
      <c r="A142" s="649" t="s">
        <v>663</v>
      </c>
      <c r="B142" s="253" t="s">
        <v>667</v>
      </c>
      <c r="C142" s="564">
        <v>59866.21</v>
      </c>
      <c r="D142" s="426">
        <v>87979</v>
      </c>
      <c r="E142" s="426">
        <v>110603.41</v>
      </c>
      <c r="F142" s="426">
        <v>144579.70000000001</v>
      </c>
      <c r="G142" s="426">
        <v>171981.45</v>
      </c>
      <c r="H142" s="426">
        <v>189703.63999999998</v>
      </c>
      <c r="I142" s="426">
        <v>175874.35</v>
      </c>
      <c r="J142" s="426">
        <v>235333.73</v>
      </c>
      <c r="K142" s="426">
        <v>279421.32</v>
      </c>
      <c r="L142" s="426">
        <v>316544.33</v>
      </c>
      <c r="M142" s="426">
        <v>354992.82</v>
      </c>
      <c r="N142" s="686">
        <v>400743.86</v>
      </c>
      <c r="O142" s="875"/>
      <c r="P142" s="896"/>
      <c r="R142" s="225"/>
    </row>
    <row r="143" spans="1:18">
      <c r="A143" s="649" t="s">
        <v>449</v>
      </c>
      <c r="B143" s="253" t="s">
        <v>452</v>
      </c>
      <c r="C143" s="564">
        <v>14857.89</v>
      </c>
      <c r="D143" s="426">
        <v>19408.14</v>
      </c>
      <c r="E143" s="426">
        <v>25945.87</v>
      </c>
      <c r="F143" s="426">
        <v>28950.94</v>
      </c>
      <c r="G143" s="426">
        <v>31451.4</v>
      </c>
      <c r="H143" s="426">
        <v>34549.81</v>
      </c>
      <c r="I143" s="426">
        <v>47079.68</v>
      </c>
      <c r="J143" s="426">
        <v>58763.54</v>
      </c>
      <c r="K143" s="426">
        <v>71276.59</v>
      </c>
      <c r="L143" s="426">
        <v>81919.570000000007</v>
      </c>
      <c r="M143" s="426">
        <v>98368.65</v>
      </c>
      <c r="N143" s="686">
        <v>105071.15</v>
      </c>
      <c r="O143" s="875"/>
      <c r="P143" s="896"/>
      <c r="R143" s="225"/>
    </row>
    <row r="144" spans="1:18">
      <c r="A144" s="649" t="s">
        <v>447</v>
      </c>
      <c r="B144" s="253" t="s">
        <v>124</v>
      </c>
      <c r="C144" s="564">
        <v>4308437.3</v>
      </c>
      <c r="D144" s="426">
        <v>4421483.6500000004</v>
      </c>
      <c r="E144" s="426">
        <v>4633493.18</v>
      </c>
      <c r="F144" s="426">
        <v>4845372.0599999996</v>
      </c>
      <c r="G144" s="426">
        <v>4977598.51</v>
      </c>
      <c r="H144" s="426">
        <v>5158203.21</v>
      </c>
      <c r="I144" s="426">
        <v>5341027.92</v>
      </c>
      <c r="J144" s="426">
        <v>5529078.3099999996</v>
      </c>
      <c r="K144" s="426">
        <v>5623494.2999999998</v>
      </c>
      <c r="L144" s="426">
        <v>5726644.1900000004</v>
      </c>
      <c r="M144" s="426">
        <v>5838495.2699999996</v>
      </c>
      <c r="N144" s="686">
        <v>6017791.2800000003</v>
      </c>
      <c r="O144" s="875"/>
      <c r="P144" s="896"/>
      <c r="R144" s="225"/>
    </row>
    <row r="145" spans="1:18">
      <c r="A145" s="649" t="s">
        <v>448</v>
      </c>
      <c r="B145" s="253" t="s">
        <v>451</v>
      </c>
      <c r="C145" s="564">
        <v>1170141.6100000001</v>
      </c>
      <c r="D145" s="426">
        <v>1238445.02</v>
      </c>
      <c r="E145" s="426">
        <v>1205185.1299999999</v>
      </c>
      <c r="F145" s="426">
        <v>1242094.0900000001</v>
      </c>
      <c r="G145" s="426">
        <v>1329677.02</v>
      </c>
      <c r="H145" s="426">
        <v>1406529.76</v>
      </c>
      <c r="I145" s="426">
        <v>1551330.35</v>
      </c>
      <c r="J145" s="426">
        <v>1666438.32</v>
      </c>
      <c r="K145" s="426">
        <v>1507417.22</v>
      </c>
      <c r="L145" s="426">
        <v>1595329.53</v>
      </c>
      <c r="M145" s="426">
        <v>1668026.77</v>
      </c>
      <c r="N145" s="686">
        <v>1778660.48</v>
      </c>
      <c r="O145" s="875"/>
      <c r="P145" s="896"/>
      <c r="R145" s="225"/>
    </row>
    <row r="146" spans="1:18">
      <c r="A146" s="649" t="s">
        <v>513</v>
      </c>
      <c r="B146" s="253" t="s">
        <v>515</v>
      </c>
      <c r="C146" s="564">
        <v>148202.19</v>
      </c>
      <c r="D146" s="426">
        <v>146838.54999999999</v>
      </c>
      <c r="E146" s="426">
        <v>127316.93</v>
      </c>
      <c r="F146" s="426">
        <v>248852.94</v>
      </c>
      <c r="G146" s="426">
        <v>255531.18</v>
      </c>
      <c r="H146" s="426">
        <v>255676.55</v>
      </c>
      <c r="I146" s="426">
        <v>265440.28999999998</v>
      </c>
      <c r="J146" s="426">
        <v>259601.8</v>
      </c>
      <c r="K146" s="426">
        <v>257019.16</v>
      </c>
      <c r="L146" s="426">
        <v>239032.51</v>
      </c>
      <c r="M146" s="426">
        <v>240189.56</v>
      </c>
      <c r="N146" s="686">
        <v>242323.95</v>
      </c>
      <c r="O146" s="875"/>
      <c r="P146" s="896"/>
      <c r="R146" s="225"/>
    </row>
    <row r="147" spans="1:18">
      <c r="A147" s="649" t="s">
        <v>664</v>
      </c>
      <c r="B147" s="253" t="s">
        <v>666</v>
      </c>
      <c r="C147" s="564">
        <v>269511.42</v>
      </c>
      <c r="D147" s="426">
        <v>287564.73</v>
      </c>
      <c r="E147" s="426">
        <v>293605.59999999998</v>
      </c>
      <c r="F147" s="426">
        <v>313565.39</v>
      </c>
      <c r="G147" s="426">
        <v>333353.63</v>
      </c>
      <c r="H147" s="426">
        <v>346868.58</v>
      </c>
      <c r="I147" s="426">
        <v>362525.93</v>
      </c>
      <c r="J147" s="426">
        <v>385321.33</v>
      </c>
      <c r="K147" s="426">
        <v>693344.42</v>
      </c>
      <c r="L147" s="426">
        <v>733871.18</v>
      </c>
      <c r="M147" s="426">
        <v>775544.69</v>
      </c>
      <c r="N147" s="686">
        <v>827928.87</v>
      </c>
      <c r="O147" s="875"/>
      <c r="P147" s="896"/>
      <c r="R147" s="225"/>
    </row>
    <row r="148" spans="1:18">
      <c r="A148" s="657" t="s">
        <v>344</v>
      </c>
      <c r="B148" s="289" t="s">
        <v>670</v>
      </c>
      <c r="C148" s="432">
        <v>719855.99</v>
      </c>
      <c r="D148" s="432">
        <v>716720.1399999999</v>
      </c>
      <c r="E148" s="432">
        <v>599371.72</v>
      </c>
      <c r="F148" s="432">
        <v>395006.59</v>
      </c>
      <c r="G148" s="432">
        <v>464410.04</v>
      </c>
      <c r="H148" s="432">
        <v>472229.43</v>
      </c>
      <c r="I148" s="432">
        <v>577998.64</v>
      </c>
      <c r="J148" s="432">
        <v>635245.78</v>
      </c>
      <c r="K148" s="432">
        <v>648319.21</v>
      </c>
      <c r="L148" s="432">
        <v>657124.11</v>
      </c>
      <c r="M148" s="432">
        <v>729816.45</v>
      </c>
      <c r="N148" s="665">
        <v>766567.92999999993</v>
      </c>
      <c r="O148" s="875"/>
      <c r="P148" s="896"/>
    </row>
    <row r="149" spans="1:18">
      <c r="A149" s="649" t="s">
        <v>665</v>
      </c>
      <c r="B149" s="253" t="s">
        <v>668</v>
      </c>
      <c r="C149" s="250">
        <v>146350.18</v>
      </c>
      <c r="D149" s="426">
        <v>148197.29999999999</v>
      </c>
      <c r="E149" s="426">
        <v>125683.81</v>
      </c>
      <c r="F149" s="426">
        <v>52248.76</v>
      </c>
      <c r="G149" s="426">
        <v>59434.05</v>
      </c>
      <c r="H149" s="426">
        <v>25264.639999999999</v>
      </c>
      <c r="I149" s="426">
        <v>47962.26</v>
      </c>
      <c r="J149" s="426">
        <v>48808.39</v>
      </c>
      <c r="K149" s="426">
        <v>31666.6</v>
      </c>
      <c r="L149" s="426">
        <v>27154.03</v>
      </c>
      <c r="M149" s="426">
        <v>32692.880000000001</v>
      </c>
      <c r="N149" s="686">
        <v>22909.97</v>
      </c>
      <c r="O149" s="875"/>
      <c r="P149" s="896"/>
    </row>
    <row r="150" spans="1:18">
      <c r="A150" s="649" t="s">
        <v>660</v>
      </c>
      <c r="B150" s="253" t="s">
        <v>669</v>
      </c>
      <c r="C150" s="250">
        <v>573505.81000000006</v>
      </c>
      <c r="D150" s="426">
        <v>568522.84</v>
      </c>
      <c r="E150" s="426">
        <v>473687.91</v>
      </c>
      <c r="F150" s="426">
        <v>342757.83</v>
      </c>
      <c r="G150" s="426">
        <v>404975.99</v>
      </c>
      <c r="H150" s="426">
        <v>446964.79</v>
      </c>
      <c r="I150" s="426">
        <v>530036.38</v>
      </c>
      <c r="J150" s="426">
        <v>586437.39</v>
      </c>
      <c r="K150" s="426">
        <v>616652.61</v>
      </c>
      <c r="L150" s="426">
        <v>629970.07999999996</v>
      </c>
      <c r="M150" s="426">
        <v>697123.57</v>
      </c>
      <c r="N150" s="686">
        <v>743657.96</v>
      </c>
      <c r="O150" s="875"/>
      <c r="P150" s="896"/>
    </row>
    <row r="151" spans="1:18">
      <c r="A151" s="658" t="s">
        <v>1</v>
      </c>
      <c r="B151" s="256" t="s">
        <v>2</v>
      </c>
      <c r="C151" s="319">
        <v>6690872.6100000003</v>
      </c>
      <c r="D151" s="319">
        <v>6918439.2299999995</v>
      </c>
      <c r="E151" s="319">
        <v>6995521.8399999989</v>
      </c>
      <c r="F151" s="319">
        <v>7218421.709999999</v>
      </c>
      <c r="G151" s="319">
        <v>7564003.2299999986</v>
      </c>
      <c r="H151" s="319">
        <v>7863760.9799999995</v>
      </c>
      <c r="I151" s="319">
        <v>8321277.1600000001</v>
      </c>
      <c r="J151" s="319">
        <v>8769782.8100000005</v>
      </c>
      <c r="K151" s="319">
        <v>9080292.2199999988</v>
      </c>
      <c r="L151" s="319">
        <v>9350465.4199999999</v>
      </c>
      <c r="M151" s="319">
        <v>9705434.209999999</v>
      </c>
      <c r="N151" s="683">
        <v>10139087.519999998</v>
      </c>
      <c r="O151" s="875"/>
      <c r="P151" s="896"/>
    </row>
    <row r="152" spans="1:18">
      <c r="A152" s="211"/>
      <c r="B152" s="189"/>
      <c r="C152" s="563"/>
      <c r="D152" s="189"/>
      <c r="E152" s="189"/>
      <c r="F152" s="189"/>
      <c r="G152" s="189"/>
      <c r="H152" s="189"/>
      <c r="I152" s="189"/>
      <c r="J152" s="439"/>
      <c r="K152" s="439"/>
      <c r="L152" s="439"/>
      <c r="M152" s="439"/>
      <c r="N152" s="439"/>
      <c r="P152" s="896"/>
    </row>
    <row r="153" spans="1:18">
      <c r="A153" s="659" t="s">
        <v>453</v>
      </c>
      <c r="B153" s="204" t="s">
        <v>454</v>
      </c>
      <c r="C153" s="463" t="s">
        <v>762</v>
      </c>
      <c r="D153" s="463" t="s">
        <v>763</v>
      </c>
      <c r="E153" s="463" t="s">
        <v>764</v>
      </c>
      <c r="F153" s="463" t="s">
        <v>765</v>
      </c>
      <c r="G153" s="463" t="s">
        <v>766</v>
      </c>
      <c r="H153" s="463" t="s">
        <v>767</v>
      </c>
      <c r="I153" s="463" t="s">
        <v>768</v>
      </c>
      <c r="J153" s="463" t="s">
        <v>769</v>
      </c>
      <c r="K153" s="463" t="s">
        <v>770</v>
      </c>
      <c r="L153" s="463" t="s">
        <v>771</v>
      </c>
      <c r="M153" s="463" t="s">
        <v>772</v>
      </c>
      <c r="N153" s="687" t="s">
        <v>773</v>
      </c>
      <c r="P153" s="170"/>
    </row>
    <row r="154" spans="1:18">
      <c r="A154" s="621" t="s">
        <v>374</v>
      </c>
      <c r="B154" s="176" t="s">
        <v>375</v>
      </c>
      <c r="C154" s="832">
        <v>54724</v>
      </c>
      <c r="D154" s="832">
        <v>104740.24081625688</v>
      </c>
      <c r="E154" s="832">
        <v>174828.0696479418</v>
      </c>
      <c r="F154" s="832">
        <v>221698.85360885848</v>
      </c>
      <c r="G154" s="832">
        <v>267004.21512866463</v>
      </c>
      <c r="H154" s="832">
        <v>308740.51100494014</v>
      </c>
      <c r="I154" s="832">
        <v>361304.12239830801</v>
      </c>
      <c r="J154" s="832">
        <v>419658.56749342592</v>
      </c>
      <c r="K154" s="832">
        <v>502762.02094126958</v>
      </c>
      <c r="L154" s="832">
        <v>578575.1330843271</v>
      </c>
      <c r="M154" s="832">
        <v>647109.50107792951</v>
      </c>
      <c r="N154" s="867">
        <v>717173.41333499446</v>
      </c>
      <c r="P154" s="170"/>
    </row>
    <row r="155" spans="1:18">
      <c r="A155" s="621" t="s">
        <v>66</v>
      </c>
      <c r="B155" s="202" t="s">
        <v>72</v>
      </c>
      <c r="C155" s="834">
        <v>0.34</v>
      </c>
      <c r="D155" s="834">
        <v>0.34549792401233675</v>
      </c>
      <c r="E155" s="834">
        <v>0.34799999999999998</v>
      </c>
      <c r="F155" s="834">
        <v>0.34264875705898584</v>
      </c>
      <c r="G155" s="834">
        <v>0.3379072399771183</v>
      </c>
      <c r="H155" s="834">
        <v>0.33588746026054161</v>
      </c>
      <c r="I155" s="834">
        <v>0.32959002113995561</v>
      </c>
      <c r="J155" s="834">
        <v>0.32345818475890203</v>
      </c>
      <c r="K155" s="834">
        <v>0.3285713335407866</v>
      </c>
      <c r="L155" s="834">
        <v>0.33381818260321716</v>
      </c>
      <c r="M155" s="834">
        <v>0.33655639442444191</v>
      </c>
      <c r="N155" s="868">
        <v>0.3378031948132646</v>
      </c>
      <c r="P155" s="170"/>
    </row>
    <row r="156" spans="1:18">
      <c r="A156" s="643" t="s">
        <v>411</v>
      </c>
      <c r="B156" s="734" t="s">
        <v>412</v>
      </c>
      <c r="C156" s="833">
        <v>252</v>
      </c>
      <c r="D156" s="833">
        <v>534.71366760988622</v>
      </c>
      <c r="E156" s="833">
        <v>373.39824125769047</v>
      </c>
      <c r="F156" s="833">
        <v>452.23269567116171</v>
      </c>
      <c r="G156" s="833">
        <v>791.39727800643163</v>
      </c>
      <c r="H156" s="833">
        <v>1868.9080137451097</v>
      </c>
      <c r="I156" s="833">
        <v>2759.0068558086473</v>
      </c>
      <c r="J156" s="833">
        <v>2931.4895725467036</v>
      </c>
      <c r="K156" s="833">
        <v>2940.9431421483882</v>
      </c>
      <c r="L156" s="833">
        <v>2899.0991813182336</v>
      </c>
      <c r="M156" s="833">
        <v>2799.0521883423235</v>
      </c>
      <c r="N156" s="869">
        <v>3833.6584202486802</v>
      </c>
      <c r="P156" s="170"/>
    </row>
    <row r="157" spans="1:18">
      <c r="A157" s="211"/>
      <c r="B157" s="202"/>
      <c r="C157" s="205"/>
      <c r="D157" s="205"/>
      <c r="E157" s="205"/>
      <c r="F157" s="205"/>
      <c r="G157" s="205"/>
      <c r="H157" s="205"/>
      <c r="I157" s="205"/>
      <c r="J157" s="426"/>
      <c r="K157" s="426"/>
      <c r="L157" s="426"/>
      <c r="M157" s="426"/>
      <c r="N157" s="426"/>
    </row>
    <row r="158" spans="1:18">
      <c r="A158" s="266" t="s">
        <v>724</v>
      </c>
      <c r="B158" s="224" t="s">
        <v>725</v>
      </c>
      <c r="C158" s="464"/>
      <c r="D158" s="464"/>
      <c r="E158" s="464"/>
      <c r="F158" s="464"/>
      <c r="G158" s="464"/>
      <c r="H158" s="464"/>
      <c r="I158" s="464"/>
    </row>
    <row r="159" spans="1:18">
      <c r="C159" s="170"/>
    </row>
    <row r="160" spans="1:18">
      <c r="A160" s="751"/>
      <c r="B160" s="537"/>
    </row>
    <row r="161" spans="1:14">
      <c r="A161" s="661"/>
      <c r="B161" s="267"/>
      <c r="C161" s="426"/>
      <c r="L161" s="608"/>
      <c r="M161" s="442"/>
      <c r="N161" s="442"/>
    </row>
    <row r="162" spans="1:14">
      <c r="A162" s="661"/>
      <c r="B162" s="267"/>
      <c r="C162" s="170"/>
      <c r="J162" s="608"/>
      <c r="K162" s="608"/>
      <c r="L162" s="608"/>
    </row>
    <row r="163" spans="1:14">
      <c r="A163" s="661"/>
      <c r="B163" s="267"/>
      <c r="C163" s="426"/>
      <c r="J163" s="608"/>
      <c r="K163" s="608"/>
      <c r="L163" s="608"/>
      <c r="M163" s="426"/>
      <c r="N163" s="426"/>
    </row>
    <row r="164" spans="1:14">
      <c r="A164" s="661"/>
      <c r="B164" s="267"/>
      <c r="C164" s="426"/>
      <c r="D164" s="426"/>
      <c r="E164" s="426"/>
      <c r="F164" s="426"/>
      <c r="G164" s="426"/>
      <c r="H164" s="426"/>
      <c r="I164" s="426"/>
      <c r="J164" s="608"/>
      <c r="K164" s="608"/>
      <c r="L164" s="608"/>
      <c r="M164" s="464"/>
      <c r="N164" s="464"/>
    </row>
    <row r="165" spans="1:14">
      <c r="A165" s="661"/>
      <c r="B165" s="267"/>
      <c r="C165" s="267"/>
      <c r="D165" s="530"/>
      <c r="E165" s="530"/>
      <c r="F165" s="530"/>
      <c r="G165" s="530"/>
      <c r="H165" s="530"/>
      <c r="I165" s="530"/>
      <c r="J165" s="608"/>
      <c r="K165" s="608"/>
      <c r="L165" s="608"/>
      <c r="M165" s="608"/>
      <c r="N165" s="608"/>
    </row>
    <row r="166" spans="1:14">
      <c r="A166" s="661"/>
      <c r="B166" s="267"/>
      <c r="C166" s="267"/>
      <c r="D166" s="530"/>
      <c r="E166" s="530"/>
      <c r="F166" s="530"/>
      <c r="G166" s="530"/>
      <c r="H166" s="530"/>
      <c r="I166" s="530"/>
      <c r="J166" s="608"/>
      <c r="K166" s="608"/>
      <c r="L166" s="608"/>
      <c r="M166" s="608"/>
      <c r="N166" s="608"/>
    </row>
    <row r="167" spans="1:14">
      <c r="A167" s="661"/>
      <c r="B167" s="267"/>
      <c r="C167" s="267"/>
      <c r="D167" s="530"/>
      <c r="E167" s="530"/>
      <c r="F167" s="530"/>
      <c r="G167" s="530"/>
      <c r="H167" s="530"/>
      <c r="I167" s="530"/>
      <c r="J167" s="608"/>
      <c r="K167" s="608"/>
      <c r="L167" s="608"/>
      <c r="M167" s="608"/>
      <c r="N167" s="608"/>
    </row>
    <row r="168" spans="1:14">
      <c r="A168" s="661"/>
      <c r="B168" s="267"/>
      <c r="C168" s="267"/>
      <c r="D168" s="530"/>
      <c r="E168" s="530"/>
      <c r="F168" s="530"/>
      <c r="G168" s="530"/>
      <c r="H168" s="530"/>
      <c r="I168" s="530"/>
      <c r="J168" s="608"/>
      <c r="K168" s="608"/>
      <c r="L168" s="608"/>
      <c r="M168" s="608"/>
      <c r="N168" s="608"/>
    </row>
    <row r="169" spans="1:14">
      <c r="A169" s="661"/>
      <c r="B169" s="267"/>
      <c r="C169" s="267"/>
      <c r="D169" s="530"/>
      <c r="E169" s="530"/>
      <c r="F169" s="530"/>
      <c r="G169" s="530"/>
      <c r="H169" s="530"/>
      <c r="I169" s="530"/>
      <c r="J169" s="608"/>
      <c r="K169" s="608"/>
      <c r="L169" s="608"/>
      <c r="M169" s="608"/>
      <c r="N169" s="608"/>
    </row>
    <row r="170" spans="1:14">
      <c r="A170" s="661"/>
      <c r="B170" s="267"/>
      <c r="C170" s="267"/>
      <c r="D170" s="530"/>
      <c r="E170" s="530"/>
      <c r="F170" s="530"/>
      <c r="G170" s="530"/>
      <c r="H170" s="530"/>
      <c r="I170" s="530"/>
      <c r="J170" s="608"/>
      <c r="K170" s="608"/>
      <c r="L170" s="608"/>
      <c r="M170" s="608"/>
      <c r="N170" s="608"/>
    </row>
    <row r="171" spans="1:14">
      <c r="A171" s="661"/>
      <c r="B171" s="267"/>
      <c r="C171" s="267"/>
      <c r="D171" s="530"/>
      <c r="E171" s="530"/>
      <c r="F171" s="530"/>
      <c r="G171" s="530"/>
      <c r="H171" s="530"/>
      <c r="I171" s="530"/>
      <c r="J171" s="465"/>
      <c r="K171" s="465"/>
      <c r="L171" s="465"/>
      <c r="M171" s="465"/>
      <c r="N171" s="465"/>
    </row>
    <row r="172" spans="1:14">
      <c r="A172" s="661"/>
      <c r="B172" s="267"/>
      <c r="C172" s="267"/>
      <c r="D172" s="530"/>
      <c r="E172" s="530"/>
      <c r="F172" s="530"/>
      <c r="G172" s="530"/>
      <c r="H172" s="530"/>
      <c r="I172" s="530"/>
      <c r="J172" s="170"/>
      <c r="K172" s="170"/>
      <c r="L172" s="170"/>
      <c r="M172" s="465"/>
      <c r="N172" s="465"/>
    </row>
    <row r="173" spans="1:14">
      <c r="A173" s="661"/>
      <c r="B173" s="267"/>
      <c r="C173" s="465"/>
      <c r="D173" s="268"/>
      <c r="E173" s="268"/>
      <c r="F173" s="268"/>
      <c r="G173" s="268"/>
      <c r="H173" s="268"/>
      <c r="I173" s="268"/>
      <c r="J173" s="170"/>
      <c r="K173" s="170"/>
      <c r="L173" s="170"/>
      <c r="M173" s="609"/>
      <c r="N173" s="609"/>
    </row>
    <row r="174" spans="1:14" ht="13.5" customHeight="1">
      <c r="A174" s="661"/>
      <c r="B174" s="267"/>
      <c r="C174" s="465"/>
      <c r="D174" s="268"/>
      <c r="E174" s="268"/>
      <c r="F174" s="268"/>
      <c r="G174" s="268"/>
      <c r="H174" s="268"/>
      <c r="I174" s="268"/>
      <c r="J174" s="170"/>
      <c r="K174" s="170"/>
      <c r="L174" s="170"/>
      <c r="M174" s="465"/>
      <c r="N174" s="465"/>
    </row>
    <row r="175" spans="1:14">
      <c r="A175" s="662"/>
      <c r="B175" s="268"/>
      <c r="C175" s="465"/>
      <c r="D175" s="268"/>
      <c r="E175" s="268"/>
      <c r="F175" s="268"/>
      <c r="G175" s="268"/>
      <c r="H175" s="268"/>
      <c r="I175" s="268"/>
      <c r="J175" s="170"/>
      <c r="K175" s="170"/>
      <c r="L175" s="170"/>
      <c r="M175" s="465"/>
      <c r="N175" s="465"/>
    </row>
    <row r="176" spans="1:14">
      <c r="A176" s="662"/>
      <c r="B176" s="268"/>
      <c r="C176" s="465"/>
      <c r="D176" s="268"/>
      <c r="E176" s="268"/>
      <c r="F176" s="268"/>
      <c r="G176" s="268"/>
      <c r="H176" s="268"/>
      <c r="I176" s="268"/>
      <c r="J176" s="170"/>
      <c r="K176" s="170"/>
      <c r="L176" s="170"/>
      <c r="M176" s="465"/>
      <c r="N176" s="465"/>
    </row>
    <row r="177" spans="1:14">
      <c r="A177" s="662"/>
      <c r="B177" s="268"/>
      <c r="C177" s="465"/>
      <c r="D177" s="268"/>
      <c r="E177" s="268"/>
      <c r="F177" s="268"/>
      <c r="G177" s="268"/>
      <c r="H177" s="268"/>
      <c r="I177" s="268"/>
      <c r="J177" s="170"/>
      <c r="K177" s="170"/>
      <c r="L177" s="170"/>
      <c r="M177" s="465"/>
      <c r="N177" s="465"/>
    </row>
    <row r="178" spans="1:14">
      <c r="A178" s="662"/>
      <c r="B178" s="268"/>
      <c r="C178" s="465"/>
      <c r="D178" s="268"/>
      <c r="E178" s="268"/>
      <c r="F178" s="268"/>
      <c r="G178" s="268"/>
      <c r="H178" s="268"/>
      <c r="I178" s="268"/>
      <c r="J178" s="170"/>
      <c r="K178" s="170"/>
      <c r="L178" s="170"/>
      <c r="M178" s="465"/>
      <c r="N178" s="465"/>
    </row>
    <row r="179" spans="1:14">
      <c r="A179" s="662"/>
      <c r="B179" s="268"/>
      <c r="C179" s="465"/>
      <c r="D179" s="268"/>
      <c r="E179" s="268"/>
      <c r="F179" s="268"/>
      <c r="G179" s="268"/>
      <c r="H179" s="268"/>
      <c r="I179" s="268"/>
      <c r="J179" s="170"/>
      <c r="K179" s="170"/>
      <c r="L179" s="170"/>
      <c r="M179" s="465"/>
      <c r="N179" s="465"/>
    </row>
    <row r="180" spans="1:14">
      <c r="A180" s="662"/>
      <c r="B180" s="268"/>
      <c r="C180" s="465"/>
      <c r="D180" s="268"/>
      <c r="E180" s="268"/>
      <c r="F180" s="268"/>
      <c r="G180" s="268"/>
      <c r="H180" s="268"/>
      <c r="I180" s="268"/>
      <c r="J180" s="170"/>
      <c r="K180" s="170"/>
      <c r="L180" s="170"/>
      <c r="M180" s="465"/>
      <c r="N180" s="465"/>
    </row>
    <row r="181" spans="1:14">
      <c r="A181" s="662"/>
      <c r="B181" s="268"/>
      <c r="C181" s="465"/>
      <c r="D181" s="268"/>
      <c r="E181" s="268"/>
      <c r="F181" s="268"/>
      <c r="G181" s="268"/>
      <c r="H181" s="268"/>
      <c r="I181" s="268"/>
      <c r="J181" s="170"/>
      <c r="K181" s="170"/>
      <c r="L181" s="170"/>
      <c r="M181" s="465"/>
      <c r="N181" s="465"/>
    </row>
    <row r="182" spans="1:14">
      <c r="A182" s="662"/>
      <c r="B182" s="268"/>
      <c r="C182" s="465"/>
      <c r="D182" s="268"/>
      <c r="E182" s="268"/>
      <c r="F182" s="268"/>
      <c r="G182" s="268"/>
      <c r="H182" s="268"/>
      <c r="I182" s="268"/>
      <c r="J182" s="170"/>
      <c r="K182" s="170"/>
      <c r="L182" s="170"/>
      <c r="M182" s="465"/>
      <c r="N182" s="465"/>
    </row>
    <row r="183" spans="1:14">
      <c r="A183" s="662"/>
      <c r="B183" s="268"/>
      <c r="C183" s="465"/>
      <c r="D183" s="268"/>
      <c r="E183" s="268"/>
      <c r="F183" s="268"/>
      <c r="G183" s="268"/>
      <c r="H183" s="268"/>
      <c r="I183" s="268"/>
      <c r="J183" s="170"/>
      <c r="K183" s="170"/>
      <c r="L183" s="170"/>
      <c r="M183" s="465"/>
      <c r="N183" s="465"/>
    </row>
    <row r="184" spans="1:14">
      <c r="A184" s="662"/>
      <c r="B184" s="268"/>
      <c r="C184" s="465"/>
      <c r="D184" s="268"/>
      <c r="E184" s="268"/>
      <c r="F184" s="268"/>
      <c r="G184" s="268"/>
      <c r="H184" s="268"/>
      <c r="I184" s="268"/>
      <c r="J184" s="170"/>
      <c r="K184" s="170"/>
      <c r="L184" s="170"/>
      <c r="M184" s="465"/>
      <c r="N184" s="465"/>
    </row>
    <row r="185" spans="1:14">
      <c r="A185" s="662"/>
      <c r="B185" s="268"/>
      <c r="C185" s="465"/>
      <c r="D185" s="268"/>
      <c r="E185" s="268"/>
      <c r="F185" s="268"/>
      <c r="G185" s="268"/>
      <c r="H185" s="268"/>
      <c r="I185" s="268"/>
      <c r="J185" s="465"/>
      <c r="K185" s="465"/>
      <c r="L185" s="465"/>
      <c r="M185" s="465"/>
      <c r="N185" s="465"/>
    </row>
    <row r="186" spans="1:14">
      <c r="A186" s="662"/>
      <c r="B186" s="268"/>
      <c r="C186" s="465"/>
      <c r="D186" s="268"/>
      <c r="E186" s="268"/>
      <c r="F186" s="268"/>
      <c r="G186" s="268"/>
      <c r="H186" s="268"/>
      <c r="I186" s="268"/>
      <c r="J186" s="465"/>
      <c r="K186" s="465"/>
      <c r="L186" s="465"/>
      <c r="M186" s="465"/>
      <c r="N186" s="465"/>
    </row>
    <row r="187" spans="1:14">
      <c r="A187" s="662"/>
      <c r="B187" s="268"/>
      <c r="C187" s="465"/>
      <c r="D187" s="268"/>
      <c r="E187" s="268"/>
      <c r="F187" s="268"/>
      <c r="G187" s="268"/>
      <c r="H187" s="268"/>
      <c r="I187" s="268"/>
      <c r="J187" s="465"/>
      <c r="K187" s="465"/>
      <c r="L187" s="465"/>
      <c r="M187" s="465"/>
      <c r="N187" s="465"/>
    </row>
    <row r="188" spans="1:14">
      <c r="A188" s="662"/>
      <c r="B188" s="268"/>
      <c r="C188" s="465"/>
      <c r="D188" s="268"/>
      <c r="E188" s="268"/>
      <c r="F188" s="268"/>
      <c r="G188" s="268"/>
      <c r="H188" s="268"/>
      <c r="I188" s="268"/>
      <c r="J188" s="465"/>
      <c r="K188" s="465"/>
      <c r="L188" s="465"/>
      <c r="M188" s="465"/>
      <c r="N188" s="465"/>
    </row>
    <row r="189" spans="1:14">
      <c r="A189" s="662"/>
      <c r="B189" s="268"/>
      <c r="C189" s="465"/>
      <c r="D189" s="268"/>
      <c r="E189" s="268"/>
      <c r="F189" s="268"/>
      <c r="G189" s="268"/>
      <c r="H189" s="268"/>
      <c r="I189" s="268"/>
      <c r="J189" s="465"/>
      <c r="K189" s="465"/>
      <c r="L189" s="465"/>
      <c r="M189" s="465"/>
      <c r="N189" s="465"/>
    </row>
    <row r="190" spans="1:14">
      <c r="A190" s="662"/>
      <c r="B190" s="268"/>
      <c r="C190" s="465"/>
      <c r="D190" s="268"/>
      <c r="E190" s="268"/>
      <c r="F190" s="268"/>
      <c r="G190" s="268"/>
      <c r="H190" s="268"/>
      <c r="I190" s="268"/>
      <c r="J190" s="465"/>
      <c r="K190" s="465"/>
      <c r="L190" s="465"/>
      <c r="M190" s="465"/>
      <c r="N190" s="465"/>
    </row>
    <row r="191" spans="1:14">
      <c r="A191" s="662"/>
      <c r="B191" s="268"/>
      <c r="C191" s="465"/>
      <c r="D191" s="268"/>
      <c r="E191" s="268"/>
      <c r="F191" s="268"/>
      <c r="G191" s="268"/>
      <c r="H191" s="268"/>
      <c r="I191" s="268"/>
      <c r="J191" s="465"/>
      <c r="K191" s="465"/>
      <c r="L191" s="465"/>
      <c r="M191" s="465"/>
      <c r="N191" s="465"/>
    </row>
    <row r="192" spans="1:14">
      <c r="A192" s="662"/>
      <c r="B192" s="268"/>
      <c r="C192" s="465"/>
      <c r="D192" s="268"/>
      <c r="E192" s="268"/>
      <c r="F192" s="268"/>
      <c r="G192" s="268"/>
      <c r="H192" s="268"/>
      <c r="I192" s="268"/>
      <c r="J192" s="465"/>
      <c r="K192" s="465"/>
      <c r="L192" s="465"/>
      <c r="M192" s="465"/>
      <c r="N192" s="465"/>
    </row>
    <row r="193" spans="1:14">
      <c r="A193" s="662"/>
      <c r="B193" s="268"/>
      <c r="C193" s="465"/>
      <c r="D193" s="268"/>
      <c r="E193" s="268"/>
      <c r="F193" s="268"/>
      <c r="G193" s="268"/>
      <c r="H193" s="268"/>
      <c r="I193" s="268"/>
      <c r="J193" s="465"/>
      <c r="K193" s="465"/>
      <c r="L193" s="465"/>
      <c r="M193" s="465"/>
      <c r="N193" s="465"/>
    </row>
    <row r="194" spans="1:14">
      <c r="A194" s="662"/>
      <c r="B194" s="268"/>
      <c r="C194" s="465"/>
      <c r="D194" s="268"/>
      <c r="E194" s="268"/>
      <c r="F194" s="268"/>
      <c r="G194" s="268"/>
      <c r="H194" s="268"/>
      <c r="I194" s="268"/>
      <c r="J194" s="465"/>
      <c r="K194" s="465"/>
      <c r="L194" s="465"/>
      <c r="M194" s="465"/>
      <c r="N194" s="465"/>
    </row>
    <row r="195" spans="1:14">
      <c r="A195" s="662"/>
      <c r="B195" s="268"/>
      <c r="C195" s="465"/>
      <c r="D195" s="268"/>
      <c r="E195" s="268"/>
      <c r="F195" s="268"/>
      <c r="G195" s="268"/>
      <c r="H195" s="268"/>
      <c r="I195" s="268"/>
      <c r="J195" s="465"/>
      <c r="K195" s="465"/>
      <c r="L195" s="465"/>
      <c r="M195" s="465"/>
      <c r="N195" s="465"/>
    </row>
    <row r="196" spans="1:14">
      <c r="A196" s="662"/>
      <c r="B196" s="268"/>
      <c r="C196" s="465"/>
      <c r="D196" s="268"/>
      <c r="E196" s="268"/>
      <c r="F196" s="268"/>
      <c r="G196" s="268"/>
      <c r="H196" s="268"/>
      <c r="I196" s="268"/>
      <c r="J196" s="465"/>
      <c r="K196" s="465"/>
      <c r="L196" s="465"/>
      <c r="M196" s="465"/>
      <c r="N196" s="465"/>
    </row>
    <row r="197" spans="1:14">
      <c r="A197" s="662"/>
      <c r="B197" s="268"/>
      <c r="C197" s="465"/>
      <c r="D197" s="268"/>
      <c r="E197" s="268"/>
      <c r="F197" s="268"/>
      <c r="G197" s="268"/>
      <c r="H197" s="268"/>
      <c r="I197" s="268"/>
      <c r="J197" s="465"/>
      <c r="K197" s="465"/>
      <c r="L197" s="465"/>
      <c r="M197" s="465"/>
      <c r="N197" s="465"/>
    </row>
    <row r="198" spans="1:14">
      <c r="A198" s="662"/>
      <c r="B198" s="268"/>
      <c r="C198" s="465"/>
      <c r="D198" s="268"/>
      <c r="E198" s="268"/>
      <c r="F198" s="268"/>
      <c r="G198" s="268"/>
      <c r="H198" s="268"/>
      <c r="I198" s="268"/>
      <c r="J198" s="465"/>
      <c r="K198" s="465"/>
      <c r="L198" s="465"/>
      <c r="M198" s="465"/>
      <c r="N198" s="465"/>
    </row>
    <row r="199" spans="1:14">
      <c r="A199" s="662"/>
      <c r="B199" s="268"/>
      <c r="C199" s="465"/>
      <c r="D199" s="268"/>
      <c r="E199" s="268"/>
      <c r="F199" s="268"/>
      <c r="G199" s="268"/>
      <c r="H199" s="268"/>
      <c r="I199" s="268"/>
      <c r="J199" s="465"/>
      <c r="K199" s="465"/>
      <c r="L199" s="465"/>
      <c r="M199" s="465"/>
      <c r="N199" s="465"/>
    </row>
    <row r="200" spans="1:14">
      <c r="A200" s="662"/>
      <c r="B200" s="268"/>
      <c r="C200" s="465"/>
      <c r="D200" s="268"/>
      <c r="E200" s="268"/>
      <c r="F200" s="268"/>
      <c r="G200" s="268"/>
      <c r="H200" s="268"/>
      <c r="I200" s="268"/>
      <c r="J200" s="465"/>
      <c r="K200" s="465"/>
      <c r="L200" s="465"/>
      <c r="M200" s="465"/>
      <c r="N200" s="465"/>
    </row>
    <row r="201" spans="1:14">
      <c r="A201" s="662"/>
      <c r="B201" s="268"/>
      <c r="C201" s="465"/>
      <c r="D201" s="268"/>
      <c r="E201" s="268"/>
      <c r="F201" s="268"/>
      <c r="G201" s="268"/>
      <c r="H201" s="268"/>
      <c r="I201" s="268"/>
      <c r="J201" s="465"/>
      <c r="K201" s="465"/>
      <c r="L201" s="465"/>
      <c r="M201" s="465"/>
      <c r="N201" s="465"/>
    </row>
    <row r="202" spans="1:14">
      <c r="A202" s="662"/>
      <c r="B202" s="268"/>
      <c r="C202" s="465"/>
      <c r="D202" s="268"/>
      <c r="E202" s="268"/>
      <c r="F202" s="268"/>
      <c r="G202" s="268"/>
      <c r="H202" s="268"/>
      <c r="I202" s="268"/>
      <c r="J202" s="465"/>
      <c r="K202" s="465"/>
      <c r="L202" s="465"/>
      <c r="M202" s="465"/>
      <c r="N202" s="465"/>
    </row>
    <row r="203" spans="1:14">
      <c r="A203" s="662"/>
      <c r="B203" s="268"/>
      <c r="C203" s="465"/>
      <c r="D203" s="268"/>
      <c r="E203" s="268"/>
      <c r="F203" s="268"/>
      <c r="G203" s="268"/>
      <c r="H203" s="268"/>
      <c r="I203" s="268"/>
      <c r="J203" s="465"/>
      <c r="K203" s="465"/>
      <c r="L203" s="465"/>
      <c r="M203" s="465"/>
      <c r="N203" s="465"/>
    </row>
    <row r="204" spans="1:14">
      <c r="A204" s="662"/>
      <c r="B204" s="268"/>
      <c r="C204" s="465"/>
      <c r="D204" s="268"/>
      <c r="E204" s="268"/>
      <c r="F204" s="268"/>
      <c r="G204" s="268"/>
      <c r="H204" s="268"/>
      <c r="I204" s="268"/>
      <c r="J204" s="465"/>
      <c r="K204" s="465"/>
      <c r="L204" s="465"/>
      <c r="M204" s="465"/>
      <c r="N204" s="465"/>
    </row>
    <row r="205" spans="1:14">
      <c r="A205" s="662"/>
      <c r="B205" s="268"/>
      <c r="C205" s="465"/>
      <c r="D205" s="268"/>
      <c r="E205" s="268"/>
      <c r="F205" s="268"/>
      <c r="G205" s="268"/>
      <c r="H205" s="268"/>
      <c r="I205" s="268"/>
      <c r="J205" s="465"/>
      <c r="K205" s="465"/>
      <c r="L205" s="465"/>
      <c r="M205" s="465"/>
      <c r="N205" s="465"/>
    </row>
    <row r="206" spans="1:14">
      <c r="A206" s="662"/>
      <c r="B206" s="268"/>
      <c r="C206" s="465"/>
      <c r="D206" s="268"/>
      <c r="E206" s="268"/>
      <c r="F206" s="268"/>
      <c r="G206" s="268"/>
      <c r="H206" s="268"/>
      <c r="I206" s="268"/>
      <c r="J206" s="465"/>
      <c r="K206" s="465"/>
      <c r="L206" s="465"/>
      <c r="M206" s="465"/>
      <c r="N206" s="465"/>
    </row>
    <row r="207" spans="1:14">
      <c r="A207" s="662"/>
      <c r="B207" s="268"/>
      <c r="C207" s="465"/>
      <c r="D207" s="268"/>
      <c r="E207" s="268"/>
      <c r="F207" s="268"/>
      <c r="G207" s="268"/>
      <c r="H207" s="268"/>
      <c r="I207" s="268"/>
      <c r="J207" s="465"/>
      <c r="K207" s="465"/>
      <c r="L207" s="465"/>
      <c r="M207" s="465"/>
      <c r="N207" s="465"/>
    </row>
    <row r="208" spans="1:14">
      <c r="A208" s="662"/>
      <c r="B208" s="268"/>
      <c r="C208" s="465"/>
      <c r="D208" s="268"/>
      <c r="E208" s="268"/>
      <c r="F208" s="268"/>
      <c r="G208" s="268"/>
      <c r="H208" s="268"/>
      <c r="I208" s="268"/>
      <c r="J208" s="465"/>
      <c r="K208" s="465"/>
      <c r="L208" s="465"/>
      <c r="M208" s="465"/>
      <c r="N208" s="465"/>
    </row>
    <row r="209" spans="1:14">
      <c r="A209" s="662"/>
      <c r="B209" s="268"/>
      <c r="C209" s="465"/>
      <c r="D209" s="268"/>
      <c r="E209" s="268"/>
      <c r="F209" s="268"/>
      <c r="G209" s="268"/>
      <c r="H209" s="268"/>
      <c r="I209" s="268"/>
      <c r="J209" s="465"/>
      <c r="K209" s="465"/>
      <c r="L209" s="465"/>
      <c r="M209" s="465"/>
      <c r="N209" s="465"/>
    </row>
    <row r="210" spans="1:14">
      <c r="A210" s="662"/>
      <c r="B210" s="268"/>
      <c r="C210" s="465"/>
      <c r="D210" s="268"/>
      <c r="E210" s="268"/>
      <c r="F210" s="268"/>
      <c r="G210" s="268"/>
      <c r="H210" s="268"/>
      <c r="I210" s="268"/>
      <c r="J210" s="465"/>
      <c r="K210" s="465"/>
      <c r="L210" s="465"/>
      <c r="M210" s="465"/>
      <c r="N210" s="465"/>
    </row>
    <row r="211" spans="1:14">
      <c r="A211" s="662"/>
      <c r="B211" s="268"/>
      <c r="C211" s="465"/>
      <c r="D211" s="268"/>
      <c r="E211" s="268"/>
      <c r="F211" s="268"/>
      <c r="G211" s="268"/>
      <c r="H211" s="268"/>
      <c r="I211" s="268"/>
      <c r="J211" s="465"/>
      <c r="K211" s="465"/>
      <c r="L211" s="465"/>
      <c r="M211" s="465"/>
      <c r="N211" s="465"/>
    </row>
    <row r="212" spans="1:14">
      <c r="A212" s="662"/>
      <c r="B212" s="268"/>
      <c r="C212" s="465"/>
      <c r="D212" s="268"/>
      <c r="E212" s="268"/>
      <c r="F212" s="268"/>
      <c r="G212" s="268"/>
      <c r="H212" s="268"/>
      <c r="I212" s="268"/>
      <c r="J212" s="465"/>
      <c r="K212" s="465"/>
      <c r="L212" s="465"/>
      <c r="M212" s="465"/>
      <c r="N212" s="465"/>
    </row>
    <row r="213" spans="1:14">
      <c r="A213" s="662"/>
      <c r="B213" s="268"/>
      <c r="C213" s="465"/>
      <c r="D213" s="268"/>
      <c r="E213" s="268"/>
      <c r="F213" s="268"/>
      <c r="G213" s="268"/>
      <c r="H213" s="268"/>
      <c r="I213" s="268"/>
      <c r="J213" s="465"/>
      <c r="K213" s="465"/>
      <c r="L213" s="465"/>
      <c r="M213" s="465"/>
      <c r="N213" s="465"/>
    </row>
    <row r="214" spans="1:14">
      <c r="A214" s="662"/>
      <c r="B214" s="268"/>
      <c r="C214" s="465"/>
      <c r="D214" s="268"/>
      <c r="E214" s="268"/>
      <c r="F214" s="268"/>
      <c r="G214" s="268"/>
      <c r="H214" s="268"/>
      <c r="I214" s="268"/>
      <c r="J214" s="465"/>
      <c r="K214" s="465"/>
      <c r="L214" s="465"/>
      <c r="M214" s="465"/>
      <c r="N214" s="465"/>
    </row>
    <row r="215" spans="1:14">
      <c r="A215" s="662"/>
      <c r="B215" s="268"/>
      <c r="C215" s="465"/>
      <c r="D215" s="268"/>
      <c r="E215" s="268"/>
      <c r="F215" s="268"/>
      <c r="G215" s="268"/>
      <c r="H215" s="268"/>
      <c r="I215" s="268"/>
      <c r="J215" s="465"/>
      <c r="K215" s="465"/>
      <c r="L215" s="465"/>
      <c r="M215" s="465"/>
      <c r="N215" s="465"/>
    </row>
    <row r="216" spans="1:14">
      <c r="A216" s="662"/>
      <c r="B216" s="268"/>
      <c r="C216" s="465"/>
      <c r="D216" s="268"/>
      <c r="E216" s="268"/>
      <c r="F216" s="268"/>
      <c r="G216" s="268"/>
      <c r="H216" s="268"/>
      <c r="I216" s="268"/>
      <c r="J216" s="465"/>
      <c r="K216" s="465"/>
      <c r="L216" s="465"/>
      <c r="M216" s="465"/>
      <c r="N216" s="465"/>
    </row>
    <row r="217" spans="1:14">
      <c r="A217" s="662"/>
      <c r="B217" s="268"/>
      <c r="C217" s="465"/>
      <c r="D217" s="268"/>
      <c r="E217" s="268"/>
      <c r="F217" s="268"/>
      <c r="G217" s="268"/>
      <c r="H217" s="268"/>
      <c r="I217" s="268"/>
      <c r="J217" s="465"/>
      <c r="K217" s="465"/>
      <c r="L217" s="465"/>
      <c r="M217" s="465"/>
      <c r="N217" s="465"/>
    </row>
    <row r="218" spans="1:14">
      <c r="A218" s="662"/>
      <c r="B218" s="268"/>
      <c r="C218" s="465"/>
      <c r="D218" s="268"/>
      <c r="E218" s="268"/>
      <c r="F218" s="268"/>
      <c r="G218" s="268"/>
      <c r="H218" s="268"/>
      <c r="I218" s="268"/>
      <c r="J218" s="465"/>
      <c r="K218" s="465"/>
      <c r="L218" s="465"/>
      <c r="M218" s="465"/>
      <c r="N218" s="465"/>
    </row>
    <row r="219" spans="1:14">
      <c r="A219" s="662"/>
      <c r="B219" s="268"/>
      <c r="C219" s="465"/>
      <c r="D219" s="268"/>
      <c r="E219" s="268"/>
      <c r="F219" s="268"/>
      <c r="G219" s="268"/>
      <c r="H219" s="268"/>
      <c r="I219" s="268"/>
      <c r="J219" s="465"/>
      <c r="K219" s="465"/>
      <c r="L219" s="465"/>
      <c r="M219" s="465"/>
      <c r="N219" s="465"/>
    </row>
    <row r="220" spans="1:14">
      <c r="A220" s="662"/>
      <c r="B220" s="268"/>
      <c r="C220" s="465"/>
      <c r="D220" s="268"/>
      <c r="E220" s="268"/>
      <c r="F220" s="268"/>
      <c r="G220" s="268"/>
      <c r="H220" s="268"/>
      <c r="I220" s="268"/>
      <c r="J220" s="465"/>
      <c r="K220" s="465"/>
      <c r="L220" s="465"/>
      <c r="M220" s="465"/>
      <c r="N220" s="465"/>
    </row>
    <row r="221" spans="1:14">
      <c r="A221" s="662"/>
      <c r="B221" s="268"/>
      <c r="C221" s="465"/>
      <c r="D221" s="268"/>
      <c r="E221" s="268"/>
      <c r="F221" s="268"/>
      <c r="G221" s="268"/>
      <c r="H221" s="268"/>
      <c r="I221" s="268"/>
      <c r="J221" s="465"/>
      <c r="K221" s="465"/>
      <c r="L221" s="465"/>
      <c r="M221" s="465"/>
      <c r="N221" s="465"/>
    </row>
    <row r="222" spans="1:14">
      <c r="A222" s="662"/>
      <c r="B222" s="268"/>
      <c r="C222" s="465"/>
      <c r="D222" s="268"/>
      <c r="E222" s="268"/>
      <c r="F222" s="268"/>
      <c r="G222" s="268"/>
      <c r="H222" s="268"/>
      <c r="I222" s="268"/>
      <c r="J222" s="465"/>
      <c r="K222" s="465"/>
      <c r="L222" s="465"/>
      <c r="M222" s="465"/>
      <c r="N222" s="465"/>
    </row>
    <row r="223" spans="1:14">
      <c r="A223" s="662"/>
      <c r="B223" s="268"/>
      <c r="C223" s="465"/>
      <c r="D223" s="268"/>
      <c r="E223" s="268"/>
      <c r="F223" s="268"/>
      <c r="G223" s="268"/>
      <c r="H223" s="268"/>
      <c r="I223" s="268"/>
      <c r="J223" s="465"/>
      <c r="K223" s="465"/>
      <c r="L223" s="465"/>
      <c r="M223" s="465"/>
      <c r="N223" s="465"/>
    </row>
    <row r="224" spans="1:14">
      <c r="A224" s="662"/>
      <c r="B224" s="268"/>
      <c r="C224" s="465"/>
      <c r="D224" s="268"/>
      <c r="E224" s="268"/>
      <c r="F224" s="268"/>
      <c r="G224" s="268"/>
      <c r="H224" s="268"/>
      <c r="I224" s="268"/>
      <c r="J224" s="465"/>
      <c r="K224" s="465"/>
      <c r="L224" s="465"/>
      <c r="M224" s="465"/>
      <c r="N224" s="465"/>
    </row>
    <row r="225" spans="1:14">
      <c r="A225" s="662"/>
      <c r="B225" s="268"/>
      <c r="C225" s="465"/>
      <c r="D225" s="268"/>
      <c r="E225" s="268"/>
      <c r="F225" s="268"/>
      <c r="G225" s="268"/>
      <c r="H225" s="268"/>
      <c r="I225" s="268"/>
      <c r="J225" s="465"/>
      <c r="K225" s="465"/>
      <c r="L225" s="465"/>
      <c r="M225" s="465"/>
      <c r="N225" s="465"/>
    </row>
    <row r="226" spans="1:14">
      <c r="A226" s="662"/>
      <c r="B226" s="268"/>
      <c r="C226" s="465"/>
      <c r="D226" s="268"/>
      <c r="E226" s="268"/>
      <c r="F226" s="268"/>
      <c r="G226" s="268"/>
      <c r="H226" s="268"/>
      <c r="I226" s="268"/>
      <c r="J226" s="465"/>
      <c r="K226" s="465"/>
      <c r="L226" s="465"/>
      <c r="M226" s="465"/>
      <c r="N226" s="465"/>
    </row>
    <row r="227" spans="1:14">
      <c r="A227" s="662"/>
      <c r="B227" s="268"/>
      <c r="C227" s="465"/>
      <c r="D227" s="268"/>
      <c r="E227" s="268"/>
      <c r="F227" s="268"/>
      <c r="G227" s="268"/>
      <c r="H227" s="268"/>
      <c r="I227" s="268"/>
      <c r="J227" s="465"/>
      <c r="K227" s="465"/>
      <c r="L227" s="465"/>
      <c r="M227" s="465"/>
      <c r="N227" s="465"/>
    </row>
    <row r="228" spans="1:14">
      <c r="A228" s="662"/>
      <c r="B228" s="268"/>
      <c r="C228" s="465"/>
      <c r="D228" s="268"/>
      <c r="E228" s="268"/>
      <c r="F228" s="268"/>
      <c r="G228" s="268"/>
      <c r="H228" s="268"/>
      <c r="I228" s="268"/>
      <c r="J228" s="465"/>
      <c r="K228" s="465"/>
      <c r="L228" s="465"/>
      <c r="M228" s="465"/>
      <c r="N228" s="465"/>
    </row>
    <row r="229" spans="1:14">
      <c r="A229" s="662"/>
      <c r="B229" s="268"/>
      <c r="C229" s="465"/>
      <c r="D229" s="268"/>
      <c r="E229" s="268"/>
      <c r="F229" s="268"/>
      <c r="G229" s="268"/>
      <c r="H229" s="268"/>
      <c r="I229" s="268"/>
      <c r="J229" s="465"/>
      <c r="K229" s="465"/>
      <c r="L229" s="465"/>
      <c r="M229" s="465"/>
      <c r="N229" s="465"/>
    </row>
    <row r="230" spans="1:14">
      <c r="A230" s="662"/>
      <c r="B230" s="268"/>
      <c r="C230" s="465"/>
      <c r="D230" s="268"/>
      <c r="E230" s="268"/>
      <c r="F230" s="268"/>
      <c r="G230" s="268"/>
      <c r="H230" s="268"/>
      <c r="I230" s="268"/>
      <c r="J230" s="465"/>
      <c r="K230" s="465"/>
      <c r="L230" s="465"/>
      <c r="M230" s="465"/>
      <c r="N230" s="465"/>
    </row>
    <row r="231" spans="1:14">
      <c r="A231" s="662"/>
      <c r="B231" s="268"/>
      <c r="C231" s="465"/>
      <c r="D231" s="268"/>
      <c r="E231" s="268"/>
      <c r="F231" s="268"/>
      <c r="G231" s="268"/>
      <c r="H231" s="268"/>
      <c r="I231" s="268"/>
      <c r="J231" s="465"/>
      <c r="K231" s="465"/>
      <c r="L231" s="465"/>
      <c r="M231" s="465"/>
      <c r="N231" s="465"/>
    </row>
    <row r="232" spans="1:14">
      <c r="A232" s="662"/>
      <c r="B232" s="268"/>
      <c r="C232" s="465"/>
      <c r="D232" s="268"/>
      <c r="E232" s="268"/>
      <c r="F232" s="268"/>
      <c r="G232" s="268"/>
      <c r="H232" s="268"/>
      <c r="I232" s="268"/>
      <c r="J232" s="465"/>
      <c r="K232" s="465"/>
      <c r="L232" s="465"/>
      <c r="M232" s="465"/>
      <c r="N232" s="465"/>
    </row>
    <row r="233" spans="1:14">
      <c r="A233" s="662"/>
      <c r="B233" s="268"/>
      <c r="C233" s="465"/>
      <c r="D233" s="268"/>
      <c r="E233" s="268"/>
      <c r="F233" s="268"/>
      <c r="G233" s="268"/>
      <c r="H233" s="268"/>
      <c r="I233" s="268"/>
      <c r="J233" s="465"/>
      <c r="K233" s="465"/>
      <c r="L233" s="465"/>
      <c r="M233" s="465"/>
      <c r="N233" s="465"/>
    </row>
    <row r="234" spans="1:14">
      <c r="A234" s="662"/>
      <c r="B234" s="268"/>
      <c r="C234" s="465"/>
      <c r="D234" s="268"/>
      <c r="E234" s="268"/>
      <c r="F234" s="268"/>
      <c r="G234" s="268"/>
      <c r="H234" s="268"/>
      <c r="I234" s="268"/>
      <c r="J234" s="465"/>
      <c r="K234" s="465"/>
      <c r="L234" s="465"/>
      <c r="M234" s="465"/>
      <c r="N234" s="465"/>
    </row>
    <row r="235" spans="1:14">
      <c r="A235" s="662"/>
      <c r="B235" s="268"/>
      <c r="C235" s="465"/>
      <c r="D235" s="268"/>
      <c r="E235" s="268"/>
      <c r="F235" s="268"/>
      <c r="G235" s="268"/>
      <c r="H235" s="268"/>
      <c r="I235" s="268"/>
      <c r="J235" s="465"/>
      <c r="K235" s="465"/>
      <c r="L235" s="465"/>
      <c r="M235" s="465"/>
      <c r="N235" s="465"/>
    </row>
    <row r="236" spans="1:14">
      <c r="A236" s="662"/>
      <c r="B236" s="268"/>
      <c r="C236" s="465"/>
      <c r="D236" s="268"/>
      <c r="E236" s="268"/>
      <c r="F236" s="268"/>
      <c r="G236" s="268"/>
      <c r="H236" s="268"/>
      <c r="I236" s="268"/>
      <c r="J236" s="465"/>
      <c r="K236" s="465"/>
      <c r="L236" s="465"/>
      <c r="M236" s="465"/>
      <c r="N236" s="465"/>
    </row>
    <row r="237" spans="1:14">
      <c r="A237" s="662"/>
      <c r="B237" s="268"/>
      <c r="C237" s="465"/>
      <c r="D237" s="268"/>
      <c r="E237" s="268"/>
      <c r="F237" s="268"/>
      <c r="G237" s="268"/>
      <c r="H237" s="268"/>
      <c r="I237" s="268"/>
      <c r="J237" s="465"/>
      <c r="K237" s="465"/>
      <c r="L237" s="465"/>
      <c r="M237" s="465"/>
      <c r="N237" s="465"/>
    </row>
    <row r="238" spans="1:14">
      <c r="A238" s="662"/>
      <c r="B238" s="268"/>
      <c r="C238" s="465"/>
      <c r="D238" s="268"/>
      <c r="E238" s="268"/>
      <c r="F238" s="268"/>
      <c r="G238" s="268"/>
      <c r="H238" s="268"/>
      <c r="I238" s="268"/>
      <c r="J238" s="465"/>
      <c r="K238" s="465"/>
      <c r="L238" s="465"/>
      <c r="M238" s="465"/>
      <c r="N238" s="465"/>
    </row>
    <row r="239" spans="1:14">
      <c r="A239" s="662"/>
      <c r="B239" s="268"/>
      <c r="C239" s="465"/>
      <c r="D239" s="268"/>
      <c r="E239" s="268"/>
      <c r="F239" s="268"/>
      <c r="G239" s="268"/>
      <c r="H239" s="268"/>
      <c r="I239" s="268"/>
      <c r="J239" s="465"/>
      <c r="K239" s="465"/>
      <c r="L239" s="465"/>
      <c r="M239" s="465"/>
      <c r="N239" s="465"/>
    </row>
    <row r="240" spans="1:14">
      <c r="A240" s="662"/>
      <c r="B240" s="268"/>
      <c r="C240" s="465"/>
      <c r="D240" s="268"/>
      <c r="E240" s="268"/>
      <c r="F240" s="268"/>
      <c r="G240" s="268"/>
      <c r="H240" s="268"/>
      <c r="I240" s="268"/>
      <c r="J240" s="465"/>
      <c r="K240" s="465"/>
      <c r="L240" s="465"/>
      <c r="M240" s="465"/>
      <c r="N240" s="465"/>
    </row>
    <row r="241" spans="1:14">
      <c r="A241" s="662"/>
      <c r="B241" s="268"/>
      <c r="C241" s="465"/>
      <c r="D241" s="268"/>
      <c r="E241" s="268"/>
      <c r="F241" s="268"/>
      <c r="G241" s="268"/>
      <c r="H241" s="268"/>
      <c r="I241" s="268"/>
      <c r="J241" s="465"/>
      <c r="K241" s="465"/>
      <c r="L241" s="465"/>
      <c r="M241" s="465"/>
      <c r="N241" s="465"/>
    </row>
    <row r="242" spans="1:14">
      <c r="A242" s="662"/>
      <c r="B242" s="268"/>
      <c r="C242" s="465"/>
      <c r="D242" s="268"/>
      <c r="E242" s="268"/>
      <c r="F242" s="268"/>
      <c r="G242" s="268"/>
      <c r="H242" s="268"/>
      <c r="I242" s="268"/>
      <c r="J242" s="465"/>
      <c r="K242" s="465"/>
      <c r="L242" s="465"/>
      <c r="M242" s="465"/>
      <c r="N242" s="465"/>
    </row>
    <row r="243" spans="1:14">
      <c r="A243" s="662"/>
      <c r="B243" s="268"/>
      <c r="C243" s="465"/>
      <c r="D243" s="268"/>
      <c r="E243" s="268"/>
      <c r="F243" s="268"/>
      <c r="G243" s="268"/>
      <c r="H243" s="268"/>
      <c r="I243" s="268"/>
      <c r="J243" s="465"/>
      <c r="K243" s="465"/>
      <c r="L243" s="465"/>
      <c r="M243" s="465"/>
      <c r="N243" s="465"/>
    </row>
    <row r="244" spans="1:14">
      <c r="A244" s="662"/>
      <c r="B244" s="268"/>
      <c r="C244" s="465"/>
      <c r="D244" s="268"/>
      <c r="E244" s="268"/>
      <c r="F244" s="268"/>
      <c r="G244" s="268"/>
      <c r="H244" s="268"/>
      <c r="I244" s="268"/>
      <c r="J244" s="465"/>
      <c r="K244" s="465"/>
      <c r="L244" s="465"/>
      <c r="M244" s="465"/>
      <c r="N244" s="465"/>
    </row>
    <row r="245" spans="1:14">
      <c r="A245" s="662"/>
      <c r="B245" s="268"/>
      <c r="C245" s="465"/>
      <c r="D245" s="268"/>
      <c r="E245" s="268"/>
      <c r="F245" s="268"/>
      <c r="G245" s="268"/>
      <c r="H245" s="268"/>
      <c r="I245" s="268"/>
      <c r="J245" s="465"/>
      <c r="K245" s="465"/>
      <c r="L245" s="465"/>
      <c r="M245" s="465"/>
      <c r="N245" s="465"/>
    </row>
    <row r="246" spans="1:14">
      <c r="A246" s="662"/>
      <c r="B246" s="268"/>
      <c r="C246" s="465"/>
      <c r="D246" s="268"/>
      <c r="E246" s="268"/>
      <c r="F246" s="268"/>
      <c r="G246" s="268"/>
      <c r="H246" s="268"/>
      <c r="I246" s="268"/>
      <c r="J246" s="465"/>
      <c r="K246" s="465"/>
      <c r="L246" s="465"/>
      <c r="M246" s="465"/>
      <c r="N246" s="465"/>
    </row>
    <row r="247" spans="1:14">
      <c r="A247" s="662"/>
      <c r="B247" s="268"/>
      <c r="C247" s="465"/>
      <c r="D247" s="268"/>
      <c r="E247" s="268"/>
      <c r="F247" s="268"/>
      <c r="G247" s="268"/>
      <c r="H247" s="268"/>
      <c r="I247" s="268"/>
      <c r="J247" s="465"/>
      <c r="K247" s="465"/>
      <c r="L247" s="465"/>
      <c r="M247" s="465"/>
      <c r="N247" s="465"/>
    </row>
    <row r="248" spans="1:14">
      <c r="A248" s="662"/>
      <c r="B248" s="268"/>
      <c r="C248" s="465"/>
      <c r="D248" s="268"/>
      <c r="E248" s="268"/>
      <c r="F248" s="268"/>
      <c r="G248" s="268"/>
      <c r="H248" s="268"/>
      <c r="I248" s="268"/>
      <c r="J248" s="465"/>
      <c r="K248" s="465"/>
      <c r="L248" s="465"/>
      <c r="M248" s="465"/>
      <c r="N248" s="465"/>
    </row>
    <row r="249" spans="1:14">
      <c r="A249" s="662"/>
      <c r="B249" s="268"/>
      <c r="C249" s="465"/>
      <c r="D249" s="268"/>
      <c r="E249" s="268"/>
      <c r="F249" s="268"/>
      <c r="G249" s="268"/>
      <c r="H249" s="268"/>
      <c r="I249" s="268"/>
      <c r="J249" s="465"/>
      <c r="K249" s="465"/>
      <c r="L249" s="465"/>
      <c r="M249" s="465"/>
      <c r="N249" s="465"/>
    </row>
    <row r="250" spans="1:14">
      <c r="A250" s="662"/>
      <c r="B250" s="268"/>
      <c r="C250" s="465"/>
      <c r="D250" s="268"/>
      <c r="E250" s="268"/>
      <c r="F250" s="268"/>
      <c r="G250" s="268"/>
      <c r="H250" s="268"/>
      <c r="I250" s="268"/>
      <c r="J250" s="465"/>
      <c r="K250" s="465"/>
      <c r="L250" s="465"/>
      <c r="M250" s="465"/>
      <c r="N250" s="465"/>
    </row>
    <row r="251" spans="1:14">
      <c r="A251" s="662"/>
      <c r="B251" s="268"/>
      <c r="C251" s="465"/>
      <c r="D251" s="268"/>
      <c r="E251" s="268"/>
      <c r="F251" s="268"/>
      <c r="G251" s="268"/>
      <c r="H251" s="268"/>
      <c r="I251" s="268"/>
      <c r="J251" s="465"/>
      <c r="K251" s="465"/>
      <c r="L251" s="465"/>
      <c r="M251" s="465"/>
      <c r="N251" s="465"/>
    </row>
    <row r="252" spans="1:14">
      <c r="A252" s="662"/>
      <c r="B252" s="268"/>
      <c r="C252" s="465"/>
      <c r="D252" s="268"/>
      <c r="E252" s="268"/>
      <c r="F252" s="268"/>
      <c r="G252" s="268"/>
      <c r="H252" s="268"/>
      <c r="I252" s="268"/>
      <c r="J252" s="465"/>
      <c r="K252" s="465"/>
      <c r="L252" s="465"/>
      <c r="M252" s="465"/>
      <c r="N252" s="465"/>
    </row>
    <row r="253" spans="1:14">
      <c r="A253" s="662"/>
      <c r="B253" s="268"/>
      <c r="C253" s="465"/>
      <c r="D253" s="268"/>
      <c r="E253" s="268"/>
      <c r="F253" s="268"/>
      <c r="G253" s="268"/>
      <c r="H253" s="268"/>
      <c r="I253" s="268"/>
      <c r="J253" s="465"/>
      <c r="K253" s="465"/>
      <c r="L253" s="465"/>
      <c r="M253" s="465"/>
      <c r="N253" s="465"/>
    </row>
    <row r="254" spans="1:14">
      <c r="A254" s="662"/>
      <c r="B254" s="268"/>
      <c r="C254" s="465"/>
      <c r="D254" s="268"/>
      <c r="E254" s="268"/>
      <c r="F254" s="268"/>
      <c r="G254" s="268"/>
      <c r="H254" s="268"/>
      <c r="I254" s="268"/>
      <c r="J254" s="465"/>
      <c r="K254" s="465"/>
      <c r="L254" s="465"/>
      <c r="M254" s="465"/>
      <c r="N254" s="465"/>
    </row>
    <row r="255" spans="1:14">
      <c r="A255" s="662"/>
      <c r="B255" s="268"/>
      <c r="C255" s="465"/>
      <c r="D255" s="268"/>
      <c r="E255" s="268"/>
      <c r="F255" s="268"/>
      <c r="G255" s="268"/>
      <c r="H255" s="268"/>
      <c r="I255" s="268"/>
      <c r="J255" s="465"/>
      <c r="K255" s="465"/>
      <c r="L255" s="465"/>
      <c r="M255" s="465"/>
      <c r="N255" s="465"/>
    </row>
    <row r="256" spans="1:14">
      <c r="A256" s="662"/>
      <c r="B256" s="268"/>
      <c r="C256" s="465"/>
      <c r="D256" s="268"/>
      <c r="E256" s="268"/>
      <c r="F256" s="268"/>
      <c r="G256" s="268"/>
      <c r="H256" s="268"/>
      <c r="I256" s="268"/>
      <c r="J256" s="465"/>
      <c r="K256" s="465"/>
      <c r="L256" s="465"/>
      <c r="M256" s="465"/>
      <c r="N256" s="465"/>
    </row>
    <row r="257" spans="1:14">
      <c r="A257" s="662"/>
      <c r="B257" s="268"/>
      <c r="C257" s="465"/>
      <c r="D257" s="268"/>
      <c r="E257" s="268"/>
      <c r="F257" s="268"/>
      <c r="G257" s="268"/>
      <c r="H257" s="268"/>
      <c r="I257" s="268"/>
      <c r="J257" s="465"/>
      <c r="K257" s="465"/>
      <c r="L257" s="465"/>
      <c r="M257" s="465"/>
      <c r="N257" s="465"/>
    </row>
    <row r="258" spans="1:14">
      <c r="A258" s="662"/>
      <c r="B258" s="268"/>
      <c r="C258" s="465"/>
      <c r="D258" s="268"/>
      <c r="E258" s="268"/>
      <c r="F258" s="268"/>
      <c r="G258" s="268"/>
      <c r="H258" s="268"/>
      <c r="I258" s="268"/>
      <c r="J258" s="465"/>
      <c r="K258" s="465"/>
      <c r="L258" s="465"/>
      <c r="M258" s="465"/>
      <c r="N258" s="465"/>
    </row>
    <row r="259" spans="1:14">
      <c r="A259" s="662"/>
      <c r="B259" s="268"/>
      <c r="C259" s="465"/>
      <c r="D259" s="268"/>
      <c r="E259" s="268"/>
      <c r="F259" s="268"/>
      <c r="G259" s="268"/>
      <c r="H259" s="268"/>
      <c r="I259" s="268"/>
      <c r="J259" s="465"/>
      <c r="K259" s="465"/>
      <c r="L259" s="465"/>
      <c r="M259" s="465"/>
      <c r="N259" s="465"/>
    </row>
    <row r="260" spans="1:14">
      <c r="A260" s="662"/>
      <c r="B260" s="268"/>
      <c r="C260" s="465"/>
      <c r="D260" s="268"/>
      <c r="E260" s="268"/>
      <c r="F260" s="268"/>
      <c r="G260" s="268"/>
      <c r="H260" s="268"/>
      <c r="I260" s="268"/>
      <c r="J260" s="465"/>
      <c r="K260" s="465"/>
      <c r="L260" s="465"/>
      <c r="M260" s="465"/>
      <c r="N260" s="465"/>
    </row>
    <row r="261" spans="1:14">
      <c r="A261" s="662"/>
      <c r="B261" s="268"/>
      <c r="C261" s="465"/>
      <c r="D261" s="268"/>
      <c r="E261" s="268"/>
      <c r="F261" s="268"/>
      <c r="G261" s="268"/>
      <c r="H261" s="268"/>
      <c r="I261" s="268"/>
      <c r="J261" s="465"/>
      <c r="K261" s="465"/>
      <c r="L261" s="465"/>
      <c r="M261" s="465"/>
      <c r="N261" s="465"/>
    </row>
    <row r="262" spans="1:14">
      <c r="A262" s="662"/>
      <c r="B262" s="268"/>
      <c r="C262" s="465"/>
      <c r="D262" s="268"/>
      <c r="E262" s="268"/>
      <c r="F262" s="268"/>
      <c r="G262" s="268"/>
      <c r="H262" s="268"/>
      <c r="I262" s="268"/>
      <c r="J262" s="465"/>
      <c r="K262" s="465"/>
      <c r="L262" s="465"/>
      <c r="M262" s="465"/>
      <c r="N262" s="465"/>
    </row>
    <row r="263" spans="1:14">
      <c r="A263" s="662"/>
      <c r="B263" s="268"/>
      <c r="C263" s="465"/>
      <c r="D263" s="268"/>
      <c r="E263" s="268"/>
      <c r="F263" s="268"/>
      <c r="G263" s="268"/>
      <c r="H263" s="268"/>
      <c r="I263" s="268"/>
      <c r="J263" s="465"/>
      <c r="K263" s="465"/>
      <c r="L263" s="465"/>
      <c r="M263" s="465"/>
      <c r="N263" s="465"/>
    </row>
    <row r="264" spans="1:14">
      <c r="A264" s="662"/>
      <c r="B264" s="268"/>
      <c r="C264" s="465"/>
      <c r="D264" s="268"/>
      <c r="E264" s="268"/>
      <c r="F264" s="268"/>
      <c r="G264" s="268"/>
      <c r="H264" s="268"/>
      <c r="I264" s="268"/>
      <c r="J264" s="465"/>
      <c r="K264" s="465"/>
      <c r="L264" s="465"/>
      <c r="M264" s="465"/>
      <c r="N264" s="465"/>
    </row>
    <row r="265" spans="1:14">
      <c r="A265" s="662"/>
      <c r="B265" s="268"/>
      <c r="C265" s="465"/>
      <c r="D265" s="268"/>
      <c r="E265" s="268"/>
      <c r="F265" s="268"/>
      <c r="G265" s="268"/>
      <c r="H265" s="268"/>
      <c r="I265" s="268"/>
      <c r="J265" s="465"/>
      <c r="K265" s="465"/>
      <c r="L265" s="465"/>
      <c r="M265" s="465"/>
      <c r="N265" s="465"/>
    </row>
    <row r="266" spans="1:14">
      <c r="A266" s="662"/>
      <c r="B266" s="268"/>
      <c r="C266" s="465"/>
      <c r="D266" s="268"/>
      <c r="E266" s="268"/>
      <c r="F266" s="268"/>
      <c r="G266" s="268"/>
      <c r="H266" s="268"/>
      <c r="I266" s="268"/>
      <c r="J266" s="465"/>
      <c r="K266" s="465"/>
      <c r="L266" s="465"/>
      <c r="M266" s="465"/>
      <c r="N266" s="465"/>
    </row>
    <row r="267" spans="1:14">
      <c r="A267" s="662"/>
      <c r="B267" s="268"/>
      <c r="C267" s="465"/>
      <c r="D267" s="268"/>
      <c r="E267" s="268"/>
      <c r="F267" s="268"/>
      <c r="G267" s="268"/>
      <c r="H267" s="268"/>
      <c r="I267" s="268"/>
      <c r="J267" s="465"/>
      <c r="K267" s="465"/>
      <c r="L267" s="465"/>
      <c r="M267" s="465"/>
      <c r="N267" s="465"/>
    </row>
    <row r="268" spans="1:14">
      <c r="A268" s="662"/>
      <c r="B268" s="268"/>
      <c r="C268" s="465"/>
      <c r="D268" s="268"/>
      <c r="E268" s="268"/>
      <c r="F268" s="268"/>
      <c r="G268" s="268"/>
      <c r="H268" s="268"/>
      <c r="I268" s="268"/>
      <c r="J268" s="465"/>
      <c r="K268" s="465"/>
      <c r="L268" s="465"/>
      <c r="M268" s="465"/>
      <c r="N268" s="465"/>
    </row>
    <row r="269" spans="1:14">
      <c r="A269" s="662"/>
      <c r="B269" s="268"/>
      <c r="C269" s="465"/>
      <c r="D269" s="268"/>
      <c r="E269" s="268"/>
      <c r="F269" s="268"/>
      <c r="G269" s="268"/>
      <c r="H269" s="268"/>
      <c r="I269" s="268"/>
      <c r="J269" s="465"/>
      <c r="K269" s="465"/>
      <c r="L269" s="465"/>
      <c r="M269" s="465"/>
      <c r="N269" s="465"/>
    </row>
    <row r="270" spans="1:14">
      <c r="A270" s="662"/>
      <c r="B270" s="268"/>
      <c r="C270" s="465"/>
      <c r="D270" s="268"/>
      <c r="E270" s="268"/>
      <c r="F270" s="268"/>
      <c r="G270" s="268"/>
      <c r="H270" s="268"/>
      <c r="I270" s="268"/>
      <c r="J270" s="465"/>
      <c r="K270" s="465"/>
      <c r="L270" s="465"/>
      <c r="M270" s="465"/>
      <c r="N270" s="465"/>
    </row>
    <row r="271" spans="1:14">
      <c r="A271" s="662"/>
      <c r="B271" s="268"/>
      <c r="C271" s="465"/>
      <c r="D271" s="268"/>
      <c r="E271" s="268"/>
      <c r="F271" s="268"/>
      <c r="G271" s="268"/>
      <c r="H271" s="268"/>
      <c r="I271" s="268"/>
      <c r="J271" s="465"/>
      <c r="K271" s="465"/>
      <c r="L271" s="465"/>
      <c r="M271" s="465"/>
      <c r="N271" s="465"/>
    </row>
    <row r="272" spans="1:14">
      <c r="A272" s="662"/>
      <c r="B272" s="268"/>
      <c r="C272" s="465"/>
      <c r="D272" s="268"/>
      <c r="E272" s="268"/>
      <c r="F272" s="268"/>
      <c r="G272" s="268"/>
      <c r="H272" s="268"/>
      <c r="I272" s="268"/>
      <c r="J272" s="465"/>
      <c r="K272" s="465"/>
      <c r="L272" s="465"/>
      <c r="M272" s="465"/>
      <c r="N272" s="465"/>
    </row>
    <row r="273" spans="1:14">
      <c r="A273" s="662"/>
      <c r="B273" s="268"/>
      <c r="C273" s="465"/>
      <c r="D273" s="268"/>
      <c r="E273" s="268"/>
      <c r="F273" s="268"/>
      <c r="G273" s="268"/>
      <c r="H273" s="268"/>
      <c r="I273" s="268"/>
      <c r="J273" s="465"/>
      <c r="K273" s="465"/>
      <c r="L273" s="465"/>
      <c r="M273" s="465"/>
      <c r="N273" s="465"/>
    </row>
    <row r="274" spans="1:14">
      <c r="A274" s="662"/>
      <c r="B274" s="268"/>
      <c r="C274" s="465"/>
      <c r="D274" s="268"/>
      <c r="E274" s="268"/>
      <c r="F274" s="268"/>
      <c r="G274" s="268"/>
      <c r="H274" s="268"/>
      <c r="I274" s="268"/>
      <c r="J274" s="465"/>
      <c r="K274" s="465"/>
      <c r="L274" s="465"/>
      <c r="M274" s="465"/>
      <c r="N274" s="465"/>
    </row>
    <row r="275" spans="1:14">
      <c r="A275" s="662"/>
      <c r="B275" s="268"/>
      <c r="C275" s="465"/>
      <c r="D275" s="268"/>
      <c r="E275" s="268"/>
      <c r="F275" s="268"/>
      <c r="G275" s="268"/>
      <c r="H275" s="268"/>
      <c r="I275" s="268"/>
      <c r="J275" s="465"/>
      <c r="K275" s="465"/>
      <c r="L275" s="465"/>
      <c r="M275" s="465"/>
      <c r="N275" s="465"/>
    </row>
    <row r="276" spans="1:14">
      <c r="A276" s="662"/>
      <c r="B276" s="268"/>
      <c r="C276" s="465"/>
      <c r="D276" s="268"/>
      <c r="E276" s="268"/>
      <c r="F276" s="268"/>
      <c r="G276" s="268"/>
      <c r="H276" s="268"/>
      <c r="I276" s="268"/>
      <c r="J276" s="465"/>
      <c r="K276" s="465"/>
      <c r="L276" s="465"/>
      <c r="M276" s="465"/>
      <c r="N276" s="465"/>
    </row>
    <row r="277" spans="1:14">
      <c r="A277" s="662"/>
      <c r="B277" s="268"/>
      <c r="C277" s="465"/>
      <c r="D277" s="268"/>
      <c r="E277" s="268"/>
      <c r="F277" s="268"/>
      <c r="G277" s="268"/>
      <c r="H277" s="268"/>
      <c r="I277" s="268"/>
      <c r="J277" s="465"/>
      <c r="K277" s="465"/>
      <c r="L277" s="465"/>
      <c r="M277" s="465"/>
      <c r="N277" s="465"/>
    </row>
    <row r="278" spans="1:14">
      <c r="A278" s="662"/>
      <c r="B278" s="268"/>
      <c r="C278" s="465"/>
      <c r="D278" s="268"/>
      <c r="E278" s="268"/>
      <c r="F278" s="268"/>
      <c r="G278" s="268"/>
      <c r="H278" s="268"/>
      <c r="I278" s="268"/>
      <c r="J278" s="465"/>
      <c r="K278" s="465"/>
      <c r="L278" s="465"/>
      <c r="M278" s="465"/>
      <c r="N278" s="465"/>
    </row>
    <row r="279" spans="1:14">
      <c r="A279" s="662"/>
      <c r="B279" s="268"/>
      <c r="C279" s="465"/>
      <c r="D279" s="268"/>
      <c r="E279" s="268"/>
      <c r="F279" s="268"/>
      <c r="G279" s="268"/>
      <c r="H279" s="268"/>
      <c r="I279" s="268"/>
      <c r="J279" s="465"/>
      <c r="K279" s="465"/>
      <c r="L279" s="465"/>
      <c r="M279" s="465"/>
      <c r="N279" s="465"/>
    </row>
    <row r="280" spans="1:14">
      <c r="A280" s="662"/>
      <c r="B280" s="268"/>
      <c r="C280" s="465"/>
      <c r="D280" s="268"/>
      <c r="E280" s="268"/>
      <c r="F280" s="268"/>
      <c r="G280" s="268"/>
      <c r="H280" s="268"/>
      <c r="I280" s="268"/>
      <c r="J280" s="465"/>
      <c r="K280" s="465"/>
      <c r="L280" s="465"/>
      <c r="M280" s="465"/>
      <c r="N280" s="465"/>
    </row>
    <row r="281" spans="1:14">
      <c r="A281" s="662"/>
      <c r="B281" s="268"/>
      <c r="C281" s="465"/>
      <c r="D281" s="268"/>
      <c r="E281" s="268"/>
      <c r="F281" s="268"/>
      <c r="G281" s="268"/>
      <c r="H281" s="268"/>
      <c r="I281" s="268"/>
      <c r="J281" s="465"/>
      <c r="K281" s="465"/>
      <c r="L281" s="465"/>
      <c r="M281" s="465"/>
      <c r="N281" s="465"/>
    </row>
    <row r="282" spans="1:14">
      <c r="A282" s="662"/>
      <c r="B282" s="268"/>
      <c r="C282" s="465"/>
      <c r="D282" s="268"/>
      <c r="E282" s="268"/>
      <c r="F282" s="268"/>
      <c r="G282" s="268"/>
      <c r="H282" s="268"/>
      <c r="I282" s="268"/>
      <c r="J282" s="465"/>
      <c r="K282" s="465"/>
      <c r="L282" s="465"/>
      <c r="M282" s="465"/>
      <c r="N282" s="465"/>
    </row>
    <row r="283" spans="1:14">
      <c r="A283" s="662"/>
      <c r="B283" s="268"/>
      <c r="C283" s="465"/>
      <c r="D283" s="268"/>
      <c r="E283" s="268"/>
      <c r="F283" s="268"/>
      <c r="G283" s="268"/>
      <c r="H283" s="268"/>
      <c r="I283" s="268"/>
      <c r="J283" s="465"/>
      <c r="K283" s="465"/>
      <c r="L283" s="465"/>
      <c r="M283" s="465"/>
      <c r="N283" s="465"/>
    </row>
    <row r="284" spans="1:14">
      <c r="A284" s="662"/>
      <c r="B284" s="268"/>
      <c r="C284" s="465"/>
      <c r="D284" s="268"/>
      <c r="E284" s="268"/>
      <c r="F284" s="268"/>
      <c r="G284" s="268"/>
      <c r="H284" s="268"/>
      <c r="I284" s="268"/>
      <c r="J284" s="465"/>
      <c r="K284" s="465"/>
      <c r="L284" s="465"/>
      <c r="M284" s="465"/>
      <c r="N284" s="465"/>
    </row>
    <row r="285" spans="1:14">
      <c r="A285" s="662"/>
      <c r="B285" s="268"/>
      <c r="C285" s="465"/>
      <c r="D285" s="268"/>
      <c r="E285" s="268"/>
      <c r="F285" s="268"/>
      <c r="G285" s="268"/>
      <c r="H285" s="268"/>
      <c r="I285" s="268"/>
      <c r="J285" s="465"/>
      <c r="K285" s="465"/>
      <c r="L285" s="465"/>
      <c r="M285" s="465"/>
      <c r="N285" s="465"/>
    </row>
    <row r="286" spans="1:14">
      <c r="A286" s="662"/>
      <c r="B286" s="268"/>
      <c r="C286" s="465"/>
      <c r="D286" s="268"/>
      <c r="E286" s="268"/>
      <c r="F286" s="268"/>
      <c r="G286" s="268"/>
      <c r="H286" s="268"/>
      <c r="I286" s="268"/>
      <c r="J286" s="465"/>
      <c r="K286" s="465"/>
      <c r="L286" s="465"/>
      <c r="M286" s="465"/>
      <c r="N286" s="465"/>
    </row>
    <row r="287" spans="1:14">
      <c r="A287" s="662"/>
      <c r="B287" s="268"/>
      <c r="C287" s="465"/>
      <c r="D287" s="268"/>
      <c r="E287" s="268"/>
      <c r="F287" s="268"/>
      <c r="G287" s="268"/>
      <c r="H287" s="268"/>
      <c r="I287" s="268"/>
      <c r="J287" s="465"/>
      <c r="K287" s="465"/>
      <c r="L287" s="465"/>
      <c r="M287" s="465"/>
      <c r="N287" s="465"/>
    </row>
    <row r="288" spans="1:14">
      <c r="A288" s="662"/>
      <c r="B288" s="268"/>
      <c r="C288" s="465"/>
      <c r="D288" s="268"/>
      <c r="E288" s="268"/>
      <c r="F288" s="268"/>
      <c r="G288" s="268"/>
      <c r="H288" s="268"/>
      <c r="I288" s="268"/>
      <c r="J288" s="465"/>
      <c r="K288" s="465"/>
      <c r="L288" s="465"/>
      <c r="M288" s="465"/>
      <c r="N288" s="465"/>
    </row>
    <row r="289" spans="1:14">
      <c r="A289" s="662"/>
      <c r="B289" s="268"/>
      <c r="C289" s="465"/>
      <c r="D289" s="268"/>
      <c r="E289" s="268"/>
      <c r="F289" s="268"/>
      <c r="G289" s="268"/>
      <c r="H289" s="268"/>
      <c r="I289" s="268"/>
      <c r="J289" s="465"/>
      <c r="K289" s="465"/>
      <c r="L289" s="465"/>
      <c r="M289" s="465"/>
      <c r="N289" s="465"/>
    </row>
    <row r="290" spans="1:14">
      <c r="A290" s="662"/>
      <c r="B290" s="268"/>
      <c r="C290" s="465"/>
      <c r="D290" s="268"/>
      <c r="E290" s="268"/>
      <c r="F290" s="268"/>
      <c r="G290" s="268"/>
      <c r="H290" s="268"/>
      <c r="I290" s="268"/>
      <c r="J290" s="465"/>
      <c r="K290" s="465"/>
      <c r="L290" s="465"/>
      <c r="M290" s="465"/>
      <c r="N290" s="465"/>
    </row>
    <row r="291" spans="1:14">
      <c r="A291" s="662"/>
      <c r="B291" s="268"/>
      <c r="C291" s="465"/>
      <c r="D291" s="268"/>
      <c r="E291" s="268"/>
      <c r="F291" s="268"/>
      <c r="G291" s="268"/>
      <c r="H291" s="268"/>
      <c r="I291" s="268"/>
      <c r="J291" s="465"/>
      <c r="K291" s="465"/>
      <c r="L291" s="465"/>
      <c r="M291" s="465"/>
      <c r="N291" s="465"/>
    </row>
    <row r="292" spans="1:14">
      <c r="A292" s="662"/>
      <c r="B292" s="268"/>
      <c r="C292" s="465"/>
      <c r="D292" s="268"/>
      <c r="E292" s="268"/>
      <c r="F292" s="268"/>
      <c r="G292" s="268"/>
      <c r="H292" s="268"/>
      <c r="I292" s="268"/>
      <c r="J292" s="465"/>
      <c r="K292" s="465"/>
      <c r="L292" s="465"/>
      <c r="M292" s="465"/>
      <c r="N292" s="465"/>
    </row>
    <row r="293" spans="1:14">
      <c r="A293" s="662"/>
      <c r="B293" s="268"/>
      <c r="C293" s="465"/>
      <c r="D293" s="268"/>
      <c r="E293" s="268"/>
      <c r="F293" s="268"/>
      <c r="G293" s="268"/>
      <c r="H293" s="268"/>
      <c r="I293" s="268"/>
      <c r="J293" s="465"/>
      <c r="K293" s="465"/>
      <c r="L293" s="465"/>
      <c r="M293" s="465"/>
      <c r="N293" s="465"/>
    </row>
    <row r="294" spans="1:14">
      <c r="A294" s="662"/>
      <c r="B294" s="268"/>
      <c r="C294" s="465"/>
      <c r="D294" s="268"/>
      <c r="E294" s="268"/>
      <c r="F294" s="268"/>
      <c r="G294" s="268"/>
      <c r="H294" s="268"/>
      <c r="I294" s="268"/>
      <c r="J294" s="465"/>
      <c r="K294" s="465"/>
      <c r="L294" s="465"/>
      <c r="M294" s="465"/>
      <c r="N294" s="465"/>
    </row>
    <row r="295" spans="1:14">
      <c r="A295" s="662"/>
      <c r="B295" s="268"/>
      <c r="C295" s="465"/>
      <c r="D295" s="268"/>
      <c r="E295" s="268"/>
      <c r="F295" s="268"/>
      <c r="G295" s="268"/>
      <c r="H295" s="268"/>
      <c r="I295" s="268"/>
      <c r="J295" s="465"/>
      <c r="K295" s="465"/>
      <c r="L295" s="465"/>
      <c r="M295" s="465"/>
      <c r="N295" s="465"/>
    </row>
    <row r="296" spans="1:14">
      <c r="A296" s="662"/>
      <c r="B296" s="268"/>
      <c r="C296" s="465"/>
      <c r="D296" s="268"/>
      <c r="E296" s="268"/>
      <c r="F296" s="268"/>
      <c r="G296" s="268"/>
      <c r="H296" s="268"/>
      <c r="I296" s="268"/>
      <c r="J296" s="465"/>
      <c r="K296" s="465"/>
      <c r="L296" s="465"/>
      <c r="M296" s="465"/>
      <c r="N296" s="465"/>
    </row>
    <row r="297" spans="1:14">
      <c r="A297" s="662"/>
      <c r="B297" s="268"/>
      <c r="C297" s="465"/>
      <c r="D297" s="268"/>
      <c r="E297" s="268"/>
      <c r="F297" s="268"/>
      <c r="G297" s="268"/>
      <c r="H297" s="268"/>
      <c r="I297" s="268"/>
      <c r="J297" s="465"/>
      <c r="K297" s="465"/>
      <c r="L297" s="465"/>
      <c r="M297" s="465"/>
      <c r="N297" s="465"/>
    </row>
    <row r="298" spans="1:14">
      <c r="A298" s="662"/>
      <c r="B298" s="268"/>
      <c r="C298" s="465"/>
      <c r="D298" s="268"/>
      <c r="E298" s="268"/>
      <c r="F298" s="268"/>
      <c r="G298" s="268"/>
      <c r="H298" s="268"/>
      <c r="I298" s="268"/>
      <c r="J298" s="465"/>
      <c r="K298" s="465"/>
      <c r="L298" s="465"/>
      <c r="M298" s="465"/>
      <c r="N298" s="465"/>
    </row>
    <row r="299" spans="1:14">
      <c r="A299" s="662"/>
      <c r="B299" s="268"/>
      <c r="C299" s="465"/>
      <c r="D299" s="268"/>
      <c r="E299" s="268"/>
      <c r="F299" s="268"/>
      <c r="G299" s="268"/>
      <c r="H299" s="268"/>
      <c r="I299" s="268"/>
      <c r="J299" s="465"/>
      <c r="K299" s="465"/>
      <c r="L299" s="465"/>
      <c r="M299" s="465"/>
      <c r="N299" s="465"/>
    </row>
    <row r="300" spans="1:14">
      <c r="A300" s="662"/>
      <c r="B300" s="268"/>
      <c r="C300" s="465"/>
      <c r="D300" s="268"/>
      <c r="E300" s="268"/>
      <c r="F300" s="268"/>
      <c r="G300" s="268"/>
      <c r="H300" s="268"/>
      <c r="I300" s="268"/>
      <c r="J300" s="465"/>
      <c r="K300" s="465"/>
      <c r="L300" s="465"/>
      <c r="M300" s="465"/>
      <c r="N300" s="465"/>
    </row>
    <row r="301" spans="1:14">
      <c r="A301" s="662"/>
      <c r="B301" s="268"/>
      <c r="C301" s="465"/>
      <c r="D301" s="268"/>
      <c r="E301" s="268"/>
      <c r="F301" s="268"/>
      <c r="G301" s="268"/>
      <c r="H301" s="268"/>
      <c r="I301" s="268"/>
      <c r="J301" s="465"/>
      <c r="K301" s="465"/>
      <c r="L301" s="465"/>
      <c r="M301" s="465"/>
      <c r="N301" s="465"/>
    </row>
    <row r="302" spans="1:14">
      <c r="A302" s="662"/>
      <c r="B302" s="268"/>
      <c r="C302" s="465"/>
      <c r="D302" s="268"/>
      <c r="E302" s="268"/>
      <c r="F302" s="268"/>
      <c r="G302" s="268"/>
      <c r="H302" s="268"/>
      <c r="I302" s="268"/>
      <c r="J302" s="465"/>
      <c r="K302" s="465"/>
      <c r="L302" s="465"/>
      <c r="M302" s="465"/>
      <c r="N302" s="465"/>
    </row>
    <row r="303" spans="1:14">
      <c r="A303" s="662"/>
      <c r="B303" s="268"/>
      <c r="C303" s="465"/>
      <c r="D303" s="268"/>
      <c r="E303" s="268"/>
      <c r="F303" s="268"/>
      <c r="G303" s="268"/>
      <c r="H303" s="268"/>
      <c r="I303" s="268"/>
      <c r="J303" s="465"/>
      <c r="K303" s="465"/>
      <c r="L303" s="465"/>
      <c r="M303" s="465"/>
      <c r="N303" s="465"/>
    </row>
    <row r="304" spans="1:14">
      <c r="A304" s="662"/>
      <c r="B304" s="268"/>
      <c r="C304" s="465"/>
      <c r="D304" s="268"/>
      <c r="E304" s="268"/>
      <c r="F304" s="268"/>
      <c r="G304" s="268"/>
      <c r="H304" s="268"/>
      <c r="I304" s="268"/>
      <c r="J304" s="465"/>
      <c r="K304" s="465"/>
      <c r="L304" s="465"/>
      <c r="M304" s="465"/>
      <c r="N304" s="465"/>
    </row>
    <row r="305" spans="1:14">
      <c r="A305" s="662"/>
      <c r="B305" s="268"/>
      <c r="C305" s="465"/>
      <c r="D305" s="268"/>
      <c r="E305" s="268"/>
      <c r="F305" s="268"/>
      <c r="G305" s="268"/>
      <c r="H305" s="268"/>
      <c r="I305" s="268"/>
      <c r="J305" s="465"/>
      <c r="K305" s="465"/>
      <c r="L305" s="465"/>
      <c r="M305" s="465"/>
      <c r="N305" s="465"/>
    </row>
    <row r="306" spans="1:14">
      <c r="A306" s="662"/>
      <c r="B306" s="268"/>
      <c r="C306" s="465"/>
      <c r="D306" s="268"/>
      <c r="E306" s="268"/>
      <c r="F306" s="268"/>
      <c r="G306" s="268"/>
      <c r="H306" s="268"/>
      <c r="I306" s="268"/>
    </row>
    <row r="307" spans="1:14">
      <c r="A307" s="662"/>
      <c r="B307" s="268"/>
      <c r="C307" s="465"/>
      <c r="D307" s="268"/>
      <c r="E307" s="268"/>
      <c r="F307" s="268"/>
      <c r="G307" s="268"/>
      <c r="H307" s="268"/>
      <c r="I307" s="268"/>
    </row>
    <row r="308" spans="1:14">
      <c r="A308" s="662"/>
      <c r="B308" s="268"/>
      <c r="C308" s="465"/>
      <c r="D308" s="268"/>
      <c r="E308" s="268"/>
      <c r="F308" s="268"/>
      <c r="G308" s="268"/>
      <c r="H308" s="268"/>
      <c r="I308" s="268"/>
    </row>
    <row r="309" spans="1:14">
      <c r="A309" s="662"/>
      <c r="B309" s="268"/>
      <c r="C309" s="465"/>
      <c r="D309" s="268"/>
      <c r="E309" s="268"/>
      <c r="F309" s="268"/>
      <c r="G309" s="268"/>
      <c r="H309" s="268"/>
      <c r="I309" s="268"/>
    </row>
    <row r="310" spans="1:14">
      <c r="A310" s="662"/>
      <c r="B310" s="268"/>
      <c r="C310" s="465"/>
      <c r="D310" s="268"/>
      <c r="E310" s="268"/>
      <c r="F310" s="268"/>
      <c r="G310" s="268"/>
      <c r="H310" s="268"/>
      <c r="I310" s="268"/>
    </row>
    <row r="311" spans="1:14">
      <c r="A311" s="662"/>
      <c r="B311" s="268"/>
      <c r="C311" s="465"/>
      <c r="D311" s="268"/>
      <c r="E311" s="268"/>
      <c r="F311" s="268"/>
      <c r="G311" s="268"/>
      <c r="H311" s="268"/>
      <c r="I311" s="268"/>
    </row>
  </sheetData>
  <phoneticPr fontId="64" type="noConversion"/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E739-E173-4D7F-BFC9-D4CDEAE13A0A}">
  <sheetPr>
    <pageSetUpPr autoPageBreaks="0"/>
  </sheetPr>
  <dimension ref="A1:Y311"/>
  <sheetViews>
    <sheetView showGridLines="0" tabSelected="1"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42" defaultRowHeight="12.75"/>
  <cols>
    <col min="1" max="1" width="62.7109375" style="660" customWidth="1"/>
    <col min="2" max="2" width="57" style="170" customWidth="1"/>
    <col min="3" max="3" width="15.7109375" style="313" bestFit="1" customWidth="1"/>
    <col min="4" max="4" width="18" style="170" customWidth="1"/>
    <col min="5" max="5" width="18.85546875" style="170" customWidth="1"/>
    <col min="6" max="6" width="15" style="170" customWidth="1"/>
    <col min="7" max="7" width="20" style="170" customWidth="1"/>
    <col min="8" max="8" width="16.85546875" style="170" customWidth="1"/>
    <col min="9" max="9" width="23" style="170" bestFit="1" customWidth="1"/>
    <col min="10" max="10" width="15.28515625" style="313" customWidth="1"/>
    <col min="11" max="11" width="19.28515625" style="313" bestFit="1" customWidth="1"/>
    <col min="12" max="12" width="16.140625" style="313" customWidth="1"/>
    <col min="13" max="13" width="17" style="313" bestFit="1" customWidth="1"/>
    <col min="14" max="14" width="17.28515625" style="313" customWidth="1"/>
    <col min="15" max="15" width="18.7109375" style="170" customWidth="1"/>
    <col min="16" max="16" width="42" style="170"/>
    <col min="17" max="17" width="28.42578125" style="170" customWidth="1"/>
    <col min="18" max="20" width="13.85546875" style="170" customWidth="1"/>
    <col min="21" max="16384" width="42" style="170"/>
  </cols>
  <sheetData>
    <row r="1" spans="1:21" s="165" customFormat="1" ht="22.5">
      <c r="A1" s="688" t="s">
        <v>378</v>
      </c>
      <c r="C1" s="435"/>
      <c r="D1" s="164"/>
      <c r="E1" s="164"/>
      <c r="F1" s="164"/>
      <c r="G1" s="164"/>
      <c r="H1" s="164"/>
      <c r="I1" s="164"/>
      <c r="J1" s="435"/>
      <c r="K1" s="435"/>
      <c r="L1" s="435"/>
      <c r="M1" s="435"/>
      <c r="N1" s="663"/>
    </row>
    <row r="2" spans="1:21" s="165" customFormat="1" ht="22.5">
      <c r="A2" s="404" t="s">
        <v>379</v>
      </c>
      <c r="B2" s="404"/>
      <c r="C2" s="516"/>
      <c r="D2" s="517"/>
      <c r="E2" s="517"/>
      <c r="F2" s="517"/>
      <c r="G2" s="517"/>
      <c r="H2" s="517"/>
      <c r="I2" s="517"/>
      <c r="J2" s="436"/>
      <c r="K2" s="436"/>
      <c r="L2" s="436"/>
      <c r="M2" s="436"/>
      <c r="N2" s="664"/>
    </row>
    <row r="3" spans="1:21" s="165" customFormat="1" ht="22.5">
      <c r="A3" s="689"/>
      <c r="B3" s="690"/>
      <c r="C3" s="531"/>
      <c r="D3" s="531"/>
      <c r="E3" s="531"/>
      <c r="F3" s="531"/>
      <c r="G3" s="531"/>
      <c r="H3" s="531"/>
      <c r="I3" s="531"/>
      <c r="J3" s="436"/>
      <c r="K3" s="436"/>
      <c r="L3" s="436"/>
      <c r="M3" s="436"/>
      <c r="N3" s="436"/>
    </row>
    <row r="4" spans="1:21">
      <c r="A4" s="620" t="s">
        <v>495</v>
      </c>
      <c r="B4" s="173" t="s">
        <v>496</v>
      </c>
      <c r="C4" s="717" t="s">
        <v>775</v>
      </c>
      <c r="D4" s="717" t="s">
        <v>776</v>
      </c>
      <c r="E4" s="717" t="s">
        <v>777</v>
      </c>
      <c r="F4" s="717" t="s">
        <v>778</v>
      </c>
      <c r="G4" s="717" t="s">
        <v>779</v>
      </c>
      <c r="H4" s="717" t="s">
        <v>780</v>
      </c>
      <c r="I4" s="717" t="s">
        <v>781</v>
      </c>
      <c r="J4" s="717" t="s">
        <v>782</v>
      </c>
      <c r="K4" s="717" t="s">
        <v>783</v>
      </c>
      <c r="L4" s="717" t="s">
        <v>784</v>
      </c>
      <c r="M4" s="717" t="s">
        <v>785</v>
      </c>
      <c r="N4" s="717" t="s">
        <v>786</v>
      </c>
      <c r="P4" s="857"/>
      <c r="Q4" s="225"/>
    </row>
    <row r="5" spans="1:21">
      <c r="A5" s="620" t="s">
        <v>343</v>
      </c>
      <c r="B5" s="173" t="s">
        <v>345</v>
      </c>
      <c r="C5" s="432">
        <v>45669995.012964398</v>
      </c>
      <c r="D5" s="432">
        <v>46184989.543799989</v>
      </c>
      <c r="E5" s="432">
        <v>45730047.095546402</v>
      </c>
      <c r="F5" s="432">
        <v>47845938.272091605</v>
      </c>
      <c r="G5" s="432">
        <v>48377919.9671368</v>
      </c>
      <c r="H5" s="432">
        <v>49684102.645350397</v>
      </c>
      <c r="I5" s="432"/>
      <c r="J5" s="185"/>
      <c r="K5" s="432"/>
      <c r="L5" s="848"/>
      <c r="M5" s="774"/>
      <c r="N5" s="792"/>
      <c r="O5" s="862"/>
      <c r="P5" s="858"/>
      <c r="Q5" s="619"/>
    </row>
    <row r="6" spans="1:21">
      <c r="A6" s="621" t="s">
        <v>340</v>
      </c>
      <c r="B6" s="176" t="s">
        <v>351</v>
      </c>
      <c r="C6" s="758">
        <v>15208659.274</v>
      </c>
      <c r="D6" s="758">
        <v>15446196.369999999</v>
      </c>
      <c r="E6" s="758">
        <v>15574470.267999999</v>
      </c>
      <c r="F6" s="758">
        <v>16372484.009</v>
      </c>
      <c r="G6" s="758">
        <v>16549153.069</v>
      </c>
      <c r="H6" s="758">
        <v>17521562.278999999</v>
      </c>
      <c r="I6" s="758"/>
      <c r="J6" s="758"/>
      <c r="K6" s="758"/>
      <c r="L6" s="758"/>
      <c r="M6" s="758"/>
      <c r="N6" s="789"/>
      <c r="O6" s="862"/>
      <c r="P6" s="857"/>
      <c r="Q6" s="225"/>
    </row>
    <row r="7" spans="1:21">
      <c r="A7" s="621" t="s">
        <v>341</v>
      </c>
      <c r="B7" s="176" t="s">
        <v>352</v>
      </c>
      <c r="C7" s="758">
        <v>5693238.8843962001</v>
      </c>
      <c r="D7" s="758">
        <v>5698035.1187999994</v>
      </c>
      <c r="E7" s="758">
        <v>5711786.8161227992</v>
      </c>
      <c r="F7" s="758">
        <v>5850811.1220592</v>
      </c>
      <c r="G7" s="758">
        <v>5999048.5336560002</v>
      </c>
      <c r="H7" s="758">
        <v>6044224.845265599</v>
      </c>
      <c r="I7" s="758"/>
      <c r="J7" s="758"/>
      <c r="K7" s="758"/>
      <c r="L7" s="758"/>
      <c r="M7" s="758"/>
      <c r="N7" s="789"/>
      <c r="O7" s="862"/>
      <c r="P7" s="857"/>
      <c r="Q7" s="225"/>
      <c r="R7" s="619"/>
    </row>
    <row r="8" spans="1:21">
      <c r="A8" s="621" t="s">
        <v>342</v>
      </c>
      <c r="B8" s="176" t="s">
        <v>353</v>
      </c>
      <c r="C8" s="758">
        <v>4629291.1632981999</v>
      </c>
      <c r="D8" s="758">
        <v>4802743.8029999994</v>
      </c>
      <c r="E8" s="758">
        <v>4351321.9621115997</v>
      </c>
      <c r="F8" s="758">
        <v>4464595.5544404006</v>
      </c>
      <c r="G8" s="758">
        <v>4515619.2441048007</v>
      </c>
      <c r="H8" s="758">
        <v>4146277.2024588003</v>
      </c>
      <c r="I8" s="758"/>
      <c r="J8" s="758"/>
      <c r="K8" s="758"/>
      <c r="L8" s="758"/>
      <c r="M8" s="758"/>
      <c r="N8" s="789"/>
      <c r="Q8" s="619"/>
      <c r="R8" s="619"/>
    </row>
    <row r="9" spans="1:21">
      <c r="A9" s="621" t="s">
        <v>585</v>
      </c>
      <c r="B9" s="176" t="s">
        <v>298</v>
      </c>
      <c r="C9" s="758">
        <v>9651499.5099999998</v>
      </c>
      <c r="D9" s="758">
        <v>9603680</v>
      </c>
      <c r="E9" s="758">
        <v>9675699.0899999999</v>
      </c>
      <c r="F9" s="758">
        <v>10007963.739999998</v>
      </c>
      <c r="G9" s="758">
        <v>10182859.08</v>
      </c>
      <c r="H9" s="758">
        <v>10406620.66</v>
      </c>
      <c r="I9" s="758"/>
      <c r="J9" s="758"/>
      <c r="K9" s="758"/>
      <c r="L9" s="758"/>
      <c r="M9" s="758"/>
      <c r="N9" s="789"/>
      <c r="O9" s="862"/>
      <c r="P9" s="857"/>
      <c r="Q9" s="619"/>
      <c r="R9" s="619"/>
    </row>
    <row r="10" spans="1:21">
      <c r="A10" s="621" t="s">
        <v>613</v>
      </c>
      <c r="B10" s="176" t="s">
        <v>615</v>
      </c>
      <c r="C10" s="766">
        <v>2327239.0105280001</v>
      </c>
      <c r="D10" s="766">
        <v>2354469</v>
      </c>
      <c r="E10" s="766">
        <v>2322677.8670760002</v>
      </c>
      <c r="F10" s="766">
        <v>2337487.7736999998</v>
      </c>
      <c r="G10" s="766">
        <v>2357242.5393839995</v>
      </c>
      <c r="H10" s="766">
        <v>2378360.5456480002</v>
      </c>
      <c r="I10" s="766"/>
      <c r="J10" s="766"/>
      <c r="K10" s="766"/>
      <c r="L10" s="766"/>
      <c r="M10" s="766"/>
      <c r="N10" s="790"/>
      <c r="O10" s="862"/>
      <c r="P10" s="857"/>
      <c r="Q10" s="619"/>
      <c r="R10" s="619"/>
    </row>
    <row r="11" spans="1:21">
      <c r="A11" s="621" t="s">
        <v>614</v>
      </c>
      <c r="B11" s="176" t="s">
        <v>616</v>
      </c>
      <c r="C11" s="766">
        <v>1913849.170742</v>
      </c>
      <c r="D11" s="766">
        <v>1915266.2519999999</v>
      </c>
      <c r="E11" s="766">
        <v>1917590.0922359999</v>
      </c>
      <c r="F11" s="766">
        <v>1967223.0728919997</v>
      </c>
      <c r="G11" s="766">
        <v>1984964.5009920001</v>
      </c>
      <c r="H11" s="766">
        <v>1958622.1129780002</v>
      </c>
      <c r="I11" s="766"/>
      <c r="J11" s="766"/>
      <c r="K11" s="766"/>
      <c r="L11" s="766"/>
      <c r="M11" s="766"/>
      <c r="N11" s="790"/>
      <c r="O11" s="862"/>
      <c r="P11" s="857"/>
      <c r="Q11" s="619"/>
      <c r="R11" s="619"/>
    </row>
    <row r="12" spans="1:21">
      <c r="A12" s="621" t="s">
        <v>234</v>
      </c>
      <c r="B12" s="176" t="s">
        <v>144</v>
      </c>
      <c r="C12" s="766">
        <v>5477780</v>
      </c>
      <c r="D12" s="766">
        <v>5550322</v>
      </c>
      <c r="E12" s="766">
        <v>5371481</v>
      </c>
      <c r="F12" s="766">
        <v>5994340</v>
      </c>
      <c r="G12" s="766">
        <v>5900732</v>
      </c>
      <c r="H12" s="766">
        <v>6295356</v>
      </c>
      <c r="I12" s="766"/>
      <c r="J12" s="766"/>
      <c r="K12" s="766"/>
      <c r="L12" s="766"/>
      <c r="M12" s="766"/>
      <c r="N12" s="790"/>
      <c r="O12" s="862"/>
      <c r="P12" s="857"/>
      <c r="Q12" s="619"/>
      <c r="R12" s="619"/>
    </row>
    <row r="13" spans="1:21">
      <c r="A13" s="621" t="s">
        <v>262</v>
      </c>
      <c r="B13" s="176" t="s">
        <v>569</v>
      </c>
      <c r="C13" s="758">
        <v>453240</v>
      </c>
      <c r="D13" s="758">
        <v>464516</v>
      </c>
      <c r="E13" s="758">
        <v>479757</v>
      </c>
      <c r="F13" s="758">
        <v>497898</v>
      </c>
      <c r="G13" s="758">
        <v>515807</v>
      </c>
      <c r="H13" s="758">
        <v>569385</v>
      </c>
      <c r="I13" s="758"/>
      <c r="L13" s="758"/>
      <c r="M13" s="758"/>
      <c r="N13" s="789"/>
      <c r="O13" s="862"/>
      <c r="P13" s="857"/>
      <c r="Q13" s="619"/>
      <c r="R13" s="619"/>
    </row>
    <row r="14" spans="1:21">
      <c r="A14" s="621" t="s">
        <v>685</v>
      </c>
      <c r="B14" s="176" t="s">
        <v>686</v>
      </c>
      <c r="C14" s="758">
        <v>216161</v>
      </c>
      <c r="D14" s="758">
        <v>245361</v>
      </c>
      <c r="E14" s="758">
        <v>231230</v>
      </c>
      <c r="F14" s="758">
        <v>262388</v>
      </c>
      <c r="G14" s="758">
        <v>282262</v>
      </c>
      <c r="H14" s="758">
        <v>284352</v>
      </c>
      <c r="I14" s="758"/>
      <c r="L14" s="758"/>
      <c r="M14" s="758"/>
      <c r="N14" s="789"/>
      <c r="P14" s="857"/>
      <c r="Q14" s="619"/>
      <c r="R14" s="619"/>
    </row>
    <row r="15" spans="1:21">
      <c r="A15" s="621" t="s">
        <v>263</v>
      </c>
      <c r="B15" s="176" t="s">
        <v>346</v>
      </c>
      <c r="C15" s="767">
        <v>99037</v>
      </c>
      <c r="D15" s="767">
        <v>104400</v>
      </c>
      <c r="E15" s="767">
        <v>94033</v>
      </c>
      <c r="F15" s="767">
        <v>90747</v>
      </c>
      <c r="G15" s="767">
        <v>90232</v>
      </c>
      <c r="H15" s="767">
        <v>79342</v>
      </c>
      <c r="I15" s="767"/>
      <c r="J15" s="767"/>
      <c r="K15" s="767"/>
      <c r="L15" s="767"/>
      <c r="M15" s="767"/>
      <c r="N15" s="791"/>
      <c r="P15" s="857"/>
      <c r="Q15" s="619"/>
      <c r="R15" s="619"/>
    </row>
    <row r="16" spans="1:21" s="185" customFormat="1">
      <c r="A16" s="622" t="s">
        <v>344</v>
      </c>
      <c r="B16" s="180" t="s">
        <v>359</v>
      </c>
      <c r="C16" s="432">
        <v>5909268.8416559994</v>
      </c>
      <c r="D16" s="432">
        <v>5940054.5822000001</v>
      </c>
      <c r="E16" s="432">
        <v>5351883.1654142998</v>
      </c>
      <c r="F16" s="186">
        <v>5652791.2673295997</v>
      </c>
      <c r="G16" s="432">
        <v>5466889.4110743999</v>
      </c>
      <c r="H16" s="432">
        <v>5522818.3094100002</v>
      </c>
      <c r="N16" s="805"/>
      <c r="O16" s="862"/>
      <c r="P16" s="859"/>
      <c r="Q16" s="851"/>
      <c r="R16" s="186"/>
      <c r="S16" s="729"/>
      <c r="T16" s="729"/>
      <c r="U16" s="729"/>
    </row>
    <row r="17" spans="1:21">
      <c r="A17" s="621" t="s">
        <v>340</v>
      </c>
      <c r="B17" s="176" t="s">
        <v>351</v>
      </c>
      <c r="C17" s="424">
        <v>467897.18099999998</v>
      </c>
      <c r="D17" s="424">
        <v>479040.66100000002</v>
      </c>
      <c r="E17" s="424">
        <v>482898.81599999999</v>
      </c>
      <c r="F17" s="424">
        <v>489385.36700000003</v>
      </c>
      <c r="G17" s="424">
        <v>510916.31</v>
      </c>
      <c r="H17" s="424">
        <v>520758.90100000001</v>
      </c>
      <c r="I17" s="424"/>
      <c r="J17" s="424"/>
      <c r="K17" s="424"/>
      <c r="L17" s="424"/>
      <c r="M17" s="424"/>
      <c r="N17" s="668"/>
      <c r="P17" s="858"/>
      <c r="Q17" s="700"/>
      <c r="R17" s="424"/>
    </row>
    <row r="18" spans="1:21">
      <c r="A18" s="621" t="s">
        <v>341</v>
      </c>
      <c r="B18" s="176" t="s">
        <v>352</v>
      </c>
      <c r="C18" s="424">
        <v>1010251.1938100001</v>
      </c>
      <c r="D18" s="424">
        <v>1020614.9417999999</v>
      </c>
      <c r="E18" s="424">
        <v>1007599.7676402</v>
      </c>
      <c r="F18" s="424">
        <v>1048288.3984076</v>
      </c>
      <c r="G18" s="424">
        <v>1049851.7572776</v>
      </c>
      <c r="H18" s="424">
        <v>1042974.4765762</v>
      </c>
      <c r="I18" s="424"/>
      <c r="J18" s="424"/>
      <c r="K18" s="424"/>
      <c r="L18" s="424"/>
      <c r="M18" s="424"/>
      <c r="N18" s="668"/>
      <c r="O18" s="862"/>
      <c r="P18" s="858"/>
      <c r="Q18" s="700"/>
      <c r="R18" s="424"/>
    </row>
    <row r="19" spans="1:21">
      <c r="A19" s="621" t="s">
        <v>342</v>
      </c>
      <c r="B19" s="176" t="s">
        <v>353</v>
      </c>
      <c r="C19" s="424">
        <v>153683.83684599999</v>
      </c>
      <c r="D19" s="424">
        <v>157108.97940000001</v>
      </c>
      <c r="E19" s="424">
        <v>140867.98177409999</v>
      </c>
      <c r="F19" s="424">
        <v>145701.78192199999</v>
      </c>
      <c r="G19" s="424">
        <v>148338.54379679999</v>
      </c>
      <c r="H19" s="424">
        <v>135241.49183379998</v>
      </c>
      <c r="I19" s="424"/>
      <c r="J19" s="424"/>
      <c r="K19" s="424"/>
      <c r="L19" s="424"/>
      <c r="M19" s="424"/>
      <c r="N19" s="668"/>
      <c r="P19" s="858"/>
      <c r="Q19" s="700"/>
      <c r="R19" s="424"/>
    </row>
    <row r="20" spans="1:21">
      <c r="A20" s="621" t="s">
        <v>585</v>
      </c>
      <c r="B20" s="176" t="s">
        <v>298</v>
      </c>
      <c r="C20" s="424">
        <v>971214.63</v>
      </c>
      <c r="D20" s="424">
        <v>969927</v>
      </c>
      <c r="E20" s="424">
        <v>664135.60000000009</v>
      </c>
      <c r="F20" s="424">
        <v>676627.72</v>
      </c>
      <c r="G20" s="424">
        <v>658086.80000000005</v>
      </c>
      <c r="H20" s="424">
        <v>724991.44</v>
      </c>
      <c r="I20" s="424"/>
      <c r="J20" s="424"/>
      <c r="K20" s="424"/>
      <c r="L20" s="424"/>
      <c r="M20" s="424"/>
      <c r="N20" s="668"/>
      <c r="P20" s="858"/>
      <c r="Q20" s="700"/>
      <c r="R20" s="424"/>
    </row>
    <row r="21" spans="1:21">
      <c r="A21" s="621" t="s">
        <v>234</v>
      </c>
      <c r="B21" s="176" t="s">
        <v>144</v>
      </c>
      <c r="C21" s="424">
        <v>3238675</v>
      </c>
      <c r="D21" s="424">
        <v>3229264</v>
      </c>
      <c r="E21" s="424">
        <v>2973238</v>
      </c>
      <c r="F21" s="424">
        <v>3223638</v>
      </c>
      <c r="G21" s="424">
        <v>3028878</v>
      </c>
      <c r="H21" s="424">
        <v>2999954</v>
      </c>
      <c r="I21" s="424"/>
      <c r="J21" s="424"/>
      <c r="K21" s="424"/>
      <c r="L21" s="424"/>
      <c r="M21" s="424"/>
      <c r="N21" s="668"/>
      <c r="O21" s="862"/>
      <c r="P21" s="860"/>
      <c r="Q21" s="700"/>
      <c r="R21" s="424"/>
    </row>
    <row r="22" spans="1:21">
      <c r="A22" s="621" t="s">
        <v>262</v>
      </c>
      <c r="B22" s="176" t="s">
        <v>569</v>
      </c>
      <c r="C22" s="424">
        <v>66431</v>
      </c>
      <c r="D22" s="424">
        <v>82459</v>
      </c>
      <c r="E22" s="424">
        <v>81827</v>
      </c>
      <c r="F22" s="424">
        <v>67661</v>
      </c>
      <c r="G22" s="424">
        <v>68866</v>
      </c>
      <c r="H22" s="424">
        <v>96652</v>
      </c>
      <c r="I22" s="424"/>
      <c r="J22" s="424"/>
      <c r="K22" s="424"/>
      <c r="L22" s="424"/>
      <c r="M22" s="424"/>
      <c r="N22" s="668"/>
      <c r="P22" s="859"/>
      <c r="Q22" s="700"/>
      <c r="R22" s="424"/>
    </row>
    <row r="23" spans="1:21">
      <c r="A23" s="621" t="s">
        <v>685</v>
      </c>
      <c r="B23" s="176" t="s">
        <v>686</v>
      </c>
      <c r="C23" s="424">
        <v>776</v>
      </c>
      <c r="D23" s="424">
        <v>1269</v>
      </c>
      <c r="E23" s="424">
        <v>980</v>
      </c>
      <c r="F23" s="424">
        <v>1147</v>
      </c>
      <c r="G23" s="424">
        <v>1621</v>
      </c>
      <c r="H23" s="424">
        <v>1957</v>
      </c>
      <c r="I23" s="424"/>
      <c r="J23" s="424"/>
      <c r="K23" s="424"/>
      <c r="L23" s="424"/>
      <c r="M23" s="424"/>
      <c r="N23" s="668"/>
      <c r="P23" s="860"/>
      <c r="Q23" s="482"/>
      <c r="R23" s="424"/>
    </row>
    <row r="24" spans="1:21">
      <c r="A24" s="621" t="s">
        <v>263</v>
      </c>
      <c r="B24" s="176" t="s">
        <v>346</v>
      </c>
      <c r="C24" s="424">
        <v>340</v>
      </c>
      <c r="D24" s="424">
        <v>371</v>
      </c>
      <c r="E24" s="424">
        <v>336</v>
      </c>
      <c r="F24" s="424">
        <v>342</v>
      </c>
      <c r="G24" s="424">
        <v>331</v>
      </c>
      <c r="H24" s="424">
        <v>289</v>
      </c>
      <c r="I24" s="424"/>
      <c r="J24" s="424"/>
      <c r="K24" s="424"/>
      <c r="L24" s="424"/>
      <c r="M24" s="424"/>
      <c r="N24" s="668"/>
      <c r="P24" s="859"/>
      <c r="Q24" s="851"/>
      <c r="R24" s="424"/>
      <c r="S24" s="185"/>
      <c r="T24" s="185"/>
      <c r="U24" s="185"/>
    </row>
    <row r="25" spans="1:21" s="185" customFormat="1">
      <c r="A25" s="623" t="s">
        <v>1</v>
      </c>
      <c r="B25" s="184" t="s">
        <v>2</v>
      </c>
      <c r="C25" s="429">
        <f t="shared" ref="C25:H25" si="0">C16+C5</f>
        <v>51579263.854620397</v>
      </c>
      <c r="D25" s="429">
        <f t="shared" si="0"/>
        <v>52125044.125999987</v>
      </c>
      <c r="E25" s="429">
        <f t="shared" si="0"/>
        <v>51081930.260960698</v>
      </c>
      <c r="F25" s="429">
        <f t="shared" si="0"/>
        <v>53498729.539421201</v>
      </c>
      <c r="G25" s="429">
        <f t="shared" si="0"/>
        <v>53844809.3782112</v>
      </c>
      <c r="H25" s="429">
        <f t="shared" si="0"/>
        <v>55206920.954760395</v>
      </c>
      <c r="I25" s="429"/>
      <c r="J25" s="429"/>
      <c r="K25" s="429"/>
      <c r="L25" s="429"/>
      <c r="M25" s="429"/>
      <c r="N25" s="670"/>
      <c r="O25" s="862"/>
      <c r="P25" s="861"/>
    </row>
    <row r="26" spans="1:21" s="188" customFormat="1">
      <c r="A26" s="395" t="s">
        <v>598</v>
      </c>
      <c r="B26" s="187" t="s">
        <v>708</v>
      </c>
      <c r="C26" s="735"/>
      <c r="F26" s="735"/>
      <c r="O26" s="170"/>
    </row>
    <row r="27" spans="1:21" s="188" customFormat="1">
      <c r="A27" s="395"/>
      <c r="B27" s="187"/>
      <c r="C27" s="552"/>
      <c r="O27" s="170"/>
    </row>
    <row r="28" spans="1:21">
      <c r="A28" s="624" t="s">
        <v>360</v>
      </c>
      <c r="B28" s="192" t="s">
        <v>361</v>
      </c>
      <c r="C28" s="311" t="str">
        <f t="shared" ref="C28:N28" si="1">+C4</f>
        <v>2026/01</v>
      </c>
      <c r="D28" s="311" t="str">
        <f t="shared" si="1"/>
        <v>2026/02</v>
      </c>
      <c r="E28" s="311" t="str">
        <f t="shared" si="1"/>
        <v>2026/03</v>
      </c>
      <c r="F28" s="311" t="str">
        <f t="shared" si="1"/>
        <v>2026/04</v>
      </c>
      <c r="G28" s="311" t="str">
        <f t="shared" si="1"/>
        <v>2026/05</v>
      </c>
      <c r="H28" s="311" t="str">
        <f t="shared" si="1"/>
        <v>2026/06</v>
      </c>
      <c r="I28" s="311" t="str">
        <f t="shared" si="1"/>
        <v>2026/07</v>
      </c>
      <c r="J28" s="311" t="str">
        <f t="shared" si="1"/>
        <v>2026/08</v>
      </c>
      <c r="K28" s="311" t="str">
        <f t="shared" si="1"/>
        <v>2026/09</v>
      </c>
      <c r="L28" s="311" t="str">
        <f t="shared" si="1"/>
        <v>2026/10</v>
      </c>
      <c r="M28" s="311" t="str">
        <f t="shared" si="1"/>
        <v>2026/11</v>
      </c>
      <c r="N28" s="671" t="str">
        <f t="shared" si="1"/>
        <v>2026/12</v>
      </c>
      <c r="P28" s="619"/>
      <c r="Q28" s="619"/>
      <c r="R28" s="619"/>
    </row>
    <row r="29" spans="1:21">
      <c r="A29" s="625" t="s">
        <v>761</v>
      </c>
      <c r="B29" s="195" t="s">
        <v>300</v>
      </c>
      <c r="C29" s="441">
        <v>20713052.002928302</v>
      </c>
      <c r="D29" s="441">
        <v>20748796.799079102</v>
      </c>
      <c r="E29" s="441">
        <v>19734519.036258198</v>
      </c>
      <c r="F29" s="441">
        <v>22902256.978896201</v>
      </c>
      <c r="G29" s="441">
        <v>21943232.555991299</v>
      </c>
      <c r="H29" s="441">
        <v>22604859.794404998</v>
      </c>
      <c r="J29" s="760"/>
      <c r="K29" s="760"/>
      <c r="L29" s="760"/>
      <c r="M29" s="760"/>
      <c r="N29" s="794"/>
      <c r="P29" s="619"/>
      <c r="Q29" s="619"/>
      <c r="R29" s="619"/>
    </row>
    <row r="30" spans="1:21">
      <c r="A30" s="625" t="s">
        <v>235</v>
      </c>
      <c r="B30" s="197" t="s">
        <v>163</v>
      </c>
      <c r="C30" s="727">
        <v>8716455</v>
      </c>
      <c r="D30" s="727">
        <v>8779586.7618780006</v>
      </c>
      <c r="E30" s="727">
        <v>8344719</v>
      </c>
      <c r="F30" s="727">
        <v>9217978</v>
      </c>
      <c r="G30" s="727">
        <v>8929610</v>
      </c>
      <c r="H30" s="727">
        <v>9295310</v>
      </c>
      <c r="I30" s="727"/>
      <c r="J30" s="524"/>
      <c r="K30" s="524"/>
      <c r="L30" s="524"/>
      <c r="M30" s="727"/>
      <c r="N30" s="795"/>
    </row>
    <row r="31" spans="1:21" s="313" customFormat="1">
      <c r="A31" s="626" t="s">
        <v>671</v>
      </c>
      <c r="B31" s="528" t="s">
        <v>673</v>
      </c>
      <c r="C31" s="726">
        <v>720568.95000000007</v>
      </c>
      <c r="D31" s="527">
        <v>778151.81</v>
      </c>
      <c r="E31" s="527">
        <v>776248.95000000007</v>
      </c>
      <c r="F31" s="527">
        <v>811673.98</v>
      </c>
      <c r="G31" s="527">
        <v>850948.57000000007</v>
      </c>
      <c r="H31" s="527">
        <v>933481.25000000012</v>
      </c>
      <c r="I31" s="527"/>
      <c r="J31" s="527"/>
      <c r="K31" s="527"/>
      <c r="L31" s="527"/>
      <c r="M31" s="726"/>
      <c r="N31" s="796"/>
      <c r="O31" s="170"/>
    </row>
    <row r="32" spans="1:21" s="313" customFormat="1">
      <c r="A32" s="395" t="s">
        <v>674</v>
      </c>
      <c r="B32" s="187" t="s">
        <v>687</v>
      </c>
      <c r="O32" s="170"/>
    </row>
    <row r="33" spans="1:21" s="313" customFormat="1">
      <c r="A33" s="395"/>
      <c r="B33" s="187"/>
    </row>
    <row r="34" spans="1:21" s="313" customFormat="1">
      <c r="A34" s="624" t="s">
        <v>721</v>
      </c>
      <c r="B34" s="192" t="s">
        <v>760</v>
      </c>
      <c r="C34" s="311" t="str">
        <f t="shared" ref="C34:N34" si="2">+C4</f>
        <v>2026/01</v>
      </c>
      <c r="D34" s="311" t="str">
        <f t="shared" si="2"/>
        <v>2026/02</v>
      </c>
      <c r="E34" s="311" t="str">
        <f t="shared" si="2"/>
        <v>2026/03</v>
      </c>
      <c r="F34" s="311" t="str">
        <f t="shared" si="2"/>
        <v>2026/04</v>
      </c>
      <c r="G34" s="311" t="str">
        <f t="shared" si="2"/>
        <v>2026/05</v>
      </c>
      <c r="H34" s="311" t="str">
        <f t="shared" si="2"/>
        <v>2026/06</v>
      </c>
      <c r="I34" s="311" t="str">
        <f t="shared" si="2"/>
        <v>2026/07</v>
      </c>
      <c r="J34" s="311" t="str">
        <f t="shared" si="2"/>
        <v>2026/08</v>
      </c>
      <c r="K34" s="311" t="str">
        <f t="shared" si="2"/>
        <v>2026/09</v>
      </c>
      <c r="L34" s="311" t="str">
        <f t="shared" si="2"/>
        <v>2026/10</v>
      </c>
      <c r="M34" s="311" t="str">
        <f t="shared" si="2"/>
        <v>2026/11</v>
      </c>
      <c r="N34" s="671" t="str">
        <f t="shared" si="2"/>
        <v>2026/12</v>
      </c>
    </row>
    <row r="35" spans="1:21" s="313" customFormat="1">
      <c r="A35" s="627" t="s">
        <v>714</v>
      </c>
      <c r="B35" s="586" t="s">
        <v>731</v>
      </c>
      <c r="C35" s="584"/>
      <c r="D35" s="584"/>
      <c r="E35" s="584"/>
      <c r="F35" s="584"/>
      <c r="G35" s="584"/>
      <c r="H35" s="584"/>
      <c r="I35" s="584"/>
      <c r="J35" s="585"/>
      <c r="K35" s="585"/>
      <c r="L35" s="585"/>
      <c r="M35" s="585"/>
      <c r="N35" s="674"/>
    </row>
    <row r="36" spans="1:21" s="313" customFormat="1">
      <c r="A36" s="632" t="s">
        <v>478</v>
      </c>
      <c r="B36" s="316" t="s">
        <v>486</v>
      </c>
      <c r="C36" s="315">
        <v>240</v>
      </c>
      <c r="D36" s="315">
        <v>241</v>
      </c>
      <c r="E36" s="313">
        <v>241</v>
      </c>
      <c r="F36" s="313">
        <v>250</v>
      </c>
      <c r="G36" s="313">
        <v>251</v>
      </c>
      <c r="H36" s="313">
        <v>250</v>
      </c>
      <c r="N36" s="741"/>
      <c r="P36" s="764"/>
      <c r="Q36" s="764"/>
      <c r="R36" s="764"/>
      <c r="S36" s="764"/>
    </row>
    <row r="37" spans="1:21" s="313" customFormat="1">
      <c r="A37" s="632" t="s">
        <v>479</v>
      </c>
      <c r="B37" s="316" t="s">
        <v>487</v>
      </c>
      <c r="C37" s="315">
        <v>274</v>
      </c>
      <c r="D37" s="315">
        <v>278</v>
      </c>
      <c r="E37" s="313">
        <v>281</v>
      </c>
      <c r="F37" s="313">
        <v>276</v>
      </c>
      <c r="G37" s="313">
        <v>276</v>
      </c>
      <c r="H37" s="313">
        <v>275</v>
      </c>
      <c r="N37" s="741"/>
    </row>
    <row r="38" spans="1:21" s="313" customFormat="1">
      <c r="A38" s="632" t="s">
        <v>715</v>
      </c>
      <c r="B38" s="316" t="s">
        <v>718</v>
      </c>
      <c r="C38" s="315">
        <v>48</v>
      </c>
      <c r="D38" s="315">
        <v>48</v>
      </c>
      <c r="E38" s="313">
        <v>49</v>
      </c>
      <c r="F38" s="313">
        <v>46</v>
      </c>
      <c r="G38" s="313">
        <v>46</v>
      </c>
      <c r="H38" s="313">
        <v>46</v>
      </c>
      <c r="N38" s="741"/>
    </row>
    <row r="39" spans="1:21" s="313" customFormat="1">
      <c r="A39" s="632" t="s">
        <v>716</v>
      </c>
      <c r="B39" s="316" t="s">
        <v>719</v>
      </c>
      <c r="C39" s="315">
        <v>16</v>
      </c>
      <c r="D39" s="315">
        <v>16</v>
      </c>
      <c r="E39" s="313">
        <v>15</v>
      </c>
      <c r="F39" s="313">
        <v>14</v>
      </c>
      <c r="G39" s="313">
        <v>14</v>
      </c>
      <c r="H39" s="313">
        <v>16</v>
      </c>
      <c r="N39" s="741"/>
    </row>
    <row r="40" spans="1:21" s="313" customFormat="1" ht="11.25" customHeight="1">
      <c r="A40" s="739" t="s">
        <v>717</v>
      </c>
      <c r="B40" s="740" t="s">
        <v>720</v>
      </c>
      <c r="C40" s="722">
        <v>18</v>
      </c>
      <c r="D40" s="722">
        <v>18</v>
      </c>
      <c r="E40" s="722">
        <v>18</v>
      </c>
      <c r="F40" s="722">
        <v>19</v>
      </c>
      <c r="G40" s="722">
        <v>19</v>
      </c>
      <c r="H40" s="722">
        <v>19</v>
      </c>
      <c r="I40" s="722"/>
      <c r="J40" s="722"/>
      <c r="K40" s="722"/>
      <c r="L40" s="722"/>
      <c r="M40" s="722"/>
      <c r="N40" s="743"/>
    </row>
    <row r="41" spans="1:21" s="313" customFormat="1">
      <c r="A41" s="628" t="s">
        <v>722</v>
      </c>
      <c r="B41" s="320" t="s">
        <v>730</v>
      </c>
      <c r="C41" s="437">
        <v>122</v>
      </c>
      <c r="D41" s="437">
        <v>122</v>
      </c>
      <c r="E41" s="437">
        <v>122</v>
      </c>
      <c r="F41" s="437">
        <v>122</v>
      </c>
      <c r="G41" s="437">
        <v>122</v>
      </c>
      <c r="H41" s="437">
        <v>122</v>
      </c>
      <c r="I41" s="437"/>
      <c r="J41" s="437"/>
      <c r="K41" s="437"/>
      <c r="L41" s="437"/>
      <c r="M41" s="437"/>
      <c r="N41" s="847"/>
      <c r="P41" s="764"/>
      <c r="Q41" s="764"/>
      <c r="R41" s="764"/>
      <c r="S41" s="764"/>
      <c r="T41" s="764"/>
      <c r="U41" s="899"/>
    </row>
    <row r="42" spans="1:21">
      <c r="A42" s="300"/>
      <c r="B42" s="211"/>
      <c r="C42" s="554"/>
      <c r="D42" s="225"/>
      <c r="G42" s="225"/>
      <c r="I42" s="225"/>
      <c r="J42" s="444"/>
      <c r="K42" s="444"/>
      <c r="L42" s="444"/>
      <c r="M42" s="444"/>
      <c r="P42" s="764"/>
      <c r="Q42" s="764"/>
      <c r="R42" s="764"/>
      <c r="S42" s="764"/>
      <c r="T42" s="764"/>
      <c r="U42" s="899"/>
    </row>
    <row r="43" spans="1:21">
      <c r="A43" s="629" t="s">
        <v>430</v>
      </c>
      <c r="B43" s="204" t="s">
        <v>431</v>
      </c>
      <c r="C43" s="419" t="str">
        <f t="shared" ref="C43:N43" si="3">+C4</f>
        <v>2026/01</v>
      </c>
      <c r="D43" s="419" t="str">
        <f t="shared" si="3"/>
        <v>2026/02</v>
      </c>
      <c r="E43" s="419" t="str">
        <f t="shared" si="3"/>
        <v>2026/03</v>
      </c>
      <c r="F43" s="419" t="str">
        <f t="shared" si="3"/>
        <v>2026/04</v>
      </c>
      <c r="G43" s="419" t="str">
        <f t="shared" si="3"/>
        <v>2026/05</v>
      </c>
      <c r="H43" s="419" t="str">
        <f t="shared" si="3"/>
        <v>2026/06</v>
      </c>
      <c r="I43" s="419" t="str">
        <f t="shared" si="3"/>
        <v>2026/07</v>
      </c>
      <c r="J43" s="419" t="str">
        <f t="shared" si="3"/>
        <v>2026/08</v>
      </c>
      <c r="K43" s="419" t="str">
        <f t="shared" si="3"/>
        <v>2026/09</v>
      </c>
      <c r="L43" s="419" t="str">
        <f t="shared" si="3"/>
        <v>2026/10</v>
      </c>
      <c r="M43" s="419" t="str">
        <f t="shared" si="3"/>
        <v>2026/11</v>
      </c>
      <c r="N43" s="675" t="str">
        <f t="shared" si="3"/>
        <v>2026/12</v>
      </c>
    </row>
    <row r="44" spans="1:21" s="185" customFormat="1" ht="13.5" customHeight="1">
      <c r="A44" s="630" t="s">
        <v>238</v>
      </c>
      <c r="B44" s="308" t="s">
        <v>514</v>
      </c>
      <c r="C44" s="422">
        <v>5602.8958177189998</v>
      </c>
      <c r="D44" s="422">
        <v>11459.192999999999</v>
      </c>
      <c r="E44" s="422">
        <v>16134.078253600001</v>
      </c>
      <c r="F44" s="422">
        <v>21978.715558094998</v>
      </c>
      <c r="G44" s="422">
        <v>26797.314809115</v>
      </c>
      <c r="H44" s="422">
        <v>32600.580586855998</v>
      </c>
      <c r="I44" s="422"/>
      <c r="J44" s="422"/>
      <c r="K44" s="422"/>
      <c r="L44" s="422"/>
      <c r="M44" s="422"/>
      <c r="N44" s="676"/>
    </row>
    <row r="45" spans="1:21" s="469" customFormat="1" ht="13.5" customHeight="1">
      <c r="A45" s="631" t="s">
        <v>658</v>
      </c>
      <c r="B45" s="519" t="s">
        <v>370</v>
      </c>
      <c r="C45" s="432">
        <v>1212.1193866690901</v>
      </c>
      <c r="D45" s="432">
        <v>2316.4950141962599</v>
      </c>
      <c r="E45" s="432">
        <v>3433.0804058732401</v>
      </c>
      <c r="F45" s="432">
        <v>4355.88901778132</v>
      </c>
      <c r="G45" s="432">
        <v>5053.6465460509899</v>
      </c>
      <c r="H45" s="432">
        <v>5864.2700985532301</v>
      </c>
      <c r="J45" s="768"/>
      <c r="K45" s="768"/>
      <c r="L45" s="768"/>
      <c r="M45" s="768"/>
      <c r="N45" s="792"/>
    </row>
    <row r="46" spans="1:21" s="469" customFormat="1">
      <c r="A46" s="631" t="s">
        <v>369</v>
      </c>
      <c r="B46" s="519" t="s">
        <v>371</v>
      </c>
      <c r="C46" s="432">
        <v>35050.646485675003</v>
      </c>
      <c r="D46" s="432">
        <v>71463.167146826003</v>
      </c>
      <c r="E46" s="432">
        <v>117205.970006063</v>
      </c>
      <c r="F46" s="432">
        <v>157327.934492453</v>
      </c>
      <c r="G46" s="432">
        <v>192079.94353565699</v>
      </c>
      <c r="H46" s="432">
        <v>242295.54718576101</v>
      </c>
      <c r="K46" s="432"/>
      <c r="L46" s="432"/>
      <c r="M46" s="432"/>
      <c r="N46" s="665"/>
    </row>
    <row r="47" spans="1:21">
      <c r="A47" s="632" t="s">
        <v>656</v>
      </c>
      <c r="B47" s="316" t="s">
        <v>661</v>
      </c>
      <c r="C47" s="315">
        <v>1374.7807961999999</v>
      </c>
      <c r="D47" s="315">
        <v>2611.0190996000001</v>
      </c>
      <c r="E47" s="315">
        <v>3490.5346322999999</v>
      </c>
      <c r="F47" s="315">
        <v>5122.9915216999998</v>
      </c>
      <c r="G47" s="315">
        <v>6501.8990379999996</v>
      </c>
      <c r="H47" s="315">
        <v>9267.1601673000005</v>
      </c>
      <c r="I47" s="315"/>
      <c r="K47" s="506"/>
      <c r="L47" s="506"/>
      <c r="M47" s="506"/>
      <c r="N47" s="802"/>
    </row>
    <row r="48" spans="1:21" s="185" customFormat="1">
      <c r="A48" s="631" t="s">
        <v>657</v>
      </c>
      <c r="B48" s="519" t="s">
        <v>662</v>
      </c>
      <c r="C48" s="520">
        <v>2.6875161419398799</v>
      </c>
      <c r="D48" s="520">
        <v>2.8460000000000001</v>
      </c>
      <c r="E48" s="520">
        <v>4.2432801638423303</v>
      </c>
      <c r="F48" s="520">
        <v>4.2581417371628696</v>
      </c>
      <c r="G48" s="270">
        <v>4.2935456710008699</v>
      </c>
      <c r="H48" s="773">
        <v>4.6722932122246004</v>
      </c>
      <c r="K48" s="773"/>
      <c r="L48" s="773"/>
      <c r="M48" s="773"/>
      <c r="N48" s="803"/>
    </row>
    <row r="49" spans="1:16" s="185" customFormat="1" ht="13.5" customHeight="1">
      <c r="A49" s="633" t="s">
        <v>429</v>
      </c>
      <c r="B49" s="237" t="s">
        <v>659</v>
      </c>
      <c r="C49" s="236">
        <v>1365.271508</v>
      </c>
      <c r="D49" s="236">
        <v>2613</v>
      </c>
      <c r="E49" s="236">
        <v>4096.837082</v>
      </c>
      <c r="F49" s="236">
        <v>5616.164675</v>
      </c>
      <c r="G49" s="236">
        <v>6739.8286779999999</v>
      </c>
      <c r="H49" s="768">
        <v>8476.4616879999994</v>
      </c>
      <c r="I49" s="236"/>
      <c r="K49" s="768"/>
      <c r="L49" s="768"/>
      <c r="M49" s="768"/>
      <c r="N49" s="792"/>
    </row>
    <row r="50" spans="1:16" s="185" customFormat="1" ht="13.5" customHeight="1">
      <c r="A50" s="622" t="s">
        <v>364</v>
      </c>
      <c r="B50" s="271" t="s">
        <v>366</v>
      </c>
      <c r="C50" s="307">
        <v>3109.8494805640103</v>
      </c>
      <c r="D50" s="307">
        <v>6667.3904035630003</v>
      </c>
      <c r="E50" s="307">
        <v>10094.39291542456</v>
      </c>
      <c r="F50" s="307">
        <v>13619.869787965612</v>
      </c>
      <c r="G50" s="307">
        <v>16109.9490253724</v>
      </c>
      <c r="H50" s="307">
        <v>19839.1235999194</v>
      </c>
      <c r="I50" s="307"/>
      <c r="J50" s="774"/>
      <c r="K50" s="774"/>
      <c r="L50" s="774"/>
      <c r="M50" s="774"/>
      <c r="N50" s="805"/>
    </row>
    <row r="51" spans="1:16" ht="13.5" customHeight="1">
      <c r="A51" s="211" t="s">
        <v>417</v>
      </c>
      <c r="B51" s="197" t="s">
        <v>302</v>
      </c>
      <c r="C51" s="225">
        <v>1193.7220227221201</v>
      </c>
      <c r="D51" s="225">
        <v>2388.3885762049799</v>
      </c>
      <c r="E51" s="225">
        <v>3566.0005234119803</v>
      </c>
      <c r="F51" s="225">
        <v>4828.7911435619808</v>
      </c>
      <c r="G51" s="225">
        <v>5870.5647482249797</v>
      </c>
      <c r="H51" s="225">
        <v>7137.5095516439806</v>
      </c>
      <c r="I51" s="225"/>
      <c r="K51" s="576"/>
      <c r="L51" s="576"/>
      <c r="M51" s="576"/>
      <c r="N51" s="806"/>
    </row>
    <row r="52" spans="1:16" ht="13.5" customHeight="1">
      <c r="A52" s="211" t="s">
        <v>414</v>
      </c>
      <c r="B52" s="197" t="s">
        <v>461</v>
      </c>
      <c r="C52" s="225">
        <v>754.21197742000004</v>
      </c>
      <c r="D52" s="225">
        <v>1927.2898324800001</v>
      </c>
      <c r="E52" s="225">
        <v>3001.95470531</v>
      </c>
      <c r="F52" s="225">
        <v>4283.9506477300001</v>
      </c>
      <c r="G52" s="225">
        <v>5097.6760161299999</v>
      </c>
      <c r="H52" s="225">
        <v>6365.5574752000002</v>
      </c>
      <c r="I52" s="225"/>
      <c r="K52" s="576"/>
      <c r="L52" s="576"/>
      <c r="M52" s="576"/>
      <c r="N52" s="806"/>
    </row>
    <row r="53" spans="1:16" ht="13.5" customHeight="1">
      <c r="A53" s="211" t="s">
        <v>415</v>
      </c>
      <c r="B53" s="197" t="s">
        <v>462</v>
      </c>
      <c r="C53" s="225">
        <v>467.56361454291999</v>
      </c>
      <c r="D53" s="225">
        <v>958.00541743111</v>
      </c>
      <c r="E53" s="225">
        <v>1610.52661583394</v>
      </c>
      <c r="F53" s="225">
        <v>2175.9519901202498</v>
      </c>
      <c r="G53" s="225">
        <v>2611.9048971304401</v>
      </c>
      <c r="H53" s="225">
        <v>3363.15370867417</v>
      </c>
      <c r="I53" s="225"/>
      <c r="K53" s="576"/>
      <c r="L53" s="576"/>
      <c r="M53" s="576"/>
      <c r="N53" s="806"/>
    </row>
    <row r="54" spans="1:16" ht="13.5" customHeight="1">
      <c r="A54" s="211" t="s">
        <v>424</v>
      </c>
      <c r="B54" s="197" t="s">
        <v>463</v>
      </c>
      <c r="C54" s="225">
        <v>693.80162708348996</v>
      </c>
      <c r="D54" s="225">
        <v>1392.9489172946401</v>
      </c>
      <c r="E54" s="225">
        <v>1915.0677158360102</v>
      </c>
      <c r="F54" s="225">
        <v>2330.2782637446103</v>
      </c>
      <c r="G54" s="225">
        <v>2528.8828673652501</v>
      </c>
      <c r="H54" s="428">
        <v>2971.83215512992</v>
      </c>
      <c r="K54" s="428"/>
      <c r="L54" s="428"/>
      <c r="M54" s="428"/>
      <c r="N54" s="680"/>
    </row>
    <row r="55" spans="1:16" ht="13.5" customHeight="1">
      <c r="A55" s="211" t="s">
        <v>660</v>
      </c>
      <c r="B55" s="197" t="s">
        <v>669</v>
      </c>
      <c r="C55" s="215">
        <f t="shared" ref="C55" si="4">C50-(C54+C53+C52+C51)</f>
        <v>0.55023879548025434</v>
      </c>
      <c r="D55" s="215">
        <v>0.4</v>
      </c>
      <c r="E55" s="215">
        <f>E50-SUM(E51:E54)</f>
        <v>0.84335503262991551</v>
      </c>
      <c r="F55" s="215">
        <f>F50-SUM(F51:F54)</f>
        <v>0.89774280877099955</v>
      </c>
      <c r="G55" s="215">
        <f>G50-SUM(G51:G54)</f>
        <v>0.92049652173045615</v>
      </c>
      <c r="H55" s="215">
        <f>H50-SUM(H51:H54)</f>
        <v>1.0707092713273596</v>
      </c>
      <c r="I55" s="215"/>
      <c r="J55" s="215"/>
      <c r="K55" s="215"/>
      <c r="L55" s="215"/>
      <c r="M55" s="215"/>
      <c r="N55" s="846"/>
    </row>
    <row r="56" spans="1:16" s="185" customFormat="1" ht="13.5" customHeight="1">
      <c r="A56" s="622" t="s">
        <v>365</v>
      </c>
      <c r="B56" s="271" t="s">
        <v>367</v>
      </c>
      <c r="C56" s="445">
        <f>SUM(C57:C59)</f>
        <v>99.328651742999995</v>
      </c>
      <c r="D56" s="445">
        <f>SUM(D57:D59)</f>
        <v>191.78319652800002</v>
      </c>
      <c r="E56" s="445">
        <f>SUM(E57:E59)</f>
        <v>316.82447756700003</v>
      </c>
      <c r="F56" s="445">
        <f>SUM(F57:F59)</f>
        <v>423.45700943400004</v>
      </c>
      <c r="G56" s="445">
        <f>SUM(G57:G59)</f>
        <v>567.66267836999998</v>
      </c>
      <c r="H56" s="445">
        <v>679.38765682899998</v>
      </c>
      <c r="I56" s="445"/>
      <c r="J56" s="445"/>
      <c r="K56" s="445"/>
      <c r="L56" s="445"/>
      <c r="M56" s="445"/>
      <c r="N56" s="681"/>
    </row>
    <row r="57" spans="1:16" ht="13.5" customHeight="1">
      <c r="A57" s="211" t="s">
        <v>414</v>
      </c>
      <c r="B57" s="197" t="s">
        <v>461</v>
      </c>
      <c r="C57" s="606">
        <v>11.8732425</v>
      </c>
      <c r="D57" s="606">
        <v>28.7470575</v>
      </c>
      <c r="E57" s="577">
        <v>42.104325000000003</v>
      </c>
      <c r="F57" s="477">
        <v>61.729812500000001</v>
      </c>
      <c r="G57" s="477">
        <v>97.154240000000001</v>
      </c>
      <c r="H57" s="477">
        <v>135.82714000000001</v>
      </c>
      <c r="I57" s="477"/>
      <c r="J57" s="477"/>
      <c r="K57" s="749"/>
      <c r="L57" s="749"/>
      <c r="M57" s="749"/>
      <c r="N57" s="809"/>
    </row>
    <row r="58" spans="1:16" ht="13.5" customHeight="1">
      <c r="A58" s="211" t="s">
        <v>417</v>
      </c>
      <c r="B58" s="197" t="s">
        <v>302</v>
      </c>
      <c r="C58" s="577">
        <v>16.293820143000001</v>
      </c>
      <c r="D58" s="577">
        <v>35.568415428000002</v>
      </c>
      <c r="E58" s="606">
        <v>50.778196217000001</v>
      </c>
      <c r="F58" s="606">
        <v>65.613629833999994</v>
      </c>
      <c r="G58" s="477">
        <v>78.321797770000003</v>
      </c>
      <c r="H58" s="477">
        <v>95.695992728999997</v>
      </c>
      <c r="I58" s="477"/>
      <c r="J58" s="477"/>
      <c r="K58" s="749"/>
      <c r="L58" s="749"/>
      <c r="M58" s="749"/>
      <c r="N58" s="809"/>
    </row>
    <row r="59" spans="1:16" ht="13.5" customHeight="1">
      <c r="A59" s="634" t="s">
        <v>415</v>
      </c>
      <c r="B59" s="218" t="s">
        <v>462</v>
      </c>
      <c r="C59" s="607">
        <v>71.1615891</v>
      </c>
      <c r="D59" s="607">
        <v>127.4677236</v>
      </c>
      <c r="E59" s="607">
        <v>223.94195635</v>
      </c>
      <c r="F59" s="477">
        <v>296.11356710000001</v>
      </c>
      <c r="G59" s="477">
        <v>392.18664059999998</v>
      </c>
      <c r="H59" s="477">
        <v>447.86452409999998</v>
      </c>
      <c r="I59" s="477"/>
      <c r="J59" s="477"/>
      <c r="K59" s="749"/>
      <c r="L59" s="749"/>
      <c r="M59" s="749"/>
      <c r="N59" s="809"/>
    </row>
    <row r="60" spans="1:16" s="185" customFormat="1" ht="13.5" customHeight="1">
      <c r="A60" s="635" t="s">
        <v>427</v>
      </c>
      <c r="B60" s="237" t="s">
        <v>421</v>
      </c>
      <c r="C60" s="445">
        <v>268.43418667372293</v>
      </c>
      <c r="D60" s="445">
        <v>544.70000000000005</v>
      </c>
      <c r="E60" s="445">
        <v>940.29020389943901</v>
      </c>
      <c r="F60" s="445">
        <v>1190.8255666115267</v>
      </c>
      <c r="G60" s="445">
        <v>1325.9782532297183</v>
      </c>
      <c r="H60" s="445">
        <v>1566.3565529328323</v>
      </c>
      <c r="I60" s="445"/>
      <c r="J60" s="445"/>
      <c r="K60" s="445"/>
      <c r="L60" s="445"/>
      <c r="M60" s="445"/>
      <c r="N60" s="681"/>
      <c r="O60" s="538"/>
      <c r="P60" s="503"/>
    </row>
    <row r="61" spans="1:16" ht="13.5" customHeight="1">
      <c r="A61" s="211" t="s">
        <v>416</v>
      </c>
      <c r="B61" s="197" t="s">
        <v>422</v>
      </c>
      <c r="C61" s="606">
        <v>225.387081356365</v>
      </c>
      <c r="D61" s="606">
        <v>460.7</v>
      </c>
      <c r="E61" s="606">
        <v>837.11687835835301</v>
      </c>
      <c r="F61" s="467">
        <v>1080.037028823406</v>
      </c>
      <c r="G61" s="467">
        <v>1212.39813040335</v>
      </c>
      <c r="H61" s="467">
        <v>1447.4348175525172</v>
      </c>
      <c r="I61" s="606"/>
      <c r="J61" s="606"/>
      <c r="K61" s="606"/>
      <c r="L61" s="477"/>
      <c r="M61" s="477"/>
      <c r="N61" s="682"/>
      <c r="P61" s="482"/>
    </row>
    <row r="62" spans="1:16" ht="13.5" customHeight="1">
      <c r="A62" s="211" t="s">
        <v>419</v>
      </c>
      <c r="B62" s="197" t="s">
        <v>423</v>
      </c>
      <c r="C62" s="577">
        <v>43.047105317357904</v>
      </c>
      <c r="D62" s="577">
        <v>84</v>
      </c>
      <c r="E62" s="577">
        <v>103.1343089794524</v>
      </c>
      <c r="F62" s="577">
        <v>110.74952122648712</v>
      </c>
      <c r="G62" s="577">
        <v>113.54110626473464</v>
      </c>
      <c r="H62" s="577">
        <v>118.88271881868148</v>
      </c>
      <c r="I62" s="577"/>
      <c r="J62" s="577"/>
      <c r="K62" s="577"/>
      <c r="L62" s="477"/>
      <c r="M62" s="477"/>
      <c r="N62" s="682"/>
      <c r="P62" s="503"/>
    </row>
    <row r="63" spans="1:16" ht="13.5" customHeight="1">
      <c r="A63" s="636" t="s">
        <v>420</v>
      </c>
      <c r="B63" s="208" t="s">
        <v>428</v>
      </c>
      <c r="C63" s="447">
        <v>0</v>
      </c>
      <c r="D63" s="447">
        <v>0</v>
      </c>
      <c r="E63" s="447">
        <v>3.9016561633588E-2</v>
      </c>
      <c r="F63" s="447">
        <v>3.9016561633588E-2</v>
      </c>
      <c r="G63" s="447">
        <v>3.9016561633588E-2</v>
      </c>
      <c r="H63" s="447">
        <v>3.9016561633588E-2</v>
      </c>
      <c r="I63" s="447"/>
      <c r="J63" s="447"/>
      <c r="K63" s="447"/>
      <c r="L63" s="447"/>
      <c r="M63" s="447"/>
      <c r="N63" s="695"/>
      <c r="P63" s="503"/>
    </row>
    <row r="64" spans="1:16" s="538" customFormat="1">
      <c r="A64" s="637" t="s">
        <v>712</v>
      </c>
      <c r="B64" s="572" t="s">
        <v>713</v>
      </c>
      <c r="K64" s="748"/>
    </row>
    <row r="65" spans="1:24" s="313" customFormat="1">
      <c r="A65" s="549" t="s">
        <v>787</v>
      </c>
      <c r="B65" s="550" t="s">
        <v>788</v>
      </c>
      <c r="C65" s="556"/>
      <c r="D65" s="475"/>
      <c r="E65" s="475"/>
      <c r="F65" s="475"/>
      <c r="G65" s="475"/>
      <c r="H65" s="475"/>
      <c r="I65" s="475"/>
      <c r="J65" s="477"/>
      <c r="K65" s="477"/>
      <c r="L65" s="477"/>
      <c r="M65" s="477"/>
      <c r="N65" s="477"/>
    </row>
    <row r="66" spans="1:24">
      <c r="A66" s="629" t="s">
        <v>758</v>
      </c>
      <c r="B66" s="204" t="s">
        <v>377</v>
      </c>
      <c r="C66" s="419" t="str">
        <f t="shared" ref="C66:N66" si="5">+C4</f>
        <v>2026/01</v>
      </c>
      <c r="D66" s="419" t="str">
        <f t="shared" si="5"/>
        <v>2026/02</v>
      </c>
      <c r="E66" s="419" t="str">
        <f t="shared" si="5"/>
        <v>2026/03</v>
      </c>
      <c r="F66" s="419" t="str">
        <f t="shared" si="5"/>
        <v>2026/04</v>
      </c>
      <c r="G66" s="419" t="str">
        <f t="shared" si="5"/>
        <v>2026/05</v>
      </c>
      <c r="H66" s="419" t="str">
        <f t="shared" si="5"/>
        <v>2026/06</v>
      </c>
      <c r="I66" s="419" t="str">
        <f t="shared" si="5"/>
        <v>2026/07</v>
      </c>
      <c r="J66" s="419" t="str">
        <f t="shared" si="5"/>
        <v>2026/08</v>
      </c>
      <c r="K66" s="419" t="str">
        <f t="shared" si="5"/>
        <v>2026/09</v>
      </c>
      <c r="L66" s="419" t="str">
        <f t="shared" si="5"/>
        <v>2026/10</v>
      </c>
      <c r="M66" s="419" t="str">
        <f t="shared" si="5"/>
        <v>2026/11</v>
      </c>
      <c r="N66" s="675" t="str">
        <f t="shared" si="5"/>
        <v>2026/12</v>
      </c>
      <c r="O66" s="593"/>
      <c r="P66" s="593"/>
      <c r="Q66" s="593"/>
    </row>
    <row r="67" spans="1:24">
      <c r="A67" s="625" t="s">
        <v>275</v>
      </c>
      <c r="B67" s="195" t="s">
        <v>339</v>
      </c>
      <c r="C67" s="428">
        <v>5062.9678155820802</v>
      </c>
      <c r="D67" s="576">
        <v>7982.1148320779503</v>
      </c>
      <c r="E67" s="576">
        <v>13333.473554321499</v>
      </c>
      <c r="F67" s="576">
        <v>17312.204320217301</v>
      </c>
      <c r="G67" s="576">
        <v>20105.807051068699</v>
      </c>
      <c r="H67" s="882"/>
      <c r="I67" s="576"/>
      <c r="J67" s="576"/>
      <c r="K67" s="576"/>
      <c r="L67" s="576"/>
      <c r="M67" s="576"/>
      <c r="N67" s="714"/>
      <c r="P67" s="593"/>
      <c r="Q67" s="593"/>
    </row>
    <row r="68" spans="1:24">
      <c r="A68" s="625" t="s">
        <v>274</v>
      </c>
      <c r="B68" s="197" t="s">
        <v>294</v>
      </c>
      <c r="C68" s="428">
        <v>4296.0928596558797</v>
      </c>
      <c r="D68" s="576">
        <v>6656.4357003375198</v>
      </c>
      <c r="E68" s="576">
        <v>10620.869173306301</v>
      </c>
      <c r="F68" s="576">
        <v>13241.1537640677</v>
      </c>
      <c r="G68" s="576">
        <v>15441.3418319705</v>
      </c>
      <c r="H68" s="882"/>
      <c r="I68" s="576"/>
      <c r="J68" s="576"/>
      <c r="K68" s="576"/>
      <c r="L68" s="576"/>
      <c r="M68" s="576"/>
      <c r="N68" s="680"/>
      <c r="O68" s="593"/>
      <c r="P68" s="225"/>
      <c r="Q68" s="225"/>
      <c r="R68" s="225"/>
      <c r="S68" s="225"/>
    </row>
    <row r="69" spans="1:24">
      <c r="A69" s="623" t="s">
        <v>1</v>
      </c>
      <c r="B69" s="169" t="s">
        <v>2</v>
      </c>
      <c r="C69" s="319">
        <f>C68+C67</f>
        <v>9359.0606752379608</v>
      </c>
      <c r="D69" s="319">
        <f>D68+D67</f>
        <v>14638.550532415469</v>
      </c>
      <c r="E69" s="319">
        <f>E68+E67</f>
        <v>23954.342727627802</v>
      </c>
      <c r="F69" s="779">
        <v>30553.358084284999</v>
      </c>
      <c r="G69" s="779">
        <v>35547.148883039299</v>
      </c>
      <c r="H69" s="883"/>
      <c r="I69" s="779"/>
      <c r="J69" s="779"/>
      <c r="K69" s="779"/>
      <c r="L69" s="779"/>
      <c r="M69" s="779"/>
      <c r="N69" s="683"/>
      <c r="O69" s="593"/>
      <c r="P69" s="225"/>
      <c r="Q69" s="225"/>
      <c r="R69" s="225"/>
      <c r="S69" s="225"/>
    </row>
    <row r="70" spans="1:24">
      <c r="A70" s="266"/>
      <c r="B70" s="190"/>
      <c r="C70" s="557"/>
      <c r="D70" s="223"/>
      <c r="E70" s="223"/>
      <c r="F70" s="223"/>
      <c r="G70" s="223"/>
      <c r="H70" s="223"/>
      <c r="I70" s="223"/>
      <c r="J70" s="448"/>
      <c r="K70" s="448"/>
      <c r="L70" s="843"/>
      <c r="N70" s="448"/>
      <c r="O70" s="593"/>
      <c r="P70" s="225"/>
      <c r="Q70" s="225"/>
      <c r="R70" s="225"/>
      <c r="S70" s="225"/>
    </row>
    <row r="71" spans="1:24" s="538" customFormat="1">
      <c r="A71" s="638" t="s">
        <v>677</v>
      </c>
      <c r="B71" s="541" t="s">
        <v>679</v>
      </c>
      <c r="C71" s="311" t="str">
        <f t="shared" ref="C71:N71" si="6">+C4</f>
        <v>2026/01</v>
      </c>
      <c r="D71" s="311" t="str">
        <f t="shared" si="6"/>
        <v>2026/02</v>
      </c>
      <c r="E71" s="311" t="str">
        <f t="shared" si="6"/>
        <v>2026/03</v>
      </c>
      <c r="F71" s="311" t="str">
        <f t="shared" si="6"/>
        <v>2026/04</v>
      </c>
      <c r="G71" s="311" t="str">
        <f t="shared" si="6"/>
        <v>2026/05</v>
      </c>
      <c r="H71" s="311" t="str">
        <f t="shared" si="6"/>
        <v>2026/06</v>
      </c>
      <c r="I71" s="311" t="str">
        <f t="shared" si="6"/>
        <v>2026/07</v>
      </c>
      <c r="J71" s="311" t="str">
        <f t="shared" si="6"/>
        <v>2026/08</v>
      </c>
      <c r="K71" s="311" t="str">
        <f t="shared" si="6"/>
        <v>2026/09</v>
      </c>
      <c r="L71" s="311" t="str">
        <f t="shared" si="6"/>
        <v>2026/10</v>
      </c>
      <c r="M71" s="311" t="str">
        <f t="shared" si="6"/>
        <v>2026/11</v>
      </c>
      <c r="N71" s="671" t="str">
        <f t="shared" si="6"/>
        <v>2026/12</v>
      </c>
      <c r="O71" s="428"/>
      <c r="P71" s="225"/>
      <c r="Q71" s="225"/>
      <c r="R71" s="225"/>
      <c r="S71" s="225"/>
    </row>
    <row r="72" spans="1:24">
      <c r="A72" s="639" t="s">
        <v>683</v>
      </c>
      <c r="B72" s="195" t="s">
        <v>684</v>
      </c>
      <c r="C72" s="420">
        <v>5</v>
      </c>
      <c r="D72" s="420">
        <v>3</v>
      </c>
      <c r="E72" s="420">
        <v>3</v>
      </c>
      <c r="F72" s="420">
        <v>0</v>
      </c>
      <c r="G72" s="420">
        <v>1</v>
      </c>
      <c r="H72" s="420">
        <v>2</v>
      </c>
      <c r="I72" s="420"/>
      <c r="J72" s="420"/>
      <c r="K72" s="420"/>
      <c r="L72" s="420"/>
      <c r="M72" s="420"/>
      <c r="N72" s="813"/>
      <c r="O72" s="225"/>
      <c r="P72" s="225"/>
      <c r="T72" s="225"/>
      <c r="U72" s="225"/>
      <c r="V72" s="513"/>
      <c r="W72" s="225"/>
      <c r="X72" s="225"/>
    </row>
    <row r="73" spans="1:24">
      <c r="A73" s="640" t="s">
        <v>465</v>
      </c>
      <c r="B73" s="230" t="s">
        <v>471</v>
      </c>
      <c r="C73" s="484">
        <v>6618.15</v>
      </c>
      <c r="D73" s="484">
        <v>4774</v>
      </c>
      <c r="E73" s="484">
        <v>4331.2950000000001</v>
      </c>
      <c r="F73" s="484">
        <v>0</v>
      </c>
      <c r="G73" s="484">
        <v>2340</v>
      </c>
      <c r="H73" s="484">
        <v>6052.5</v>
      </c>
      <c r="I73" s="484"/>
      <c r="J73" s="484"/>
      <c r="K73" s="484"/>
      <c r="L73" s="484"/>
      <c r="M73" s="484"/>
      <c r="N73" s="698"/>
      <c r="O73" s="225"/>
      <c r="P73" s="225"/>
      <c r="T73" s="225"/>
      <c r="U73" s="225"/>
      <c r="V73" s="513"/>
      <c r="W73" s="225"/>
      <c r="X73" s="225"/>
    </row>
    <row r="74" spans="1:24">
      <c r="A74" s="621" t="s">
        <v>183</v>
      </c>
      <c r="B74" s="197" t="s">
        <v>171</v>
      </c>
      <c r="C74" s="315">
        <v>1</v>
      </c>
      <c r="D74" s="315">
        <v>1</v>
      </c>
      <c r="E74" s="315">
        <v>0</v>
      </c>
      <c r="F74" s="315">
        <v>1</v>
      </c>
      <c r="G74" s="315">
        <v>0</v>
      </c>
      <c r="H74" s="315">
        <v>0</v>
      </c>
      <c r="I74" s="315"/>
      <c r="K74" s="315"/>
      <c r="L74" s="315"/>
      <c r="M74" s="315"/>
      <c r="N74" s="802"/>
      <c r="O74" s="225"/>
      <c r="P74" s="225"/>
      <c r="R74" s="225"/>
      <c r="S74" s="225"/>
      <c r="T74" s="225"/>
      <c r="U74" s="225"/>
      <c r="V74" s="513"/>
      <c r="W74" s="225"/>
      <c r="X74" s="225"/>
    </row>
    <row r="75" spans="1:24">
      <c r="A75" s="641" t="s">
        <v>466</v>
      </c>
      <c r="B75" s="218" t="s">
        <v>472</v>
      </c>
      <c r="C75" s="485">
        <v>825.56500000000005</v>
      </c>
      <c r="D75" s="485">
        <v>1075</v>
      </c>
      <c r="E75" s="485">
        <v>0</v>
      </c>
      <c r="F75" s="485">
        <v>3713.6</v>
      </c>
      <c r="G75" s="485">
        <v>0</v>
      </c>
      <c r="H75" s="485">
        <v>0</v>
      </c>
      <c r="I75" s="485"/>
      <c r="J75" s="485"/>
      <c r="K75" s="485"/>
      <c r="L75" s="485"/>
      <c r="M75" s="485"/>
      <c r="N75" s="699"/>
      <c r="O75" s="225"/>
      <c r="P75" s="225"/>
      <c r="R75" s="225"/>
      <c r="S75" s="225"/>
      <c r="T75" s="225"/>
      <c r="U75" s="225"/>
      <c r="V75" s="513"/>
      <c r="W75" s="225"/>
      <c r="X75" s="225"/>
    </row>
    <row r="76" spans="1:24">
      <c r="A76" s="621" t="s">
        <v>174</v>
      </c>
      <c r="B76" s="197" t="s">
        <v>175</v>
      </c>
      <c r="C76" s="315">
        <v>1</v>
      </c>
      <c r="D76" s="315">
        <v>0</v>
      </c>
      <c r="E76" s="315">
        <v>0</v>
      </c>
      <c r="F76" s="315">
        <v>0</v>
      </c>
      <c r="G76" s="315">
        <v>0</v>
      </c>
      <c r="H76" s="315">
        <v>0</v>
      </c>
      <c r="I76" s="315"/>
      <c r="J76" s="315"/>
      <c r="K76" s="315"/>
      <c r="L76" s="315"/>
      <c r="M76" s="315"/>
      <c r="N76" s="677"/>
      <c r="O76" s="615"/>
      <c r="P76" s="225"/>
      <c r="Q76" s="225"/>
      <c r="R76" s="225"/>
      <c r="S76" s="225"/>
      <c r="T76" s="225"/>
      <c r="U76" s="225"/>
      <c r="V76" s="513"/>
      <c r="W76" s="225"/>
      <c r="X76" s="225"/>
    </row>
    <row r="77" spans="1:24">
      <c r="A77" s="641" t="s">
        <v>467</v>
      </c>
      <c r="B77" s="218" t="s">
        <v>473</v>
      </c>
      <c r="C77" s="446">
        <v>52.286143500000001</v>
      </c>
      <c r="D77" s="485">
        <v>0</v>
      </c>
      <c r="E77" s="485">
        <v>0</v>
      </c>
      <c r="F77" s="485">
        <v>0</v>
      </c>
      <c r="G77" s="485">
        <v>0</v>
      </c>
      <c r="H77" s="485">
        <v>0</v>
      </c>
      <c r="I77" s="485"/>
      <c r="J77" s="485"/>
      <c r="K77" s="485"/>
      <c r="L77" s="485"/>
      <c r="M77" s="485"/>
      <c r="N77" s="699"/>
      <c r="O77" s="428"/>
      <c r="P77" s="225"/>
      <c r="Q77" s="225"/>
      <c r="R77" s="225"/>
      <c r="S77" s="225"/>
      <c r="T77" s="225"/>
      <c r="U77" s="225"/>
      <c r="V77" s="513"/>
      <c r="W77" s="225"/>
      <c r="X77" s="225"/>
    </row>
    <row r="78" spans="1:24" s="313" customFormat="1">
      <c r="A78" s="632" t="s">
        <v>576</v>
      </c>
      <c r="B78" s="316" t="s">
        <v>581</v>
      </c>
      <c r="C78" s="506">
        <v>12397.630465080001</v>
      </c>
      <c r="D78" s="506">
        <v>12459</v>
      </c>
      <c r="E78" s="506">
        <v>0</v>
      </c>
      <c r="F78" s="506">
        <v>792.59226908829999</v>
      </c>
      <c r="G78" s="506">
        <v>6152.4008199140972</v>
      </c>
      <c r="H78" s="506">
        <v>3834.4847799880326</v>
      </c>
      <c r="I78" s="506"/>
      <c r="J78" s="315"/>
      <c r="K78" s="315"/>
      <c r="L78" s="315"/>
      <c r="M78" s="315"/>
      <c r="N78" s="677"/>
      <c r="O78" s="615"/>
      <c r="P78" s="225"/>
      <c r="Q78" s="225"/>
      <c r="R78" s="225"/>
      <c r="S78" s="225"/>
      <c r="T78" s="225"/>
      <c r="U78" s="225"/>
      <c r="V78" s="513"/>
      <c r="W78" s="225"/>
      <c r="X78" s="225"/>
    </row>
    <row r="79" spans="1:24" s="469" customFormat="1" ht="13.5" customHeight="1">
      <c r="A79" s="628" t="s">
        <v>1</v>
      </c>
      <c r="B79" s="169" t="s">
        <v>2</v>
      </c>
      <c r="C79" s="779">
        <f>C78+C77+C75+C73</f>
        <v>19893.631608579999</v>
      </c>
      <c r="D79" s="779">
        <f>D78+D77+D75+D73</f>
        <v>18308</v>
      </c>
      <c r="E79" s="319">
        <f>E78+E75+E73</f>
        <v>4331.2950000000001</v>
      </c>
      <c r="F79" s="319">
        <f>F78+F75+F73</f>
        <v>4506.1922690883002</v>
      </c>
      <c r="G79" s="319">
        <f>G78+G75+G73</f>
        <v>8492.4008199140972</v>
      </c>
      <c r="H79" s="319">
        <f>H78+H75+H73</f>
        <v>9886.9847799880336</v>
      </c>
      <c r="I79" s="319"/>
      <c r="J79" s="319"/>
      <c r="K79" s="319"/>
      <c r="L79" s="319"/>
      <c r="M79" s="319"/>
      <c r="N79" s="683"/>
      <c r="O79" s="615"/>
      <c r="P79" s="225"/>
      <c r="Q79" s="225"/>
      <c r="R79" s="225"/>
      <c r="S79" s="225"/>
      <c r="T79" s="225"/>
      <c r="U79" s="225"/>
      <c r="V79" s="513"/>
      <c r="W79" s="225"/>
      <c r="X79" s="225"/>
    </row>
    <row r="80" spans="1:24" s="313" customFormat="1" ht="13.5" customHeight="1">
      <c r="A80" s="632"/>
      <c r="B80" s="316"/>
      <c r="C80" s="838"/>
      <c r="D80" s="839"/>
      <c r="E80" s="839"/>
      <c r="F80" s="839"/>
      <c r="G80" s="839"/>
      <c r="H80" s="839"/>
      <c r="I80" s="839"/>
      <c r="J80" s="451"/>
      <c r="K80" s="451"/>
      <c r="L80" s="778"/>
      <c r="M80" s="451"/>
      <c r="N80" s="451"/>
      <c r="O80" s="593"/>
      <c r="P80" s="225"/>
      <c r="Q80" s="225"/>
      <c r="R80" s="225"/>
      <c r="S80" s="225"/>
    </row>
    <row r="81" spans="1:24" s="538" customFormat="1">
      <c r="A81" s="642" t="s">
        <v>678</v>
      </c>
      <c r="B81" s="543" t="s">
        <v>680</v>
      </c>
      <c r="C81" s="311" t="str">
        <f t="shared" ref="C81:N81" si="7">+C71</f>
        <v>2026/01</v>
      </c>
      <c r="D81" s="311" t="str">
        <f t="shared" si="7"/>
        <v>2026/02</v>
      </c>
      <c r="E81" s="311" t="str">
        <f t="shared" si="7"/>
        <v>2026/03</v>
      </c>
      <c r="F81" s="311" t="str">
        <f t="shared" si="7"/>
        <v>2026/04</v>
      </c>
      <c r="G81" s="311" t="str">
        <f t="shared" si="7"/>
        <v>2026/05</v>
      </c>
      <c r="H81" s="311" t="str">
        <f t="shared" si="7"/>
        <v>2026/06</v>
      </c>
      <c r="I81" s="311" t="str">
        <f t="shared" si="7"/>
        <v>2026/07</v>
      </c>
      <c r="J81" s="311" t="str">
        <f t="shared" si="7"/>
        <v>2026/08</v>
      </c>
      <c r="K81" s="311" t="str">
        <f t="shared" si="7"/>
        <v>2026/09</v>
      </c>
      <c r="L81" s="540" t="str">
        <f t="shared" si="7"/>
        <v>2026/10</v>
      </c>
      <c r="M81" s="540" t="str">
        <f t="shared" si="7"/>
        <v>2026/11</v>
      </c>
      <c r="N81" s="671" t="str">
        <f t="shared" si="7"/>
        <v>2026/12</v>
      </c>
      <c r="O81" s="170"/>
      <c r="P81" s="170"/>
      <c r="Q81" s="593"/>
    </row>
    <row r="82" spans="1:24">
      <c r="A82" s="621" t="s">
        <v>577</v>
      </c>
      <c r="B82" s="197" t="s">
        <v>570</v>
      </c>
      <c r="C82" s="506">
        <v>128</v>
      </c>
      <c r="D82" s="315">
        <v>180</v>
      </c>
      <c r="E82" s="315">
        <v>153</v>
      </c>
      <c r="F82" s="315">
        <v>174</v>
      </c>
      <c r="G82" s="315">
        <v>143</v>
      </c>
      <c r="H82" s="313">
        <v>191</v>
      </c>
      <c r="I82" s="313"/>
      <c r="J82" s="315"/>
      <c r="K82" s="315"/>
      <c r="L82" s="315"/>
      <c r="M82" s="315"/>
      <c r="N82" s="818"/>
      <c r="R82" s="225"/>
      <c r="S82" s="225"/>
      <c r="T82" s="225"/>
      <c r="U82" s="225"/>
      <c r="V82" s="513"/>
      <c r="W82" s="225"/>
      <c r="X82" s="225"/>
    </row>
    <row r="83" spans="1:24">
      <c r="A83" s="643" t="s">
        <v>759</v>
      </c>
      <c r="B83" s="208" t="s">
        <v>571</v>
      </c>
      <c r="C83" s="780">
        <v>77239.616288999998</v>
      </c>
      <c r="D83" s="346">
        <v>136599.845982</v>
      </c>
      <c r="E83" s="346">
        <v>90371.707999999999</v>
      </c>
      <c r="F83" s="346">
        <v>138152.47390700001</v>
      </c>
      <c r="G83" s="346">
        <v>120528.08749999999</v>
      </c>
      <c r="H83" s="346">
        <v>162612.371274</v>
      </c>
      <c r="I83" s="346"/>
      <c r="J83" s="580"/>
      <c r="K83" s="580"/>
      <c r="L83" s="580"/>
      <c r="M83" s="580"/>
      <c r="N83" s="819"/>
      <c r="R83" s="225"/>
      <c r="S83" s="225"/>
      <c r="T83" s="225"/>
      <c r="U83" s="225"/>
      <c r="V83" s="513"/>
      <c r="W83" s="225"/>
      <c r="X83" s="225"/>
    </row>
    <row r="84" spans="1:24">
      <c r="A84" s="395" t="s">
        <v>674</v>
      </c>
      <c r="B84" s="187" t="s">
        <v>687</v>
      </c>
      <c r="C84" s="555"/>
      <c r="D84" s="231"/>
      <c r="E84" s="231"/>
      <c r="F84" s="231"/>
      <c r="L84" s="850"/>
      <c r="M84" s="614"/>
    </row>
    <row r="85" spans="1:24" s="313" customFormat="1">
      <c r="A85" s="638" t="s">
        <v>390</v>
      </c>
      <c r="B85" s="312" t="s">
        <v>391</v>
      </c>
      <c r="C85" s="311" t="str">
        <f t="shared" ref="C85:N85" si="8">+C4</f>
        <v>2026/01</v>
      </c>
      <c r="D85" s="311" t="str">
        <f t="shared" si="8"/>
        <v>2026/02</v>
      </c>
      <c r="E85" s="311" t="str">
        <f t="shared" si="8"/>
        <v>2026/03</v>
      </c>
      <c r="F85" s="311" t="str">
        <f t="shared" si="8"/>
        <v>2026/04</v>
      </c>
      <c r="G85" s="311" t="str">
        <f t="shared" si="8"/>
        <v>2026/05</v>
      </c>
      <c r="H85" s="311" t="str">
        <f t="shared" si="8"/>
        <v>2026/06</v>
      </c>
      <c r="I85" s="311" t="str">
        <f t="shared" si="8"/>
        <v>2026/07</v>
      </c>
      <c r="J85" s="311" t="str">
        <f t="shared" si="8"/>
        <v>2026/08</v>
      </c>
      <c r="K85" s="311" t="str">
        <f t="shared" si="8"/>
        <v>2026/09</v>
      </c>
      <c r="L85" s="540" t="str">
        <f t="shared" si="8"/>
        <v>2026/10</v>
      </c>
      <c r="M85" s="311" t="str">
        <f t="shared" si="8"/>
        <v>2026/11</v>
      </c>
      <c r="N85" s="671" t="str">
        <f t="shared" si="8"/>
        <v>2026/12</v>
      </c>
      <c r="O85" s="170"/>
      <c r="P85" s="170"/>
      <c r="Q85" s="170"/>
    </row>
    <row r="86" spans="1:24" s="313" customFormat="1">
      <c r="A86" s="644" t="s">
        <v>53</v>
      </c>
      <c r="B86" s="316" t="s">
        <v>54</v>
      </c>
      <c r="C86" s="315">
        <v>9202713.339652</v>
      </c>
      <c r="D86" s="315">
        <v>9343598.0967679992</v>
      </c>
      <c r="E86" s="315">
        <v>8805206.3669269998</v>
      </c>
      <c r="F86" s="891">
        <v>9495896.6666400004</v>
      </c>
      <c r="G86" s="315">
        <v>9579036.4886540007</v>
      </c>
      <c r="H86" s="870"/>
      <c r="J86" s="315"/>
      <c r="K86" s="315"/>
      <c r="L86" s="315"/>
      <c r="M86" s="315"/>
      <c r="N86" s="827"/>
      <c r="O86" s="170"/>
      <c r="Q86" s="170"/>
    </row>
    <row r="87" spans="1:24" s="313" customFormat="1">
      <c r="A87" s="632" t="s">
        <v>39</v>
      </c>
      <c r="B87" s="316" t="s">
        <v>40</v>
      </c>
      <c r="C87" s="315">
        <v>2461654.0913450001</v>
      </c>
      <c r="D87" s="315">
        <v>2506948.1764790001</v>
      </c>
      <c r="E87" s="315">
        <v>2345434.697315</v>
      </c>
      <c r="F87" s="891">
        <v>2432082.5285109999</v>
      </c>
      <c r="G87" s="315">
        <v>2459181.2080870001</v>
      </c>
      <c r="H87" s="870"/>
      <c r="K87" s="315"/>
      <c r="L87" s="315"/>
      <c r="M87" s="315"/>
      <c r="N87" s="824"/>
      <c r="O87" s="170"/>
      <c r="Q87" s="170"/>
    </row>
    <row r="88" spans="1:24" s="313" customFormat="1">
      <c r="A88" s="632" t="s">
        <v>583</v>
      </c>
      <c r="B88" s="316" t="s">
        <v>15</v>
      </c>
      <c r="C88" s="315">
        <v>6703.8834485999996</v>
      </c>
      <c r="D88" s="315">
        <v>6319</v>
      </c>
      <c r="E88" s="315">
        <v>6022</v>
      </c>
      <c r="F88" s="315">
        <v>6239.18196412</v>
      </c>
      <c r="G88" s="315">
        <v>6455.0261860800001</v>
      </c>
      <c r="H88" s="870"/>
      <c r="K88" s="315"/>
      <c r="L88" s="315"/>
      <c r="M88" s="315"/>
      <c r="N88" s="824"/>
      <c r="O88" s="170"/>
      <c r="P88" s="170"/>
      <c r="Q88" s="170"/>
    </row>
    <row r="89" spans="1:24" s="313" customFormat="1">
      <c r="A89" s="632" t="s">
        <v>158</v>
      </c>
      <c r="B89" s="316" t="s">
        <v>16</v>
      </c>
      <c r="C89" s="315">
        <v>870499.07170268497</v>
      </c>
      <c r="D89" s="315">
        <v>863589</v>
      </c>
      <c r="E89" s="315">
        <v>873346</v>
      </c>
      <c r="F89" s="315">
        <v>962607.810660291</v>
      </c>
      <c r="G89" s="315">
        <v>907172.52934011305</v>
      </c>
      <c r="H89" s="870"/>
      <c r="J89" s="315"/>
      <c r="K89" s="315"/>
      <c r="L89" s="315"/>
      <c r="M89" s="315"/>
      <c r="N89" s="824"/>
      <c r="O89" s="170"/>
      <c r="P89" s="170"/>
      <c r="Q89" s="170"/>
    </row>
    <row r="90" spans="1:24" s="313" customFormat="1">
      <c r="A90" s="632" t="s">
        <v>774</v>
      </c>
      <c r="B90" s="316" t="s">
        <v>17</v>
      </c>
      <c r="C90" s="315">
        <v>37377.719949218001</v>
      </c>
      <c r="D90" s="315">
        <v>39647</v>
      </c>
      <c r="E90" s="315">
        <v>38636</v>
      </c>
      <c r="F90" s="315">
        <v>40469.195373035</v>
      </c>
      <c r="G90" s="315">
        <v>37300.275320651999</v>
      </c>
      <c r="H90" s="870"/>
      <c r="J90" s="315"/>
      <c r="K90" s="315"/>
      <c r="L90" s="315"/>
      <c r="M90" s="315"/>
      <c r="N90" s="824"/>
      <c r="O90" s="503"/>
      <c r="P90" s="170"/>
    </row>
    <row r="91" spans="1:24" s="313" customFormat="1">
      <c r="A91" s="628" t="s">
        <v>1</v>
      </c>
      <c r="B91" s="320" t="s">
        <v>2</v>
      </c>
      <c r="C91" s="779">
        <f>SUM(C86:C90)</f>
        <v>12578948.106097503</v>
      </c>
      <c r="D91" s="779">
        <f>SUM(D86:D90)</f>
        <v>12760101.273247</v>
      </c>
      <c r="E91" s="779">
        <f>SUM(E86:E90)</f>
        <v>12068645.064242</v>
      </c>
      <c r="F91" s="779">
        <f>SUM(F86:F90)</f>
        <v>12937295.383148447</v>
      </c>
      <c r="G91" s="779">
        <f>SUM(G86:G90)</f>
        <v>12989145.527587846</v>
      </c>
      <c r="H91" s="883"/>
      <c r="I91" s="319"/>
      <c r="J91" s="319"/>
      <c r="K91" s="319"/>
      <c r="L91" s="319"/>
      <c r="M91" s="319"/>
      <c r="N91" s="817"/>
      <c r="O91" s="503"/>
      <c r="P91" s="170"/>
    </row>
    <row r="92" spans="1:24">
      <c r="A92" s="645"/>
      <c r="B92" s="190"/>
      <c r="C92" s="570"/>
      <c r="D92" s="569"/>
      <c r="E92" s="569"/>
      <c r="F92" s="569"/>
      <c r="G92" s="569"/>
      <c r="H92" s="569"/>
      <c r="I92" s="569"/>
      <c r="J92" s="569"/>
      <c r="K92" s="569"/>
      <c r="L92" s="844"/>
      <c r="M92" s="569"/>
      <c r="N92" s="569"/>
    </row>
    <row r="93" spans="1:24">
      <c r="A93" s="629" t="s">
        <v>709</v>
      </c>
      <c r="B93" s="204" t="s">
        <v>291</v>
      </c>
      <c r="C93" s="456" t="s">
        <v>775</v>
      </c>
      <c r="D93" s="456" t="s">
        <v>776</v>
      </c>
      <c r="E93" s="456" t="s">
        <v>777</v>
      </c>
      <c r="F93" s="456" t="s">
        <v>778</v>
      </c>
      <c r="G93" s="456" t="s">
        <v>779</v>
      </c>
      <c r="H93" s="456" t="s">
        <v>780</v>
      </c>
      <c r="I93" s="456" t="str">
        <f t="shared" ref="I93:N93" si="9">+I4</f>
        <v>2026/07</v>
      </c>
      <c r="J93" s="456" t="str">
        <f t="shared" si="9"/>
        <v>2026/08</v>
      </c>
      <c r="K93" s="456" t="str">
        <f t="shared" si="9"/>
        <v>2026/09</v>
      </c>
      <c r="L93" s="845" t="str">
        <f t="shared" si="9"/>
        <v>2026/10</v>
      </c>
      <c r="M93" s="456" t="str">
        <f t="shared" si="9"/>
        <v>2026/11</v>
      </c>
      <c r="N93" s="684" t="str">
        <f t="shared" si="9"/>
        <v>2026/12</v>
      </c>
    </row>
    <row r="94" spans="1:24">
      <c r="A94" s="625" t="s">
        <v>242</v>
      </c>
      <c r="B94" s="176" t="s">
        <v>242</v>
      </c>
      <c r="C94" s="878">
        <v>13838.29</v>
      </c>
      <c r="D94" s="878">
        <v>13717.81</v>
      </c>
      <c r="E94" s="878">
        <v>12790.98</v>
      </c>
      <c r="F94" s="878">
        <v>14442.56</v>
      </c>
      <c r="G94" s="878">
        <v>13662.75</v>
      </c>
      <c r="H94" s="878">
        <v>14121.83</v>
      </c>
      <c r="I94" s="841"/>
      <c r="J94" s="841"/>
      <c r="K94" s="841"/>
      <c r="L94" s="841"/>
      <c r="M94" s="841"/>
      <c r="N94" s="854"/>
      <c r="O94" s="538"/>
    </row>
    <row r="95" spans="1:24" ht="12" customHeight="1">
      <c r="A95" s="625" t="s">
        <v>243</v>
      </c>
      <c r="B95" s="176" t="s">
        <v>292</v>
      </c>
      <c r="C95" s="758">
        <v>13906.51</v>
      </c>
      <c r="D95" s="758">
        <v>14532.67</v>
      </c>
      <c r="E95" s="758">
        <v>14532.67</v>
      </c>
      <c r="F95" s="758">
        <v>14621.97</v>
      </c>
      <c r="G95" s="758">
        <v>15204.92</v>
      </c>
      <c r="H95" s="758">
        <v>15204.92</v>
      </c>
      <c r="I95" s="842"/>
      <c r="J95" s="842"/>
      <c r="K95" s="842"/>
      <c r="L95" s="842"/>
      <c r="M95" s="842"/>
      <c r="N95" s="855"/>
    </row>
    <row r="96" spans="1:24">
      <c r="A96" s="625" t="s">
        <v>244</v>
      </c>
      <c r="B96" s="176" t="s">
        <v>293</v>
      </c>
      <c r="C96" s="758">
        <v>11498.38</v>
      </c>
      <c r="D96" s="758">
        <v>11498.38</v>
      </c>
      <c r="E96" s="758">
        <v>11498.38</v>
      </c>
      <c r="F96" s="758">
        <v>11498.38</v>
      </c>
      <c r="G96" s="758">
        <v>11498.38</v>
      </c>
      <c r="H96" s="758">
        <v>11498.38</v>
      </c>
      <c r="I96" s="842"/>
      <c r="J96" s="842"/>
      <c r="K96" s="842"/>
      <c r="L96" s="842"/>
      <c r="M96" s="842"/>
      <c r="N96" s="855"/>
    </row>
    <row r="97" spans="1:25">
      <c r="A97" s="646" t="s">
        <v>156</v>
      </c>
      <c r="B97" s="734" t="s">
        <v>157</v>
      </c>
      <c r="C97" s="758">
        <v>273756.67098039808</v>
      </c>
      <c r="D97" s="758">
        <v>285453.19300263515</v>
      </c>
      <c r="E97" s="758">
        <v>265209.90890685201</v>
      </c>
      <c r="F97" s="758">
        <v>269287.57075848425</v>
      </c>
      <c r="G97" s="428">
        <v>274946.69886516046</v>
      </c>
      <c r="H97" s="175">
        <v>273400.49596297718</v>
      </c>
      <c r="I97" s="175"/>
      <c r="K97" s="175"/>
      <c r="L97" s="175"/>
      <c r="M97" s="175"/>
      <c r="N97" s="856"/>
    </row>
    <row r="98" spans="1:25">
      <c r="A98" s="647"/>
      <c r="B98" s="283"/>
      <c r="C98" s="282"/>
      <c r="D98" s="282"/>
      <c r="E98" s="282"/>
      <c r="F98" s="282"/>
      <c r="G98" s="282"/>
      <c r="H98" s="282"/>
      <c r="I98" s="282"/>
      <c r="J98" s="841"/>
      <c r="K98" s="841"/>
      <c r="L98" s="841"/>
      <c r="M98" s="841"/>
      <c r="N98" s="458"/>
    </row>
    <row r="99" spans="1:25">
      <c r="A99" s="648" t="s">
        <v>587</v>
      </c>
      <c r="B99" s="242" t="s">
        <v>107</v>
      </c>
      <c r="C99" s="459" t="str">
        <f t="shared" ref="C99:N99" si="10">+C4</f>
        <v>2026/01</v>
      </c>
      <c r="D99" s="459" t="str">
        <f t="shared" si="10"/>
        <v>2026/02</v>
      </c>
      <c r="E99" s="459" t="str">
        <f t="shared" si="10"/>
        <v>2026/03</v>
      </c>
      <c r="F99" s="459" t="str">
        <f t="shared" si="10"/>
        <v>2026/04</v>
      </c>
      <c r="G99" s="459" t="str">
        <f t="shared" si="10"/>
        <v>2026/05</v>
      </c>
      <c r="H99" s="459" t="str">
        <f t="shared" si="10"/>
        <v>2026/06</v>
      </c>
      <c r="I99" s="459" t="str">
        <f t="shared" si="10"/>
        <v>2026/07</v>
      </c>
      <c r="J99" s="459" t="str">
        <f t="shared" si="10"/>
        <v>2026/08</v>
      </c>
      <c r="K99" s="459" t="str">
        <f t="shared" si="10"/>
        <v>2026/09</v>
      </c>
      <c r="L99" s="459" t="str">
        <f t="shared" si="10"/>
        <v>2026/10</v>
      </c>
      <c r="M99" s="459" t="str">
        <f t="shared" si="10"/>
        <v>2026/11</v>
      </c>
      <c r="N99" s="459" t="str">
        <f t="shared" si="10"/>
        <v>2026/12</v>
      </c>
    </row>
    <row r="100" spans="1:25">
      <c r="A100" s="649" t="s">
        <v>234</v>
      </c>
      <c r="B100" s="244" t="s">
        <v>302</v>
      </c>
      <c r="C100" s="428">
        <v>6556028</v>
      </c>
      <c r="D100" s="428">
        <v>6768541</v>
      </c>
      <c r="E100" s="428">
        <v>6418407</v>
      </c>
      <c r="F100" s="428">
        <v>6401807</v>
      </c>
      <c r="G100" s="428">
        <v>6636367</v>
      </c>
      <c r="H100" s="428">
        <v>6750901</v>
      </c>
      <c r="I100" s="428"/>
      <c r="J100" s="428"/>
      <c r="K100" s="428"/>
      <c r="L100" s="428"/>
      <c r="M100" s="506"/>
      <c r="N100" s="818"/>
    </row>
    <row r="101" spans="1:25">
      <c r="A101" s="649" t="s">
        <v>261</v>
      </c>
      <c r="B101" s="244" t="s">
        <v>54</v>
      </c>
      <c r="C101" s="428">
        <v>5723653</v>
      </c>
      <c r="D101" s="428">
        <v>5766017</v>
      </c>
      <c r="E101" s="428">
        <v>5740565</v>
      </c>
      <c r="F101" s="428">
        <v>5769419</v>
      </c>
      <c r="G101" s="428">
        <v>5807703</v>
      </c>
      <c r="H101" s="428">
        <v>5816954</v>
      </c>
      <c r="I101" s="428"/>
      <c r="K101" s="428"/>
      <c r="L101" s="428"/>
      <c r="M101" s="576"/>
      <c r="N101" s="806"/>
      <c r="O101" s="428"/>
    </row>
    <row r="102" spans="1:25" s="313" customFormat="1">
      <c r="A102" s="650" t="s">
        <v>704</v>
      </c>
      <c r="B102" s="490" t="s">
        <v>705</v>
      </c>
      <c r="C102" s="428">
        <v>38286</v>
      </c>
      <c r="D102" s="428">
        <v>38186</v>
      </c>
      <c r="E102" s="428">
        <v>37251</v>
      </c>
      <c r="F102" s="428">
        <v>37452</v>
      </c>
      <c r="G102" s="428">
        <v>37627</v>
      </c>
      <c r="H102" s="428">
        <v>37126</v>
      </c>
      <c r="I102" s="428"/>
      <c r="J102" s="426"/>
      <c r="K102" s="426"/>
      <c r="L102" s="426"/>
      <c r="M102" s="589"/>
      <c r="N102" s="824"/>
      <c r="O102" s="170"/>
    </row>
    <row r="103" spans="1:25">
      <c r="A103" s="649" t="s">
        <v>263</v>
      </c>
      <c r="B103" s="244" t="s">
        <v>304</v>
      </c>
      <c r="C103" s="564">
        <v>430362</v>
      </c>
      <c r="D103" s="564">
        <v>424980</v>
      </c>
      <c r="E103" s="564">
        <v>431710</v>
      </c>
      <c r="F103" s="564">
        <v>414595</v>
      </c>
      <c r="G103" s="564">
        <v>403007</v>
      </c>
      <c r="H103" s="564">
        <v>398929</v>
      </c>
      <c r="I103" s="564"/>
      <c r="J103" s="426"/>
      <c r="K103" s="426"/>
      <c r="L103" s="426"/>
      <c r="M103" s="589"/>
      <c r="N103" s="824"/>
    </row>
    <row r="104" spans="1:25">
      <c r="A104" s="621" t="s">
        <v>685</v>
      </c>
      <c r="B104" s="176" t="s">
        <v>686</v>
      </c>
      <c r="C104" s="428">
        <v>303214</v>
      </c>
      <c r="D104" s="428">
        <v>286569</v>
      </c>
      <c r="E104" s="428">
        <v>274756</v>
      </c>
      <c r="F104" s="428">
        <v>263690</v>
      </c>
      <c r="G104" s="428">
        <v>255708</v>
      </c>
      <c r="H104" s="428">
        <v>245638</v>
      </c>
      <c r="I104" s="428"/>
      <c r="J104" s="428"/>
      <c r="K104" s="428"/>
      <c r="L104" s="428"/>
      <c r="M104" s="576"/>
      <c r="N104" s="806"/>
    </row>
    <row r="105" spans="1:25" s="313" customFormat="1">
      <c r="A105" s="651" t="s">
        <v>690</v>
      </c>
      <c r="B105" s="493" t="s">
        <v>621</v>
      </c>
      <c r="C105" s="752">
        <v>3161864</v>
      </c>
      <c r="D105" s="752">
        <v>3271286</v>
      </c>
      <c r="E105" s="897">
        <v>3348736</v>
      </c>
      <c r="F105" s="897">
        <v>2967054</v>
      </c>
      <c r="G105" s="884"/>
      <c r="H105" s="884"/>
      <c r="I105" s="752"/>
      <c r="J105" s="752"/>
      <c r="K105" s="752"/>
      <c r="L105" s="752"/>
      <c r="M105" s="752"/>
      <c r="N105" s="825"/>
      <c r="O105" s="170"/>
      <c r="Q105" s="170"/>
      <c r="R105" s="170"/>
      <c r="S105" s="170"/>
      <c r="T105" s="170"/>
      <c r="U105" s="170"/>
      <c r="V105" s="170"/>
      <c r="W105" s="170"/>
      <c r="X105" s="170"/>
      <c r="Y105" s="170"/>
    </row>
    <row r="106" spans="1:25" s="313" customFormat="1">
      <c r="A106" s="650" t="s">
        <v>688</v>
      </c>
      <c r="B106" s="490" t="s">
        <v>622</v>
      </c>
      <c r="C106" s="589">
        <v>32683</v>
      </c>
      <c r="D106" s="589">
        <v>33123</v>
      </c>
      <c r="E106" s="761">
        <v>32328</v>
      </c>
      <c r="F106" s="761">
        <v>31627</v>
      </c>
      <c r="G106" s="871"/>
      <c r="H106" s="871"/>
      <c r="I106" s="589"/>
      <c r="J106" s="589"/>
      <c r="K106" s="589"/>
      <c r="L106" s="589"/>
      <c r="M106" s="589"/>
      <c r="N106" s="824"/>
      <c r="O106" s="170"/>
      <c r="Q106" s="170"/>
      <c r="R106" s="170"/>
      <c r="S106" s="170"/>
      <c r="T106" s="170"/>
      <c r="U106" s="170"/>
      <c r="V106" s="170"/>
      <c r="W106" s="170"/>
      <c r="X106" s="170"/>
      <c r="Y106" s="170"/>
    </row>
    <row r="107" spans="1:25" s="313" customFormat="1">
      <c r="A107" s="650" t="s">
        <v>689</v>
      </c>
      <c r="B107" s="490" t="s">
        <v>623</v>
      </c>
      <c r="C107" s="840">
        <v>18011</v>
      </c>
      <c r="D107" s="840">
        <v>16667</v>
      </c>
      <c r="E107" s="898">
        <v>18823</v>
      </c>
      <c r="F107" s="898">
        <v>14595</v>
      </c>
      <c r="G107" s="885"/>
      <c r="H107" s="885"/>
      <c r="I107" s="840"/>
      <c r="J107" s="840"/>
      <c r="K107" s="840"/>
      <c r="L107" s="840"/>
      <c r="M107" s="840"/>
      <c r="N107" s="876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</row>
    <row r="108" spans="1:25">
      <c r="A108" s="651" t="s">
        <v>723</v>
      </c>
      <c r="B108" s="326" t="s">
        <v>728</v>
      </c>
      <c r="C108" s="589">
        <v>9137108</v>
      </c>
      <c r="D108" s="589">
        <v>9153704</v>
      </c>
      <c r="E108" s="589">
        <v>9177270</v>
      </c>
      <c r="F108" s="589">
        <v>9204609</v>
      </c>
      <c r="G108" s="589">
        <v>9232307</v>
      </c>
      <c r="H108" s="871"/>
      <c r="I108" s="589"/>
      <c r="J108" s="589"/>
      <c r="K108" s="589"/>
      <c r="L108" s="589"/>
      <c r="M108" s="589"/>
      <c r="N108" s="825"/>
      <c r="P108" s="503"/>
    </row>
    <row r="109" spans="1:25">
      <c r="A109" s="650" t="s">
        <v>726</v>
      </c>
      <c r="B109" s="244" t="s">
        <v>531</v>
      </c>
      <c r="C109" s="589">
        <v>7752258</v>
      </c>
      <c r="D109" s="589">
        <v>7732789</v>
      </c>
      <c r="E109" s="589">
        <v>7713042</v>
      </c>
      <c r="F109" s="589">
        <v>7733760</v>
      </c>
      <c r="G109" s="589">
        <v>7780882</v>
      </c>
      <c r="H109" s="871"/>
      <c r="I109" s="589"/>
      <c r="J109" s="589"/>
      <c r="K109" s="589"/>
      <c r="L109" s="589"/>
      <c r="M109" s="589"/>
      <c r="N109" s="824"/>
      <c r="P109" s="503"/>
    </row>
    <row r="110" spans="1:25">
      <c r="A110" s="649" t="s">
        <v>727</v>
      </c>
      <c r="B110" s="490" t="s">
        <v>732</v>
      </c>
      <c r="C110" s="589">
        <v>15829146</v>
      </c>
      <c r="D110" s="589">
        <v>15827817</v>
      </c>
      <c r="E110" s="589">
        <v>15831119</v>
      </c>
      <c r="F110" s="589">
        <v>15873120</v>
      </c>
      <c r="G110" s="589">
        <v>15940066</v>
      </c>
      <c r="H110" s="871"/>
      <c r="I110" s="589"/>
      <c r="J110" s="589"/>
      <c r="K110" s="589"/>
      <c r="L110" s="589"/>
      <c r="M110" s="589"/>
      <c r="N110" s="824"/>
      <c r="P110" s="503"/>
    </row>
    <row r="111" spans="1:25">
      <c r="A111" s="652" t="s">
        <v>392</v>
      </c>
      <c r="B111" s="472" t="s">
        <v>394</v>
      </c>
      <c r="C111" s="757">
        <v>197043484</v>
      </c>
      <c r="D111" s="757">
        <v>197971987.47999999</v>
      </c>
      <c r="E111" s="757">
        <v>199503437</v>
      </c>
      <c r="F111" s="757">
        <v>200935401</v>
      </c>
      <c r="G111" s="757">
        <v>202751733</v>
      </c>
      <c r="H111" s="890"/>
      <c r="I111" s="757"/>
      <c r="J111" s="757"/>
      <c r="K111" s="757"/>
      <c r="L111" s="757"/>
      <c r="M111" s="757"/>
      <c r="N111" s="877"/>
    </row>
    <row r="112" spans="1:25" ht="32.25">
      <c r="A112" s="653" t="s">
        <v>620</v>
      </c>
      <c r="B112" s="546" t="s">
        <v>626</v>
      </c>
      <c r="C112" s="560"/>
      <c r="D112" s="426"/>
      <c r="E112" s="426"/>
      <c r="G112" s="426"/>
      <c r="H112" s="426"/>
      <c r="I112" s="426"/>
    </row>
    <row r="113" spans="1:25" s="313" customFormat="1">
      <c r="A113" s="653" t="s">
        <v>703</v>
      </c>
      <c r="B113" s="566" t="s">
        <v>706</v>
      </c>
      <c r="C113" s="561"/>
      <c r="D113" s="461"/>
      <c r="E113" s="461"/>
      <c r="F113" s="461"/>
      <c r="I113" s="461"/>
      <c r="J113" s="461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</row>
    <row r="114" spans="1:25" s="313" customFormat="1">
      <c r="A114" s="653"/>
      <c r="B114" s="566"/>
      <c r="C114" s="561"/>
      <c r="D114" s="461"/>
      <c r="E114" s="461"/>
      <c r="F114" s="461"/>
      <c r="I114" s="461"/>
      <c r="J114" s="461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</row>
    <row r="115" spans="1:25">
      <c r="A115" s="648" t="s">
        <v>433</v>
      </c>
      <c r="B115" s="242" t="s">
        <v>439</v>
      </c>
      <c r="C115" s="459" t="str">
        <f t="shared" ref="C115:N115" si="11">+C4</f>
        <v>2026/01</v>
      </c>
      <c r="D115" s="459" t="str">
        <f t="shared" si="11"/>
        <v>2026/02</v>
      </c>
      <c r="E115" s="459" t="str">
        <f t="shared" si="11"/>
        <v>2026/03</v>
      </c>
      <c r="F115" s="459" t="str">
        <f t="shared" si="11"/>
        <v>2026/04</v>
      </c>
      <c r="G115" s="459" t="str">
        <f t="shared" si="11"/>
        <v>2026/05</v>
      </c>
      <c r="H115" s="459" t="str">
        <f t="shared" si="11"/>
        <v>2026/06</v>
      </c>
      <c r="I115" s="459" t="str">
        <f t="shared" si="11"/>
        <v>2026/07</v>
      </c>
      <c r="J115" s="459" t="str">
        <f t="shared" si="11"/>
        <v>2026/08</v>
      </c>
      <c r="K115" s="459" t="str">
        <f t="shared" si="11"/>
        <v>2026/09</v>
      </c>
      <c r="L115" s="459" t="str">
        <f t="shared" si="11"/>
        <v>2026/10</v>
      </c>
      <c r="M115" s="459" t="str">
        <f t="shared" si="11"/>
        <v>2026/11</v>
      </c>
      <c r="N115" s="685" t="str">
        <f t="shared" si="11"/>
        <v>2026/12</v>
      </c>
    </row>
    <row r="116" spans="1:25">
      <c r="A116" s="654" t="s">
        <v>434</v>
      </c>
      <c r="B116" s="872" t="s">
        <v>440</v>
      </c>
      <c r="C116" s="432">
        <f>C117+C118+C119</f>
        <v>5477780</v>
      </c>
      <c r="D116" s="432">
        <v>5550322.2803411996</v>
      </c>
      <c r="E116" s="432">
        <f>SUM(E117:E119)</f>
        <v>5371481</v>
      </c>
      <c r="F116" s="432">
        <f>SUM(F117:F119)</f>
        <v>5994340</v>
      </c>
      <c r="G116" s="432">
        <f>SUM(G117:G119)</f>
        <v>5900732</v>
      </c>
      <c r="H116" s="432">
        <f>SUM(H117:H119)</f>
        <v>6295356</v>
      </c>
      <c r="I116" s="432"/>
      <c r="J116" s="432"/>
      <c r="K116" s="432"/>
      <c r="L116" s="432"/>
      <c r="M116" s="768"/>
      <c r="N116" s="792"/>
    </row>
    <row r="117" spans="1:25">
      <c r="A117" s="649" t="s">
        <v>518</v>
      </c>
      <c r="B117" s="873" t="s">
        <v>441</v>
      </c>
      <c r="C117" s="426">
        <v>2579611</v>
      </c>
      <c r="D117" s="426">
        <v>2555353.3943201602</v>
      </c>
      <c r="E117" s="426">
        <v>2559981</v>
      </c>
      <c r="F117" s="426">
        <v>2820460</v>
      </c>
      <c r="G117" s="426">
        <v>2783675</v>
      </c>
      <c r="H117" s="426">
        <v>2838994</v>
      </c>
      <c r="I117" s="426"/>
      <c r="J117" s="426"/>
      <c r="K117" s="426"/>
      <c r="L117" s="426"/>
      <c r="M117" s="506"/>
      <c r="N117" s="802"/>
    </row>
    <row r="118" spans="1:25">
      <c r="A118" s="649" t="s">
        <v>436</v>
      </c>
      <c r="B118" s="873" t="s">
        <v>442</v>
      </c>
      <c r="C118" s="426">
        <v>1539824</v>
      </c>
      <c r="D118" s="426">
        <v>1633745.58212603</v>
      </c>
      <c r="E118" s="426">
        <v>1437644</v>
      </c>
      <c r="F118" s="426">
        <v>1590156</v>
      </c>
      <c r="G118" s="426">
        <v>1520215</v>
      </c>
      <c r="H118" s="426">
        <v>1663734</v>
      </c>
      <c r="I118" s="426"/>
      <c r="J118" s="426"/>
      <c r="K118" s="426"/>
      <c r="L118" s="426"/>
      <c r="M118" s="506"/>
      <c r="N118" s="802"/>
    </row>
    <row r="119" spans="1:25">
      <c r="A119" s="649" t="s">
        <v>660</v>
      </c>
      <c r="B119" s="873" t="s">
        <v>669</v>
      </c>
      <c r="C119" s="426">
        <v>1358345</v>
      </c>
      <c r="D119" s="426">
        <v>1361223.3038950099</v>
      </c>
      <c r="E119" s="426">
        <v>1373856</v>
      </c>
      <c r="F119" s="426">
        <v>1583724</v>
      </c>
      <c r="G119" s="426">
        <v>1596842</v>
      </c>
      <c r="H119" s="426">
        <v>1792628</v>
      </c>
      <c r="I119" s="426"/>
      <c r="J119" s="426"/>
      <c r="K119" s="426"/>
      <c r="L119" s="426"/>
      <c r="M119" s="506"/>
      <c r="N119" s="802"/>
    </row>
    <row r="120" spans="1:25">
      <c r="A120" s="654" t="s">
        <v>438</v>
      </c>
      <c r="B120" s="872" t="s">
        <v>20</v>
      </c>
      <c r="C120" s="432">
        <f>C121+C122+C123</f>
        <v>3238675</v>
      </c>
      <c r="D120" s="432">
        <v>3229264.48153653</v>
      </c>
      <c r="E120" s="432">
        <f>SUM(E121:E123)</f>
        <v>2973238</v>
      </c>
      <c r="F120" s="432">
        <f>SUM(F121:F123)</f>
        <v>3223638</v>
      </c>
      <c r="G120" s="432">
        <f>SUM(G121:G123)</f>
        <v>3028878</v>
      </c>
      <c r="H120" s="432">
        <f>SUM(H121:H123)</f>
        <v>2999954</v>
      </c>
      <c r="I120" s="432"/>
      <c r="J120" s="432"/>
      <c r="K120" s="432"/>
      <c r="L120" s="432"/>
      <c r="M120" s="768"/>
      <c r="N120" s="792"/>
    </row>
    <row r="121" spans="1:25">
      <c r="A121" s="649" t="s">
        <v>518</v>
      </c>
      <c r="B121" s="873" t="s">
        <v>441</v>
      </c>
      <c r="C121" s="426">
        <v>23862</v>
      </c>
      <c r="D121" s="426">
        <v>28675.601702423999</v>
      </c>
      <c r="E121" s="426">
        <v>27268</v>
      </c>
      <c r="F121" s="426">
        <v>30381</v>
      </c>
      <c r="G121" s="426">
        <v>33033</v>
      </c>
      <c r="H121" s="426">
        <v>23187</v>
      </c>
      <c r="I121" s="426"/>
      <c r="J121" s="426"/>
      <c r="K121" s="426"/>
      <c r="L121" s="426"/>
      <c r="M121" s="506"/>
      <c r="N121" s="802"/>
    </row>
    <row r="122" spans="1:25">
      <c r="A122" s="649" t="s">
        <v>436</v>
      </c>
      <c r="B122" s="873" t="s">
        <v>442</v>
      </c>
      <c r="C122" s="426">
        <v>2053973</v>
      </c>
      <c r="D122" s="426">
        <v>2001469.4038853601</v>
      </c>
      <c r="E122" s="426">
        <v>1820996</v>
      </c>
      <c r="F122" s="426">
        <v>1889062</v>
      </c>
      <c r="G122" s="426">
        <v>1771015</v>
      </c>
      <c r="H122" s="426">
        <v>1766925</v>
      </c>
      <c r="I122" s="426"/>
      <c r="J122" s="426"/>
      <c r="K122" s="426"/>
      <c r="L122" s="426"/>
      <c r="M122" s="506"/>
      <c r="N122" s="802"/>
    </row>
    <row r="123" spans="1:25">
      <c r="A123" s="649" t="s">
        <v>660</v>
      </c>
      <c r="B123" s="873" t="s">
        <v>669</v>
      </c>
      <c r="C123" s="426">
        <v>1160840</v>
      </c>
      <c r="D123" s="426">
        <v>1199119.47594875</v>
      </c>
      <c r="E123" s="426">
        <v>1124974</v>
      </c>
      <c r="F123" s="426">
        <v>1304195</v>
      </c>
      <c r="G123" s="426">
        <v>1224830</v>
      </c>
      <c r="H123" s="426">
        <v>1209842</v>
      </c>
      <c r="I123" s="426"/>
      <c r="J123" s="426"/>
      <c r="K123" s="426"/>
      <c r="L123" s="426"/>
      <c r="M123" s="506"/>
      <c r="N123" s="802"/>
    </row>
    <row r="124" spans="1:25">
      <c r="A124" s="654" t="s">
        <v>1</v>
      </c>
      <c r="B124" s="872" t="s">
        <v>2</v>
      </c>
      <c r="C124" s="432">
        <f>C120+C116</f>
        <v>8716455</v>
      </c>
      <c r="D124" s="432">
        <v>8779586.7618780006</v>
      </c>
      <c r="E124" s="432">
        <f>E120+E116</f>
        <v>8344719</v>
      </c>
      <c r="F124" s="432">
        <f>F120+F116</f>
        <v>9217978</v>
      </c>
      <c r="G124" s="432">
        <f>G120+G116</f>
        <v>8929610</v>
      </c>
      <c r="H124" s="432">
        <f>H120+H116</f>
        <v>9295310</v>
      </c>
      <c r="I124" s="432"/>
      <c r="J124" s="432"/>
      <c r="K124" s="432"/>
      <c r="L124" s="432"/>
      <c r="M124" s="768"/>
      <c r="N124" s="817"/>
    </row>
    <row r="125" spans="1:25" s="313" customFormat="1">
      <c r="A125" s="655"/>
      <c r="B125" s="548"/>
      <c r="C125" s="462"/>
      <c r="D125" s="462"/>
      <c r="E125" s="462"/>
      <c r="F125" s="462"/>
      <c r="G125" s="462"/>
      <c r="H125" s="462"/>
      <c r="I125" s="462"/>
      <c r="J125" s="462"/>
      <c r="K125" s="462"/>
      <c r="L125" s="462"/>
      <c r="M125" s="462"/>
      <c r="N125" s="462"/>
      <c r="O125" s="170"/>
    </row>
    <row r="126" spans="1:25" s="313" customFormat="1">
      <c r="A126" s="656" t="s">
        <v>675</v>
      </c>
      <c r="B126" s="568" t="s">
        <v>676</v>
      </c>
      <c r="C126" s="459" t="s">
        <v>775</v>
      </c>
      <c r="D126" s="459" t="s">
        <v>776</v>
      </c>
      <c r="E126" s="459" t="s">
        <v>777</v>
      </c>
      <c r="F126" s="459" t="s">
        <v>778</v>
      </c>
      <c r="G126" s="459" t="s">
        <v>779</v>
      </c>
      <c r="H126" s="459" t="s">
        <v>780</v>
      </c>
      <c r="I126" s="459" t="s">
        <v>781</v>
      </c>
      <c r="J126" s="459" t="s">
        <v>782</v>
      </c>
      <c r="K126" s="459" t="s">
        <v>783</v>
      </c>
      <c r="L126" s="459" t="s">
        <v>784</v>
      </c>
      <c r="M126" s="459" t="s">
        <v>785</v>
      </c>
      <c r="N126" s="685" t="s">
        <v>786</v>
      </c>
      <c r="O126" s="170"/>
    </row>
    <row r="127" spans="1:25">
      <c r="A127" s="654" t="s">
        <v>343</v>
      </c>
      <c r="B127" s="289" t="s">
        <v>345</v>
      </c>
      <c r="C127" s="874">
        <v>653768.27</v>
      </c>
      <c r="D127" s="874">
        <v>694836.62</v>
      </c>
      <c r="E127" s="432">
        <v>693737.81</v>
      </c>
      <c r="F127" s="432">
        <v>743076.72</v>
      </c>
      <c r="G127" s="432">
        <v>780576.82000000007</v>
      </c>
      <c r="H127" s="432">
        <v>835297.37000000011</v>
      </c>
      <c r="I127" s="432"/>
      <c r="J127" s="432"/>
      <c r="K127" s="432"/>
      <c r="L127" s="432"/>
      <c r="M127" s="432"/>
      <c r="N127" s="665"/>
      <c r="O127" s="505"/>
      <c r="P127" s="533"/>
      <c r="Q127" s="225"/>
    </row>
    <row r="128" spans="1:25">
      <c r="A128" s="649" t="s">
        <v>663</v>
      </c>
      <c r="B128" s="253" t="s">
        <v>667</v>
      </c>
      <c r="C128" s="533">
        <v>52217.69</v>
      </c>
      <c r="D128" s="533">
        <v>56612.82</v>
      </c>
      <c r="E128" s="246">
        <v>58050.170000000006</v>
      </c>
      <c r="F128" s="246">
        <v>65041.490000000005</v>
      </c>
      <c r="G128" s="246">
        <v>69873.049999999988</v>
      </c>
      <c r="H128" s="246">
        <v>75162.06</v>
      </c>
      <c r="I128" s="246"/>
      <c r="J128" s="246"/>
      <c r="K128" s="246"/>
      <c r="L128" s="246"/>
      <c r="M128" s="246"/>
      <c r="N128" s="849"/>
      <c r="O128" s="505"/>
      <c r="P128" s="533"/>
      <c r="Q128" s="225"/>
    </row>
    <row r="129" spans="1:17">
      <c r="A129" s="649" t="s">
        <v>449</v>
      </c>
      <c r="B129" s="253" t="s">
        <v>452</v>
      </c>
      <c r="C129" s="533">
        <v>95901.16</v>
      </c>
      <c r="D129" s="533">
        <v>96748.22</v>
      </c>
      <c r="E129" s="246">
        <v>102094.63</v>
      </c>
      <c r="F129" s="246">
        <v>114792.93</v>
      </c>
      <c r="G129" s="246">
        <v>114418.39000000001</v>
      </c>
      <c r="H129" s="246">
        <v>116617.07</v>
      </c>
      <c r="I129" s="246"/>
      <c r="J129" s="246"/>
      <c r="K129" s="246"/>
      <c r="L129" s="246"/>
      <c r="M129" s="246"/>
      <c r="N129" s="849"/>
      <c r="O129" s="505"/>
      <c r="P129" s="533"/>
      <c r="Q129" s="225"/>
    </row>
    <row r="130" spans="1:17">
      <c r="A130" s="649" t="s">
        <v>447</v>
      </c>
      <c r="B130" s="253" t="s">
        <v>124</v>
      </c>
      <c r="C130" s="533">
        <v>85357.45</v>
      </c>
      <c r="D130" s="533">
        <v>98122.790000000008</v>
      </c>
      <c r="E130" s="246">
        <v>105051.32</v>
      </c>
      <c r="F130" s="246">
        <v>104009.62000000001</v>
      </c>
      <c r="G130" s="246">
        <v>107618.17</v>
      </c>
      <c r="H130" s="246">
        <v>109982.10999999999</v>
      </c>
      <c r="I130" s="246"/>
      <c r="J130" s="246"/>
      <c r="K130" s="246"/>
      <c r="L130" s="246"/>
      <c r="M130" s="246"/>
      <c r="N130" s="849"/>
      <c r="O130" s="505"/>
      <c r="P130" s="533"/>
      <c r="Q130" s="225"/>
    </row>
    <row r="131" spans="1:17">
      <c r="A131" s="649" t="s">
        <v>448</v>
      </c>
      <c r="B131" s="253" t="s">
        <v>451</v>
      </c>
      <c r="C131" s="533">
        <v>398467.88999999996</v>
      </c>
      <c r="D131" s="533">
        <v>421623.19</v>
      </c>
      <c r="E131" s="315">
        <v>406859.47</v>
      </c>
      <c r="F131" s="315">
        <v>437442.81999999995</v>
      </c>
      <c r="G131" s="315">
        <v>466740.53</v>
      </c>
      <c r="H131" s="315">
        <v>506643.01</v>
      </c>
      <c r="I131" s="315"/>
      <c r="J131" s="315"/>
      <c r="K131" s="315"/>
      <c r="L131" s="315"/>
      <c r="M131" s="315"/>
      <c r="N131" s="677"/>
      <c r="O131" s="505"/>
      <c r="P131" s="533"/>
      <c r="Q131" s="225"/>
    </row>
    <row r="132" spans="1:17">
      <c r="A132" s="649" t="s">
        <v>513</v>
      </c>
      <c r="B132" s="253" t="s">
        <v>515</v>
      </c>
      <c r="C132" s="533">
        <v>0</v>
      </c>
      <c r="D132" s="533">
        <v>0</v>
      </c>
      <c r="E132" s="246">
        <v>0</v>
      </c>
      <c r="F132" s="246">
        <v>0</v>
      </c>
      <c r="G132" s="246">
        <v>0</v>
      </c>
      <c r="H132" s="246">
        <v>0</v>
      </c>
      <c r="I132" s="246"/>
      <c r="J132" s="246"/>
      <c r="K132" s="246"/>
      <c r="L132" s="246"/>
      <c r="M132" s="246"/>
      <c r="N132" s="849"/>
      <c r="P132" s="533"/>
      <c r="Q132" s="225"/>
    </row>
    <row r="133" spans="1:17">
      <c r="A133" s="649" t="s">
        <v>664</v>
      </c>
      <c r="B133" s="253" t="s">
        <v>666</v>
      </c>
      <c r="C133" s="533">
        <v>21824.06</v>
      </c>
      <c r="D133" s="533">
        <v>21729.59</v>
      </c>
      <c r="E133" s="426">
        <v>21682.21</v>
      </c>
      <c r="F133" s="426">
        <v>21789.879999999997</v>
      </c>
      <c r="G133" s="426">
        <v>21926.69</v>
      </c>
      <c r="H133" s="426">
        <v>26893.119999999999</v>
      </c>
      <c r="I133" s="426"/>
      <c r="J133" s="426"/>
      <c r="K133" s="426"/>
      <c r="L133" s="426"/>
      <c r="M133" s="426"/>
      <c r="N133" s="686"/>
      <c r="O133" s="505"/>
      <c r="P133" s="533"/>
      <c r="Q133" s="225"/>
    </row>
    <row r="134" spans="1:17">
      <c r="A134" s="657" t="s">
        <v>344</v>
      </c>
      <c r="B134" s="289" t="s">
        <v>670</v>
      </c>
      <c r="C134" s="874">
        <v>66800.680000000008</v>
      </c>
      <c r="D134" s="874">
        <v>83315.19</v>
      </c>
      <c r="E134" s="432">
        <v>82511.14</v>
      </c>
      <c r="F134" s="432">
        <v>68597.259999999995</v>
      </c>
      <c r="G134" s="432">
        <v>70371.75</v>
      </c>
      <c r="H134" s="432">
        <v>98183.88</v>
      </c>
      <c r="I134" s="432"/>
      <c r="J134" s="432"/>
      <c r="K134" s="432"/>
      <c r="L134" s="432"/>
      <c r="M134" s="432"/>
      <c r="N134" s="665"/>
      <c r="O134" s="505"/>
      <c r="P134" s="533"/>
    </row>
    <row r="135" spans="1:17">
      <c r="A135" s="649" t="s">
        <v>665</v>
      </c>
      <c r="B135" s="253" t="s">
        <v>668</v>
      </c>
      <c r="C135" s="533">
        <v>20</v>
      </c>
      <c r="D135" s="533">
        <v>20</v>
      </c>
      <c r="E135" s="315">
        <v>20</v>
      </c>
      <c r="F135" s="315">
        <v>20</v>
      </c>
      <c r="G135" s="315">
        <v>89.26</v>
      </c>
      <c r="H135" s="315">
        <v>118.59</v>
      </c>
      <c r="I135" s="315"/>
      <c r="J135" s="315"/>
      <c r="K135" s="315"/>
      <c r="L135" s="315"/>
      <c r="M135" s="315"/>
      <c r="N135" s="677"/>
      <c r="O135" s="505"/>
      <c r="P135" s="533"/>
    </row>
    <row r="136" spans="1:17">
      <c r="A136" s="649" t="s">
        <v>660</v>
      </c>
      <c r="B136" s="253" t="s">
        <v>669</v>
      </c>
      <c r="C136" s="533">
        <v>66780.680000000008</v>
      </c>
      <c r="D136" s="533">
        <v>83295.19</v>
      </c>
      <c r="E136" s="426">
        <v>82491.14</v>
      </c>
      <c r="F136" s="426">
        <v>68577.259999999995</v>
      </c>
      <c r="G136" s="426">
        <v>70282.490000000005</v>
      </c>
      <c r="H136" s="426">
        <v>98065.290000000008</v>
      </c>
      <c r="I136" s="426"/>
      <c r="J136" s="426"/>
      <c r="K136" s="426"/>
      <c r="L136" s="426"/>
      <c r="M136" s="426"/>
      <c r="N136" s="686"/>
      <c r="O136" s="505"/>
      <c r="P136" s="533"/>
    </row>
    <row r="137" spans="1:17">
      <c r="A137" s="658" t="s">
        <v>1</v>
      </c>
      <c r="B137" s="256" t="s">
        <v>2</v>
      </c>
      <c r="C137" s="874">
        <v>720568.95000000007</v>
      </c>
      <c r="D137" s="874">
        <v>778151.81</v>
      </c>
      <c r="E137" s="319">
        <v>776248.95000000007</v>
      </c>
      <c r="F137" s="319">
        <v>811673.98</v>
      </c>
      <c r="G137" s="319">
        <v>850948.57000000007</v>
      </c>
      <c r="H137" s="319">
        <v>933481.25000000012</v>
      </c>
      <c r="I137" s="319"/>
      <c r="J137" s="319"/>
      <c r="K137" s="319"/>
      <c r="L137" s="319"/>
      <c r="M137" s="319"/>
      <c r="N137" s="683"/>
      <c r="O137" s="505"/>
      <c r="P137" s="533"/>
    </row>
    <row r="138" spans="1:17">
      <c r="A138" s="395" t="s">
        <v>674</v>
      </c>
      <c r="B138" s="187" t="s">
        <v>707</v>
      </c>
      <c r="C138" s="558"/>
      <c r="D138" s="558"/>
      <c r="E138" s="558"/>
      <c r="F138" s="214"/>
      <c r="G138" s="214"/>
      <c r="H138" s="214"/>
      <c r="I138" s="214"/>
      <c r="J138" s="420"/>
      <c r="K138" s="420"/>
      <c r="L138" s="420"/>
      <c r="M138" s="420"/>
      <c r="N138" s="420"/>
      <c r="P138" s="533"/>
    </row>
    <row r="139" spans="1:17">
      <c r="A139" s="211"/>
      <c r="B139" s="189"/>
      <c r="C139" s="563"/>
      <c r="D139" s="189"/>
      <c r="E139" s="189"/>
      <c r="F139" s="189"/>
      <c r="G139" s="189"/>
      <c r="H139" s="189"/>
      <c r="I139" s="189"/>
      <c r="J139" s="439"/>
      <c r="K139" s="439"/>
      <c r="L139" s="439"/>
      <c r="M139" s="439"/>
      <c r="N139" s="439"/>
    </row>
    <row r="140" spans="1:17">
      <c r="A140" s="648" t="s">
        <v>446</v>
      </c>
      <c r="B140" s="242" t="s">
        <v>450</v>
      </c>
      <c r="C140" s="459" t="str">
        <f t="shared" ref="C140:N140" si="12">+C4</f>
        <v>2026/01</v>
      </c>
      <c r="D140" s="459" t="str">
        <f t="shared" si="12"/>
        <v>2026/02</v>
      </c>
      <c r="E140" s="459" t="str">
        <f t="shared" si="12"/>
        <v>2026/03</v>
      </c>
      <c r="F140" s="459" t="str">
        <f t="shared" si="12"/>
        <v>2026/04</v>
      </c>
      <c r="G140" s="459" t="str">
        <f t="shared" si="12"/>
        <v>2026/05</v>
      </c>
      <c r="H140" s="459" t="str">
        <f t="shared" si="12"/>
        <v>2026/06</v>
      </c>
      <c r="I140" s="459" t="str">
        <f t="shared" si="12"/>
        <v>2026/07</v>
      </c>
      <c r="J140" s="459" t="str">
        <f t="shared" si="12"/>
        <v>2026/08</v>
      </c>
      <c r="K140" s="459" t="str">
        <f t="shared" si="12"/>
        <v>2026/09</v>
      </c>
      <c r="L140" s="459" t="str">
        <f t="shared" si="12"/>
        <v>2026/10</v>
      </c>
      <c r="M140" s="459" t="str">
        <f t="shared" si="12"/>
        <v>2026/11</v>
      </c>
      <c r="N140" s="685" t="str">
        <f t="shared" si="12"/>
        <v>2026/12</v>
      </c>
    </row>
    <row r="141" spans="1:17">
      <c r="A141" s="654" t="s">
        <v>343</v>
      </c>
      <c r="B141" s="289" t="s">
        <v>345</v>
      </c>
      <c r="C141" s="892">
        <v>9651499.5199999996</v>
      </c>
      <c r="D141" s="765">
        <v>9603679.6999999993</v>
      </c>
      <c r="E141" s="768">
        <v>9675699.0999999996</v>
      </c>
      <c r="F141" s="768">
        <v>10007963.739999998</v>
      </c>
      <c r="G141" s="768">
        <v>10224438.07</v>
      </c>
      <c r="H141" s="432">
        <v>10406620.66</v>
      </c>
      <c r="I141" s="432"/>
      <c r="J141" s="432"/>
      <c r="K141" s="432"/>
      <c r="L141" s="432"/>
      <c r="M141" s="432"/>
      <c r="N141" s="665"/>
      <c r="P141" s="225"/>
      <c r="Q141" s="225"/>
    </row>
    <row r="142" spans="1:17">
      <c r="A142" s="649" t="s">
        <v>663</v>
      </c>
      <c r="B142" s="253" t="s">
        <v>667</v>
      </c>
      <c r="C142" s="893">
        <v>456310.57</v>
      </c>
      <c r="D142" s="589">
        <v>452945.23000000004</v>
      </c>
      <c r="E142" s="589">
        <v>483331.61</v>
      </c>
      <c r="F142" s="589">
        <v>516795.44</v>
      </c>
      <c r="G142" s="589">
        <v>540914.62</v>
      </c>
      <c r="H142" s="426">
        <v>443879.67999999999</v>
      </c>
      <c r="I142" s="426"/>
      <c r="J142" s="426"/>
      <c r="K142" s="426"/>
      <c r="L142" s="426"/>
      <c r="M142" s="426"/>
      <c r="N142" s="686"/>
      <c r="P142" s="225"/>
      <c r="Q142" s="225"/>
    </row>
    <row r="143" spans="1:17">
      <c r="A143" s="649" t="s">
        <v>449</v>
      </c>
      <c r="B143" s="253" t="s">
        <v>452</v>
      </c>
      <c r="C143" s="893">
        <v>110163.25</v>
      </c>
      <c r="D143" s="589">
        <v>112272.29</v>
      </c>
      <c r="E143" s="589">
        <v>112524.49</v>
      </c>
      <c r="F143" s="589">
        <v>118160.26</v>
      </c>
      <c r="G143" s="589">
        <v>124305.71</v>
      </c>
      <c r="H143" s="426">
        <v>115627.02</v>
      </c>
      <c r="I143" s="426"/>
      <c r="J143" s="426"/>
      <c r="K143" s="426"/>
      <c r="L143" s="426"/>
      <c r="M143" s="426"/>
      <c r="N143" s="686"/>
      <c r="P143" s="225"/>
      <c r="Q143" s="225"/>
    </row>
    <row r="144" spans="1:17">
      <c r="A144" s="649" t="s">
        <v>447</v>
      </c>
      <c r="B144" s="253" t="s">
        <v>124</v>
      </c>
      <c r="C144" s="893">
        <v>5979071.9900000002</v>
      </c>
      <c r="D144" s="589">
        <v>5963248.0099999998</v>
      </c>
      <c r="E144" s="589">
        <v>6003282.8200000003</v>
      </c>
      <c r="F144" s="589">
        <v>6199481.1399999997</v>
      </c>
      <c r="G144" s="589">
        <v>6351097.46</v>
      </c>
      <c r="H144" s="426">
        <v>6611974.9000000004</v>
      </c>
      <c r="I144" s="426"/>
      <c r="J144" s="426"/>
      <c r="K144" s="426"/>
      <c r="L144" s="426"/>
      <c r="M144" s="426"/>
      <c r="N144" s="686"/>
      <c r="P144" s="225"/>
      <c r="Q144" s="225"/>
    </row>
    <row r="145" spans="1:17">
      <c r="A145" s="649" t="s">
        <v>448</v>
      </c>
      <c r="B145" s="253" t="s">
        <v>451</v>
      </c>
      <c r="C145" s="893">
        <v>1938777.46</v>
      </c>
      <c r="D145" s="589">
        <v>1885256.08</v>
      </c>
      <c r="E145" s="589">
        <v>1750448.44</v>
      </c>
      <c r="F145" s="589">
        <v>1766636.19</v>
      </c>
      <c r="G145" s="589">
        <v>1778430.12</v>
      </c>
      <c r="H145" s="426">
        <v>1767760.08</v>
      </c>
      <c r="I145" s="426"/>
      <c r="J145" s="426"/>
      <c r="K145" s="426"/>
      <c r="L145" s="426"/>
      <c r="M145" s="426"/>
      <c r="N145" s="686"/>
      <c r="P145" s="225"/>
      <c r="Q145" s="225"/>
    </row>
    <row r="146" spans="1:17">
      <c r="A146" s="649" t="s">
        <v>513</v>
      </c>
      <c r="B146" s="253" t="s">
        <v>515</v>
      </c>
      <c r="C146" s="893">
        <v>290254.75</v>
      </c>
      <c r="D146" s="589">
        <v>294144.43</v>
      </c>
      <c r="E146" s="589">
        <v>403250.65</v>
      </c>
      <c r="F146" s="589">
        <v>432293.52</v>
      </c>
      <c r="G146" s="589">
        <v>425219.06</v>
      </c>
      <c r="H146" s="426">
        <v>433645.06</v>
      </c>
      <c r="I146" s="426"/>
      <c r="J146" s="426"/>
      <c r="K146" s="426"/>
      <c r="L146" s="426"/>
      <c r="M146" s="426"/>
      <c r="N146" s="686"/>
      <c r="P146" s="225"/>
      <c r="Q146" s="225"/>
    </row>
    <row r="147" spans="1:17">
      <c r="A147" s="649" t="s">
        <v>664</v>
      </c>
      <c r="B147" s="253" t="s">
        <v>666</v>
      </c>
      <c r="C147" s="893">
        <v>876921.5</v>
      </c>
      <c r="D147" s="589">
        <v>895813.66</v>
      </c>
      <c r="E147" s="589">
        <v>922861.09</v>
      </c>
      <c r="F147" s="589">
        <v>974597.19</v>
      </c>
      <c r="G147" s="589">
        <v>1004471.1</v>
      </c>
      <c r="H147" s="426">
        <v>1033733.92</v>
      </c>
      <c r="I147" s="426"/>
      <c r="J147" s="426"/>
      <c r="K147" s="426"/>
      <c r="L147" s="426"/>
      <c r="M147" s="426"/>
      <c r="N147" s="686"/>
      <c r="O147" s="225"/>
      <c r="P147" s="225"/>
      <c r="Q147" s="225"/>
    </row>
    <row r="148" spans="1:17">
      <c r="A148" s="657" t="s">
        <v>344</v>
      </c>
      <c r="B148" s="289" t="s">
        <v>670</v>
      </c>
      <c r="C148" s="894">
        <v>971214.63</v>
      </c>
      <c r="D148" s="768">
        <v>969926.57</v>
      </c>
      <c r="E148" s="768">
        <v>664135.60000000009</v>
      </c>
      <c r="F148" s="768">
        <v>676627.72</v>
      </c>
      <c r="G148" s="768">
        <v>658086.80000000005</v>
      </c>
      <c r="H148" s="432">
        <v>724991.44</v>
      </c>
      <c r="I148" s="432"/>
      <c r="J148" s="432"/>
      <c r="K148" s="432"/>
      <c r="L148" s="432"/>
      <c r="M148" s="432"/>
      <c r="N148" s="665"/>
      <c r="O148" s="225"/>
      <c r="P148" s="225"/>
    </row>
    <row r="149" spans="1:17">
      <c r="A149" s="649" t="s">
        <v>665</v>
      </c>
      <c r="B149" s="253" t="s">
        <v>668</v>
      </c>
      <c r="C149" s="893">
        <v>29045.66</v>
      </c>
      <c r="D149" s="589">
        <v>30511.95</v>
      </c>
      <c r="E149" s="589">
        <v>32933.42</v>
      </c>
      <c r="F149" s="589">
        <v>48442.44</v>
      </c>
      <c r="G149" s="589">
        <v>53704.37</v>
      </c>
      <c r="H149" s="426">
        <v>43816.61</v>
      </c>
      <c r="I149" s="426"/>
      <c r="J149" s="426"/>
      <c r="K149" s="426"/>
      <c r="L149" s="426"/>
      <c r="M149" s="426"/>
      <c r="N149" s="686"/>
      <c r="O149" s="225"/>
      <c r="P149" s="225"/>
    </row>
    <row r="150" spans="1:17">
      <c r="A150" s="649" t="s">
        <v>660</v>
      </c>
      <c r="B150" s="253" t="s">
        <v>669</v>
      </c>
      <c r="C150" s="893">
        <v>942168.97</v>
      </c>
      <c r="D150" s="589">
        <v>939414.62</v>
      </c>
      <c r="E150" s="589">
        <v>631202.18000000005</v>
      </c>
      <c r="F150" s="589">
        <v>628185.28</v>
      </c>
      <c r="G150" s="589">
        <v>604382.43000000005</v>
      </c>
      <c r="H150" s="426">
        <v>681174.83</v>
      </c>
      <c r="I150" s="426"/>
      <c r="J150" s="426"/>
      <c r="K150" s="426"/>
      <c r="L150" s="426"/>
      <c r="M150" s="426"/>
      <c r="N150" s="686"/>
      <c r="O150" s="225"/>
      <c r="P150" s="225"/>
    </row>
    <row r="151" spans="1:17">
      <c r="A151" s="658" t="s">
        <v>1</v>
      </c>
      <c r="B151" s="256" t="s">
        <v>2</v>
      </c>
      <c r="C151" s="895">
        <v>10622714.15</v>
      </c>
      <c r="D151" s="779">
        <v>10573606.27</v>
      </c>
      <c r="E151" s="779">
        <v>10339834.699999999</v>
      </c>
      <c r="F151" s="779">
        <v>10684591.459999999</v>
      </c>
      <c r="G151" s="779">
        <v>10882524.870000001</v>
      </c>
      <c r="H151" s="319">
        <v>11131612.1</v>
      </c>
      <c r="I151" s="319"/>
      <c r="J151" s="319"/>
      <c r="K151" s="319"/>
      <c r="L151" s="319"/>
      <c r="M151" s="319"/>
      <c r="N151" s="683"/>
      <c r="O151" s="225"/>
      <c r="P151" s="225"/>
    </row>
    <row r="152" spans="1:17">
      <c r="A152" s="211"/>
      <c r="B152" s="189"/>
      <c r="C152" s="563"/>
      <c r="D152" s="189"/>
      <c r="E152" s="189"/>
      <c r="F152" s="189"/>
      <c r="G152" s="189"/>
      <c r="H152" s="189"/>
      <c r="I152" s="189"/>
      <c r="J152" s="439"/>
      <c r="K152" s="439"/>
      <c r="L152" s="439"/>
      <c r="M152" s="439"/>
      <c r="N152" s="439"/>
    </row>
    <row r="153" spans="1:17">
      <c r="A153" s="659" t="s">
        <v>453</v>
      </c>
      <c r="B153" s="204" t="s">
        <v>454</v>
      </c>
      <c r="C153" s="863" t="str">
        <f>C4</f>
        <v>2026/01</v>
      </c>
      <c r="D153" s="863" t="str">
        <f t="shared" ref="D153:N153" si="13">D4</f>
        <v>2026/02</v>
      </c>
      <c r="E153" s="863" t="str">
        <f t="shared" si="13"/>
        <v>2026/03</v>
      </c>
      <c r="F153" s="863" t="str">
        <f t="shared" si="13"/>
        <v>2026/04</v>
      </c>
      <c r="G153" s="863" t="str">
        <f t="shared" si="13"/>
        <v>2026/05</v>
      </c>
      <c r="H153" s="863" t="str">
        <f t="shared" si="13"/>
        <v>2026/06</v>
      </c>
      <c r="I153" s="863" t="str">
        <f t="shared" si="13"/>
        <v>2026/07</v>
      </c>
      <c r="J153" s="863" t="str">
        <f t="shared" si="13"/>
        <v>2026/08</v>
      </c>
      <c r="K153" s="863" t="str">
        <f t="shared" si="13"/>
        <v>2026/09</v>
      </c>
      <c r="L153" s="863" t="str">
        <f t="shared" si="13"/>
        <v>2026/10</v>
      </c>
      <c r="M153" s="863" t="str">
        <f t="shared" si="13"/>
        <v>2026/11</v>
      </c>
      <c r="N153" s="864" t="str">
        <f t="shared" si="13"/>
        <v>2026/12</v>
      </c>
    </row>
    <row r="154" spans="1:17">
      <c r="A154" s="621" t="s">
        <v>374</v>
      </c>
      <c r="B154" s="176" t="s">
        <v>375</v>
      </c>
      <c r="C154" s="589">
        <v>99146.381234519533</v>
      </c>
      <c r="D154" s="589">
        <v>207870</v>
      </c>
      <c r="E154" s="589">
        <v>289388.05992362351</v>
      </c>
      <c r="F154" s="589">
        <v>381087.90350545931</v>
      </c>
      <c r="G154" s="589">
        <v>461260.55239150632</v>
      </c>
      <c r="H154" s="887"/>
      <c r="I154" s="832"/>
      <c r="J154" s="832"/>
      <c r="K154" s="832"/>
      <c r="L154" s="832"/>
      <c r="M154" s="832"/>
      <c r="N154" s="879"/>
    </row>
    <row r="155" spans="1:17">
      <c r="A155" s="621" t="s">
        <v>66</v>
      </c>
      <c r="B155" s="202" t="s">
        <v>72</v>
      </c>
      <c r="C155" s="886">
        <v>0.38961476551551544</v>
      </c>
      <c r="D155" s="834">
        <v>0.40097599979277621</v>
      </c>
      <c r="E155" s="834">
        <v>0.39750538042914341</v>
      </c>
      <c r="F155" s="834">
        <v>0.38573307937028622</v>
      </c>
      <c r="G155" s="834">
        <v>0.38467746960418858</v>
      </c>
      <c r="H155" s="888"/>
      <c r="I155" s="834"/>
      <c r="J155" s="834"/>
      <c r="K155" s="834"/>
      <c r="L155" s="834"/>
      <c r="M155" s="834"/>
      <c r="N155" s="880"/>
    </row>
    <row r="156" spans="1:17">
      <c r="A156" s="643" t="s">
        <v>411</v>
      </c>
      <c r="B156" s="734" t="s">
        <v>412</v>
      </c>
      <c r="C156" s="833">
        <v>1988.5094952725067</v>
      </c>
      <c r="D156" s="833">
        <v>2876.940115296974</v>
      </c>
      <c r="E156" s="833">
        <v>2234.4469229611741</v>
      </c>
      <c r="F156" s="833">
        <v>3492.4047682475584</v>
      </c>
      <c r="G156" s="833">
        <v>2642.2116699467924</v>
      </c>
      <c r="H156" s="889"/>
      <c r="I156" s="833"/>
      <c r="J156" s="833"/>
      <c r="K156" s="833"/>
      <c r="L156" s="833"/>
      <c r="M156" s="833"/>
      <c r="N156" s="881"/>
    </row>
    <row r="157" spans="1:17">
      <c r="A157" s="211"/>
      <c r="B157" s="202"/>
      <c r="C157" s="205"/>
      <c r="D157" s="205"/>
      <c r="E157" s="205"/>
      <c r="F157" s="205"/>
      <c r="G157" s="205"/>
      <c r="H157" s="205"/>
      <c r="I157" s="205"/>
      <c r="J157" s="426"/>
      <c r="K157" s="426"/>
      <c r="L157" s="426"/>
      <c r="M157" s="426"/>
      <c r="N157" s="426"/>
    </row>
    <row r="158" spans="1:17">
      <c r="A158" s="266" t="s">
        <v>724</v>
      </c>
      <c r="B158" s="224" t="s">
        <v>725</v>
      </c>
      <c r="C158" s="464"/>
      <c r="D158" s="464"/>
      <c r="E158" s="464"/>
      <c r="F158" s="464"/>
      <c r="G158" s="464"/>
      <c r="H158" s="464"/>
      <c r="I158" s="464"/>
    </row>
    <row r="159" spans="1:17">
      <c r="C159" s="170"/>
    </row>
    <row r="160" spans="1:17">
      <c r="A160" s="751">
        <v>46209</v>
      </c>
      <c r="B160" s="537"/>
    </row>
    <row r="161" spans="1:14">
      <c r="A161" s="661"/>
      <c r="B161" s="267"/>
      <c r="C161" s="426"/>
      <c r="L161" s="608"/>
      <c r="M161" s="442"/>
      <c r="N161" s="442"/>
    </row>
    <row r="162" spans="1:14">
      <c r="A162" s="661"/>
      <c r="B162" s="267"/>
      <c r="C162" s="170"/>
      <c r="J162" s="608"/>
      <c r="K162" s="608"/>
      <c r="L162" s="608"/>
    </row>
    <row r="163" spans="1:14">
      <c r="A163" s="661"/>
      <c r="B163" s="267"/>
      <c r="C163" s="426"/>
      <c r="F163" s="761"/>
      <c r="G163" s="761"/>
      <c r="H163" s="761"/>
      <c r="J163" s="608"/>
      <c r="K163" s="608"/>
      <c r="L163" s="608"/>
      <c r="M163" s="426"/>
      <c r="N163" s="426"/>
    </row>
    <row r="164" spans="1:14">
      <c r="A164" s="661"/>
      <c r="B164" s="267"/>
      <c r="C164" s="426"/>
      <c r="D164" s="426"/>
      <c r="F164" s="761"/>
      <c r="G164" s="761"/>
      <c r="H164" s="761"/>
      <c r="I164" s="426"/>
      <c r="J164" s="608"/>
      <c r="K164" s="608"/>
      <c r="L164" s="608"/>
      <c r="M164" s="464"/>
      <c r="N164" s="464"/>
    </row>
    <row r="165" spans="1:14">
      <c r="A165" s="661"/>
      <c r="B165" s="267"/>
      <c r="C165" s="530"/>
      <c r="D165" s="530"/>
      <c r="E165" s="530"/>
      <c r="F165" s="761"/>
      <c r="G165" s="761"/>
      <c r="H165" s="761"/>
      <c r="I165" s="530"/>
      <c r="J165" s="608"/>
      <c r="K165" s="608"/>
      <c r="L165" s="608"/>
      <c r="M165" s="608"/>
      <c r="N165" s="608"/>
    </row>
    <row r="166" spans="1:14">
      <c r="A166" s="661"/>
      <c r="B166" s="267"/>
      <c r="C166" s="530"/>
      <c r="D166" s="530"/>
      <c r="E166" s="530"/>
      <c r="F166" s="761"/>
      <c r="G166" s="761"/>
      <c r="H166" s="761"/>
      <c r="I166" s="530"/>
      <c r="J166" s="608"/>
      <c r="K166" s="608"/>
      <c r="L166" s="608"/>
      <c r="M166" s="608"/>
      <c r="N166" s="608"/>
    </row>
    <row r="167" spans="1:14">
      <c r="A167" s="661"/>
      <c r="B167" s="267"/>
      <c r="C167" s="530"/>
      <c r="D167" s="530"/>
      <c r="E167" s="530"/>
      <c r="F167" s="761"/>
      <c r="G167" s="761"/>
      <c r="H167" s="761"/>
      <c r="I167" s="530"/>
      <c r="J167" s="608"/>
      <c r="K167" s="608"/>
      <c r="L167" s="608"/>
      <c r="M167" s="608"/>
      <c r="N167" s="608"/>
    </row>
    <row r="168" spans="1:14">
      <c r="A168" s="661"/>
      <c r="B168" s="267"/>
      <c r="C168" s="267"/>
      <c r="D168" s="530"/>
      <c r="E168" s="530"/>
      <c r="F168" s="761"/>
      <c r="G168" s="761"/>
      <c r="H168" s="761"/>
      <c r="I168" s="530"/>
      <c r="J168" s="608"/>
      <c r="K168" s="608"/>
      <c r="L168" s="608"/>
      <c r="M168" s="608"/>
      <c r="N168" s="608"/>
    </row>
    <row r="169" spans="1:14">
      <c r="A169" s="661"/>
      <c r="B169" s="267"/>
      <c r="C169" s="267"/>
      <c r="D169" s="530"/>
      <c r="E169" s="530"/>
      <c r="F169" s="761"/>
      <c r="G169" s="761"/>
      <c r="H169" s="761"/>
      <c r="I169" s="530"/>
      <c r="J169" s="608"/>
      <c r="K169" s="608"/>
      <c r="L169" s="608"/>
      <c r="M169" s="608"/>
      <c r="N169" s="608"/>
    </row>
    <row r="170" spans="1:14">
      <c r="A170" s="661"/>
      <c r="B170" s="267"/>
      <c r="C170" s="267"/>
      <c r="D170" s="530"/>
      <c r="E170" s="530"/>
      <c r="F170" s="761"/>
      <c r="G170" s="761"/>
      <c r="H170" s="761"/>
      <c r="I170" s="530"/>
      <c r="J170" s="608"/>
      <c r="K170" s="608"/>
      <c r="L170" s="608"/>
      <c r="M170" s="608"/>
      <c r="N170" s="608"/>
    </row>
    <row r="171" spans="1:14">
      <c r="A171" s="661"/>
      <c r="B171" s="267"/>
      <c r="C171" s="267"/>
      <c r="D171" s="530"/>
      <c r="E171" s="530"/>
      <c r="F171" s="761"/>
      <c r="G171" s="761"/>
      <c r="H171" s="761"/>
      <c r="I171" s="530"/>
      <c r="J171" s="465"/>
      <c r="K171" s="465"/>
      <c r="L171" s="465"/>
      <c r="M171" s="465"/>
      <c r="N171" s="465"/>
    </row>
    <row r="172" spans="1:14">
      <c r="A172" s="661"/>
      <c r="B172" s="267"/>
      <c r="C172" s="267"/>
      <c r="D172" s="530"/>
      <c r="E172" s="530"/>
      <c r="F172" s="761"/>
      <c r="G172" s="761"/>
      <c r="H172" s="761"/>
      <c r="I172" s="530"/>
      <c r="J172" s="170"/>
      <c r="K172" s="170"/>
      <c r="L172" s="170"/>
      <c r="M172" s="465"/>
      <c r="N172" s="465"/>
    </row>
    <row r="173" spans="1:14">
      <c r="A173" s="661"/>
      <c r="B173" s="267"/>
      <c r="C173" s="465"/>
      <c r="D173" s="268"/>
      <c r="E173" s="268"/>
      <c r="F173" s="761"/>
      <c r="G173" s="761"/>
      <c r="H173" s="761"/>
      <c r="I173" s="268"/>
      <c r="J173" s="170"/>
      <c r="K173" s="170"/>
      <c r="L173" s="170"/>
      <c r="M173" s="609"/>
      <c r="N173" s="609"/>
    </row>
    <row r="174" spans="1:14" ht="13.5" customHeight="1">
      <c r="A174" s="661"/>
      <c r="B174" s="267"/>
      <c r="C174" s="465"/>
      <c r="D174" s="268"/>
      <c r="E174" s="268"/>
      <c r="F174" s="761"/>
      <c r="G174" s="761"/>
      <c r="H174" s="761"/>
      <c r="I174" s="268"/>
      <c r="J174" s="170"/>
      <c r="K174" s="170"/>
      <c r="L174" s="170"/>
      <c r="M174" s="465"/>
      <c r="N174" s="465"/>
    </row>
    <row r="175" spans="1:14">
      <c r="A175" s="662"/>
      <c r="B175" s="268"/>
      <c r="C175" s="465"/>
      <c r="D175" s="268"/>
      <c r="E175" s="268"/>
      <c r="F175" s="761"/>
      <c r="G175" s="761"/>
      <c r="H175" s="761"/>
      <c r="I175" s="268"/>
      <c r="J175" s="170"/>
      <c r="K175" s="170"/>
      <c r="L175" s="170"/>
      <c r="M175" s="465"/>
      <c r="N175" s="465"/>
    </row>
    <row r="176" spans="1:14">
      <c r="A176" s="662"/>
      <c r="B176" s="268"/>
      <c r="C176" s="465"/>
      <c r="D176" s="268"/>
      <c r="E176" s="268"/>
      <c r="F176" s="268"/>
      <c r="G176" s="268"/>
      <c r="H176" s="268"/>
      <c r="I176" s="268"/>
      <c r="J176" s="170"/>
      <c r="K176" s="170"/>
      <c r="L176" s="170"/>
      <c r="M176" s="465"/>
      <c r="N176" s="465"/>
    </row>
    <row r="177" spans="1:14">
      <c r="A177" s="662"/>
      <c r="B177" s="268"/>
      <c r="C177" s="465"/>
      <c r="D177" s="268"/>
      <c r="E177" s="268"/>
      <c r="F177" s="268"/>
      <c r="G177" s="268"/>
      <c r="H177" s="268"/>
      <c r="I177" s="268"/>
      <c r="J177" s="170"/>
      <c r="K177" s="170"/>
      <c r="L177" s="170"/>
      <c r="M177" s="465"/>
      <c r="N177" s="465"/>
    </row>
    <row r="178" spans="1:14">
      <c r="A178" s="662"/>
      <c r="B178" s="268"/>
      <c r="C178" s="465"/>
      <c r="D178" s="268"/>
      <c r="E178" s="268"/>
      <c r="F178" s="268"/>
      <c r="G178" s="268"/>
      <c r="H178" s="268"/>
      <c r="I178" s="268"/>
      <c r="J178" s="170"/>
      <c r="K178" s="170"/>
      <c r="L178" s="170"/>
      <c r="M178" s="465"/>
      <c r="N178" s="465"/>
    </row>
    <row r="179" spans="1:14">
      <c r="A179" s="662"/>
      <c r="B179" s="268"/>
      <c r="C179" s="465"/>
      <c r="D179" s="268"/>
      <c r="E179" s="268"/>
      <c r="F179" s="268"/>
      <c r="G179" s="268"/>
      <c r="H179" s="268"/>
      <c r="I179" s="268"/>
      <c r="J179" s="170"/>
      <c r="K179" s="170"/>
      <c r="L179" s="170"/>
      <c r="M179" s="465"/>
      <c r="N179" s="465"/>
    </row>
    <row r="180" spans="1:14">
      <c r="A180" s="662"/>
      <c r="B180" s="268"/>
      <c r="C180" s="465"/>
      <c r="D180" s="268"/>
      <c r="E180" s="268"/>
      <c r="F180" s="268"/>
      <c r="G180" s="268"/>
      <c r="H180" s="268"/>
      <c r="I180" s="268"/>
      <c r="J180" s="170"/>
      <c r="K180" s="170"/>
      <c r="L180" s="170"/>
      <c r="M180" s="465"/>
      <c r="N180" s="465"/>
    </row>
    <row r="181" spans="1:14">
      <c r="A181" s="662"/>
      <c r="B181" s="268"/>
      <c r="C181" s="465"/>
      <c r="D181" s="268"/>
      <c r="E181" s="268"/>
      <c r="F181" s="268"/>
      <c r="G181" s="268"/>
      <c r="H181" s="268"/>
      <c r="I181" s="268"/>
      <c r="J181" s="170"/>
      <c r="K181" s="170"/>
      <c r="L181" s="170"/>
      <c r="M181" s="465"/>
      <c r="N181" s="465"/>
    </row>
    <row r="182" spans="1:14">
      <c r="A182" s="662"/>
      <c r="B182" s="268"/>
      <c r="C182" s="465"/>
      <c r="D182" s="268"/>
      <c r="E182" s="268"/>
      <c r="F182" s="268"/>
      <c r="G182" s="268"/>
      <c r="H182" s="268"/>
      <c r="I182" s="268"/>
      <c r="J182" s="170"/>
      <c r="K182" s="170"/>
      <c r="L182" s="170"/>
      <c r="M182" s="465"/>
      <c r="N182" s="465"/>
    </row>
    <row r="183" spans="1:14">
      <c r="A183" s="662"/>
      <c r="B183" s="268"/>
      <c r="C183" s="465"/>
      <c r="D183" s="268"/>
      <c r="E183" s="268"/>
      <c r="F183" s="268"/>
      <c r="G183" s="268"/>
      <c r="H183" s="268"/>
      <c r="I183" s="268"/>
      <c r="J183" s="170"/>
      <c r="K183" s="170"/>
      <c r="L183" s="170"/>
      <c r="M183" s="465"/>
      <c r="N183" s="465"/>
    </row>
    <row r="184" spans="1:14">
      <c r="A184" s="662"/>
      <c r="B184" s="268"/>
      <c r="C184" s="465"/>
      <c r="D184" s="268"/>
      <c r="E184" s="268"/>
      <c r="F184" s="268"/>
      <c r="G184" s="268"/>
      <c r="H184" s="268"/>
      <c r="I184" s="268"/>
      <c r="J184" s="170"/>
      <c r="K184" s="170"/>
      <c r="L184" s="170"/>
      <c r="M184" s="465"/>
      <c r="N184" s="465"/>
    </row>
    <row r="185" spans="1:14">
      <c r="A185" s="662"/>
      <c r="B185" s="268"/>
      <c r="C185" s="465"/>
      <c r="D185" s="268"/>
      <c r="E185" s="268"/>
      <c r="F185" s="268"/>
      <c r="G185" s="268"/>
      <c r="H185" s="268"/>
      <c r="I185" s="268"/>
      <c r="J185" s="465"/>
      <c r="K185" s="465"/>
      <c r="L185" s="465"/>
      <c r="M185" s="465"/>
      <c r="N185" s="465"/>
    </row>
    <row r="186" spans="1:14">
      <c r="A186" s="662"/>
      <c r="B186" s="268"/>
      <c r="C186" s="465"/>
      <c r="D186" s="268"/>
      <c r="E186" s="268"/>
      <c r="F186" s="268"/>
      <c r="G186" s="268"/>
      <c r="H186" s="268"/>
      <c r="I186" s="268"/>
      <c r="J186" s="465"/>
      <c r="K186" s="465"/>
      <c r="L186" s="465"/>
      <c r="M186" s="465"/>
      <c r="N186" s="465"/>
    </row>
    <row r="187" spans="1:14">
      <c r="A187" s="662"/>
      <c r="B187" s="268"/>
      <c r="C187" s="465"/>
      <c r="D187" s="268"/>
      <c r="E187" s="268"/>
      <c r="F187" s="268"/>
      <c r="G187" s="268"/>
      <c r="H187" s="268"/>
      <c r="I187" s="268"/>
      <c r="J187" s="465"/>
      <c r="K187" s="465"/>
      <c r="L187" s="465"/>
      <c r="M187" s="465"/>
      <c r="N187" s="465"/>
    </row>
    <row r="188" spans="1:14">
      <c r="A188" s="662"/>
      <c r="B188" s="268"/>
      <c r="C188" s="465"/>
      <c r="D188" s="268"/>
      <c r="E188" s="268"/>
      <c r="F188" s="268"/>
      <c r="G188" s="268"/>
      <c r="H188" s="268"/>
      <c r="I188" s="268"/>
      <c r="J188" s="465"/>
      <c r="K188" s="465"/>
      <c r="L188" s="465"/>
      <c r="M188" s="465"/>
      <c r="N188" s="465"/>
    </row>
    <row r="189" spans="1:14">
      <c r="A189" s="662"/>
      <c r="B189" s="268"/>
      <c r="C189" s="465"/>
      <c r="D189" s="268"/>
      <c r="E189" s="268"/>
      <c r="F189" s="268"/>
      <c r="G189" s="268"/>
      <c r="H189" s="268"/>
      <c r="I189" s="268"/>
      <c r="J189" s="465"/>
      <c r="K189" s="465"/>
      <c r="L189" s="465"/>
      <c r="M189" s="465"/>
      <c r="N189" s="465"/>
    </row>
    <row r="190" spans="1:14">
      <c r="A190" s="662"/>
      <c r="B190" s="268"/>
      <c r="C190" s="465"/>
      <c r="D190" s="268"/>
      <c r="E190" s="268"/>
      <c r="F190" s="268"/>
      <c r="G190" s="268"/>
      <c r="H190" s="268"/>
      <c r="I190" s="268"/>
      <c r="J190" s="465"/>
      <c r="K190" s="465"/>
      <c r="L190" s="465"/>
      <c r="M190" s="465"/>
      <c r="N190" s="465"/>
    </row>
    <row r="191" spans="1:14">
      <c r="A191" s="662"/>
      <c r="B191" s="268"/>
      <c r="C191" s="465"/>
      <c r="D191" s="268"/>
      <c r="E191" s="268"/>
      <c r="F191" s="268"/>
      <c r="G191" s="268"/>
      <c r="H191" s="268"/>
      <c r="I191" s="268"/>
      <c r="J191" s="465"/>
      <c r="K191" s="465"/>
      <c r="L191" s="465"/>
      <c r="M191" s="465"/>
      <c r="N191" s="465"/>
    </row>
    <row r="192" spans="1:14">
      <c r="A192" s="662"/>
      <c r="B192" s="268"/>
      <c r="C192" s="465"/>
      <c r="D192" s="268"/>
      <c r="E192" s="268"/>
      <c r="F192" s="268"/>
      <c r="G192" s="268"/>
      <c r="H192" s="268"/>
      <c r="I192" s="268"/>
      <c r="J192" s="465"/>
      <c r="K192" s="465"/>
      <c r="L192" s="465"/>
      <c r="M192" s="465"/>
      <c r="N192" s="465"/>
    </row>
    <row r="193" spans="1:14">
      <c r="A193" s="662"/>
      <c r="B193" s="268"/>
      <c r="C193" s="465"/>
      <c r="D193" s="268"/>
      <c r="E193" s="268"/>
      <c r="F193" s="268"/>
      <c r="G193" s="268"/>
      <c r="H193" s="268"/>
      <c r="I193" s="268"/>
      <c r="J193" s="465"/>
      <c r="K193" s="465"/>
      <c r="L193" s="465"/>
      <c r="M193" s="465"/>
      <c r="N193" s="465"/>
    </row>
    <row r="194" spans="1:14">
      <c r="A194" s="662"/>
      <c r="B194" s="268"/>
      <c r="C194" s="465"/>
      <c r="D194" s="268"/>
      <c r="E194" s="268"/>
      <c r="F194" s="268"/>
      <c r="G194" s="268"/>
      <c r="H194" s="268"/>
      <c r="I194" s="268"/>
      <c r="J194" s="465"/>
      <c r="K194" s="465"/>
      <c r="L194" s="465"/>
      <c r="M194" s="465"/>
      <c r="N194" s="465"/>
    </row>
    <row r="195" spans="1:14">
      <c r="A195" s="662"/>
      <c r="B195" s="268"/>
      <c r="C195" s="465"/>
      <c r="D195" s="268"/>
      <c r="E195" s="268"/>
      <c r="F195" s="268"/>
      <c r="G195" s="268"/>
      <c r="H195" s="268"/>
      <c r="I195" s="268"/>
      <c r="J195" s="465"/>
      <c r="K195" s="465"/>
      <c r="L195" s="465"/>
      <c r="M195" s="465"/>
      <c r="N195" s="465"/>
    </row>
    <row r="196" spans="1:14">
      <c r="A196" s="662"/>
      <c r="B196" s="268"/>
      <c r="C196" s="465"/>
      <c r="D196" s="268"/>
      <c r="E196" s="268"/>
      <c r="F196" s="268"/>
      <c r="G196" s="268"/>
      <c r="H196" s="268"/>
      <c r="I196" s="268"/>
      <c r="J196" s="465"/>
      <c r="K196" s="465"/>
      <c r="L196" s="465"/>
      <c r="M196" s="465"/>
      <c r="N196" s="465"/>
    </row>
    <row r="197" spans="1:14">
      <c r="A197" s="662"/>
      <c r="B197" s="268"/>
      <c r="C197" s="465"/>
      <c r="D197" s="268"/>
      <c r="E197" s="268"/>
      <c r="F197" s="268"/>
      <c r="G197" s="268"/>
      <c r="H197" s="268"/>
      <c r="I197" s="268"/>
      <c r="J197" s="465"/>
      <c r="K197" s="465"/>
      <c r="L197" s="465"/>
      <c r="M197" s="465"/>
      <c r="N197" s="465"/>
    </row>
    <row r="198" spans="1:14">
      <c r="A198" s="662"/>
      <c r="B198" s="268"/>
      <c r="C198" s="465"/>
      <c r="D198" s="268"/>
      <c r="E198" s="268"/>
      <c r="F198" s="268"/>
      <c r="G198" s="268"/>
      <c r="H198" s="268"/>
      <c r="I198" s="268"/>
      <c r="J198" s="465"/>
      <c r="K198" s="465"/>
      <c r="L198" s="465"/>
      <c r="M198" s="465"/>
      <c r="N198" s="465"/>
    </row>
    <row r="199" spans="1:14">
      <c r="A199" s="662"/>
      <c r="B199" s="268"/>
      <c r="C199" s="465"/>
      <c r="D199" s="268"/>
      <c r="E199" s="268"/>
      <c r="F199" s="268"/>
      <c r="G199" s="268"/>
      <c r="H199" s="268"/>
      <c r="I199" s="268"/>
      <c r="J199" s="465"/>
      <c r="K199" s="465"/>
      <c r="L199" s="465"/>
      <c r="M199" s="465"/>
      <c r="N199" s="465"/>
    </row>
    <row r="200" spans="1:14">
      <c r="A200" s="662"/>
      <c r="B200" s="268"/>
      <c r="C200" s="465"/>
      <c r="D200" s="268"/>
      <c r="E200" s="268"/>
      <c r="F200" s="268"/>
      <c r="G200" s="268"/>
      <c r="H200" s="268"/>
      <c r="I200" s="268"/>
      <c r="J200" s="465"/>
      <c r="K200" s="465"/>
      <c r="L200" s="465"/>
      <c r="M200" s="465"/>
      <c r="N200" s="465"/>
    </row>
    <row r="201" spans="1:14">
      <c r="A201" s="662"/>
      <c r="B201" s="268"/>
      <c r="C201" s="465"/>
      <c r="D201" s="268"/>
      <c r="E201" s="268"/>
      <c r="F201" s="268"/>
      <c r="G201" s="268"/>
      <c r="H201" s="268"/>
      <c r="I201" s="268"/>
      <c r="J201" s="465"/>
      <c r="K201" s="465"/>
      <c r="L201" s="465"/>
      <c r="M201" s="465"/>
      <c r="N201" s="465"/>
    </row>
    <row r="202" spans="1:14">
      <c r="A202" s="662"/>
      <c r="B202" s="268"/>
      <c r="C202" s="465"/>
      <c r="D202" s="268"/>
      <c r="E202" s="268"/>
      <c r="F202" s="268"/>
      <c r="G202" s="268"/>
      <c r="H202" s="268"/>
      <c r="I202" s="268"/>
      <c r="J202" s="465"/>
      <c r="K202" s="465"/>
      <c r="L202" s="465"/>
      <c r="M202" s="465"/>
      <c r="N202" s="465"/>
    </row>
    <row r="203" spans="1:14">
      <c r="A203" s="662"/>
      <c r="B203" s="268"/>
      <c r="C203" s="465"/>
      <c r="D203" s="268"/>
      <c r="E203" s="268"/>
      <c r="F203" s="268"/>
      <c r="G203" s="268"/>
      <c r="H203" s="268"/>
      <c r="I203" s="268"/>
      <c r="J203" s="465"/>
      <c r="K203" s="465"/>
      <c r="L203" s="465"/>
      <c r="M203" s="465"/>
      <c r="N203" s="465"/>
    </row>
    <row r="204" spans="1:14">
      <c r="A204" s="662"/>
      <c r="B204" s="268"/>
      <c r="C204" s="465"/>
      <c r="D204" s="268"/>
      <c r="E204" s="268"/>
      <c r="F204" s="268"/>
      <c r="G204" s="268"/>
      <c r="H204" s="268"/>
      <c r="I204" s="268"/>
      <c r="J204" s="465"/>
      <c r="K204" s="465"/>
      <c r="L204" s="465"/>
      <c r="M204" s="465"/>
      <c r="N204" s="465"/>
    </row>
    <row r="205" spans="1:14">
      <c r="A205" s="662"/>
      <c r="B205" s="268"/>
      <c r="C205" s="465"/>
      <c r="D205" s="268"/>
      <c r="E205" s="268"/>
      <c r="F205" s="268"/>
      <c r="G205" s="268"/>
      <c r="H205" s="268"/>
      <c r="I205" s="268"/>
      <c r="J205" s="465"/>
      <c r="K205" s="465"/>
      <c r="L205" s="465"/>
      <c r="M205" s="465"/>
      <c r="N205" s="465"/>
    </row>
    <row r="206" spans="1:14">
      <c r="A206" s="662"/>
      <c r="B206" s="268"/>
      <c r="C206" s="465"/>
      <c r="D206" s="268"/>
      <c r="E206" s="268"/>
      <c r="F206" s="268"/>
      <c r="G206" s="268"/>
      <c r="H206" s="268"/>
      <c r="I206" s="268"/>
      <c r="J206" s="465"/>
      <c r="K206" s="465"/>
      <c r="L206" s="465"/>
      <c r="M206" s="465"/>
      <c r="N206" s="465"/>
    </row>
    <row r="207" spans="1:14">
      <c r="A207" s="662"/>
      <c r="B207" s="268"/>
      <c r="C207" s="465"/>
      <c r="D207" s="268"/>
      <c r="E207" s="268"/>
      <c r="F207" s="268"/>
      <c r="G207" s="268"/>
      <c r="H207" s="268"/>
      <c r="I207" s="268"/>
      <c r="J207" s="465"/>
      <c r="K207" s="465"/>
      <c r="L207" s="465"/>
      <c r="M207" s="465"/>
      <c r="N207" s="465"/>
    </row>
    <row r="208" spans="1:14">
      <c r="A208" s="662"/>
      <c r="B208" s="268"/>
      <c r="C208" s="465"/>
      <c r="D208" s="268"/>
      <c r="E208" s="268"/>
      <c r="F208" s="268"/>
      <c r="G208" s="268"/>
      <c r="H208" s="268"/>
      <c r="I208" s="268"/>
      <c r="J208" s="465"/>
      <c r="K208" s="465"/>
      <c r="L208" s="465"/>
      <c r="M208" s="465"/>
      <c r="N208" s="465"/>
    </row>
    <row r="209" spans="1:14">
      <c r="A209" s="662"/>
      <c r="B209" s="268"/>
      <c r="C209" s="465"/>
      <c r="D209" s="268"/>
      <c r="E209" s="268"/>
      <c r="F209" s="268"/>
      <c r="G209" s="268"/>
      <c r="H209" s="268"/>
      <c r="I209" s="268"/>
      <c r="J209" s="465"/>
      <c r="K209" s="465"/>
      <c r="L209" s="465"/>
      <c r="M209" s="465"/>
      <c r="N209" s="465"/>
    </row>
    <row r="210" spans="1:14">
      <c r="A210" s="662"/>
      <c r="B210" s="268"/>
      <c r="C210" s="465"/>
      <c r="D210" s="268"/>
      <c r="E210" s="268"/>
      <c r="F210" s="268"/>
      <c r="G210" s="268"/>
      <c r="H210" s="268"/>
      <c r="I210" s="268"/>
      <c r="J210" s="465"/>
      <c r="K210" s="465"/>
      <c r="L210" s="465"/>
      <c r="M210" s="465"/>
      <c r="N210" s="465"/>
    </row>
    <row r="211" spans="1:14">
      <c r="A211" s="662"/>
      <c r="B211" s="268"/>
      <c r="C211" s="465"/>
      <c r="D211" s="268"/>
      <c r="E211" s="268"/>
      <c r="F211" s="268"/>
      <c r="G211" s="268"/>
      <c r="H211" s="268"/>
      <c r="I211" s="268"/>
      <c r="J211" s="465"/>
      <c r="K211" s="465"/>
      <c r="L211" s="465"/>
      <c r="M211" s="465"/>
      <c r="N211" s="465"/>
    </row>
    <row r="212" spans="1:14">
      <c r="A212" s="662"/>
      <c r="B212" s="268"/>
      <c r="C212" s="465"/>
      <c r="D212" s="268"/>
      <c r="E212" s="268"/>
      <c r="F212" s="268"/>
      <c r="G212" s="268"/>
      <c r="H212" s="268"/>
      <c r="I212" s="268"/>
      <c r="J212" s="465"/>
      <c r="K212" s="465"/>
      <c r="L212" s="465"/>
      <c r="M212" s="465"/>
      <c r="N212" s="465"/>
    </row>
    <row r="213" spans="1:14">
      <c r="A213" s="662"/>
      <c r="B213" s="268"/>
      <c r="C213" s="465"/>
      <c r="D213" s="268"/>
      <c r="E213" s="268"/>
      <c r="F213" s="268"/>
      <c r="G213" s="268"/>
      <c r="H213" s="268"/>
      <c r="I213" s="268"/>
      <c r="J213" s="465"/>
      <c r="K213" s="465"/>
      <c r="L213" s="465"/>
      <c r="M213" s="465"/>
      <c r="N213" s="465"/>
    </row>
    <row r="214" spans="1:14">
      <c r="A214" s="662"/>
      <c r="B214" s="268"/>
      <c r="C214" s="465"/>
      <c r="D214" s="268"/>
      <c r="E214" s="268"/>
      <c r="F214" s="268"/>
      <c r="G214" s="268"/>
      <c r="H214" s="268"/>
      <c r="I214" s="268"/>
      <c r="J214" s="465"/>
      <c r="K214" s="465"/>
      <c r="L214" s="465"/>
      <c r="M214" s="465"/>
      <c r="N214" s="465"/>
    </row>
    <row r="215" spans="1:14">
      <c r="A215" s="662"/>
      <c r="B215" s="268"/>
      <c r="C215" s="465"/>
      <c r="D215" s="268"/>
      <c r="E215" s="268"/>
      <c r="F215" s="268"/>
      <c r="G215" s="268"/>
      <c r="H215" s="268"/>
      <c r="I215" s="268"/>
      <c r="J215" s="465"/>
      <c r="K215" s="465"/>
      <c r="L215" s="465"/>
      <c r="M215" s="465"/>
      <c r="N215" s="465"/>
    </row>
    <row r="216" spans="1:14">
      <c r="A216" s="662"/>
      <c r="B216" s="268"/>
      <c r="C216" s="465"/>
      <c r="D216" s="268"/>
      <c r="E216" s="268"/>
      <c r="F216" s="268"/>
      <c r="G216" s="268"/>
      <c r="H216" s="268"/>
      <c r="I216" s="268"/>
      <c r="J216" s="465"/>
      <c r="K216" s="465"/>
      <c r="L216" s="465"/>
      <c r="M216" s="465"/>
      <c r="N216" s="465"/>
    </row>
    <row r="217" spans="1:14">
      <c r="A217" s="662"/>
      <c r="B217" s="268"/>
      <c r="C217" s="465"/>
      <c r="D217" s="268"/>
      <c r="E217" s="268"/>
      <c r="F217" s="268"/>
      <c r="G217" s="268"/>
      <c r="H217" s="268"/>
      <c r="I217" s="268"/>
      <c r="J217" s="465"/>
      <c r="K217" s="465"/>
      <c r="L217" s="465"/>
      <c r="M217" s="465"/>
      <c r="N217" s="465"/>
    </row>
    <row r="218" spans="1:14">
      <c r="A218" s="662"/>
      <c r="B218" s="268"/>
      <c r="C218" s="465"/>
      <c r="D218" s="268"/>
      <c r="E218" s="268"/>
      <c r="F218" s="268"/>
      <c r="G218" s="268"/>
      <c r="H218" s="268"/>
      <c r="I218" s="268"/>
      <c r="J218" s="465"/>
      <c r="K218" s="465"/>
      <c r="L218" s="465"/>
      <c r="M218" s="465"/>
      <c r="N218" s="465"/>
    </row>
    <row r="219" spans="1:14">
      <c r="A219" s="662"/>
      <c r="B219" s="268"/>
      <c r="C219" s="465"/>
      <c r="D219" s="268"/>
      <c r="E219" s="268"/>
      <c r="F219" s="268"/>
      <c r="G219" s="268"/>
      <c r="H219" s="268"/>
      <c r="I219" s="268"/>
      <c r="J219" s="465"/>
      <c r="K219" s="465"/>
      <c r="L219" s="465"/>
      <c r="M219" s="465"/>
      <c r="N219" s="465"/>
    </row>
    <row r="220" spans="1:14">
      <c r="A220" s="662"/>
      <c r="B220" s="268"/>
      <c r="C220" s="465"/>
      <c r="D220" s="268"/>
      <c r="E220" s="268"/>
      <c r="F220" s="268"/>
      <c r="G220" s="268"/>
      <c r="H220" s="268"/>
      <c r="I220" s="268"/>
      <c r="J220" s="465"/>
      <c r="K220" s="465"/>
      <c r="L220" s="465"/>
      <c r="M220" s="465"/>
      <c r="N220" s="465"/>
    </row>
    <row r="221" spans="1:14">
      <c r="A221" s="662"/>
      <c r="B221" s="268"/>
      <c r="C221" s="465"/>
      <c r="D221" s="268"/>
      <c r="E221" s="268"/>
      <c r="F221" s="268"/>
      <c r="G221" s="268"/>
      <c r="H221" s="268"/>
      <c r="I221" s="268"/>
      <c r="J221" s="465"/>
      <c r="K221" s="465"/>
      <c r="L221" s="465"/>
      <c r="M221" s="465"/>
      <c r="N221" s="465"/>
    </row>
    <row r="222" spans="1:14">
      <c r="A222" s="662"/>
      <c r="B222" s="268"/>
      <c r="C222" s="465"/>
      <c r="D222" s="268"/>
      <c r="E222" s="268"/>
      <c r="F222" s="268"/>
      <c r="G222" s="268"/>
      <c r="H222" s="268"/>
      <c r="I222" s="268"/>
      <c r="J222" s="465"/>
      <c r="K222" s="465"/>
      <c r="L222" s="465"/>
      <c r="M222" s="465"/>
      <c r="N222" s="465"/>
    </row>
    <row r="223" spans="1:14">
      <c r="A223" s="662"/>
      <c r="B223" s="268"/>
      <c r="C223" s="465"/>
      <c r="D223" s="268"/>
      <c r="E223" s="268"/>
      <c r="F223" s="268"/>
      <c r="G223" s="268"/>
      <c r="H223" s="268"/>
      <c r="I223" s="268"/>
      <c r="J223" s="465"/>
      <c r="K223" s="465"/>
      <c r="L223" s="465"/>
      <c r="M223" s="465"/>
      <c r="N223" s="465"/>
    </row>
    <row r="224" spans="1:14">
      <c r="A224" s="662"/>
      <c r="B224" s="268"/>
      <c r="C224" s="465"/>
      <c r="D224" s="268"/>
      <c r="E224" s="268"/>
      <c r="F224" s="268"/>
      <c r="G224" s="268"/>
      <c r="H224" s="268"/>
      <c r="I224" s="268"/>
      <c r="J224" s="465"/>
      <c r="K224" s="465"/>
      <c r="L224" s="465"/>
      <c r="M224" s="465"/>
      <c r="N224" s="465"/>
    </row>
    <row r="225" spans="1:14">
      <c r="A225" s="662"/>
      <c r="B225" s="268"/>
      <c r="C225" s="465"/>
      <c r="D225" s="268"/>
      <c r="E225" s="268"/>
      <c r="F225" s="268"/>
      <c r="G225" s="268"/>
      <c r="H225" s="268"/>
      <c r="I225" s="268"/>
      <c r="J225" s="465"/>
      <c r="K225" s="465"/>
      <c r="L225" s="465"/>
      <c r="M225" s="465"/>
      <c r="N225" s="465"/>
    </row>
    <row r="226" spans="1:14">
      <c r="A226" s="662"/>
      <c r="B226" s="268"/>
      <c r="C226" s="465"/>
      <c r="D226" s="268"/>
      <c r="E226" s="268"/>
      <c r="F226" s="268"/>
      <c r="G226" s="268"/>
      <c r="H226" s="268"/>
      <c r="I226" s="268"/>
      <c r="J226" s="465"/>
      <c r="K226" s="465"/>
      <c r="L226" s="465"/>
      <c r="M226" s="465"/>
      <c r="N226" s="465"/>
    </row>
    <row r="227" spans="1:14">
      <c r="A227" s="662"/>
      <c r="B227" s="268"/>
      <c r="C227" s="465"/>
      <c r="D227" s="268"/>
      <c r="E227" s="268"/>
      <c r="F227" s="268"/>
      <c r="G227" s="268"/>
      <c r="H227" s="268"/>
      <c r="I227" s="268"/>
      <c r="J227" s="465"/>
      <c r="K227" s="465"/>
      <c r="L227" s="465"/>
      <c r="M227" s="465"/>
      <c r="N227" s="465"/>
    </row>
    <row r="228" spans="1:14">
      <c r="A228" s="662"/>
      <c r="B228" s="268"/>
      <c r="C228" s="465"/>
      <c r="D228" s="268"/>
      <c r="E228" s="268"/>
      <c r="F228" s="268"/>
      <c r="G228" s="268"/>
      <c r="H228" s="268"/>
      <c r="I228" s="268"/>
      <c r="J228" s="465"/>
      <c r="K228" s="465"/>
      <c r="L228" s="465"/>
      <c r="M228" s="465"/>
      <c r="N228" s="465"/>
    </row>
    <row r="229" spans="1:14">
      <c r="A229" s="662"/>
      <c r="B229" s="268"/>
      <c r="C229" s="465"/>
      <c r="D229" s="268"/>
      <c r="E229" s="268"/>
      <c r="F229" s="268"/>
      <c r="G229" s="268"/>
      <c r="H229" s="268"/>
      <c r="I229" s="268"/>
      <c r="J229" s="465"/>
      <c r="K229" s="465"/>
      <c r="L229" s="465"/>
      <c r="M229" s="465"/>
      <c r="N229" s="465"/>
    </row>
    <row r="230" spans="1:14">
      <c r="A230" s="662"/>
      <c r="B230" s="268"/>
      <c r="C230" s="465"/>
      <c r="D230" s="268"/>
      <c r="E230" s="268"/>
      <c r="F230" s="268"/>
      <c r="G230" s="268"/>
      <c r="H230" s="268"/>
      <c r="I230" s="268"/>
      <c r="J230" s="465"/>
      <c r="K230" s="465"/>
      <c r="L230" s="465"/>
      <c r="M230" s="465"/>
      <c r="N230" s="465"/>
    </row>
    <row r="231" spans="1:14">
      <c r="A231" s="662"/>
      <c r="B231" s="268"/>
      <c r="C231" s="465"/>
      <c r="D231" s="268"/>
      <c r="E231" s="268"/>
      <c r="F231" s="268"/>
      <c r="G231" s="268"/>
      <c r="H231" s="268"/>
      <c r="I231" s="268"/>
      <c r="J231" s="465"/>
      <c r="K231" s="465"/>
      <c r="L231" s="465"/>
      <c r="M231" s="465"/>
      <c r="N231" s="465"/>
    </row>
    <row r="232" spans="1:14">
      <c r="A232" s="662"/>
      <c r="B232" s="268"/>
      <c r="C232" s="465"/>
      <c r="D232" s="268"/>
      <c r="E232" s="268"/>
      <c r="F232" s="268"/>
      <c r="G232" s="268"/>
      <c r="H232" s="268"/>
      <c r="I232" s="268"/>
      <c r="J232" s="465"/>
      <c r="K232" s="465"/>
      <c r="L232" s="465"/>
      <c r="M232" s="465"/>
      <c r="N232" s="465"/>
    </row>
    <row r="233" spans="1:14">
      <c r="A233" s="662"/>
      <c r="B233" s="268"/>
      <c r="C233" s="465"/>
      <c r="D233" s="268"/>
      <c r="E233" s="268"/>
      <c r="F233" s="268"/>
      <c r="G233" s="268"/>
      <c r="H233" s="268"/>
      <c r="I233" s="268"/>
      <c r="J233" s="465"/>
      <c r="K233" s="465"/>
      <c r="L233" s="465"/>
      <c r="M233" s="465"/>
      <c r="N233" s="465"/>
    </row>
    <row r="234" spans="1:14">
      <c r="A234" s="662"/>
      <c r="B234" s="268"/>
      <c r="C234" s="465"/>
      <c r="D234" s="268"/>
      <c r="E234" s="268"/>
      <c r="F234" s="268"/>
      <c r="G234" s="268"/>
      <c r="H234" s="268"/>
      <c r="I234" s="268"/>
      <c r="J234" s="465"/>
      <c r="K234" s="465"/>
      <c r="L234" s="465"/>
      <c r="M234" s="465"/>
      <c r="N234" s="465"/>
    </row>
    <row r="235" spans="1:14">
      <c r="A235" s="662"/>
      <c r="B235" s="268"/>
      <c r="C235" s="465"/>
      <c r="D235" s="268"/>
      <c r="E235" s="268"/>
      <c r="F235" s="268"/>
      <c r="G235" s="268"/>
      <c r="H235" s="268"/>
      <c r="I235" s="268"/>
      <c r="J235" s="465"/>
      <c r="K235" s="465"/>
      <c r="L235" s="465"/>
      <c r="M235" s="465"/>
      <c r="N235" s="465"/>
    </row>
    <row r="236" spans="1:14">
      <c r="A236" s="662"/>
      <c r="B236" s="268"/>
      <c r="C236" s="465"/>
      <c r="D236" s="268"/>
      <c r="E236" s="268"/>
      <c r="F236" s="268"/>
      <c r="G236" s="268"/>
      <c r="H236" s="268"/>
      <c r="I236" s="268"/>
      <c r="J236" s="465"/>
      <c r="K236" s="465"/>
      <c r="L236" s="465"/>
      <c r="M236" s="465"/>
      <c r="N236" s="465"/>
    </row>
    <row r="237" spans="1:14">
      <c r="A237" s="662"/>
      <c r="B237" s="268"/>
      <c r="C237" s="465"/>
      <c r="D237" s="268"/>
      <c r="E237" s="268"/>
      <c r="F237" s="268"/>
      <c r="G237" s="268"/>
      <c r="H237" s="268"/>
      <c r="I237" s="268"/>
      <c r="J237" s="465"/>
      <c r="K237" s="465"/>
      <c r="L237" s="465"/>
      <c r="M237" s="465"/>
      <c r="N237" s="465"/>
    </row>
    <row r="238" spans="1:14">
      <c r="A238" s="662"/>
      <c r="B238" s="268"/>
      <c r="C238" s="465"/>
      <c r="D238" s="268"/>
      <c r="E238" s="268"/>
      <c r="F238" s="268"/>
      <c r="G238" s="268"/>
      <c r="H238" s="268"/>
      <c r="I238" s="268"/>
      <c r="J238" s="465"/>
      <c r="K238" s="465"/>
      <c r="L238" s="465"/>
      <c r="M238" s="465"/>
      <c r="N238" s="465"/>
    </row>
    <row r="239" spans="1:14">
      <c r="A239" s="662"/>
      <c r="B239" s="268"/>
      <c r="C239" s="465"/>
      <c r="D239" s="268"/>
      <c r="E239" s="268"/>
      <c r="F239" s="268"/>
      <c r="G239" s="268"/>
      <c r="H239" s="268"/>
      <c r="I239" s="268"/>
      <c r="J239" s="465"/>
      <c r="K239" s="465"/>
      <c r="L239" s="465"/>
      <c r="M239" s="465"/>
      <c r="N239" s="465"/>
    </row>
    <row r="240" spans="1:14">
      <c r="A240" s="662"/>
      <c r="B240" s="268"/>
      <c r="C240" s="465"/>
      <c r="D240" s="268"/>
      <c r="E240" s="268"/>
      <c r="F240" s="268"/>
      <c r="G240" s="268"/>
      <c r="H240" s="268"/>
      <c r="I240" s="268"/>
      <c r="J240" s="465"/>
      <c r="K240" s="465"/>
      <c r="L240" s="465"/>
      <c r="M240" s="465"/>
      <c r="N240" s="465"/>
    </row>
    <row r="241" spans="1:14">
      <c r="A241" s="662"/>
      <c r="B241" s="268"/>
      <c r="C241" s="465"/>
      <c r="D241" s="268"/>
      <c r="E241" s="268"/>
      <c r="F241" s="268"/>
      <c r="G241" s="268"/>
      <c r="H241" s="268"/>
      <c r="I241" s="268"/>
      <c r="J241" s="465"/>
      <c r="K241" s="465"/>
      <c r="L241" s="465"/>
      <c r="M241" s="465"/>
      <c r="N241" s="465"/>
    </row>
    <row r="242" spans="1:14">
      <c r="A242" s="662"/>
      <c r="B242" s="268"/>
      <c r="C242" s="465"/>
      <c r="D242" s="268"/>
      <c r="E242" s="268"/>
      <c r="F242" s="268"/>
      <c r="G242" s="268"/>
      <c r="H242" s="268"/>
      <c r="I242" s="268"/>
      <c r="J242" s="465"/>
      <c r="K242" s="465"/>
      <c r="L242" s="465"/>
      <c r="M242" s="465"/>
      <c r="N242" s="465"/>
    </row>
    <row r="243" spans="1:14">
      <c r="A243" s="662"/>
      <c r="B243" s="268"/>
      <c r="C243" s="465"/>
      <c r="D243" s="268"/>
      <c r="E243" s="268"/>
      <c r="F243" s="268"/>
      <c r="G243" s="268"/>
      <c r="H243" s="268"/>
      <c r="I243" s="268"/>
      <c r="J243" s="465"/>
      <c r="K243" s="465"/>
      <c r="L243" s="465"/>
      <c r="M243" s="465"/>
      <c r="N243" s="465"/>
    </row>
    <row r="244" spans="1:14">
      <c r="A244" s="662"/>
      <c r="B244" s="268"/>
      <c r="C244" s="465"/>
      <c r="D244" s="268"/>
      <c r="E244" s="268"/>
      <c r="F244" s="268"/>
      <c r="G244" s="268"/>
      <c r="H244" s="268"/>
      <c r="I244" s="268"/>
      <c r="J244" s="465"/>
      <c r="K244" s="465"/>
      <c r="L244" s="465"/>
      <c r="M244" s="465"/>
      <c r="N244" s="465"/>
    </row>
    <row r="245" spans="1:14">
      <c r="A245" s="662"/>
      <c r="B245" s="268"/>
      <c r="C245" s="465"/>
      <c r="D245" s="268"/>
      <c r="E245" s="268"/>
      <c r="F245" s="268"/>
      <c r="G245" s="268"/>
      <c r="H245" s="268"/>
      <c r="I245" s="268"/>
      <c r="J245" s="465"/>
      <c r="K245" s="465"/>
      <c r="L245" s="465"/>
      <c r="M245" s="465"/>
      <c r="N245" s="465"/>
    </row>
    <row r="246" spans="1:14">
      <c r="A246" s="662"/>
      <c r="B246" s="268"/>
      <c r="C246" s="465"/>
      <c r="D246" s="268"/>
      <c r="E246" s="268"/>
      <c r="F246" s="268"/>
      <c r="G246" s="268"/>
      <c r="H246" s="268"/>
      <c r="I246" s="268"/>
      <c r="J246" s="465"/>
      <c r="K246" s="465"/>
      <c r="L246" s="465"/>
      <c r="M246" s="465"/>
      <c r="N246" s="465"/>
    </row>
    <row r="247" spans="1:14">
      <c r="A247" s="662"/>
      <c r="B247" s="268"/>
      <c r="C247" s="465"/>
      <c r="D247" s="268"/>
      <c r="E247" s="268"/>
      <c r="F247" s="268"/>
      <c r="G247" s="268"/>
      <c r="H247" s="268"/>
      <c r="I247" s="268"/>
      <c r="J247" s="465"/>
      <c r="K247" s="465"/>
      <c r="L247" s="465"/>
      <c r="M247" s="465"/>
      <c r="N247" s="465"/>
    </row>
    <row r="248" spans="1:14">
      <c r="A248" s="662"/>
      <c r="B248" s="268"/>
      <c r="C248" s="465"/>
      <c r="D248" s="268"/>
      <c r="E248" s="268"/>
      <c r="F248" s="268"/>
      <c r="G248" s="268"/>
      <c r="H248" s="268"/>
      <c r="I248" s="268"/>
      <c r="J248" s="465"/>
      <c r="K248" s="465"/>
      <c r="L248" s="465"/>
      <c r="M248" s="465"/>
      <c r="N248" s="465"/>
    </row>
    <row r="249" spans="1:14">
      <c r="A249" s="662"/>
      <c r="B249" s="268"/>
      <c r="C249" s="465"/>
      <c r="D249" s="268"/>
      <c r="E249" s="268"/>
      <c r="F249" s="268"/>
      <c r="G249" s="268"/>
      <c r="H249" s="268"/>
      <c r="I249" s="268"/>
      <c r="J249" s="465"/>
      <c r="K249" s="465"/>
      <c r="L249" s="465"/>
      <c r="M249" s="465"/>
      <c r="N249" s="465"/>
    </row>
    <row r="250" spans="1:14">
      <c r="A250" s="662"/>
      <c r="B250" s="268"/>
      <c r="C250" s="465"/>
      <c r="D250" s="268"/>
      <c r="E250" s="268"/>
      <c r="F250" s="268"/>
      <c r="G250" s="268"/>
      <c r="H250" s="268"/>
      <c r="I250" s="268"/>
      <c r="J250" s="465"/>
      <c r="K250" s="465"/>
      <c r="L250" s="465"/>
      <c r="M250" s="465"/>
      <c r="N250" s="465"/>
    </row>
    <row r="251" spans="1:14">
      <c r="A251" s="662"/>
      <c r="B251" s="268"/>
      <c r="C251" s="465"/>
      <c r="D251" s="268"/>
      <c r="E251" s="268"/>
      <c r="F251" s="268"/>
      <c r="G251" s="268"/>
      <c r="H251" s="268"/>
      <c r="I251" s="268"/>
      <c r="J251" s="465"/>
      <c r="K251" s="465"/>
      <c r="L251" s="465"/>
      <c r="M251" s="465"/>
      <c r="N251" s="465"/>
    </row>
    <row r="252" spans="1:14">
      <c r="A252" s="662"/>
      <c r="B252" s="268"/>
      <c r="C252" s="465"/>
      <c r="D252" s="268"/>
      <c r="E252" s="268"/>
      <c r="F252" s="268"/>
      <c r="G252" s="268"/>
      <c r="H252" s="268"/>
      <c r="I252" s="268"/>
      <c r="J252" s="465"/>
      <c r="K252" s="465"/>
      <c r="L252" s="465"/>
      <c r="M252" s="465"/>
      <c r="N252" s="465"/>
    </row>
    <row r="253" spans="1:14">
      <c r="A253" s="662"/>
      <c r="B253" s="268"/>
      <c r="C253" s="465"/>
      <c r="D253" s="268"/>
      <c r="E253" s="268"/>
      <c r="F253" s="268"/>
      <c r="G253" s="268"/>
      <c r="H253" s="268"/>
      <c r="I253" s="268"/>
      <c r="J253" s="465"/>
      <c r="K253" s="465"/>
      <c r="L253" s="465"/>
      <c r="M253" s="465"/>
      <c r="N253" s="465"/>
    </row>
    <row r="254" spans="1:14">
      <c r="A254" s="662"/>
      <c r="B254" s="268"/>
      <c r="C254" s="465"/>
      <c r="D254" s="268"/>
      <c r="E254" s="268"/>
      <c r="F254" s="268"/>
      <c r="G254" s="268"/>
      <c r="H254" s="268"/>
      <c r="I254" s="268"/>
      <c r="J254" s="465"/>
      <c r="K254" s="465"/>
      <c r="L254" s="465"/>
      <c r="M254" s="465"/>
      <c r="N254" s="465"/>
    </row>
    <row r="255" spans="1:14">
      <c r="A255" s="662"/>
      <c r="B255" s="268"/>
      <c r="C255" s="465"/>
      <c r="D255" s="268"/>
      <c r="E255" s="268"/>
      <c r="F255" s="268"/>
      <c r="G255" s="268"/>
      <c r="H255" s="268"/>
      <c r="I255" s="268"/>
      <c r="J255" s="465"/>
      <c r="K255" s="465"/>
      <c r="L255" s="465"/>
      <c r="M255" s="465"/>
      <c r="N255" s="465"/>
    </row>
    <row r="256" spans="1:14">
      <c r="A256" s="662"/>
      <c r="B256" s="268"/>
      <c r="C256" s="465"/>
      <c r="D256" s="268"/>
      <c r="E256" s="268"/>
      <c r="F256" s="268"/>
      <c r="G256" s="268"/>
      <c r="H256" s="268"/>
      <c r="I256" s="268"/>
      <c r="J256" s="465"/>
      <c r="K256" s="465"/>
      <c r="L256" s="465"/>
      <c r="M256" s="465"/>
      <c r="N256" s="465"/>
    </row>
    <row r="257" spans="1:14">
      <c r="A257" s="662"/>
      <c r="B257" s="268"/>
      <c r="C257" s="465"/>
      <c r="D257" s="268"/>
      <c r="E257" s="268"/>
      <c r="F257" s="268"/>
      <c r="G257" s="268"/>
      <c r="H257" s="268"/>
      <c r="I257" s="268"/>
      <c r="J257" s="465"/>
      <c r="K257" s="465"/>
      <c r="L257" s="465"/>
      <c r="M257" s="465"/>
      <c r="N257" s="465"/>
    </row>
    <row r="258" spans="1:14">
      <c r="A258" s="662"/>
      <c r="B258" s="268"/>
      <c r="C258" s="465"/>
      <c r="D258" s="268"/>
      <c r="E258" s="268"/>
      <c r="F258" s="268"/>
      <c r="G258" s="268"/>
      <c r="H258" s="268"/>
      <c r="I258" s="268"/>
      <c r="J258" s="465"/>
      <c r="K258" s="465"/>
      <c r="L258" s="465"/>
      <c r="M258" s="465"/>
      <c r="N258" s="465"/>
    </row>
    <row r="259" spans="1:14">
      <c r="A259" s="662"/>
      <c r="B259" s="268"/>
      <c r="C259" s="465"/>
      <c r="D259" s="268"/>
      <c r="E259" s="268"/>
      <c r="F259" s="268"/>
      <c r="G259" s="268"/>
      <c r="H259" s="268"/>
      <c r="I259" s="268"/>
      <c r="J259" s="465"/>
      <c r="K259" s="465"/>
      <c r="L259" s="465"/>
      <c r="M259" s="465"/>
      <c r="N259" s="465"/>
    </row>
    <row r="260" spans="1:14">
      <c r="A260" s="662"/>
      <c r="B260" s="268"/>
      <c r="C260" s="465"/>
      <c r="D260" s="268"/>
      <c r="E260" s="268"/>
      <c r="F260" s="268"/>
      <c r="G260" s="268"/>
      <c r="H260" s="268"/>
      <c r="I260" s="268"/>
      <c r="J260" s="465"/>
      <c r="K260" s="465"/>
      <c r="L260" s="465"/>
      <c r="M260" s="465"/>
      <c r="N260" s="465"/>
    </row>
    <row r="261" spans="1:14">
      <c r="A261" s="662"/>
      <c r="B261" s="268"/>
      <c r="C261" s="465"/>
      <c r="D261" s="268"/>
      <c r="E261" s="268"/>
      <c r="F261" s="268"/>
      <c r="G261" s="268"/>
      <c r="H261" s="268"/>
      <c r="I261" s="268"/>
      <c r="J261" s="465"/>
      <c r="K261" s="465"/>
      <c r="L261" s="465"/>
      <c r="M261" s="465"/>
      <c r="N261" s="465"/>
    </row>
    <row r="262" spans="1:14">
      <c r="A262" s="662"/>
      <c r="B262" s="268"/>
      <c r="C262" s="465"/>
      <c r="D262" s="268"/>
      <c r="E262" s="268"/>
      <c r="F262" s="268"/>
      <c r="G262" s="268"/>
      <c r="H262" s="268"/>
      <c r="I262" s="268"/>
      <c r="J262" s="465"/>
      <c r="K262" s="465"/>
      <c r="L262" s="465"/>
      <c r="M262" s="465"/>
      <c r="N262" s="465"/>
    </row>
    <row r="263" spans="1:14">
      <c r="A263" s="662"/>
      <c r="B263" s="268"/>
      <c r="C263" s="465"/>
      <c r="D263" s="268"/>
      <c r="E263" s="268"/>
      <c r="F263" s="268"/>
      <c r="G263" s="268"/>
      <c r="H263" s="268"/>
      <c r="I263" s="268"/>
      <c r="J263" s="465"/>
      <c r="K263" s="465"/>
      <c r="L263" s="465"/>
      <c r="M263" s="465"/>
      <c r="N263" s="465"/>
    </row>
    <row r="264" spans="1:14">
      <c r="A264" s="662"/>
      <c r="B264" s="268"/>
      <c r="C264" s="465"/>
      <c r="D264" s="268"/>
      <c r="E264" s="268"/>
      <c r="F264" s="268"/>
      <c r="G264" s="268"/>
      <c r="H264" s="268"/>
      <c r="I264" s="268"/>
      <c r="J264" s="465"/>
      <c r="K264" s="465"/>
      <c r="L264" s="465"/>
      <c r="M264" s="465"/>
      <c r="N264" s="465"/>
    </row>
    <row r="265" spans="1:14">
      <c r="A265" s="662"/>
      <c r="B265" s="268"/>
      <c r="C265" s="465"/>
      <c r="D265" s="268"/>
      <c r="E265" s="268"/>
      <c r="F265" s="268"/>
      <c r="G265" s="268"/>
      <c r="H265" s="268"/>
      <c r="I265" s="268"/>
      <c r="J265" s="465"/>
      <c r="K265" s="465"/>
      <c r="L265" s="465"/>
      <c r="M265" s="465"/>
      <c r="N265" s="465"/>
    </row>
    <row r="266" spans="1:14">
      <c r="A266" s="662"/>
      <c r="B266" s="268"/>
      <c r="C266" s="465"/>
      <c r="D266" s="268"/>
      <c r="E266" s="268"/>
      <c r="F266" s="268"/>
      <c r="G266" s="268"/>
      <c r="H266" s="268"/>
      <c r="I266" s="268"/>
      <c r="J266" s="465"/>
      <c r="K266" s="465"/>
      <c r="L266" s="465"/>
      <c r="M266" s="465"/>
      <c r="N266" s="465"/>
    </row>
    <row r="267" spans="1:14">
      <c r="A267" s="662"/>
      <c r="B267" s="268"/>
      <c r="C267" s="465"/>
      <c r="D267" s="268"/>
      <c r="E267" s="268"/>
      <c r="F267" s="268"/>
      <c r="G267" s="268"/>
      <c r="H267" s="268"/>
      <c r="I267" s="268"/>
      <c r="J267" s="465"/>
      <c r="K267" s="465"/>
      <c r="L267" s="465"/>
      <c r="M267" s="465"/>
      <c r="N267" s="465"/>
    </row>
    <row r="268" spans="1:14">
      <c r="A268" s="662"/>
      <c r="B268" s="268"/>
      <c r="C268" s="465"/>
      <c r="D268" s="268"/>
      <c r="E268" s="268"/>
      <c r="F268" s="268"/>
      <c r="G268" s="268"/>
      <c r="H268" s="268"/>
      <c r="I268" s="268"/>
      <c r="J268" s="465"/>
      <c r="K268" s="465"/>
      <c r="L268" s="465"/>
      <c r="M268" s="465"/>
      <c r="N268" s="465"/>
    </row>
    <row r="269" spans="1:14">
      <c r="A269" s="662"/>
      <c r="B269" s="268"/>
      <c r="C269" s="465"/>
      <c r="D269" s="268"/>
      <c r="E269" s="268"/>
      <c r="F269" s="268"/>
      <c r="G269" s="268"/>
      <c r="H269" s="268"/>
      <c r="I269" s="268"/>
      <c r="J269" s="465"/>
      <c r="K269" s="465"/>
      <c r="L269" s="465"/>
      <c r="M269" s="465"/>
      <c r="N269" s="465"/>
    </row>
    <row r="270" spans="1:14">
      <c r="A270" s="662"/>
      <c r="B270" s="268"/>
      <c r="C270" s="465"/>
      <c r="D270" s="268"/>
      <c r="E270" s="268"/>
      <c r="F270" s="268"/>
      <c r="G270" s="268"/>
      <c r="H270" s="268"/>
      <c r="I270" s="268"/>
      <c r="J270" s="465"/>
      <c r="K270" s="465"/>
      <c r="L270" s="465"/>
      <c r="M270" s="465"/>
      <c r="N270" s="465"/>
    </row>
    <row r="271" spans="1:14">
      <c r="A271" s="662"/>
      <c r="B271" s="268"/>
      <c r="C271" s="465"/>
      <c r="D271" s="268"/>
      <c r="E271" s="268"/>
      <c r="F271" s="268"/>
      <c r="G271" s="268"/>
      <c r="H271" s="268"/>
      <c r="I271" s="268"/>
      <c r="J271" s="465"/>
      <c r="K271" s="465"/>
      <c r="L271" s="465"/>
      <c r="M271" s="465"/>
      <c r="N271" s="465"/>
    </row>
    <row r="272" spans="1:14">
      <c r="A272" s="662"/>
      <c r="B272" s="268"/>
      <c r="C272" s="465"/>
      <c r="D272" s="268"/>
      <c r="E272" s="268"/>
      <c r="F272" s="268"/>
      <c r="G272" s="268"/>
      <c r="H272" s="268"/>
      <c r="I272" s="268"/>
      <c r="J272" s="465"/>
      <c r="K272" s="465"/>
      <c r="L272" s="465"/>
      <c r="M272" s="465"/>
      <c r="N272" s="465"/>
    </row>
    <row r="273" spans="1:14">
      <c r="A273" s="662"/>
      <c r="B273" s="268"/>
      <c r="C273" s="465"/>
      <c r="D273" s="268"/>
      <c r="E273" s="268"/>
      <c r="F273" s="268"/>
      <c r="G273" s="268"/>
      <c r="H273" s="268"/>
      <c r="I273" s="268"/>
      <c r="J273" s="465"/>
      <c r="K273" s="465"/>
      <c r="L273" s="465"/>
      <c r="M273" s="465"/>
      <c r="N273" s="465"/>
    </row>
    <row r="274" spans="1:14">
      <c r="A274" s="662"/>
      <c r="B274" s="268"/>
      <c r="C274" s="465"/>
      <c r="D274" s="268"/>
      <c r="E274" s="268"/>
      <c r="F274" s="268"/>
      <c r="G274" s="268"/>
      <c r="H274" s="268"/>
      <c r="I274" s="268"/>
      <c r="J274" s="465"/>
      <c r="K274" s="465"/>
      <c r="L274" s="465"/>
      <c r="M274" s="465"/>
      <c r="N274" s="465"/>
    </row>
    <row r="275" spans="1:14">
      <c r="A275" s="662"/>
      <c r="B275" s="268"/>
      <c r="C275" s="465"/>
      <c r="D275" s="268"/>
      <c r="E275" s="268"/>
      <c r="F275" s="268"/>
      <c r="G275" s="268"/>
      <c r="H275" s="268"/>
      <c r="I275" s="268"/>
      <c r="J275" s="465"/>
      <c r="K275" s="465"/>
      <c r="L275" s="465"/>
      <c r="M275" s="465"/>
      <c r="N275" s="465"/>
    </row>
    <row r="276" spans="1:14">
      <c r="A276" s="662"/>
      <c r="B276" s="268"/>
      <c r="C276" s="465"/>
      <c r="D276" s="268"/>
      <c r="E276" s="268"/>
      <c r="F276" s="268"/>
      <c r="G276" s="268"/>
      <c r="H276" s="268"/>
      <c r="I276" s="268"/>
      <c r="J276" s="465"/>
      <c r="K276" s="465"/>
      <c r="L276" s="465"/>
      <c r="M276" s="465"/>
      <c r="N276" s="465"/>
    </row>
    <row r="277" spans="1:14">
      <c r="A277" s="662"/>
      <c r="B277" s="268"/>
      <c r="C277" s="465"/>
      <c r="D277" s="268"/>
      <c r="E277" s="268"/>
      <c r="F277" s="268"/>
      <c r="G277" s="268"/>
      <c r="H277" s="268"/>
      <c r="I277" s="268"/>
      <c r="J277" s="465"/>
      <c r="K277" s="465"/>
      <c r="L277" s="465"/>
      <c r="M277" s="465"/>
      <c r="N277" s="465"/>
    </row>
    <row r="278" spans="1:14">
      <c r="A278" s="662"/>
      <c r="B278" s="268"/>
      <c r="C278" s="465"/>
      <c r="D278" s="268"/>
      <c r="E278" s="268"/>
      <c r="F278" s="268"/>
      <c r="G278" s="268"/>
      <c r="H278" s="268"/>
      <c r="I278" s="268"/>
      <c r="J278" s="465"/>
      <c r="K278" s="465"/>
      <c r="L278" s="465"/>
      <c r="M278" s="465"/>
      <c r="N278" s="465"/>
    </row>
    <row r="279" spans="1:14">
      <c r="A279" s="662"/>
      <c r="B279" s="268"/>
      <c r="C279" s="465"/>
      <c r="D279" s="268"/>
      <c r="E279" s="268"/>
      <c r="F279" s="268"/>
      <c r="G279" s="268"/>
      <c r="H279" s="268"/>
      <c r="I279" s="268"/>
      <c r="J279" s="465"/>
      <c r="K279" s="465"/>
      <c r="L279" s="465"/>
      <c r="M279" s="465"/>
      <c r="N279" s="465"/>
    </row>
    <row r="280" spans="1:14">
      <c r="A280" s="662"/>
      <c r="B280" s="268"/>
      <c r="C280" s="465"/>
      <c r="D280" s="268"/>
      <c r="E280" s="268"/>
      <c r="F280" s="268"/>
      <c r="G280" s="268"/>
      <c r="H280" s="268"/>
      <c r="I280" s="268"/>
      <c r="J280" s="465"/>
      <c r="K280" s="465"/>
      <c r="L280" s="465"/>
      <c r="M280" s="465"/>
      <c r="N280" s="465"/>
    </row>
    <row r="281" spans="1:14">
      <c r="A281" s="662"/>
      <c r="B281" s="268"/>
      <c r="C281" s="465"/>
      <c r="D281" s="268"/>
      <c r="E281" s="268"/>
      <c r="F281" s="268"/>
      <c r="G281" s="268"/>
      <c r="H281" s="268"/>
      <c r="I281" s="268"/>
      <c r="J281" s="465"/>
      <c r="K281" s="465"/>
      <c r="L281" s="465"/>
      <c r="M281" s="465"/>
      <c r="N281" s="465"/>
    </row>
    <row r="282" spans="1:14">
      <c r="A282" s="662"/>
      <c r="B282" s="268"/>
      <c r="C282" s="465"/>
      <c r="D282" s="268"/>
      <c r="E282" s="268"/>
      <c r="F282" s="268"/>
      <c r="G282" s="268"/>
      <c r="H282" s="268"/>
      <c r="I282" s="268"/>
      <c r="J282" s="465"/>
      <c r="K282" s="465"/>
      <c r="L282" s="465"/>
      <c r="M282" s="465"/>
      <c r="N282" s="465"/>
    </row>
    <row r="283" spans="1:14">
      <c r="A283" s="662"/>
      <c r="B283" s="268"/>
      <c r="C283" s="465"/>
      <c r="D283" s="268"/>
      <c r="E283" s="268"/>
      <c r="F283" s="268"/>
      <c r="G283" s="268"/>
      <c r="H283" s="268"/>
      <c r="I283" s="268"/>
      <c r="J283" s="465"/>
      <c r="K283" s="465"/>
      <c r="L283" s="465"/>
      <c r="M283" s="465"/>
      <c r="N283" s="465"/>
    </row>
    <row r="284" spans="1:14">
      <c r="A284" s="662"/>
      <c r="B284" s="268"/>
      <c r="C284" s="465"/>
      <c r="D284" s="268"/>
      <c r="E284" s="268"/>
      <c r="F284" s="268"/>
      <c r="G284" s="268"/>
      <c r="H284" s="268"/>
      <c r="I284" s="268"/>
      <c r="J284" s="465"/>
      <c r="K284" s="465"/>
      <c r="L284" s="465"/>
      <c r="M284" s="465"/>
      <c r="N284" s="465"/>
    </row>
    <row r="285" spans="1:14">
      <c r="A285" s="662"/>
      <c r="B285" s="268"/>
      <c r="C285" s="465"/>
      <c r="D285" s="268"/>
      <c r="E285" s="268"/>
      <c r="F285" s="268"/>
      <c r="G285" s="268"/>
      <c r="H285" s="268"/>
      <c r="I285" s="268"/>
      <c r="J285" s="465"/>
      <c r="K285" s="465"/>
      <c r="L285" s="465"/>
      <c r="M285" s="465"/>
      <c r="N285" s="465"/>
    </row>
    <row r="286" spans="1:14">
      <c r="A286" s="662"/>
      <c r="B286" s="268"/>
      <c r="C286" s="465"/>
      <c r="D286" s="268"/>
      <c r="E286" s="268"/>
      <c r="F286" s="268"/>
      <c r="G286" s="268"/>
      <c r="H286" s="268"/>
      <c r="I286" s="268"/>
      <c r="J286" s="465"/>
      <c r="K286" s="465"/>
      <c r="L286" s="465"/>
      <c r="M286" s="465"/>
      <c r="N286" s="465"/>
    </row>
    <row r="287" spans="1:14">
      <c r="A287" s="662"/>
      <c r="B287" s="268"/>
      <c r="C287" s="465"/>
      <c r="D287" s="268"/>
      <c r="E287" s="268"/>
      <c r="F287" s="268"/>
      <c r="G287" s="268"/>
      <c r="H287" s="268"/>
      <c r="I287" s="268"/>
      <c r="J287" s="465"/>
      <c r="K287" s="465"/>
      <c r="L287" s="465"/>
      <c r="M287" s="465"/>
      <c r="N287" s="465"/>
    </row>
    <row r="288" spans="1:14">
      <c r="A288" s="662"/>
      <c r="B288" s="268"/>
      <c r="C288" s="465"/>
      <c r="D288" s="268"/>
      <c r="E288" s="268"/>
      <c r="F288" s="268"/>
      <c r="G288" s="268"/>
      <c r="H288" s="268"/>
      <c r="I288" s="268"/>
      <c r="J288" s="465"/>
      <c r="K288" s="465"/>
      <c r="L288" s="465"/>
      <c r="M288" s="465"/>
      <c r="N288" s="465"/>
    </row>
    <row r="289" spans="1:14">
      <c r="A289" s="662"/>
      <c r="B289" s="268"/>
      <c r="C289" s="465"/>
      <c r="D289" s="268"/>
      <c r="E289" s="268"/>
      <c r="F289" s="268"/>
      <c r="G289" s="268"/>
      <c r="H289" s="268"/>
      <c r="I289" s="268"/>
      <c r="J289" s="465"/>
      <c r="K289" s="465"/>
      <c r="L289" s="465"/>
      <c r="M289" s="465"/>
      <c r="N289" s="465"/>
    </row>
    <row r="290" spans="1:14">
      <c r="A290" s="662"/>
      <c r="B290" s="268"/>
      <c r="C290" s="465"/>
      <c r="D290" s="268"/>
      <c r="E290" s="268"/>
      <c r="F290" s="268"/>
      <c r="G290" s="268"/>
      <c r="H290" s="268"/>
      <c r="I290" s="268"/>
      <c r="J290" s="465"/>
      <c r="K290" s="465"/>
      <c r="L290" s="465"/>
      <c r="M290" s="465"/>
      <c r="N290" s="465"/>
    </row>
    <row r="291" spans="1:14">
      <c r="A291" s="662"/>
      <c r="B291" s="268"/>
      <c r="C291" s="465"/>
      <c r="D291" s="268"/>
      <c r="E291" s="268"/>
      <c r="F291" s="268"/>
      <c r="G291" s="268"/>
      <c r="H291" s="268"/>
      <c r="I291" s="268"/>
      <c r="J291" s="465"/>
      <c r="K291" s="465"/>
      <c r="L291" s="465"/>
      <c r="M291" s="465"/>
      <c r="N291" s="465"/>
    </row>
    <row r="292" spans="1:14">
      <c r="A292" s="662"/>
      <c r="B292" s="268"/>
      <c r="C292" s="465"/>
      <c r="D292" s="268"/>
      <c r="E292" s="268"/>
      <c r="F292" s="268"/>
      <c r="G292" s="268"/>
      <c r="H292" s="268"/>
      <c r="I292" s="268"/>
      <c r="J292" s="465"/>
      <c r="K292" s="465"/>
      <c r="L292" s="465"/>
      <c r="M292" s="465"/>
      <c r="N292" s="465"/>
    </row>
    <row r="293" spans="1:14">
      <c r="A293" s="662"/>
      <c r="B293" s="268"/>
      <c r="C293" s="465"/>
      <c r="D293" s="268"/>
      <c r="E293" s="268"/>
      <c r="F293" s="268"/>
      <c r="G293" s="268"/>
      <c r="H293" s="268"/>
      <c r="I293" s="268"/>
      <c r="J293" s="465"/>
      <c r="K293" s="465"/>
      <c r="L293" s="465"/>
      <c r="M293" s="465"/>
      <c r="N293" s="465"/>
    </row>
    <row r="294" spans="1:14">
      <c r="A294" s="662"/>
      <c r="B294" s="268"/>
      <c r="C294" s="465"/>
      <c r="D294" s="268"/>
      <c r="E294" s="268"/>
      <c r="F294" s="268"/>
      <c r="G294" s="268"/>
      <c r="H294" s="268"/>
      <c r="I294" s="268"/>
      <c r="J294" s="465"/>
      <c r="K294" s="465"/>
      <c r="L294" s="465"/>
      <c r="M294" s="465"/>
      <c r="N294" s="465"/>
    </row>
    <row r="295" spans="1:14">
      <c r="A295" s="662"/>
      <c r="B295" s="268"/>
      <c r="C295" s="465"/>
      <c r="D295" s="268"/>
      <c r="E295" s="268"/>
      <c r="F295" s="268"/>
      <c r="G295" s="268"/>
      <c r="H295" s="268"/>
      <c r="I295" s="268"/>
      <c r="J295" s="465"/>
      <c r="K295" s="465"/>
      <c r="L295" s="465"/>
      <c r="M295" s="465"/>
      <c r="N295" s="465"/>
    </row>
    <row r="296" spans="1:14">
      <c r="A296" s="662"/>
      <c r="B296" s="268"/>
      <c r="C296" s="465"/>
      <c r="D296" s="268"/>
      <c r="E296" s="268"/>
      <c r="F296" s="268"/>
      <c r="G296" s="268"/>
      <c r="H296" s="268"/>
      <c r="I296" s="268"/>
      <c r="J296" s="465"/>
      <c r="K296" s="465"/>
      <c r="L296" s="465"/>
      <c r="M296" s="465"/>
      <c r="N296" s="465"/>
    </row>
    <row r="297" spans="1:14">
      <c r="A297" s="662"/>
      <c r="B297" s="268"/>
      <c r="C297" s="465"/>
      <c r="D297" s="268"/>
      <c r="E297" s="268"/>
      <c r="F297" s="268"/>
      <c r="G297" s="268"/>
      <c r="H297" s="268"/>
      <c r="I297" s="268"/>
      <c r="J297" s="465"/>
      <c r="K297" s="465"/>
      <c r="L297" s="465"/>
      <c r="M297" s="465"/>
      <c r="N297" s="465"/>
    </row>
    <row r="298" spans="1:14">
      <c r="A298" s="662"/>
      <c r="B298" s="268"/>
      <c r="C298" s="465"/>
      <c r="D298" s="268"/>
      <c r="E298" s="268"/>
      <c r="F298" s="268"/>
      <c r="G298" s="268"/>
      <c r="H298" s="268"/>
      <c r="I298" s="268"/>
      <c r="J298" s="465"/>
      <c r="K298" s="465"/>
      <c r="L298" s="465"/>
      <c r="M298" s="465"/>
      <c r="N298" s="465"/>
    </row>
    <row r="299" spans="1:14">
      <c r="A299" s="662"/>
      <c r="B299" s="268"/>
      <c r="C299" s="465"/>
      <c r="D299" s="268"/>
      <c r="E299" s="268"/>
      <c r="F299" s="268"/>
      <c r="G299" s="268"/>
      <c r="H299" s="268"/>
      <c r="I299" s="268"/>
      <c r="J299" s="465"/>
      <c r="K299" s="465"/>
      <c r="L299" s="465"/>
      <c r="M299" s="465"/>
      <c r="N299" s="465"/>
    </row>
    <row r="300" spans="1:14">
      <c r="A300" s="662"/>
      <c r="B300" s="268"/>
      <c r="C300" s="465"/>
      <c r="D300" s="268"/>
      <c r="E300" s="268"/>
      <c r="F300" s="268"/>
      <c r="G300" s="268"/>
      <c r="H300" s="268"/>
      <c r="I300" s="268"/>
      <c r="J300" s="465"/>
      <c r="K300" s="465"/>
      <c r="L300" s="465"/>
      <c r="M300" s="465"/>
      <c r="N300" s="465"/>
    </row>
    <row r="301" spans="1:14">
      <c r="A301" s="662"/>
      <c r="B301" s="268"/>
      <c r="C301" s="465"/>
      <c r="D301" s="268"/>
      <c r="E301" s="268"/>
      <c r="F301" s="268"/>
      <c r="G301" s="268"/>
      <c r="H301" s="268"/>
      <c r="I301" s="268"/>
      <c r="J301" s="465"/>
      <c r="K301" s="465"/>
      <c r="L301" s="465"/>
      <c r="M301" s="465"/>
      <c r="N301" s="465"/>
    </row>
    <row r="302" spans="1:14">
      <c r="A302" s="662"/>
      <c r="B302" s="268"/>
      <c r="C302" s="465"/>
      <c r="D302" s="268"/>
      <c r="E302" s="268"/>
      <c r="F302" s="268"/>
      <c r="G302" s="268"/>
      <c r="H302" s="268"/>
      <c r="I302" s="268"/>
      <c r="J302" s="465"/>
      <c r="K302" s="465"/>
      <c r="L302" s="465"/>
      <c r="M302" s="465"/>
      <c r="N302" s="465"/>
    </row>
    <row r="303" spans="1:14">
      <c r="A303" s="662"/>
      <c r="B303" s="268"/>
      <c r="C303" s="465"/>
      <c r="D303" s="268"/>
      <c r="E303" s="268"/>
      <c r="F303" s="268"/>
      <c r="G303" s="268"/>
      <c r="H303" s="268"/>
      <c r="I303" s="268"/>
      <c r="J303" s="465"/>
      <c r="K303" s="465"/>
      <c r="L303" s="465"/>
      <c r="M303" s="465"/>
      <c r="N303" s="465"/>
    </row>
    <row r="304" spans="1:14">
      <c r="A304" s="662"/>
      <c r="B304" s="268"/>
      <c r="C304" s="465"/>
      <c r="D304" s="268"/>
      <c r="E304" s="268"/>
      <c r="F304" s="268"/>
      <c r="G304" s="268"/>
      <c r="H304" s="268"/>
      <c r="I304" s="268"/>
      <c r="J304" s="465"/>
      <c r="K304" s="465"/>
      <c r="L304" s="465"/>
      <c r="M304" s="465"/>
      <c r="N304" s="465"/>
    </row>
    <row r="305" spans="1:14">
      <c r="A305" s="662"/>
      <c r="B305" s="268"/>
      <c r="C305" s="465"/>
      <c r="D305" s="268"/>
      <c r="E305" s="268"/>
      <c r="F305" s="268"/>
      <c r="G305" s="268"/>
      <c r="H305" s="268"/>
      <c r="I305" s="268"/>
      <c r="J305" s="465"/>
      <c r="K305" s="465"/>
      <c r="L305" s="465"/>
      <c r="M305" s="465"/>
      <c r="N305" s="465"/>
    </row>
    <row r="306" spans="1:14">
      <c r="A306" s="662"/>
      <c r="B306" s="268"/>
      <c r="C306" s="465"/>
      <c r="D306" s="268"/>
      <c r="E306" s="268"/>
      <c r="F306" s="268"/>
      <c r="G306" s="268"/>
      <c r="H306" s="268"/>
      <c r="I306" s="268"/>
    </row>
    <row r="307" spans="1:14">
      <c r="A307" s="662"/>
      <c r="B307" s="268"/>
      <c r="C307" s="465"/>
      <c r="D307" s="268"/>
      <c r="E307" s="268"/>
      <c r="F307" s="268"/>
      <c r="G307" s="268"/>
      <c r="H307" s="268"/>
      <c r="I307" s="268"/>
    </row>
    <row r="308" spans="1:14">
      <c r="A308" s="662"/>
      <c r="B308" s="268"/>
      <c r="C308" s="465"/>
      <c r="D308" s="268"/>
      <c r="E308" s="268"/>
      <c r="F308" s="268"/>
      <c r="G308" s="268"/>
      <c r="H308" s="268"/>
      <c r="I308" s="268"/>
    </row>
    <row r="309" spans="1:14">
      <c r="A309" s="662"/>
      <c r="B309" s="268"/>
      <c r="C309" s="465"/>
      <c r="D309" s="268"/>
      <c r="E309" s="268"/>
      <c r="F309" s="268"/>
      <c r="G309" s="268"/>
      <c r="H309" s="268"/>
      <c r="I309" s="268"/>
    </row>
    <row r="310" spans="1:14">
      <c r="A310" s="662"/>
      <c r="B310" s="268"/>
      <c r="C310" s="465"/>
      <c r="D310" s="268"/>
      <c r="E310" s="268"/>
      <c r="F310" s="268"/>
      <c r="G310" s="268"/>
      <c r="H310" s="268"/>
      <c r="I310" s="268"/>
    </row>
    <row r="311" spans="1:14">
      <c r="A311" s="662"/>
      <c r="B311" s="268"/>
      <c r="C311" s="465"/>
      <c r="D311" s="268"/>
      <c r="E311" s="268"/>
      <c r="F311" s="268"/>
      <c r="G311" s="268"/>
      <c r="H311" s="268"/>
      <c r="I311" s="268"/>
    </row>
  </sheetData>
  <phoneticPr fontId="64" type="noConversion"/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>
    <pageSetUpPr autoPageBreaks="0"/>
  </sheetPr>
  <dimension ref="A1:N168"/>
  <sheetViews>
    <sheetView topLeftCell="A102" zoomScale="66" zoomScaleNormal="66" workbookViewId="0">
      <selection activeCell="A157" sqref="A157"/>
    </sheetView>
  </sheetViews>
  <sheetFormatPr defaultColWidth="9.140625" defaultRowHeight="12.75"/>
  <cols>
    <col min="1" max="1" width="42.7109375" style="170" customWidth="1"/>
    <col min="2" max="13" width="11.42578125" style="170" customWidth="1"/>
    <col min="14" max="14" width="46.85546875" style="170" bestFit="1" customWidth="1"/>
    <col min="15" max="224" width="9.140625" style="170" customWidth="1"/>
    <col min="225" max="16384" width="9.140625" style="170"/>
  </cols>
  <sheetData>
    <row r="1" spans="1:14" s="165" customFormat="1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401" t="s">
        <v>379</v>
      </c>
    </row>
    <row r="2" spans="1:14">
      <c r="A2" s="413"/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02"/>
    </row>
    <row r="3" spans="1:14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402"/>
    </row>
    <row r="4" spans="1:14">
      <c r="A4" s="171" t="s">
        <v>108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173" t="s">
        <v>67</v>
      </c>
    </row>
    <row r="5" spans="1:14">
      <c r="A5" s="328" t="s">
        <v>113</v>
      </c>
      <c r="B5" s="168" t="s">
        <v>222</v>
      </c>
      <c r="C5" s="168" t="s">
        <v>223</v>
      </c>
      <c r="D5" s="168" t="s">
        <v>224</v>
      </c>
      <c r="E5" s="168" t="s">
        <v>225</v>
      </c>
      <c r="F5" s="168" t="s">
        <v>226</v>
      </c>
      <c r="G5" s="168" t="s">
        <v>227</v>
      </c>
      <c r="H5" s="168" t="s">
        <v>228</v>
      </c>
      <c r="I5" s="168" t="s">
        <v>229</v>
      </c>
      <c r="J5" s="168" t="s">
        <v>207</v>
      </c>
      <c r="K5" s="168" t="s">
        <v>230</v>
      </c>
      <c r="L5" s="168" t="s">
        <v>218</v>
      </c>
      <c r="M5" s="168" t="s">
        <v>231</v>
      </c>
      <c r="N5" s="169" t="s">
        <v>114</v>
      </c>
    </row>
    <row r="6" spans="1:14">
      <c r="A6" s="213" t="s">
        <v>115</v>
      </c>
      <c r="B6" s="329">
        <v>416715</v>
      </c>
      <c r="C6" s="329">
        <v>412308</v>
      </c>
      <c r="D6" s="329">
        <v>416475</v>
      </c>
      <c r="E6" s="329">
        <v>420901</v>
      </c>
      <c r="F6" s="329">
        <v>419448</v>
      </c>
      <c r="G6" s="329">
        <v>427314</v>
      </c>
      <c r="H6" s="329">
        <v>434253</v>
      </c>
      <c r="I6" s="329">
        <v>436513</v>
      </c>
      <c r="J6" s="329">
        <v>445728</v>
      </c>
      <c r="K6" s="329">
        <v>449498</v>
      </c>
      <c r="L6" s="329">
        <v>454754</v>
      </c>
      <c r="M6" s="329">
        <v>470711</v>
      </c>
      <c r="N6" s="330" t="s">
        <v>116</v>
      </c>
    </row>
    <row r="7" spans="1:14">
      <c r="A7" s="174" t="s">
        <v>208</v>
      </c>
      <c r="B7" s="175">
        <v>177215</v>
      </c>
      <c r="C7" s="175">
        <v>177809</v>
      </c>
      <c r="D7" s="175">
        <v>176800</v>
      </c>
      <c r="E7" s="175">
        <v>178283</v>
      </c>
      <c r="F7" s="175">
        <v>181605</v>
      </c>
      <c r="G7" s="175">
        <v>182998</v>
      </c>
      <c r="H7" s="175">
        <v>181866</v>
      </c>
      <c r="I7" s="175">
        <v>180779</v>
      </c>
      <c r="J7" s="175">
        <v>181752</v>
      </c>
      <c r="K7" s="175">
        <v>184255</v>
      </c>
      <c r="L7" s="175">
        <v>181350</v>
      </c>
      <c r="M7" s="175">
        <v>186935</v>
      </c>
      <c r="N7" s="176" t="s">
        <v>47</v>
      </c>
    </row>
    <row r="8" spans="1:14" ht="11.25" customHeight="1">
      <c r="A8" s="174" t="s">
        <v>209</v>
      </c>
      <c r="B8" s="177">
        <v>38993</v>
      </c>
      <c r="C8" s="177">
        <v>38877</v>
      </c>
      <c r="D8" s="177">
        <v>40328</v>
      </c>
      <c r="E8" s="177">
        <v>41080</v>
      </c>
      <c r="F8" s="177">
        <v>42249</v>
      </c>
      <c r="G8" s="177">
        <v>42990</v>
      </c>
      <c r="H8" s="177">
        <v>43465</v>
      </c>
      <c r="I8" s="177">
        <v>44866</v>
      </c>
      <c r="J8" s="177">
        <v>46027</v>
      </c>
      <c r="K8" s="177">
        <v>47095</v>
      </c>
      <c r="L8" s="177">
        <v>47990</v>
      </c>
      <c r="M8" s="177">
        <v>49077</v>
      </c>
      <c r="N8" s="176" t="s">
        <v>48</v>
      </c>
    </row>
    <row r="9" spans="1:14">
      <c r="A9" s="174" t="s">
        <v>49</v>
      </c>
      <c r="B9" s="175">
        <v>68371</v>
      </c>
      <c r="C9" s="175">
        <v>68653</v>
      </c>
      <c r="D9" s="175">
        <v>69509</v>
      </c>
      <c r="E9" s="175">
        <v>69788</v>
      </c>
      <c r="F9" s="175">
        <v>70478</v>
      </c>
      <c r="G9" s="175">
        <v>70776</v>
      </c>
      <c r="H9" s="175">
        <v>72260</v>
      </c>
      <c r="I9" s="175">
        <v>71443</v>
      </c>
      <c r="J9" s="175">
        <v>72355</v>
      </c>
      <c r="K9" s="175">
        <v>73159</v>
      </c>
      <c r="L9" s="175">
        <v>73098</v>
      </c>
      <c r="M9" s="175">
        <v>73006</v>
      </c>
      <c r="N9" s="176" t="s">
        <v>50</v>
      </c>
    </row>
    <row r="10" spans="1:14">
      <c r="A10" s="174" t="s">
        <v>51</v>
      </c>
      <c r="B10" s="175">
        <v>5992</v>
      </c>
      <c r="C10" s="175">
        <v>5928</v>
      </c>
      <c r="D10" s="175">
        <v>5946</v>
      </c>
      <c r="E10" s="175">
        <v>5929</v>
      </c>
      <c r="F10" s="175">
        <v>6034</v>
      </c>
      <c r="G10" s="175">
        <v>6250</v>
      </c>
      <c r="H10" s="175">
        <v>6040</v>
      </c>
      <c r="I10" s="175">
        <v>5743</v>
      </c>
      <c r="J10" s="175">
        <v>5583</v>
      </c>
      <c r="K10" s="175">
        <v>5586</v>
      </c>
      <c r="L10" s="175">
        <v>5826</v>
      </c>
      <c r="M10" s="175">
        <v>5968</v>
      </c>
      <c r="N10" s="176" t="s">
        <v>52</v>
      </c>
    </row>
    <row r="11" spans="1:14">
      <c r="A11" s="174" t="s">
        <v>53</v>
      </c>
      <c r="B11" s="175">
        <v>27605</v>
      </c>
      <c r="C11" s="175">
        <v>27079</v>
      </c>
      <c r="D11" s="175">
        <v>26969</v>
      </c>
      <c r="E11" s="175">
        <v>27394</v>
      </c>
      <c r="F11" s="175">
        <v>27117</v>
      </c>
      <c r="G11" s="175">
        <v>27274</v>
      </c>
      <c r="H11" s="175">
        <v>28350</v>
      </c>
      <c r="I11" s="175">
        <v>28396</v>
      </c>
      <c r="J11" s="175">
        <v>28859</v>
      </c>
      <c r="K11" s="175">
        <v>29318</v>
      </c>
      <c r="L11" s="175">
        <v>29052</v>
      </c>
      <c r="M11" s="175">
        <v>30176</v>
      </c>
      <c r="N11" s="176" t="s">
        <v>54</v>
      </c>
    </row>
    <row r="12" spans="1:14">
      <c r="A12" s="174" t="s">
        <v>55</v>
      </c>
      <c r="B12" s="177">
        <v>1822</v>
      </c>
      <c r="C12" s="177">
        <v>1342</v>
      </c>
      <c r="D12" s="177">
        <v>2486</v>
      </c>
      <c r="E12" s="177">
        <v>3239</v>
      </c>
      <c r="F12" s="177">
        <v>2866</v>
      </c>
      <c r="G12" s="177">
        <v>2092</v>
      </c>
      <c r="H12" s="177">
        <v>2362</v>
      </c>
      <c r="I12" s="177">
        <v>2196</v>
      </c>
      <c r="J12" s="177">
        <v>2591</v>
      </c>
      <c r="K12" s="177">
        <v>1715</v>
      </c>
      <c r="L12" s="177">
        <v>1395</v>
      </c>
      <c r="M12" s="177">
        <v>3874</v>
      </c>
      <c r="N12" s="176" t="s">
        <v>55</v>
      </c>
    </row>
    <row r="13" spans="1:14">
      <c r="A13" s="174" t="s">
        <v>39</v>
      </c>
      <c r="B13" s="175">
        <v>15142</v>
      </c>
      <c r="C13" s="175">
        <v>15539</v>
      </c>
      <c r="D13" s="175">
        <v>15872</v>
      </c>
      <c r="E13" s="175">
        <v>16238</v>
      </c>
      <c r="F13" s="175">
        <v>16436</v>
      </c>
      <c r="G13" s="175">
        <v>17215</v>
      </c>
      <c r="H13" s="175">
        <v>17844</v>
      </c>
      <c r="I13" s="175">
        <v>18394</v>
      </c>
      <c r="J13" s="175">
        <v>18508</v>
      </c>
      <c r="K13" s="175">
        <v>19036</v>
      </c>
      <c r="L13" s="175">
        <v>19698</v>
      </c>
      <c r="M13" s="175">
        <v>20326</v>
      </c>
      <c r="N13" s="176" t="s">
        <v>40</v>
      </c>
    </row>
    <row r="14" spans="1:14">
      <c r="A14" s="174" t="s">
        <v>56</v>
      </c>
      <c r="B14" s="175">
        <v>57024</v>
      </c>
      <c r="C14" s="175">
        <v>59890</v>
      </c>
      <c r="D14" s="175">
        <v>63273</v>
      </c>
      <c r="E14" s="175">
        <v>63247</v>
      </c>
      <c r="F14" s="175">
        <v>57977</v>
      </c>
      <c r="G14" s="175">
        <v>63250</v>
      </c>
      <c r="H14" s="175">
        <v>63693</v>
      </c>
      <c r="I14" s="175">
        <v>65257</v>
      </c>
      <c r="J14" s="175">
        <v>64195</v>
      </c>
      <c r="K14" s="175">
        <v>66146</v>
      </c>
      <c r="L14" s="175">
        <v>68243</v>
      </c>
      <c r="M14" s="175">
        <v>73083</v>
      </c>
      <c r="N14" s="176" t="s">
        <v>144</v>
      </c>
    </row>
    <row r="15" spans="1:14">
      <c r="A15" s="182" t="s">
        <v>1</v>
      </c>
      <c r="B15" s="183">
        <f>SUM(B6:B14)</f>
        <v>808879</v>
      </c>
      <c r="C15" s="183">
        <f t="shared" ref="C15:M15" si="0">SUM(C6:C14)</f>
        <v>807425</v>
      </c>
      <c r="D15" s="183">
        <f t="shared" si="0"/>
        <v>817658</v>
      </c>
      <c r="E15" s="183">
        <f t="shared" si="0"/>
        <v>826099</v>
      </c>
      <c r="F15" s="183">
        <f t="shared" si="0"/>
        <v>824210</v>
      </c>
      <c r="G15" s="183">
        <f t="shared" si="0"/>
        <v>840159</v>
      </c>
      <c r="H15" s="183">
        <f t="shared" si="0"/>
        <v>850133</v>
      </c>
      <c r="I15" s="183">
        <f t="shared" si="0"/>
        <v>853587</v>
      </c>
      <c r="J15" s="183">
        <f t="shared" si="0"/>
        <v>865598</v>
      </c>
      <c r="K15" s="183">
        <f t="shared" si="0"/>
        <v>875808</v>
      </c>
      <c r="L15" s="183">
        <f t="shared" si="0"/>
        <v>881406</v>
      </c>
      <c r="M15" s="183">
        <f t="shared" si="0"/>
        <v>913156</v>
      </c>
      <c r="N15" s="184" t="s">
        <v>2</v>
      </c>
    </row>
    <row r="16" spans="1:14">
      <c r="A16" s="212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2"/>
    </row>
    <row r="17" spans="1:14">
      <c r="A17" s="235" t="s">
        <v>109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237" t="s">
        <v>70</v>
      </c>
    </row>
    <row r="18" spans="1:14">
      <c r="A18" s="328" t="s">
        <v>113</v>
      </c>
      <c r="B18" s="333" t="str">
        <f>+B5</f>
        <v>2012/01</v>
      </c>
      <c r="C18" s="333" t="str">
        <f t="shared" ref="C18:M18" si="1">+C5</f>
        <v>2012/02</v>
      </c>
      <c r="D18" s="333" t="str">
        <f t="shared" si="1"/>
        <v>2012/03</v>
      </c>
      <c r="E18" s="333" t="str">
        <f t="shared" si="1"/>
        <v>2012/04</v>
      </c>
      <c r="F18" s="333" t="str">
        <f t="shared" si="1"/>
        <v>2012/05</v>
      </c>
      <c r="G18" s="333" t="str">
        <f t="shared" si="1"/>
        <v>2012/06</v>
      </c>
      <c r="H18" s="333" t="str">
        <f t="shared" si="1"/>
        <v>2012/07</v>
      </c>
      <c r="I18" s="333" t="str">
        <f t="shared" si="1"/>
        <v>2012/08</v>
      </c>
      <c r="J18" s="333" t="str">
        <f t="shared" si="1"/>
        <v>2012/09</v>
      </c>
      <c r="K18" s="333" t="str">
        <f t="shared" si="1"/>
        <v>2012/10</v>
      </c>
      <c r="L18" s="333" t="str">
        <f t="shared" si="1"/>
        <v>2012/11</v>
      </c>
      <c r="M18" s="333" t="str">
        <f t="shared" si="1"/>
        <v>2012/12</v>
      </c>
      <c r="N18" s="169" t="s">
        <v>114</v>
      </c>
    </row>
    <row r="19" spans="1:14">
      <c r="A19" s="213" t="s">
        <v>56</v>
      </c>
      <c r="B19" s="329">
        <v>94550.399999999994</v>
      </c>
      <c r="C19" s="329">
        <v>98517.987500000003</v>
      </c>
      <c r="D19" s="329">
        <v>106700.21359999999</v>
      </c>
      <c r="E19" s="329">
        <v>104031.56759999999</v>
      </c>
      <c r="F19" s="329">
        <v>94263.4476</v>
      </c>
      <c r="G19" s="329">
        <v>107115.4071</v>
      </c>
      <c r="H19" s="329">
        <v>108673.8576</v>
      </c>
      <c r="I19" s="329">
        <v>115792.67849999999</v>
      </c>
      <c r="J19" s="329">
        <v>115254.1413</v>
      </c>
      <c r="K19" s="329">
        <v>104589.08960000001</v>
      </c>
      <c r="L19" s="329">
        <v>137264.47409999999</v>
      </c>
      <c r="M19" s="329">
        <v>139612.704</v>
      </c>
      <c r="N19" s="330" t="s">
        <v>144</v>
      </c>
    </row>
    <row r="20" spans="1:14">
      <c r="A20" s="174" t="s">
        <v>49</v>
      </c>
      <c r="B20" s="175">
        <v>64467.144</v>
      </c>
      <c r="C20" s="175">
        <v>64556.8125</v>
      </c>
      <c r="D20" s="175">
        <v>68907.304300000003</v>
      </c>
      <c r="E20" s="175">
        <v>70024.2071</v>
      </c>
      <c r="F20" s="175">
        <v>72938.732799999998</v>
      </c>
      <c r="G20" s="175">
        <v>76611.105899999995</v>
      </c>
      <c r="H20" s="175">
        <v>82344.107999999993</v>
      </c>
      <c r="I20" s="175">
        <v>87697.084199999998</v>
      </c>
      <c r="J20" s="175">
        <v>91953.098100000003</v>
      </c>
      <c r="K20" s="175">
        <v>80648.657600000006</v>
      </c>
      <c r="L20" s="175">
        <v>105156.9519</v>
      </c>
      <c r="M20" s="175">
        <v>101717.8272</v>
      </c>
      <c r="N20" s="176" t="s">
        <v>50</v>
      </c>
    </row>
    <row r="21" spans="1:14">
      <c r="A21" s="174" t="s">
        <v>51</v>
      </c>
      <c r="B21" s="175">
        <v>732.06000000000006</v>
      </c>
      <c r="C21" s="175">
        <v>802.72500000000002</v>
      </c>
      <c r="D21" s="175">
        <v>783.62180000000001</v>
      </c>
      <c r="E21" s="175">
        <v>766.01819999999998</v>
      </c>
      <c r="F21" s="175">
        <v>785.85080000000005</v>
      </c>
      <c r="G21" s="175">
        <v>789.65549999999996</v>
      </c>
      <c r="H21" s="175">
        <v>802.09360000000004</v>
      </c>
      <c r="I21" s="175">
        <v>771.52859999999998</v>
      </c>
      <c r="J21" s="175">
        <v>772.77509999999995</v>
      </c>
      <c r="K21" s="175">
        <v>675.00639999999999</v>
      </c>
      <c r="L21" s="175">
        <v>833.00490000000002</v>
      </c>
      <c r="M21" s="175">
        <v>814.14080000000001</v>
      </c>
      <c r="N21" s="176" t="s">
        <v>52</v>
      </c>
    </row>
    <row r="22" spans="1:14">
      <c r="A22" s="174" t="s">
        <v>0</v>
      </c>
      <c r="B22" s="177">
        <v>24918.263999999999</v>
      </c>
      <c r="C22" s="177">
        <v>25211.125</v>
      </c>
      <c r="D22" s="177">
        <v>28118.194</v>
      </c>
      <c r="E22" s="177">
        <v>28627.7441</v>
      </c>
      <c r="F22" s="177">
        <v>31491.0844</v>
      </c>
      <c r="G22" s="177">
        <v>33356.137499999997</v>
      </c>
      <c r="H22" s="177">
        <v>29875.7536</v>
      </c>
      <c r="I22" s="177">
        <v>30747.044699999999</v>
      </c>
      <c r="J22" s="177">
        <v>30459.474899999997</v>
      </c>
      <c r="K22" s="177">
        <v>26904.924800000001</v>
      </c>
      <c r="L22" s="177">
        <v>33815.087800000001</v>
      </c>
      <c r="M22" s="177">
        <v>33497.094400000002</v>
      </c>
      <c r="N22" s="176" t="s">
        <v>278</v>
      </c>
    </row>
    <row r="23" spans="1:14">
      <c r="A23" s="182" t="s">
        <v>1</v>
      </c>
      <c r="B23" s="183">
        <f>SUM(B19:B22)</f>
        <v>184667.86799999999</v>
      </c>
      <c r="C23" s="183">
        <f t="shared" ref="C23:M23" si="2">SUM(C19:C22)</f>
        <v>189088.65</v>
      </c>
      <c r="D23" s="183">
        <f t="shared" si="2"/>
        <v>204509.33369999996</v>
      </c>
      <c r="E23" s="183">
        <f t="shared" si="2"/>
        <v>203449.53700000001</v>
      </c>
      <c r="F23" s="183">
        <f t="shared" si="2"/>
        <v>199479.11559999999</v>
      </c>
      <c r="G23" s="183">
        <f t="shared" si="2"/>
        <v>217872.30599999998</v>
      </c>
      <c r="H23" s="183">
        <f t="shared" si="2"/>
        <v>221695.81279999999</v>
      </c>
      <c r="I23" s="183">
        <f t="shared" si="2"/>
        <v>235008.33599999998</v>
      </c>
      <c r="J23" s="183">
        <f t="shared" si="2"/>
        <v>238439.48940000002</v>
      </c>
      <c r="K23" s="183">
        <f t="shared" si="2"/>
        <v>212817.67840000003</v>
      </c>
      <c r="L23" s="183">
        <f t="shared" si="2"/>
        <v>277069.51869999996</v>
      </c>
      <c r="M23" s="183">
        <f t="shared" si="2"/>
        <v>275641.76639999996</v>
      </c>
      <c r="N23" s="184" t="s">
        <v>2</v>
      </c>
    </row>
    <row r="24" spans="1:14">
      <c r="A24" s="189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90"/>
    </row>
    <row r="25" spans="1:14">
      <c r="A25" s="171" t="s">
        <v>5</v>
      </c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173" t="s">
        <v>6</v>
      </c>
    </row>
    <row r="26" spans="1:14">
      <c r="A26" s="328" t="s">
        <v>113</v>
      </c>
      <c r="B26" s="335" t="str">
        <f>+B5</f>
        <v>2012/01</v>
      </c>
      <c r="C26" s="335" t="str">
        <f t="shared" ref="C26:M26" si="3">+C5</f>
        <v>2012/02</v>
      </c>
      <c r="D26" s="335" t="str">
        <f t="shared" si="3"/>
        <v>2012/03</v>
      </c>
      <c r="E26" s="335" t="str">
        <f t="shared" si="3"/>
        <v>2012/04</v>
      </c>
      <c r="F26" s="335" t="str">
        <f t="shared" si="3"/>
        <v>2012/05</v>
      </c>
      <c r="G26" s="335" t="str">
        <f t="shared" si="3"/>
        <v>2012/06</v>
      </c>
      <c r="H26" s="335" t="str">
        <f t="shared" si="3"/>
        <v>2012/07</v>
      </c>
      <c r="I26" s="335" t="str">
        <f t="shared" si="3"/>
        <v>2012/08</v>
      </c>
      <c r="J26" s="335" t="str">
        <f t="shared" si="3"/>
        <v>2012/09</v>
      </c>
      <c r="K26" s="335" t="str">
        <f t="shared" si="3"/>
        <v>2012/10</v>
      </c>
      <c r="L26" s="335" t="str">
        <f t="shared" si="3"/>
        <v>2012/11</v>
      </c>
      <c r="M26" s="335" t="str">
        <f t="shared" si="3"/>
        <v>2012/12</v>
      </c>
      <c r="N26" s="336" t="s">
        <v>114</v>
      </c>
    </row>
    <row r="27" spans="1:14">
      <c r="A27" s="193" t="s">
        <v>149</v>
      </c>
      <c r="B27" s="194">
        <v>423609.467810929</v>
      </c>
      <c r="C27" s="194">
        <v>439890.92681065103</v>
      </c>
      <c r="D27" s="194">
        <v>462970.83935359801</v>
      </c>
      <c r="E27" s="194">
        <v>457010.82855586801</v>
      </c>
      <c r="F27" s="194">
        <v>416097.645997427</v>
      </c>
      <c r="G27" s="194">
        <v>461745.50639394601</v>
      </c>
      <c r="H27" s="194">
        <v>468231.43281257601</v>
      </c>
      <c r="I27" s="194">
        <v>488402.56306278997</v>
      </c>
      <c r="J27" s="194">
        <v>479451.56008834875</v>
      </c>
      <c r="K27" s="194">
        <v>507981.021718506</v>
      </c>
      <c r="L27" s="194">
        <v>479451.56008834875</v>
      </c>
      <c r="M27" s="329">
        <v>550439.054268101</v>
      </c>
      <c r="N27" s="195" t="s">
        <v>151</v>
      </c>
    </row>
    <row r="28" spans="1:14">
      <c r="A28" s="193" t="s">
        <v>162</v>
      </c>
      <c r="B28" s="196">
        <v>153694.87861499999</v>
      </c>
      <c r="C28" s="196">
        <v>160213.213513</v>
      </c>
      <c r="D28" s="196">
        <v>169901.17407899999</v>
      </c>
      <c r="E28" s="196">
        <v>167754.25483200001</v>
      </c>
      <c r="F28" s="196">
        <v>151934.38179499999</v>
      </c>
      <c r="G28" s="196">
        <v>168843.47133299999</v>
      </c>
      <c r="H28" s="196">
        <v>173981.87327400001</v>
      </c>
      <c r="I28" s="196">
        <v>180788.13542999999</v>
      </c>
      <c r="J28" s="196">
        <v>179275.542579</v>
      </c>
      <c r="K28" s="196">
        <v>196334.54376833446</v>
      </c>
      <c r="L28" s="196">
        <v>197572.31303200001</v>
      </c>
      <c r="M28" s="196">
        <v>212296.32040500001</v>
      </c>
      <c r="N28" s="197" t="s">
        <v>163</v>
      </c>
    </row>
    <row r="29" spans="1:14">
      <c r="A29" s="193" t="s">
        <v>150</v>
      </c>
      <c r="B29" s="196">
        <v>107697.698997153</v>
      </c>
      <c r="C29" s="196">
        <v>112481.576090634</v>
      </c>
      <c r="D29" s="196">
        <v>117682.775825629</v>
      </c>
      <c r="E29" s="196">
        <v>115313.39356251</v>
      </c>
      <c r="F29" s="196">
        <v>106689.991370449</v>
      </c>
      <c r="G29" s="196">
        <v>122412.91533407001</v>
      </c>
      <c r="H29" s="196">
        <v>125521.026170353</v>
      </c>
      <c r="I29" s="196">
        <v>131525.99740426199</v>
      </c>
      <c r="J29" s="196">
        <v>129885.21286610201</v>
      </c>
      <c r="K29" s="196">
        <v>140933.79941876599</v>
      </c>
      <c r="L29" s="196">
        <v>146955.97458111899</v>
      </c>
      <c r="M29" s="196">
        <v>157333.992068219</v>
      </c>
      <c r="N29" s="176" t="s">
        <v>164</v>
      </c>
    </row>
    <row r="30" spans="1:14">
      <c r="A30" s="262" t="s">
        <v>7</v>
      </c>
      <c r="B30" s="337">
        <f>+B29/B27</f>
        <v>0.2542381773327646</v>
      </c>
      <c r="C30" s="337">
        <f t="shared" ref="C30:M30" si="4">+C29/C27</f>
        <v>0.25570333288336078</v>
      </c>
      <c r="D30" s="337">
        <f t="shared" si="4"/>
        <v>0.25419047123991267</v>
      </c>
      <c r="E30" s="337">
        <f t="shared" si="4"/>
        <v>0.25232092186282479</v>
      </c>
      <c r="F30" s="337">
        <f t="shared" si="4"/>
        <v>0.25640614023350838</v>
      </c>
      <c r="G30" s="337">
        <f t="shared" si="4"/>
        <v>0.26510905604705842</v>
      </c>
      <c r="H30" s="337">
        <f t="shared" si="4"/>
        <v>0.26807475400865843</v>
      </c>
      <c r="I30" s="337">
        <f t="shared" si="4"/>
        <v>0.26929833574061884</v>
      </c>
      <c r="J30" s="337">
        <f t="shared" si="4"/>
        <v>0.27090372350059305</v>
      </c>
      <c r="K30" s="337">
        <f t="shared" si="4"/>
        <v>0.27743910381136921</v>
      </c>
      <c r="L30" s="337">
        <f t="shared" si="4"/>
        <v>0.30650849181518847</v>
      </c>
      <c r="M30" s="337">
        <f t="shared" si="4"/>
        <v>0.28583362835222575</v>
      </c>
      <c r="N30" s="260" t="s">
        <v>8</v>
      </c>
    </row>
    <row r="31" spans="1:14">
      <c r="A31" s="201"/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338"/>
      <c r="N31" s="202"/>
    </row>
    <row r="32" spans="1:14">
      <c r="A32" s="171" t="s">
        <v>211</v>
      </c>
      <c r="B32" s="286"/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173" t="s">
        <v>279</v>
      </c>
    </row>
    <row r="33" spans="1:14">
      <c r="A33" s="206"/>
      <c r="B33" s="168" t="str">
        <f>+B26</f>
        <v>2012/01</v>
      </c>
      <c r="C33" s="168" t="str">
        <f>+C26</f>
        <v>2012/02</v>
      </c>
      <c r="D33" s="168" t="str">
        <f t="shared" ref="D33:M33" si="5">+D26</f>
        <v>2012/03</v>
      </c>
      <c r="E33" s="168" t="str">
        <f t="shared" si="5"/>
        <v>2012/04</v>
      </c>
      <c r="F33" s="168" t="str">
        <f t="shared" si="5"/>
        <v>2012/05</v>
      </c>
      <c r="G33" s="168" t="str">
        <f t="shared" si="5"/>
        <v>2012/06</v>
      </c>
      <c r="H33" s="168" t="str">
        <f t="shared" si="5"/>
        <v>2012/07</v>
      </c>
      <c r="I33" s="168" t="str">
        <f t="shared" si="5"/>
        <v>2012/08</v>
      </c>
      <c r="J33" s="168" t="str">
        <f t="shared" si="5"/>
        <v>2012/09</v>
      </c>
      <c r="K33" s="168" t="str">
        <f t="shared" si="5"/>
        <v>2012/10</v>
      </c>
      <c r="L33" s="168" t="str">
        <f t="shared" si="5"/>
        <v>2012/11</v>
      </c>
      <c r="M33" s="168" t="str">
        <f t="shared" si="5"/>
        <v>2012/12</v>
      </c>
      <c r="N33" s="208"/>
    </row>
    <row r="34" spans="1:14">
      <c r="A34" s="174" t="s">
        <v>212</v>
      </c>
      <c r="B34" s="205">
        <v>263</v>
      </c>
      <c r="C34" s="205">
        <v>265</v>
      </c>
      <c r="D34" s="205">
        <v>266</v>
      </c>
      <c r="E34" s="205">
        <v>264</v>
      </c>
      <c r="F34" s="205">
        <v>266</v>
      </c>
      <c r="G34" s="205">
        <v>266</v>
      </c>
      <c r="H34" s="205">
        <v>266</v>
      </c>
      <c r="I34" s="205">
        <v>270</v>
      </c>
      <c r="J34" s="205">
        <v>270</v>
      </c>
      <c r="K34" s="205">
        <v>270</v>
      </c>
      <c r="L34" s="205">
        <v>270</v>
      </c>
      <c r="M34" s="205">
        <v>271</v>
      </c>
      <c r="N34" s="197" t="s">
        <v>280</v>
      </c>
    </row>
    <row r="35" spans="1:14">
      <c r="A35" s="174" t="s">
        <v>213</v>
      </c>
      <c r="B35" s="205">
        <v>74</v>
      </c>
      <c r="C35" s="205">
        <v>74</v>
      </c>
      <c r="D35" s="205">
        <v>75</v>
      </c>
      <c r="E35" s="205">
        <v>78</v>
      </c>
      <c r="F35" s="205">
        <v>89</v>
      </c>
      <c r="G35" s="205">
        <v>90</v>
      </c>
      <c r="H35" s="205">
        <v>95</v>
      </c>
      <c r="I35" s="205">
        <v>108</v>
      </c>
      <c r="J35" s="205">
        <v>109</v>
      </c>
      <c r="K35" s="205">
        <v>109</v>
      </c>
      <c r="L35" s="205">
        <v>116</v>
      </c>
      <c r="M35" s="205">
        <v>117</v>
      </c>
      <c r="N35" s="197" t="s">
        <v>281</v>
      </c>
    </row>
    <row r="36" spans="1:14">
      <c r="A36" s="174" t="s">
        <v>214</v>
      </c>
      <c r="B36" s="205">
        <v>38</v>
      </c>
      <c r="C36" s="205">
        <v>38</v>
      </c>
      <c r="D36" s="205">
        <v>39</v>
      </c>
      <c r="E36" s="205">
        <v>38</v>
      </c>
      <c r="F36" s="205">
        <v>40</v>
      </c>
      <c r="G36" s="205">
        <v>40</v>
      </c>
      <c r="H36" s="205">
        <v>38</v>
      </c>
      <c r="I36" s="205">
        <v>36</v>
      </c>
      <c r="J36" s="205">
        <v>36</v>
      </c>
      <c r="K36" s="205">
        <v>36</v>
      </c>
      <c r="L36" s="205">
        <v>34</v>
      </c>
      <c r="M36" s="205">
        <v>34</v>
      </c>
      <c r="N36" s="197" t="s">
        <v>282</v>
      </c>
    </row>
    <row r="37" spans="1:14">
      <c r="A37" s="174" t="s">
        <v>139</v>
      </c>
      <c r="B37" s="205">
        <v>105</v>
      </c>
      <c r="C37" s="205">
        <v>144</v>
      </c>
      <c r="D37" s="205">
        <v>165</v>
      </c>
      <c r="E37" s="205">
        <v>153</v>
      </c>
      <c r="F37" s="205">
        <v>192</v>
      </c>
      <c r="G37" s="205">
        <v>192</v>
      </c>
      <c r="H37" s="205">
        <v>192</v>
      </c>
      <c r="I37" s="205">
        <v>190</v>
      </c>
      <c r="J37" s="205">
        <v>176</v>
      </c>
      <c r="K37" s="205">
        <v>181</v>
      </c>
      <c r="L37" s="205">
        <v>260</v>
      </c>
      <c r="M37" s="205">
        <v>281</v>
      </c>
      <c r="N37" s="197" t="s">
        <v>136</v>
      </c>
    </row>
    <row r="38" spans="1:14">
      <c r="A38" s="206" t="s">
        <v>215</v>
      </c>
      <c r="B38" s="207" t="s">
        <v>135</v>
      </c>
      <c r="C38" s="207" t="s">
        <v>135</v>
      </c>
      <c r="D38" s="207" t="s">
        <v>135</v>
      </c>
      <c r="E38" s="207" t="s">
        <v>135</v>
      </c>
      <c r="F38" s="207" t="s">
        <v>135</v>
      </c>
      <c r="G38" s="207" t="s">
        <v>135</v>
      </c>
      <c r="H38" s="207" t="s">
        <v>135</v>
      </c>
      <c r="I38" s="207" t="s">
        <v>135</v>
      </c>
      <c r="J38" s="207">
        <v>25</v>
      </c>
      <c r="K38" s="207">
        <v>25</v>
      </c>
      <c r="L38" s="207">
        <v>66</v>
      </c>
      <c r="M38" s="207">
        <v>50</v>
      </c>
      <c r="N38" s="208" t="s">
        <v>283</v>
      </c>
    </row>
    <row r="39" spans="1:14">
      <c r="A39" s="266" t="s">
        <v>216</v>
      </c>
      <c r="B39" s="339"/>
      <c r="C39" s="339"/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224" t="s">
        <v>317</v>
      </c>
    </row>
    <row r="40" spans="1:14">
      <c r="A40" s="266" t="s">
        <v>217</v>
      </c>
      <c r="B40" s="339"/>
      <c r="C40" s="339"/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224" t="s">
        <v>284</v>
      </c>
    </row>
    <row r="41" spans="1:14">
      <c r="A41" s="189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11"/>
    </row>
    <row r="42" spans="1:14">
      <c r="A42" s="171" t="s">
        <v>57</v>
      </c>
      <c r="B42" s="286"/>
      <c r="C42" s="286"/>
      <c r="D42" s="286"/>
      <c r="E42" s="286"/>
      <c r="F42" s="286"/>
      <c r="G42" s="286"/>
      <c r="H42" s="286"/>
      <c r="I42" s="286"/>
      <c r="J42" s="286"/>
      <c r="K42" s="286"/>
      <c r="L42" s="286"/>
      <c r="M42" s="286"/>
      <c r="N42" s="173" t="s">
        <v>105</v>
      </c>
    </row>
    <row r="43" spans="1:14">
      <c r="A43" s="182" t="s">
        <v>152</v>
      </c>
      <c r="B43" s="340" t="str">
        <f>+B5</f>
        <v>2012/01</v>
      </c>
      <c r="C43" s="340" t="str">
        <f t="shared" ref="C43:M43" si="6">+C5</f>
        <v>2012/02</v>
      </c>
      <c r="D43" s="340" t="str">
        <f t="shared" si="6"/>
        <v>2012/03</v>
      </c>
      <c r="E43" s="340" t="str">
        <f t="shared" si="6"/>
        <v>2012/04</v>
      </c>
      <c r="F43" s="340" t="str">
        <f t="shared" si="6"/>
        <v>2012/05</v>
      </c>
      <c r="G43" s="340" t="str">
        <f t="shared" si="6"/>
        <v>2012/06</v>
      </c>
      <c r="H43" s="340" t="str">
        <f t="shared" si="6"/>
        <v>2012/07</v>
      </c>
      <c r="I43" s="340" t="str">
        <f t="shared" si="6"/>
        <v>2012/08</v>
      </c>
      <c r="J43" s="340" t="str">
        <f t="shared" si="6"/>
        <v>2012/09</v>
      </c>
      <c r="K43" s="340" t="str">
        <f t="shared" si="6"/>
        <v>2012/10</v>
      </c>
      <c r="L43" s="340" t="str">
        <f t="shared" si="6"/>
        <v>2012/11</v>
      </c>
      <c r="M43" s="340" t="str">
        <f t="shared" si="6"/>
        <v>2012/12</v>
      </c>
      <c r="N43" s="169" t="s">
        <v>153</v>
      </c>
    </row>
    <row r="44" spans="1:14">
      <c r="A44" s="171" t="s">
        <v>111</v>
      </c>
      <c r="B44" s="172">
        <v>94.66759368948</v>
      </c>
      <c r="C44" s="172">
        <v>209.49974688004008</v>
      </c>
      <c r="D44" s="172">
        <v>329.19103279177989</v>
      </c>
      <c r="E44" s="172">
        <v>441.80133626435986</v>
      </c>
      <c r="F44" s="172">
        <v>542.06993091268009</v>
      </c>
      <c r="G44" s="172">
        <v>637.3015184454199</v>
      </c>
      <c r="H44" s="172">
        <v>725.83591803700017</v>
      </c>
      <c r="I44" s="172">
        <v>802.21059267780004</v>
      </c>
      <c r="J44" s="172">
        <v>888.87060673922019</v>
      </c>
      <c r="K44" s="172">
        <v>978.15826889071025</v>
      </c>
      <c r="L44" s="172">
        <v>1108.3216140639097</v>
      </c>
      <c r="M44" s="172">
        <v>1243.9580652371303</v>
      </c>
      <c r="N44" s="173" t="s">
        <v>112</v>
      </c>
    </row>
    <row r="45" spans="1:14">
      <c r="A45" s="235" t="s">
        <v>180</v>
      </c>
      <c r="B45" s="236">
        <v>0.14795512944000003</v>
      </c>
      <c r="C45" s="236">
        <v>0.27138892805999998</v>
      </c>
      <c r="D45" s="236">
        <v>0.53539090764000019</v>
      </c>
      <c r="E45" s="236">
        <v>0.81011312012000025</v>
      </c>
      <c r="F45" s="236">
        <v>1.0498789245</v>
      </c>
      <c r="G45" s="236">
        <v>1.2281113880400003</v>
      </c>
      <c r="H45" s="236">
        <v>1.4712983840600005</v>
      </c>
      <c r="I45" s="236">
        <v>1.6936153700599996</v>
      </c>
      <c r="J45" s="236">
        <v>1.9182008289399999</v>
      </c>
      <c r="K45" s="236">
        <v>2.1721878701200001</v>
      </c>
      <c r="L45" s="236">
        <v>2.3712865358999982</v>
      </c>
      <c r="M45" s="236">
        <v>2.6120991258000008</v>
      </c>
      <c r="N45" s="237" t="s">
        <v>181</v>
      </c>
    </row>
    <row r="46" spans="1:14">
      <c r="A46" s="341" t="s">
        <v>219</v>
      </c>
      <c r="B46" s="342" t="s">
        <v>135</v>
      </c>
      <c r="C46" s="342" t="s">
        <v>135</v>
      </c>
      <c r="D46" s="342" t="s">
        <v>135</v>
      </c>
      <c r="E46" s="342" t="s">
        <v>135</v>
      </c>
      <c r="F46" s="342" t="s">
        <v>135</v>
      </c>
      <c r="G46" s="342" t="s">
        <v>135</v>
      </c>
      <c r="H46" s="342" t="s">
        <v>135</v>
      </c>
      <c r="I46" s="342">
        <v>2.6859301780000001E-2</v>
      </c>
      <c r="J46" s="342">
        <v>4.9911225440000005E-2</v>
      </c>
      <c r="K46" s="342">
        <v>5.9143014379999997E-2</v>
      </c>
      <c r="L46" s="342">
        <v>6.512462762E-2</v>
      </c>
      <c r="M46" s="342">
        <v>8.2401597790000003E-2</v>
      </c>
      <c r="N46" s="343" t="s">
        <v>289</v>
      </c>
    </row>
    <row r="47" spans="1:14">
      <c r="A47" s="235" t="s">
        <v>220</v>
      </c>
      <c r="B47" s="236">
        <f>SUM(B48:B50)</f>
        <v>125.8580919619878</v>
      </c>
      <c r="C47" s="236">
        <f t="shared" ref="C47:M47" si="7">SUM(C48:C50)</f>
        <v>275.15544304131561</v>
      </c>
      <c r="D47" s="236">
        <f t="shared" si="7"/>
        <v>406.34774491210999</v>
      </c>
      <c r="E47" s="236">
        <f t="shared" si="7"/>
        <v>514.62619204296595</v>
      </c>
      <c r="F47" s="236">
        <f t="shared" si="7"/>
        <v>626.35369211542638</v>
      </c>
      <c r="G47" s="236">
        <f t="shared" si="7"/>
        <v>772.53573309362719</v>
      </c>
      <c r="H47" s="236">
        <f t="shared" si="7"/>
        <v>961.66397059043004</v>
      </c>
      <c r="I47" s="236">
        <f t="shared" si="7"/>
        <v>1118.6323874163133</v>
      </c>
      <c r="J47" s="236">
        <f t="shared" si="7"/>
        <v>1309.1109594493935</v>
      </c>
      <c r="K47" s="236">
        <f t="shared" si="7"/>
        <v>1373.9818087205222</v>
      </c>
      <c r="L47" s="236">
        <f t="shared" si="7"/>
        <v>1646.5965051010401</v>
      </c>
      <c r="M47" s="236">
        <f t="shared" si="7"/>
        <v>1766.4051925129197</v>
      </c>
      <c r="N47" s="237" t="s">
        <v>285</v>
      </c>
    </row>
    <row r="48" spans="1:14">
      <c r="A48" s="174" t="s">
        <v>21</v>
      </c>
      <c r="B48" s="201">
        <v>7.0790500326235906</v>
      </c>
      <c r="C48" s="201">
        <v>16.589056473650402</v>
      </c>
      <c r="D48" s="201">
        <v>23.679472630839999</v>
      </c>
      <c r="E48" s="201">
        <v>30.699808372626602</v>
      </c>
      <c r="F48" s="201">
        <v>37.393887949920135</v>
      </c>
      <c r="G48" s="201">
        <v>45.449493402073735</v>
      </c>
      <c r="H48" s="201">
        <v>54.608039197720004</v>
      </c>
      <c r="I48" s="201">
        <v>63.234267495450027</v>
      </c>
      <c r="J48" s="201">
        <v>72.721547375584024</v>
      </c>
      <c r="K48" s="201">
        <v>80.856172687373018</v>
      </c>
      <c r="L48" s="201">
        <v>90.766470474070005</v>
      </c>
      <c r="M48" s="201">
        <v>96.688797503180041</v>
      </c>
      <c r="N48" s="197" t="s">
        <v>75</v>
      </c>
    </row>
    <row r="49" spans="1:14">
      <c r="A49" s="174" t="s">
        <v>22</v>
      </c>
      <c r="B49" s="201">
        <v>118.77645745898421</v>
      </c>
      <c r="C49" s="201">
        <v>258.56449369026518</v>
      </c>
      <c r="D49" s="201">
        <v>382.66528588693001</v>
      </c>
      <c r="E49" s="201">
        <v>483.92144818727434</v>
      </c>
      <c r="F49" s="201">
        <v>588.95486868244132</v>
      </c>
      <c r="G49" s="201">
        <v>727.08130420848852</v>
      </c>
      <c r="H49" s="201">
        <v>906.38502824871</v>
      </c>
      <c r="I49" s="201">
        <v>1055.3893980832484</v>
      </c>
      <c r="J49" s="201">
        <v>1236.3806902361944</v>
      </c>
      <c r="K49" s="201">
        <v>1293.1169141955343</v>
      </c>
      <c r="L49" s="344">
        <v>1555.8182206218501</v>
      </c>
      <c r="M49" s="201">
        <v>1669.7045810047398</v>
      </c>
      <c r="N49" s="197" t="s">
        <v>23</v>
      </c>
    </row>
    <row r="50" spans="1:14">
      <c r="A50" s="216" t="s">
        <v>104</v>
      </c>
      <c r="B50" s="345">
        <v>2.58447038E-3</v>
      </c>
      <c r="C50" s="345">
        <v>1.8928774E-3</v>
      </c>
      <c r="D50" s="345">
        <v>2.9863943399999998E-3</v>
      </c>
      <c r="E50" s="345">
        <v>4.9354830649999994E-3</v>
      </c>
      <c r="F50" s="345">
        <v>4.9354830649999994E-3</v>
      </c>
      <c r="G50" s="345">
        <v>4.9354830649999994E-3</v>
      </c>
      <c r="H50" s="345">
        <v>0.67090314399999995</v>
      </c>
      <c r="I50" s="345">
        <v>8.7218376150000002E-3</v>
      </c>
      <c r="J50" s="345">
        <v>8.7218376150000002E-3</v>
      </c>
      <c r="K50" s="345">
        <v>8.7218376150000002E-3</v>
      </c>
      <c r="L50" s="345">
        <v>1.1814005119999998E-2</v>
      </c>
      <c r="M50" s="345">
        <v>1.1814005000000001E-2</v>
      </c>
      <c r="N50" s="218" t="s">
        <v>106</v>
      </c>
    </row>
    <row r="51" spans="1:14">
      <c r="A51" s="235" t="s">
        <v>221</v>
      </c>
      <c r="B51" s="236">
        <f>SUM(B52:B54)</f>
        <v>1325.1140047360002</v>
      </c>
      <c r="C51" s="236">
        <f t="shared" ref="C51:M51" si="8">SUM(C52:C54)</f>
        <v>2581.198331563</v>
      </c>
      <c r="D51" s="236">
        <f t="shared" si="8"/>
        <v>3698.3517083699999</v>
      </c>
      <c r="E51" s="236">
        <f t="shared" si="8"/>
        <v>4865.3611917299995</v>
      </c>
      <c r="F51" s="236">
        <f t="shared" si="8"/>
        <v>6034.6936043679998</v>
      </c>
      <c r="G51" s="236">
        <f t="shared" si="8"/>
        <v>7236.8368073049996</v>
      </c>
      <c r="H51" s="236">
        <f t="shared" si="8"/>
        <v>8531.6345054869998</v>
      </c>
      <c r="I51" s="236">
        <f t="shared" si="8"/>
        <v>9659.7171762239996</v>
      </c>
      <c r="J51" s="236">
        <f t="shared" si="8"/>
        <v>10614.580999487001</v>
      </c>
      <c r="K51" s="236">
        <f t="shared" si="8"/>
        <v>11462.129614766001</v>
      </c>
      <c r="L51" s="236">
        <f t="shared" si="8"/>
        <v>12526.658633097999</v>
      </c>
      <c r="M51" s="236">
        <f t="shared" si="8"/>
        <v>13464.235525177999</v>
      </c>
      <c r="N51" s="237" t="s">
        <v>286</v>
      </c>
    </row>
    <row r="52" spans="1:14">
      <c r="A52" s="174" t="s">
        <v>21</v>
      </c>
      <c r="B52" s="201">
        <v>122.84217434999999</v>
      </c>
      <c r="C52" s="201">
        <v>246.851093883</v>
      </c>
      <c r="D52" s="201">
        <v>362.99266064699998</v>
      </c>
      <c r="E52" s="201">
        <v>473.94984885899999</v>
      </c>
      <c r="F52" s="201">
        <v>599.40787552799998</v>
      </c>
      <c r="G52" s="201">
        <v>713.07729041899995</v>
      </c>
      <c r="H52" s="201">
        <v>825.95574596200004</v>
      </c>
      <c r="I52" s="201">
        <v>934.63086711100004</v>
      </c>
      <c r="J52" s="201">
        <v>1041.5360550370001</v>
      </c>
      <c r="K52" s="201">
        <v>1136.250996037</v>
      </c>
      <c r="L52" s="201">
        <v>1257.1895843469999</v>
      </c>
      <c r="M52" s="201">
        <v>1357.9795724810001</v>
      </c>
      <c r="N52" s="197" t="s">
        <v>75</v>
      </c>
    </row>
    <row r="53" spans="1:14">
      <c r="A53" s="174" t="s">
        <v>22</v>
      </c>
      <c r="B53" s="201">
        <v>1199.254732286</v>
      </c>
      <c r="C53" s="201">
        <v>2331.15198345</v>
      </c>
      <c r="D53" s="201">
        <v>3333.721867193</v>
      </c>
      <c r="E53" s="201">
        <v>4389.5788224910002</v>
      </c>
      <c r="F53" s="201">
        <v>5433.2691916100002</v>
      </c>
      <c r="G53" s="201">
        <v>6521.5014547760002</v>
      </c>
      <c r="H53" s="201">
        <v>7702.6867749290004</v>
      </c>
      <c r="I53" s="201">
        <v>8697.5118762029997</v>
      </c>
      <c r="J53" s="201">
        <v>9524.0488069900002</v>
      </c>
      <c r="K53" s="201">
        <v>10227.213481269</v>
      </c>
      <c r="L53" s="201">
        <v>11112.233042141001</v>
      </c>
      <c r="M53" s="201">
        <v>11931.322766087</v>
      </c>
      <c r="N53" s="197" t="s">
        <v>23</v>
      </c>
    </row>
    <row r="54" spans="1:14">
      <c r="A54" s="206" t="s">
        <v>104</v>
      </c>
      <c r="B54" s="346">
        <v>3.0170981000000001</v>
      </c>
      <c r="C54" s="346">
        <v>3.1952542300000002</v>
      </c>
      <c r="D54" s="346">
        <v>1.63718053</v>
      </c>
      <c r="E54" s="346">
        <v>1.8325203800000001</v>
      </c>
      <c r="F54" s="346">
        <v>2.01653723</v>
      </c>
      <c r="G54" s="346">
        <v>2.25806211</v>
      </c>
      <c r="H54" s="346">
        <v>2.991984596</v>
      </c>
      <c r="I54" s="346">
        <v>27.574432909999999</v>
      </c>
      <c r="J54" s="346">
        <v>48.99613746</v>
      </c>
      <c r="K54" s="346">
        <v>98.665137459999997</v>
      </c>
      <c r="L54" s="346">
        <v>157.23600661</v>
      </c>
      <c r="M54" s="346">
        <v>174.93318661000001</v>
      </c>
      <c r="N54" s="208" t="s">
        <v>106</v>
      </c>
    </row>
    <row r="55" spans="1:14">
      <c r="A55" s="266" t="s">
        <v>297</v>
      </c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24" t="s">
        <v>315</v>
      </c>
    </row>
    <row r="56" spans="1:14">
      <c r="A56" s="266" t="s">
        <v>313</v>
      </c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24" t="s">
        <v>314</v>
      </c>
    </row>
    <row r="57" spans="1:14">
      <c r="A57" s="222"/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24"/>
    </row>
    <row r="58" spans="1:14">
      <c r="A58" s="171" t="s">
        <v>58</v>
      </c>
      <c r="B58" s="286"/>
      <c r="C58" s="286"/>
      <c r="D58" s="286"/>
      <c r="E58" s="286"/>
      <c r="F58" s="286"/>
      <c r="G58" s="286"/>
      <c r="H58" s="286"/>
      <c r="I58" s="286"/>
      <c r="J58" s="286"/>
      <c r="K58" s="286"/>
      <c r="L58" s="286"/>
      <c r="M58" s="286"/>
      <c r="N58" s="173" t="s">
        <v>94</v>
      </c>
    </row>
    <row r="59" spans="1:14">
      <c r="A59" s="182" t="s">
        <v>152</v>
      </c>
      <c r="B59" s="168" t="str">
        <f>+B5</f>
        <v>2012/01</v>
      </c>
      <c r="C59" s="168" t="str">
        <f t="shared" ref="C59:M59" si="9">+C5</f>
        <v>2012/02</v>
      </c>
      <c r="D59" s="168" t="str">
        <f t="shared" si="9"/>
        <v>2012/03</v>
      </c>
      <c r="E59" s="168" t="str">
        <f t="shared" si="9"/>
        <v>2012/04</v>
      </c>
      <c r="F59" s="168" t="str">
        <f t="shared" si="9"/>
        <v>2012/05</v>
      </c>
      <c r="G59" s="168" t="str">
        <f t="shared" si="9"/>
        <v>2012/06</v>
      </c>
      <c r="H59" s="168" t="str">
        <f t="shared" si="9"/>
        <v>2012/07</v>
      </c>
      <c r="I59" s="168" t="str">
        <f t="shared" si="9"/>
        <v>2012/08</v>
      </c>
      <c r="J59" s="168" t="str">
        <f t="shared" si="9"/>
        <v>2012/09</v>
      </c>
      <c r="K59" s="168" t="str">
        <f t="shared" si="9"/>
        <v>2012/10</v>
      </c>
      <c r="L59" s="168" t="str">
        <f t="shared" si="9"/>
        <v>2012/11</v>
      </c>
      <c r="M59" s="168" t="str">
        <f t="shared" si="9"/>
        <v>2012/12</v>
      </c>
      <c r="N59" s="169" t="s">
        <v>153</v>
      </c>
    </row>
    <row r="60" spans="1:14">
      <c r="A60" s="347" t="s">
        <v>154</v>
      </c>
      <c r="B60" s="348">
        <f>SUM(B61:B63)</f>
        <v>70.211865344619994</v>
      </c>
      <c r="C60" s="348">
        <f t="shared" ref="C60:M60" si="10">SUM(C61:C63)</f>
        <v>148.77278639050996</v>
      </c>
      <c r="D60" s="348">
        <f t="shared" si="10"/>
        <v>219.85270254867993</v>
      </c>
      <c r="E60" s="348">
        <f t="shared" si="10"/>
        <v>292.70615387657995</v>
      </c>
      <c r="F60" s="348">
        <f t="shared" si="10"/>
        <v>382.40723699777993</v>
      </c>
      <c r="G60" s="348">
        <f t="shared" si="10"/>
        <v>421.53760723565972</v>
      </c>
      <c r="H60" s="348">
        <f t="shared" si="10"/>
        <v>475.50952926866006</v>
      </c>
      <c r="I60" s="348">
        <f t="shared" si="10"/>
        <v>536.53337038999007</v>
      </c>
      <c r="J60" s="348">
        <f t="shared" si="10"/>
        <v>592.39489137732005</v>
      </c>
      <c r="K60" s="348">
        <f t="shared" si="10"/>
        <v>658.52465483559013</v>
      </c>
      <c r="L60" s="348">
        <f t="shared" si="10"/>
        <v>738.57149430666959</v>
      </c>
      <c r="M60" s="348">
        <f t="shared" si="10"/>
        <v>807.8654769497798</v>
      </c>
      <c r="N60" s="349" t="s">
        <v>155</v>
      </c>
    </row>
    <row r="61" spans="1:14">
      <c r="A61" s="193" t="s">
        <v>119</v>
      </c>
      <c r="B61" s="175">
        <v>61.503395820359991</v>
      </c>
      <c r="C61" s="175">
        <v>129.83835180180998</v>
      </c>
      <c r="D61" s="175">
        <v>190.82619021682993</v>
      </c>
      <c r="E61" s="175">
        <v>255.83453508082999</v>
      </c>
      <c r="F61" s="175">
        <v>322.70888715053991</v>
      </c>
      <c r="G61" s="175">
        <v>371.36629355134971</v>
      </c>
      <c r="H61" s="175">
        <v>422.23713071453005</v>
      </c>
      <c r="I61" s="175">
        <v>474.06705470692009</v>
      </c>
      <c r="J61" s="175">
        <v>524.16484325049998</v>
      </c>
      <c r="K61" s="175">
        <v>580.79391480447009</v>
      </c>
      <c r="L61" s="175">
        <v>650.72416801467966</v>
      </c>
      <c r="M61" s="175">
        <v>711.26250254663978</v>
      </c>
      <c r="N61" s="176" t="s">
        <v>122</v>
      </c>
    </row>
    <row r="62" spans="1:14">
      <c r="A62" s="193" t="s">
        <v>120</v>
      </c>
      <c r="B62" s="175">
        <v>0.13059659178000002</v>
      </c>
      <c r="C62" s="175">
        <v>0.21988003104000001</v>
      </c>
      <c r="D62" s="175">
        <v>0.32000162605000004</v>
      </c>
      <c r="E62" s="175">
        <v>0.43312865210000001</v>
      </c>
      <c r="F62" s="175">
        <v>1.46555216918</v>
      </c>
      <c r="G62" s="175">
        <v>0.65479332027000003</v>
      </c>
      <c r="H62" s="175">
        <v>0.77595889728</v>
      </c>
      <c r="I62" s="175">
        <v>0.8567522099299999</v>
      </c>
      <c r="J62" s="175">
        <v>0.94340988546000004</v>
      </c>
      <c r="K62" s="175">
        <v>0.99638439818000002</v>
      </c>
      <c r="L62" s="175">
        <v>1.0794023462999998</v>
      </c>
      <c r="M62" s="175">
        <v>1.1523105228299999</v>
      </c>
      <c r="N62" s="176" t="s">
        <v>123</v>
      </c>
    </row>
    <row r="63" spans="1:14">
      <c r="A63" s="350" t="s">
        <v>121</v>
      </c>
      <c r="B63" s="351">
        <v>8.57787293248</v>
      </c>
      <c r="C63" s="351">
        <v>18.714554557660005</v>
      </c>
      <c r="D63" s="351">
        <v>28.706510705800003</v>
      </c>
      <c r="E63" s="351">
        <v>36.43849014365</v>
      </c>
      <c r="F63" s="351">
        <v>58.232797678060003</v>
      </c>
      <c r="G63" s="351">
        <v>49.516520364039998</v>
      </c>
      <c r="H63" s="351">
        <v>52.496439656849994</v>
      </c>
      <c r="I63" s="351">
        <v>61.60956347314</v>
      </c>
      <c r="J63" s="351">
        <v>67.286638241359995</v>
      </c>
      <c r="K63" s="351">
        <v>76.734355632940009</v>
      </c>
      <c r="L63" s="351">
        <v>86.767923945690001</v>
      </c>
      <c r="M63" s="351">
        <v>95.450663880309989</v>
      </c>
      <c r="N63" s="218" t="s">
        <v>124</v>
      </c>
    </row>
    <row r="64" spans="1:14">
      <c r="A64" s="193" t="s">
        <v>76</v>
      </c>
      <c r="B64" s="175">
        <v>6.512994</v>
      </c>
      <c r="C64" s="175">
        <v>12.934540999999999</v>
      </c>
      <c r="D64" s="175">
        <v>18.689616999999998</v>
      </c>
      <c r="E64" s="175">
        <v>24.625986999999999</v>
      </c>
      <c r="F64" s="175">
        <v>30.463768999999999</v>
      </c>
      <c r="G64" s="175">
        <v>35.868237999999998</v>
      </c>
      <c r="H64" s="175">
        <v>40.217587999999999</v>
      </c>
      <c r="I64" s="175">
        <v>44.760271000000003</v>
      </c>
      <c r="J64" s="175">
        <v>48.730311999999998</v>
      </c>
      <c r="K64" s="175">
        <v>53.332132999999999</v>
      </c>
      <c r="L64" s="352">
        <v>58.398753999999997</v>
      </c>
      <c r="M64" s="175">
        <v>62.474463999999998</v>
      </c>
      <c r="N64" s="176" t="s">
        <v>77</v>
      </c>
    </row>
    <row r="65" spans="1:14">
      <c r="A65" s="262" t="s">
        <v>142</v>
      </c>
      <c r="B65" s="353">
        <v>374250</v>
      </c>
      <c r="C65" s="353">
        <v>300299</v>
      </c>
      <c r="D65" s="353">
        <v>322868</v>
      </c>
      <c r="E65" s="353">
        <v>273220</v>
      </c>
      <c r="F65" s="353">
        <v>414800</v>
      </c>
      <c r="G65" s="353">
        <v>258212</v>
      </c>
      <c r="H65" s="353">
        <v>339116</v>
      </c>
      <c r="I65" s="353">
        <v>265674</v>
      </c>
      <c r="J65" s="353">
        <v>344017</v>
      </c>
      <c r="K65" s="353">
        <v>327644</v>
      </c>
      <c r="L65" s="353">
        <v>391063</v>
      </c>
      <c r="M65" s="353">
        <v>274556</v>
      </c>
      <c r="N65" s="260" t="s">
        <v>143</v>
      </c>
    </row>
    <row r="66" spans="1:14">
      <c r="A66" s="266" t="s">
        <v>297</v>
      </c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24" t="s">
        <v>315</v>
      </c>
    </row>
    <row r="67" spans="1:14">
      <c r="A67" s="222"/>
      <c r="B67" s="223"/>
      <c r="C67" s="223"/>
      <c r="D67" s="223"/>
      <c r="E67" s="223"/>
      <c r="F67" s="223"/>
      <c r="G67" s="223"/>
      <c r="H67" s="223"/>
      <c r="I67" s="223"/>
      <c r="J67" s="223"/>
      <c r="K67" s="223"/>
      <c r="L67" s="223"/>
      <c r="M67" s="223"/>
      <c r="N67" s="224"/>
    </row>
    <row r="68" spans="1:14">
      <c r="A68" s="171" t="s">
        <v>9</v>
      </c>
      <c r="B68" s="286"/>
      <c r="C68" s="286"/>
      <c r="D68" s="286"/>
      <c r="E68" s="286"/>
      <c r="F68" s="286"/>
      <c r="G68" s="286"/>
      <c r="H68" s="286"/>
      <c r="I68" s="286"/>
      <c r="J68" s="286"/>
      <c r="K68" s="286"/>
      <c r="L68" s="286"/>
      <c r="M68" s="286"/>
      <c r="N68" s="173" t="s">
        <v>137</v>
      </c>
    </row>
    <row r="69" spans="1:14">
      <c r="A69" s="328" t="s">
        <v>113</v>
      </c>
      <c r="B69" s="168" t="str">
        <f>+B5</f>
        <v>2012/01</v>
      </c>
      <c r="C69" s="168" t="str">
        <f t="shared" ref="C69:M69" si="11">+C5</f>
        <v>2012/02</v>
      </c>
      <c r="D69" s="168" t="str">
        <f t="shared" si="11"/>
        <v>2012/03</v>
      </c>
      <c r="E69" s="168" t="str">
        <f t="shared" si="11"/>
        <v>2012/04</v>
      </c>
      <c r="F69" s="168" t="str">
        <f t="shared" si="11"/>
        <v>2012/05</v>
      </c>
      <c r="G69" s="168" t="str">
        <f t="shared" si="11"/>
        <v>2012/06</v>
      </c>
      <c r="H69" s="168" t="str">
        <f t="shared" si="11"/>
        <v>2012/07</v>
      </c>
      <c r="I69" s="168" t="str">
        <f t="shared" si="11"/>
        <v>2012/08</v>
      </c>
      <c r="J69" s="168" t="str">
        <f t="shared" si="11"/>
        <v>2012/09</v>
      </c>
      <c r="K69" s="168" t="str">
        <f t="shared" si="11"/>
        <v>2012/10</v>
      </c>
      <c r="L69" s="168" t="str">
        <f t="shared" si="11"/>
        <v>2012/11</v>
      </c>
      <c r="M69" s="168" t="str">
        <f t="shared" si="11"/>
        <v>2012/12</v>
      </c>
      <c r="N69" s="336" t="s">
        <v>114</v>
      </c>
    </row>
    <row r="70" spans="1:14">
      <c r="A70" s="213" t="s">
        <v>167</v>
      </c>
      <c r="B70" s="227">
        <v>0</v>
      </c>
      <c r="C70" s="227">
        <v>0</v>
      </c>
      <c r="D70" s="227">
        <v>5</v>
      </c>
      <c r="E70" s="227">
        <v>6</v>
      </c>
      <c r="F70" s="227">
        <v>14</v>
      </c>
      <c r="G70" s="227">
        <v>16</v>
      </c>
      <c r="H70" s="227">
        <v>21</v>
      </c>
      <c r="I70" s="227">
        <v>21</v>
      </c>
      <c r="J70" s="227">
        <v>21</v>
      </c>
      <c r="K70" s="227">
        <v>24</v>
      </c>
      <c r="L70" s="227">
        <v>24</v>
      </c>
      <c r="M70" s="227">
        <v>25</v>
      </c>
      <c r="N70" s="195" t="s">
        <v>168</v>
      </c>
    </row>
    <row r="71" spans="1:14">
      <c r="A71" s="228" t="s">
        <v>169</v>
      </c>
      <c r="B71" s="229">
        <v>0</v>
      </c>
      <c r="C71" s="229">
        <v>0</v>
      </c>
      <c r="D71" s="229">
        <v>152.36975000000001</v>
      </c>
      <c r="E71" s="229">
        <v>162.36975000000001</v>
      </c>
      <c r="F71" s="229">
        <v>264.13027</v>
      </c>
      <c r="G71" s="229">
        <v>297.73027000000002</v>
      </c>
      <c r="H71" s="229">
        <v>379.68027000000001</v>
      </c>
      <c r="I71" s="229">
        <v>379.68027000000001</v>
      </c>
      <c r="J71" s="229">
        <v>379.68027000000001</v>
      </c>
      <c r="K71" s="229">
        <v>511.08739544000002</v>
      </c>
      <c r="L71" s="229">
        <v>511.08739544000002</v>
      </c>
      <c r="M71" s="229">
        <v>520.50378044000001</v>
      </c>
      <c r="N71" s="230" t="s">
        <v>170</v>
      </c>
    </row>
    <row r="72" spans="1:14">
      <c r="A72" s="174" t="s">
        <v>183</v>
      </c>
      <c r="B72" s="231">
        <v>0</v>
      </c>
      <c r="C72" s="231">
        <v>2</v>
      </c>
      <c r="D72" s="231">
        <v>1</v>
      </c>
      <c r="E72" s="231">
        <v>1</v>
      </c>
      <c r="F72" s="231">
        <v>1</v>
      </c>
      <c r="G72" s="231">
        <v>1</v>
      </c>
      <c r="H72" s="231">
        <v>1</v>
      </c>
      <c r="I72" s="231">
        <v>1</v>
      </c>
      <c r="J72" s="231">
        <v>1</v>
      </c>
      <c r="K72" s="231">
        <v>1</v>
      </c>
      <c r="L72" s="231">
        <v>1</v>
      </c>
      <c r="M72" s="231">
        <v>1</v>
      </c>
      <c r="N72" s="197" t="s">
        <v>171</v>
      </c>
    </row>
    <row r="73" spans="1:14">
      <c r="A73" s="216" t="s">
        <v>172</v>
      </c>
      <c r="B73" s="232">
        <v>0</v>
      </c>
      <c r="C73" s="232">
        <v>105.005</v>
      </c>
      <c r="D73" s="232">
        <v>98.125</v>
      </c>
      <c r="E73" s="232">
        <v>98.125</v>
      </c>
      <c r="F73" s="232">
        <v>98.125</v>
      </c>
      <c r="G73" s="232">
        <v>98.125</v>
      </c>
      <c r="H73" s="232">
        <v>98.125</v>
      </c>
      <c r="I73" s="232">
        <v>98.125</v>
      </c>
      <c r="J73" s="232">
        <v>98.125</v>
      </c>
      <c r="K73" s="232">
        <v>98.125</v>
      </c>
      <c r="L73" s="232">
        <v>98.125</v>
      </c>
      <c r="M73" s="232">
        <v>98.125</v>
      </c>
      <c r="N73" s="218" t="s">
        <v>173</v>
      </c>
    </row>
    <row r="74" spans="1:14">
      <c r="A74" s="174" t="s">
        <v>174</v>
      </c>
      <c r="B74" s="231">
        <v>0</v>
      </c>
      <c r="C74" s="231">
        <v>0</v>
      </c>
      <c r="D74" s="231">
        <v>0</v>
      </c>
      <c r="E74" s="231">
        <v>0</v>
      </c>
      <c r="F74" s="231">
        <v>4</v>
      </c>
      <c r="G74" s="231">
        <v>4</v>
      </c>
      <c r="H74" s="231">
        <v>4</v>
      </c>
      <c r="I74" s="231">
        <v>4</v>
      </c>
      <c r="J74" s="231">
        <v>4</v>
      </c>
      <c r="K74" s="231">
        <v>4</v>
      </c>
      <c r="L74" s="231">
        <v>4</v>
      </c>
      <c r="M74" s="231">
        <v>4</v>
      </c>
      <c r="N74" s="197" t="s">
        <v>175</v>
      </c>
    </row>
    <row r="75" spans="1:14">
      <c r="A75" s="216" t="s">
        <v>176</v>
      </c>
      <c r="B75" s="232">
        <v>0</v>
      </c>
      <c r="C75" s="232">
        <v>0</v>
      </c>
      <c r="D75" s="232">
        <v>0</v>
      </c>
      <c r="E75" s="232">
        <v>0</v>
      </c>
      <c r="F75" s="232">
        <v>29.3</v>
      </c>
      <c r="G75" s="232">
        <v>29.3</v>
      </c>
      <c r="H75" s="232">
        <v>29.3</v>
      </c>
      <c r="I75" s="232">
        <v>29.3</v>
      </c>
      <c r="J75" s="232">
        <v>29.3</v>
      </c>
      <c r="K75" s="232">
        <v>29.3</v>
      </c>
      <c r="L75" s="232">
        <v>29.3</v>
      </c>
      <c r="M75" s="232">
        <v>29.3</v>
      </c>
      <c r="N75" s="218" t="s">
        <v>177</v>
      </c>
    </row>
    <row r="76" spans="1:14">
      <c r="A76" s="182" t="s">
        <v>178</v>
      </c>
      <c r="B76" s="354">
        <f t="shared" ref="B76:L76" si="12">+B75+B73+B71</f>
        <v>0</v>
      </c>
      <c r="C76" s="354">
        <f t="shared" si="12"/>
        <v>105.005</v>
      </c>
      <c r="D76" s="354">
        <f t="shared" si="12"/>
        <v>250.49475000000001</v>
      </c>
      <c r="E76" s="354">
        <f t="shared" si="12"/>
        <v>260.49475000000001</v>
      </c>
      <c r="F76" s="354">
        <f t="shared" si="12"/>
        <v>391.55527000000001</v>
      </c>
      <c r="G76" s="354">
        <f t="shared" si="12"/>
        <v>425.15527000000003</v>
      </c>
      <c r="H76" s="354">
        <f t="shared" si="12"/>
        <v>507.10527000000002</v>
      </c>
      <c r="I76" s="354">
        <f t="shared" si="12"/>
        <v>507.10527000000002</v>
      </c>
      <c r="J76" s="354">
        <f t="shared" si="12"/>
        <v>507.10527000000002</v>
      </c>
      <c r="K76" s="354">
        <f t="shared" si="12"/>
        <v>638.51239543999998</v>
      </c>
      <c r="L76" s="354">
        <f t="shared" si="12"/>
        <v>638.51239543999998</v>
      </c>
      <c r="M76" s="354">
        <f>+M75+M73+M71</f>
        <v>647.92878043999997</v>
      </c>
      <c r="N76" s="169" t="s">
        <v>179</v>
      </c>
    </row>
    <row r="77" spans="1:14">
      <c r="A77" s="189"/>
      <c r="B77" s="205"/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11"/>
    </row>
    <row r="78" spans="1:14">
      <c r="A78" s="171" t="s">
        <v>10</v>
      </c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173" t="s">
        <v>11</v>
      </c>
    </row>
    <row r="79" spans="1:14">
      <c r="A79" s="355" t="s">
        <v>113</v>
      </c>
      <c r="B79" s="168" t="str">
        <f>+B69</f>
        <v>2012/01</v>
      </c>
      <c r="C79" s="168" t="str">
        <f t="shared" ref="C79:M79" si="13">+C69</f>
        <v>2012/02</v>
      </c>
      <c r="D79" s="168" t="str">
        <f t="shared" si="13"/>
        <v>2012/03</v>
      </c>
      <c r="E79" s="168" t="str">
        <f t="shared" si="13"/>
        <v>2012/04</v>
      </c>
      <c r="F79" s="168" t="str">
        <f t="shared" si="13"/>
        <v>2012/05</v>
      </c>
      <c r="G79" s="168" t="str">
        <f t="shared" si="13"/>
        <v>2012/06</v>
      </c>
      <c r="H79" s="168" t="str">
        <f t="shared" si="13"/>
        <v>2012/07</v>
      </c>
      <c r="I79" s="168" t="str">
        <f t="shared" si="13"/>
        <v>2012/08</v>
      </c>
      <c r="J79" s="168" t="str">
        <f t="shared" si="13"/>
        <v>2012/09</v>
      </c>
      <c r="K79" s="168" t="str">
        <f t="shared" si="13"/>
        <v>2012/10</v>
      </c>
      <c r="L79" s="168" t="str">
        <f t="shared" si="13"/>
        <v>2012/11</v>
      </c>
      <c r="M79" s="168" t="str">
        <f t="shared" si="13"/>
        <v>2012/12</v>
      </c>
      <c r="N79" s="237" t="s">
        <v>114</v>
      </c>
    </row>
    <row r="80" spans="1:14">
      <c r="A80" s="213" t="s">
        <v>12</v>
      </c>
      <c r="B80" s="214">
        <v>1549.1364860199999</v>
      </c>
      <c r="C80" s="214">
        <v>1553.8519978300001</v>
      </c>
      <c r="D80" s="214">
        <v>1547.55910251</v>
      </c>
      <c r="E80" s="214">
        <v>1520.4967097900001</v>
      </c>
      <c r="F80" s="214">
        <v>1441.4280949899999</v>
      </c>
      <c r="G80" s="214">
        <v>1541.03408786</v>
      </c>
      <c r="H80" s="214">
        <v>1511.61904508</v>
      </c>
      <c r="I80" s="214">
        <v>1486.6511797000001</v>
      </c>
      <c r="J80" s="214">
        <v>1454.68788997</v>
      </c>
      <c r="K80" s="214">
        <v>1454.68788997</v>
      </c>
      <c r="L80" s="214">
        <v>1472.4802078600001</v>
      </c>
      <c r="M80" s="214">
        <v>1618.9626240300001</v>
      </c>
      <c r="N80" s="195" t="s">
        <v>43</v>
      </c>
    </row>
    <row r="81" spans="1:14">
      <c r="A81" s="174" t="s">
        <v>13</v>
      </c>
      <c r="B81" s="201">
        <v>28230.869819660002</v>
      </c>
      <c r="C81" s="201">
        <v>27984.493832079999</v>
      </c>
      <c r="D81" s="201">
        <v>27976.37869786</v>
      </c>
      <c r="E81" s="201">
        <v>27635.956094069999</v>
      </c>
      <c r="F81" s="201">
        <v>27827.803883799999</v>
      </c>
      <c r="G81" s="201">
        <v>28127.753635049998</v>
      </c>
      <c r="H81" s="201">
        <v>28598.326456489998</v>
      </c>
      <c r="I81" s="201">
        <v>28259.55403739</v>
      </c>
      <c r="J81" s="201">
        <v>28766.65861197</v>
      </c>
      <c r="K81" s="201">
        <v>28766.65861197</v>
      </c>
      <c r="L81" s="201">
        <v>28711.562534480003</v>
      </c>
      <c r="M81" s="201">
        <v>29068.915703179999</v>
      </c>
      <c r="N81" s="197" t="s">
        <v>44</v>
      </c>
    </row>
    <row r="82" spans="1:14">
      <c r="A82" s="174" t="s">
        <v>39</v>
      </c>
      <c r="B82" s="201">
        <v>15157.941250579999</v>
      </c>
      <c r="C82" s="201">
        <v>15561.4021142</v>
      </c>
      <c r="D82" s="201">
        <v>15887.1784319</v>
      </c>
      <c r="E82" s="201">
        <v>16397.735470569998</v>
      </c>
      <c r="F82" s="201">
        <v>16654.156961789999</v>
      </c>
      <c r="G82" s="201">
        <v>17232.75069886</v>
      </c>
      <c r="H82" s="201">
        <v>17854.449065420002</v>
      </c>
      <c r="I82" s="201">
        <v>18403.218961619998</v>
      </c>
      <c r="J82" s="201">
        <v>18518.069596329999</v>
      </c>
      <c r="K82" s="201">
        <v>19036.430064249998</v>
      </c>
      <c r="L82" s="201">
        <v>19697.71872719</v>
      </c>
      <c r="M82" s="201">
        <v>20357.692125240002</v>
      </c>
      <c r="N82" s="197" t="s">
        <v>40</v>
      </c>
    </row>
    <row r="83" spans="1:14">
      <c r="A83" s="174" t="s">
        <v>14</v>
      </c>
      <c r="B83" s="201">
        <v>498.81788918999996</v>
      </c>
      <c r="C83" s="201">
        <v>537.99267322000003</v>
      </c>
      <c r="D83" s="201">
        <v>529.54726926000001</v>
      </c>
      <c r="E83" s="201">
        <v>480.45612741000002</v>
      </c>
      <c r="F83" s="201">
        <v>465.48364333000001</v>
      </c>
      <c r="G83" s="201">
        <v>494.97117020000007</v>
      </c>
      <c r="H83" s="201">
        <v>486.85646827999994</v>
      </c>
      <c r="I83" s="201">
        <v>497.85549435000001</v>
      </c>
      <c r="J83" s="201">
        <v>516.28320594000002</v>
      </c>
      <c r="K83" s="201">
        <v>476.14291534000006</v>
      </c>
      <c r="L83" s="201">
        <v>490.40839022</v>
      </c>
      <c r="M83" s="201">
        <v>527.48138219999998</v>
      </c>
      <c r="N83" s="197" t="s">
        <v>15</v>
      </c>
    </row>
    <row r="84" spans="1:14">
      <c r="A84" s="174" t="s">
        <v>158</v>
      </c>
      <c r="B84" s="201">
        <v>11592.56741725</v>
      </c>
      <c r="C84" s="201">
        <v>13089.857061319999</v>
      </c>
      <c r="D84" s="201">
        <v>13811.48820905</v>
      </c>
      <c r="E84" s="201">
        <v>13452.8946234</v>
      </c>
      <c r="F84" s="201">
        <v>11894.808039759999</v>
      </c>
      <c r="G84" s="201">
        <v>12429.30245626</v>
      </c>
      <c r="H84" s="201">
        <v>12816.243141109999</v>
      </c>
      <c r="I84" s="201">
        <v>13640.728354090001</v>
      </c>
      <c r="J84" s="201">
        <v>13579.066853139999</v>
      </c>
      <c r="K84" s="201">
        <v>14078.569827050002</v>
      </c>
      <c r="L84" s="201">
        <v>14492.836656089999</v>
      </c>
      <c r="M84" s="201">
        <v>15769.152161850003</v>
      </c>
      <c r="N84" s="197" t="s">
        <v>16</v>
      </c>
    </row>
    <row r="85" spans="1:14">
      <c r="A85" s="174" t="s">
        <v>182</v>
      </c>
      <c r="B85" s="201">
        <v>673.65298707999989</v>
      </c>
      <c r="C85" s="201">
        <v>735.66795055999989</v>
      </c>
      <c r="D85" s="201">
        <v>765.67573944000003</v>
      </c>
      <c r="E85" s="201">
        <v>700.21237279999991</v>
      </c>
      <c r="F85" s="201">
        <v>691.82741692000013</v>
      </c>
      <c r="G85" s="201">
        <v>709.78796168000008</v>
      </c>
      <c r="H85" s="201">
        <v>703.01905151999995</v>
      </c>
      <c r="I85" s="201">
        <v>766.91803435999998</v>
      </c>
      <c r="J85" s="201">
        <v>770.98776831999999</v>
      </c>
      <c r="K85" s="201">
        <v>756.23014896000007</v>
      </c>
      <c r="L85" s="201">
        <v>734.24366039999995</v>
      </c>
      <c r="M85" s="201">
        <v>852.39372860000003</v>
      </c>
      <c r="N85" s="197" t="s">
        <v>17</v>
      </c>
    </row>
    <row r="86" spans="1:14">
      <c r="A86" s="235" t="s">
        <v>1</v>
      </c>
      <c r="B86" s="236">
        <f>+SUM(B80:B85)</f>
        <v>57702.985849780001</v>
      </c>
      <c r="C86" s="236">
        <f t="shared" ref="C86:M86" si="14">+SUM(C80:C85)</f>
        <v>59463.265629209993</v>
      </c>
      <c r="D86" s="236">
        <f t="shared" si="14"/>
        <v>60517.827450019999</v>
      </c>
      <c r="E86" s="236">
        <f t="shared" si="14"/>
        <v>60187.751398039996</v>
      </c>
      <c r="F86" s="236">
        <f t="shared" si="14"/>
        <v>58975.508040590001</v>
      </c>
      <c r="G86" s="236">
        <f t="shared" si="14"/>
        <v>60535.600009909998</v>
      </c>
      <c r="H86" s="236">
        <f t="shared" si="14"/>
        <v>61970.513227899995</v>
      </c>
      <c r="I86" s="236">
        <f t="shared" si="14"/>
        <v>63054.926061509999</v>
      </c>
      <c r="J86" s="236">
        <f t="shared" si="14"/>
        <v>63605.753925670004</v>
      </c>
      <c r="K86" s="236">
        <f t="shared" si="14"/>
        <v>64568.719457539999</v>
      </c>
      <c r="L86" s="236">
        <f t="shared" si="14"/>
        <v>65599.250176239992</v>
      </c>
      <c r="M86" s="236">
        <f t="shared" si="14"/>
        <v>68194.5977251</v>
      </c>
      <c r="N86" s="237" t="s">
        <v>2</v>
      </c>
    </row>
    <row r="87" spans="1:14">
      <c r="A87" s="356" t="s">
        <v>396</v>
      </c>
      <c r="B87" s="357">
        <v>3.212317489386781E-2</v>
      </c>
      <c r="C87" s="357">
        <v>2.9113219935303018E-2</v>
      </c>
      <c r="D87" s="357">
        <v>3.0959226988782226E-2</v>
      </c>
      <c r="E87" s="357">
        <v>2.8946599007817243E-2</v>
      </c>
      <c r="F87" s="357">
        <v>3.1519484286498561E-2</v>
      </c>
      <c r="G87" s="357">
        <v>3.2480306900007451E-2</v>
      </c>
      <c r="H87" s="357">
        <v>3.0858872098287665E-2</v>
      </c>
      <c r="I87" s="357">
        <v>3.0242127352588216E-2</v>
      </c>
      <c r="J87" s="357">
        <v>2.8972172879724162E-2</v>
      </c>
      <c r="K87" s="357">
        <v>2.7987354264742744E-2</v>
      </c>
      <c r="L87" s="357">
        <v>2.9881963789524828E-2</v>
      </c>
      <c r="M87" s="357">
        <v>3.1565796550473035E-2</v>
      </c>
      <c r="N87" s="238" t="s">
        <v>397</v>
      </c>
    </row>
    <row r="88" spans="1:14">
      <c r="A88" s="189"/>
      <c r="B88" s="198"/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0"/>
    </row>
    <row r="89" spans="1:14">
      <c r="A89" s="358" t="s">
        <v>18</v>
      </c>
      <c r="B89" s="359"/>
      <c r="C89" s="359"/>
      <c r="D89" s="359"/>
      <c r="E89" s="359"/>
      <c r="F89" s="359"/>
      <c r="G89" s="359"/>
      <c r="H89" s="359"/>
      <c r="I89" s="359"/>
      <c r="J89" s="359"/>
      <c r="K89" s="359"/>
      <c r="L89" s="359"/>
      <c r="M89" s="359"/>
      <c r="N89" s="360" t="s">
        <v>107</v>
      </c>
    </row>
    <row r="90" spans="1:14">
      <c r="A90" s="361"/>
      <c r="B90" s="362" t="s">
        <v>222</v>
      </c>
      <c r="C90" s="362" t="s">
        <v>223</v>
      </c>
      <c r="D90" s="362" t="s">
        <v>224</v>
      </c>
      <c r="E90" s="362" t="s">
        <v>225</v>
      </c>
      <c r="F90" s="362" t="s">
        <v>226</v>
      </c>
      <c r="G90" s="362" t="s">
        <v>227</v>
      </c>
      <c r="H90" s="362" t="s">
        <v>228</v>
      </c>
      <c r="I90" s="362" t="s">
        <v>229</v>
      </c>
      <c r="J90" s="362" t="s">
        <v>207</v>
      </c>
      <c r="K90" s="362" t="s">
        <v>230</v>
      </c>
      <c r="L90" s="362" t="s">
        <v>218</v>
      </c>
      <c r="M90" s="362" t="s">
        <v>231</v>
      </c>
      <c r="N90" s="363"/>
    </row>
    <row r="91" spans="1:14">
      <c r="A91" s="243" t="s">
        <v>322</v>
      </c>
      <c r="B91" s="201">
        <v>1091197</v>
      </c>
      <c r="C91" s="201">
        <v>1090781</v>
      </c>
      <c r="D91" s="201">
        <v>1089532</v>
      </c>
      <c r="E91" s="201">
        <v>1091442</v>
      </c>
      <c r="F91" s="201">
        <v>1099997</v>
      </c>
      <c r="G91" s="201">
        <v>1093793</v>
      </c>
      <c r="H91" s="201">
        <v>1090740</v>
      </c>
      <c r="I91" s="201">
        <v>1083991</v>
      </c>
      <c r="J91" s="201">
        <v>1080659</v>
      </c>
      <c r="K91" s="201">
        <v>1076758</v>
      </c>
      <c r="L91" s="201">
        <v>1088040</v>
      </c>
      <c r="M91" s="201">
        <v>1088566</v>
      </c>
      <c r="N91" s="244" t="s">
        <v>326</v>
      </c>
    </row>
    <row r="92" spans="1:14">
      <c r="A92" s="243" t="s">
        <v>331</v>
      </c>
      <c r="B92" s="201">
        <v>2880302</v>
      </c>
      <c r="C92" s="201">
        <v>2859220</v>
      </c>
      <c r="D92" s="201">
        <v>2832433</v>
      </c>
      <c r="E92" s="201">
        <v>2857369</v>
      </c>
      <c r="F92" s="201">
        <v>2846270</v>
      </c>
      <c r="G92" s="201">
        <v>2908091</v>
      </c>
      <c r="H92" s="201">
        <v>2883036</v>
      </c>
      <c r="I92" s="201">
        <v>2896114</v>
      </c>
      <c r="J92" s="201">
        <v>2885465</v>
      </c>
      <c r="K92" s="201">
        <v>2861837</v>
      </c>
      <c r="L92" s="201">
        <v>2818373</v>
      </c>
      <c r="M92" s="201">
        <v>2810015</v>
      </c>
      <c r="N92" s="244" t="s">
        <v>327</v>
      </c>
    </row>
    <row r="93" spans="1:14">
      <c r="A93" s="243" t="s">
        <v>323</v>
      </c>
      <c r="B93" s="245">
        <v>137452</v>
      </c>
      <c r="C93" s="245">
        <v>182545</v>
      </c>
      <c r="D93" s="245">
        <v>188725</v>
      </c>
      <c r="E93" s="245">
        <v>208712</v>
      </c>
      <c r="F93" s="245">
        <v>213767</v>
      </c>
      <c r="G93" s="245">
        <v>223044</v>
      </c>
      <c r="H93" s="245">
        <v>197688</v>
      </c>
      <c r="I93" s="245">
        <v>195769</v>
      </c>
      <c r="J93" s="245">
        <v>198114</v>
      </c>
      <c r="K93" s="245">
        <v>199053</v>
      </c>
      <c r="L93" s="245">
        <v>194238</v>
      </c>
      <c r="M93" s="245">
        <v>193618</v>
      </c>
      <c r="N93" s="244" t="s">
        <v>328</v>
      </c>
    </row>
    <row r="94" spans="1:14">
      <c r="A94" s="243" t="s">
        <v>324</v>
      </c>
      <c r="B94" s="246">
        <v>2327</v>
      </c>
      <c r="C94" s="246">
        <v>2401</v>
      </c>
      <c r="D94" s="246">
        <v>2212</v>
      </c>
      <c r="E94" s="246">
        <v>1909</v>
      </c>
      <c r="F94" s="246">
        <v>1680</v>
      </c>
      <c r="G94" s="246">
        <v>1666</v>
      </c>
      <c r="H94" s="246">
        <v>1443</v>
      </c>
      <c r="I94" s="246">
        <v>1640</v>
      </c>
      <c r="J94" s="246">
        <v>1606</v>
      </c>
      <c r="K94" s="246">
        <v>1511</v>
      </c>
      <c r="L94" s="246">
        <v>1755</v>
      </c>
      <c r="M94" s="246">
        <v>1945</v>
      </c>
      <c r="N94" s="244" t="s">
        <v>330</v>
      </c>
    </row>
    <row r="95" spans="1:14">
      <c r="A95" s="321" t="s">
        <v>325</v>
      </c>
      <c r="B95" s="322">
        <v>54</v>
      </c>
      <c r="C95" s="322">
        <v>59</v>
      </c>
      <c r="D95" s="322">
        <v>58</v>
      </c>
      <c r="E95" s="322">
        <v>55</v>
      </c>
      <c r="F95" s="322">
        <v>59</v>
      </c>
      <c r="G95" s="322">
        <v>57</v>
      </c>
      <c r="H95" s="322">
        <v>65</v>
      </c>
      <c r="I95" s="322">
        <v>65</v>
      </c>
      <c r="J95" s="322">
        <v>86</v>
      </c>
      <c r="K95" s="322">
        <v>87</v>
      </c>
      <c r="L95" s="322">
        <v>88</v>
      </c>
      <c r="M95" s="322">
        <v>81</v>
      </c>
      <c r="N95" s="323" t="s">
        <v>329</v>
      </c>
    </row>
    <row r="96" spans="1:14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90"/>
    </row>
    <row r="97" spans="1:14">
      <c r="A97" s="171" t="s">
        <v>19</v>
      </c>
      <c r="B97" s="286"/>
      <c r="C97" s="286"/>
      <c r="D97" s="286"/>
      <c r="E97" s="286"/>
      <c r="F97" s="286"/>
      <c r="G97" s="286"/>
      <c r="H97" s="286"/>
      <c r="I97" s="286"/>
      <c r="J97" s="286"/>
      <c r="K97" s="286"/>
      <c r="L97" s="286"/>
      <c r="M97" s="286"/>
      <c r="N97" s="173" t="s">
        <v>20</v>
      </c>
    </row>
    <row r="98" spans="1:14">
      <c r="A98" s="355" t="s">
        <v>3</v>
      </c>
      <c r="B98" s="364" t="s">
        <v>222</v>
      </c>
      <c r="C98" s="364" t="s">
        <v>223</v>
      </c>
      <c r="D98" s="364" t="s">
        <v>224</v>
      </c>
      <c r="E98" s="364" t="s">
        <v>225</v>
      </c>
      <c r="F98" s="364" t="s">
        <v>226</v>
      </c>
      <c r="G98" s="364" t="s">
        <v>227</v>
      </c>
      <c r="H98" s="364" t="s">
        <v>228</v>
      </c>
      <c r="I98" s="364" t="s">
        <v>229</v>
      </c>
      <c r="J98" s="364" t="s">
        <v>207</v>
      </c>
      <c r="K98" s="364" t="s">
        <v>230</v>
      </c>
      <c r="L98" s="364" t="s">
        <v>218</v>
      </c>
      <c r="M98" s="364" t="s">
        <v>231</v>
      </c>
      <c r="N98" s="237" t="s">
        <v>4</v>
      </c>
    </row>
    <row r="99" spans="1:14">
      <c r="A99" s="213" t="s">
        <v>140</v>
      </c>
      <c r="B99" s="365">
        <v>54539.036030313546</v>
      </c>
      <c r="C99" s="365">
        <v>57877.087315659272</v>
      </c>
      <c r="D99" s="365">
        <v>60143.126553555201</v>
      </c>
      <c r="E99" s="365">
        <v>58764.906333327242</v>
      </c>
      <c r="F99" s="365">
        <v>51161.339214545107</v>
      </c>
      <c r="G99" s="365">
        <v>58451.838950850819</v>
      </c>
      <c r="H99" s="365">
        <v>61908.223273865318</v>
      </c>
      <c r="I99" s="365">
        <v>63790.394755229972</v>
      </c>
      <c r="J99" s="365">
        <v>64481.704596244192</v>
      </c>
      <c r="K99" s="365">
        <v>69590.219094711239</v>
      </c>
      <c r="L99" s="365">
        <v>72763.15594173623</v>
      </c>
      <c r="M99" s="365">
        <v>78544.562607262604</v>
      </c>
      <c r="N99" s="195" t="s">
        <v>145</v>
      </c>
    </row>
    <row r="100" spans="1:14">
      <c r="A100" s="174" t="s">
        <v>65</v>
      </c>
      <c r="B100" s="259">
        <v>0.62596008679272053</v>
      </c>
      <c r="C100" s="259">
        <v>0.62257372860699234</v>
      </c>
      <c r="D100" s="259">
        <v>0.6275868877612879</v>
      </c>
      <c r="E100" s="259">
        <v>0.62294277474313753</v>
      </c>
      <c r="F100" s="259">
        <v>0.617195284969417</v>
      </c>
      <c r="G100" s="259">
        <v>0.62539135349093999</v>
      </c>
      <c r="H100" s="259">
        <v>0.63565731288700233</v>
      </c>
      <c r="I100" s="259">
        <v>0.63903963424679078</v>
      </c>
      <c r="J100" s="259">
        <v>0.64191967592232435</v>
      </c>
      <c r="K100" s="259">
        <v>0.63279449334389504</v>
      </c>
      <c r="L100" s="259">
        <v>0.65459188783103639</v>
      </c>
      <c r="M100" s="259">
        <v>0.65766949810746556</v>
      </c>
      <c r="N100" s="197" t="s">
        <v>146</v>
      </c>
    </row>
    <row r="101" spans="1:14">
      <c r="A101" s="174" t="s">
        <v>141</v>
      </c>
      <c r="B101" s="205">
        <v>10290.033769796441</v>
      </c>
      <c r="C101" s="205">
        <v>21156.345641517768</v>
      </c>
      <c r="D101" s="205">
        <v>34244.30024356897</v>
      </c>
      <c r="E101" s="205">
        <v>42547.241433583025</v>
      </c>
      <c r="F101" s="205">
        <v>53107.109446789094</v>
      </c>
      <c r="G101" s="205">
        <v>62504.955755298754</v>
      </c>
      <c r="H101" s="205">
        <v>71057.25177604967</v>
      </c>
      <c r="I101" s="205">
        <v>78985.416952546846</v>
      </c>
      <c r="J101" s="205">
        <v>87999.690470565867</v>
      </c>
      <c r="K101" s="205">
        <v>97658.314964668767</v>
      </c>
      <c r="L101" s="205">
        <v>111645.80257591273</v>
      </c>
      <c r="M101" s="205">
        <v>123007.6594261042</v>
      </c>
      <c r="N101" s="176" t="s">
        <v>71</v>
      </c>
    </row>
    <row r="102" spans="1:14">
      <c r="A102" s="174" t="s">
        <v>66</v>
      </c>
      <c r="B102" s="259">
        <v>0.19814335485922341</v>
      </c>
      <c r="C102" s="259">
        <v>0.17977652166115607</v>
      </c>
      <c r="D102" s="259">
        <v>0.18507094439929597</v>
      </c>
      <c r="E102" s="259">
        <v>0.17116271499373614</v>
      </c>
      <c r="F102" s="259">
        <v>0.17444274030729154</v>
      </c>
      <c r="G102" s="259">
        <v>0.17504052895750064</v>
      </c>
      <c r="H102" s="259">
        <v>0.17486819588846236</v>
      </c>
      <c r="I102" s="259">
        <v>0.17580765267674589</v>
      </c>
      <c r="J102" s="259">
        <v>0.17679706205087836</v>
      </c>
      <c r="K102" s="259">
        <v>0.17831248849528827</v>
      </c>
      <c r="L102" s="259">
        <v>0.17866039436097633</v>
      </c>
      <c r="M102" s="259">
        <v>0.17642784386833288</v>
      </c>
      <c r="N102" s="176" t="s">
        <v>72</v>
      </c>
    </row>
    <row r="103" spans="1:14">
      <c r="A103" s="206" t="s">
        <v>73</v>
      </c>
      <c r="B103" s="207">
        <v>474.43953233940317</v>
      </c>
      <c r="C103" s="207">
        <v>757.10141981522952</v>
      </c>
      <c r="D103" s="207">
        <v>2567.2226836409236</v>
      </c>
      <c r="E103" s="207">
        <v>2381.104549601092</v>
      </c>
      <c r="F103" s="207">
        <v>1888.1147160562446</v>
      </c>
      <c r="G103" s="207">
        <v>2785.4444297116988</v>
      </c>
      <c r="H103" s="207">
        <v>3320.3565321082738</v>
      </c>
      <c r="I103" s="207">
        <v>3772.1109599879346</v>
      </c>
      <c r="J103" s="207">
        <v>3914.1037203320975</v>
      </c>
      <c r="K103" s="207">
        <v>4392.1742980934359</v>
      </c>
      <c r="L103" s="207">
        <v>4607.4534202214327</v>
      </c>
      <c r="M103" s="207">
        <v>5276.5210599499205</v>
      </c>
      <c r="N103" s="260" t="s">
        <v>74</v>
      </c>
    </row>
    <row r="104" spans="1:14">
      <c r="A104" s="189"/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2"/>
    </row>
    <row r="105" spans="1:14">
      <c r="A105" s="171" t="s">
        <v>41</v>
      </c>
      <c r="B105" s="286"/>
      <c r="C105" s="286"/>
      <c r="D105" s="286"/>
      <c r="E105" s="286"/>
      <c r="F105" s="286"/>
      <c r="G105" s="286"/>
      <c r="H105" s="286"/>
      <c r="I105" s="286"/>
      <c r="J105" s="286"/>
      <c r="K105" s="286"/>
      <c r="L105" s="286"/>
      <c r="M105" s="286"/>
      <c r="N105" s="173" t="s">
        <v>42</v>
      </c>
    </row>
    <row r="106" spans="1:14">
      <c r="A106" s="366" t="s">
        <v>320</v>
      </c>
      <c r="B106" s="362" t="s">
        <v>222</v>
      </c>
      <c r="C106" s="362" t="s">
        <v>223</v>
      </c>
      <c r="D106" s="362" t="s">
        <v>224</v>
      </c>
      <c r="E106" s="362" t="s">
        <v>225</v>
      </c>
      <c r="F106" s="362" t="s">
        <v>226</v>
      </c>
      <c r="G106" s="362" t="s">
        <v>227</v>
      </c>
      <c r="H106" s="362" t="s">
        <v>228</v>
      </c>
      <c r="I106" s="362" t="s">
        <v>229</v>
      </c>
      <c r="J106" s="362" t="s">
        <v>207</v>
      </c>
      <c r="K106" s="362" t="s">
        <v>230</v>
      </c>
      <c r="L106" s="362" t="s">
        <v>218</v>
      </c>
      <c r="M106" s="362" t="s">
        <v>231</v>
      </c>
      <c r="N106" s="367" t="s">
        <v>321</v>
      </c>
    </row>
    <row r="107" spans="1:14">
      <c r="A107" s="368" t="s">
        <v>119</v>
      </c>
      <c r="B107" s="214">
        <v>101</v>
      </c>
      <c r="C107" s="214">
        <v>101</v>
      </c>
      <c r="D107" s="214">
        <v>101</v>
      </c>
      <c r="E107" s="214">
        <v>101</v>
      </c>
      <c r="F107" s="214">
        <v>101</v>
      </c>
      <c r="G107" s="214">
        <v>101</v>
      </c>
      <c r="H107" s="214">
        <v>101</v>
      </c>
      <c r="I107" s="214">
        <v>101</v>
      </c>
      <c r="J107" s="214">
        <v>101</v>
      </c>
      <c r="K107" s="214">
        <v>100</v>
      </c>
      <c r="L107" s="214">
        <v>100</v>
      </c>
      <c r="M107" s="214">
        <v>100</v>
      </c>
      <c r="N107" s="330" t="s">
        <v>122</v>
      </c>
    </row>
    <row r="108" spans="1:14">
      <c r="A108" s="193" t="s">
        <v>335</v>
      </c>
      <c r="B108" s="201">
        <v>1</v>
      </c>
      <c r="C108" s="201">
        <v>1</v>
      </c>
      <c r="D108" s="201">
        <v>1</v>
      </c>
      <c r="E108" s="201">
        <v>1</v>
      </c>
      <c r="F108" s="201">
        <v>1</v>
      </c>
      <c r="G108" s="201">
        <v>1</v>
      </c>
      <c r="H108" s="201">
        <v>1</v>
      </c>
      <c r="I108" s="201">
        <v>1</v>
      </c>
      <c r="J108" s="201">
        <v>1</v>
      </c>
      <c r="K108" s="201">
        <v>1</v>
      </c>
      <c r="L108" s="201">
        <v>1</v>
      </c>
      <c r="M108" s="201">
        <v>1</v>
      </c>
      <c r="N108" s="176" t="s">
        <v>123</v>
      </c>
    </row>
    <row r="109" spans="1:14">
      <c r="A109" s="193" t="s">
        <v>336</v>
      </c>
      <c r="B109" s="201">
        <v>40</v>
      </c>
      <c r="C109" s="201">
        <v>40</v>
      </c>
      <c r="D109" s="201">
        <v>40</v>
      </c>
      <c r="E109" s="201">
        <v>40</v>
      </c>
      <c r="F109" s="201">
        <v>40</v>
      </c>
      <c r="G109" s="201">
        <v>40</v>
      </c>
      <c r="H109" s="201">
        <v>40</v>
      </c>
      <c r="I109" s="201">
        <v>41</v>
      </c>
      <c r="J109" s="201">
        <v>41</v>
      </c>
      <c r="K109" s="201">
        <v>41</v>
      </c>
      <c r="L109" s="201">
        <v>42</v>
      </c>
      <c r="M109" s="201">
        <v>41</v>
      </c>
      <c r="N109" s="176" t="s">
        <v>124</v>
      </c>
    </row>
    <row r="110" spans="1:14">
      <c r="A110" s="369" t="s">
        <v>1</v>
      </c>
      <c r="B110" s="226">
        <f>+SUM(B107:B109)</f>
        <v>142</v>
      </c>
      <c r="C110" s="226">
        <f t="shared" ref="C110:M110" si="15">+SUM(C107:C109)</f>
        <v>142</v>
      </c>
      <c r="D110" s="226">
        <f t="shared" si="15"/>
        <v>142</v>
      </c>
      <c r="E110" s="226">
        <f t="shared" si="15"/>
        <v>142</v>
      </c>
      <c r="F110" s="226">
        <f t="shared" si="15"/>
        <v>142</v>
      </c>
      <c r="G110" s="226">
        <f t="shared" si="15"/>
        <v>142</v>
      </c>
      <c r="H110" s="226">
        <f t="shared" si="15"/>
        <v>142</v>
      </c>
      <c r="I110" s="226">
        <f t="shared" si="15"/>
        <v>143</v>
      </c>
      <c r="J110" s="226">
        <f t="shared" si="15"/>
        <v>143</v>
      </c>
      <c r="K110" s="226">
        <f t="shared" si="15"/>
        <v>142</v>
      </c>
      <c r="L110" s="226">
        <f t="shared" si="15"/>
        <v>143</v>
      </c>
      <c r="M110" s="226">
        <f t="shared" si="15"/>
        <v>142</v>
      </c>
      <c r="N110" s="184" t="s">
        <v>2</v>
      </c>
    </row>
    <row r="111" spans="1:14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90"/>
    </row>
    <row r="112" spans="1:14">
      <c r="A112" s="171" t="s">
        <v>128</v>
      </c>
      <c r="B112" s="286"/>
      <c r="C112" s="286"/>
      <c r="D112" s="286"/>
      <c r="E112" s="286"/>
      <c r="F112" s="286"/>
      <c r="G112" s="286"/>
      <c r="H112" s="286"/>
      <c r="I112" s="286"/>
      <c r="J112" s="286"/>
      <c r="K112" s="286"/>
      <c r="L112" s="286"/>
      <c r="M112" s="286"/>
      <c r="N112" s="173" t="s">
        <v>122</v>
      </c>
    </row>
    <row r="113" spans="1:14">
      <c r="A113" s="182" t="s">
        <v>113</v>
      </c>
      <c r="B113" s="370" t="s">
        <v>148</v>
      </c>
      <c r="C113" s="370" t="s">
        <v>206</v>
      </c>
      <c r="D113" s="370" t="s">
        <v>224</v>
      </c>
      <c r="E113" s="370"/>
      <c r="F113" s="370"/>
      <c r="G113" s="370" t="str">
        <f>+G106</f>
        <v>2012/06</v>
      </c>
      <c r="H113" s="370"/>
      <c r="I113" s="370"/>
      <c r="J113" s="370" t="str">
        <f>+J106</f>
        <v>2012/09</v>
      </c>
      <c r="K113" s="370"/>
      <c r="L113" s="370"/>
      <c r="M113" s="370" t="str">
        <f>+M106</f>
        <v>2012/12</v>
      </c>
      <c r="N113" s="169" t="s">
        <v>114</v>
      </c>
    </row>
    <row r="114" spans="1:14">
      <c r="A114" s="368" t="s">
        <v>95</v>
      </c>
      <c r="B114" s="371">
        <v>6707.9338575197999</v>
      </c>
      <c r="C114" s="371">
        <v>7305.9342785200006</v>
      </c>
      <c r="D114" s="371">
        <v>8110.2330114700017</v>
      </c>
      <c r="E114" s="371"/>
      <c r="F114" s="371"/>
      <c r="G114" s="371">
        <v>8110.2330114700017</v>
      </c>
      <c r="H114" s="371"/>
      <c r="I114" s="371"/>
      <c r="J114" s="371">
        <v>9113.8336780000009</v>
      </c>
      <c r="K114" s="371"/>
      <c r="L114" s="371"/>
      <c r="M114" s="371">
        <v>10345.579455999999</v>
      </c>
      <c r="N114" s="330" t="s">
        <v>96</v>
      </c>
    </row>
    <row r="115" spans="1:14">
      <c r="A115" s="193" t="s">
        <v>129</v>
      </c>
      <c r="B115" s="250">
        <v>766.3067676349998</v>
      </c>
      <c r="C115" s="250">
        <v>743.48462999680009</v>
      </c>
      <c r="D115" s="250">
        <v>793.15935438890006</v>
      </c>
      <c r="E115" s="250"/>
      <c r="F115" s="250"/>
      <c r="G115" s="250">
        <v>793.15935438890006</v>
      </c>
      <c r="H115" s="250"/>
      <c r="I115" s="250"/>
      <c r="J115" s="250">
        <v>892.36093600000004</v>
      </c>
      <c r="K115" s="250"/>
      <c r="L115" s="250"/>
      <c r="M115" s="250">
        <v>1021.3520139999999</v>
      </c>
      <c r="N115" s="176" t="s">
        <v>97</v>
      </c>
    </row>
    <row r="116" spans="1:14">
      <c r="A116" s="372" t="s">
        <v>130</v>
      </c>
      <c r="B116" s="373">
        <v>7474.2406253284998</v>
      </c>
      <c r="C116" s="373">
        <f>SUM(C114:C115)</f>
        <v>8049.4189085168009</v>
      </c>
      <c r="D116" s="373">
        <v>8903.392365858901</v>
      </c>
      <c r="E116" s="373"/>
      <c r="F116" s="373"/>
      <c r="G116" s="373">
        <v>8903.392365858901</v>
      </c>
      <c r="H116" s="373"/>
      <c r="I116" s="373"/>
      <c r="J116" s="373">
        <v>10006.194614</v>
      </c>
      <c r="K116" s="373"/>
      <c r="L116" s="373"/>
      <c r="M116" s="373">
        <v>11366.93147</v>
      </c>
      <c r="N116" s="374" t="s">
        <v>98</v>
      </c>
    </row>
    <row r="117" spans="1:14">
      <c r="A117" s="193" t="s">
        <v>131</v>
      </c>
      <c r="B117" s="375">
        <v>5005.8534895000994</v>
      </c>
      <c r="C117" s="375">
        <v>5227.36371074</v>
      </c>
      <c r="D117" s="375">
        <v>6017.7592501031995</v>
      </c>
      <c r="E117" s="375"/>
      <c r="F117" s="375"/>
      <c r="G117" s="375">
        <v>6017.7592501031995</v>
      </c>
      <c r="H117" s="375"/>
      <c r="I117" s="375"/>
      <c r="J117" s="375">
        <v>6987.6440899999998</v>
      </c>
      <c r="K117" s="375"/>
      <c r="L117" s="375"/>
      <c r="M117" s="375">
        <v>8218.5783149999988</v>
      </c>
      <c r="N117" s="176" t="s">
        <v>99</v>
      </c>
    </row>
    <row r="118" spans="1:14">
      <c r="A118" s="193" t="s">
        <v>132</v>
      </c>
      <c r="B118" s="375">
        <v>42.970260643099998</v>
      </c>
      <c r="C118" s="375">
        <v>53.097220759299994</v>
      </c>
      <c r="D118" s="375">
        <v>71.166179200000002</v>
      </c>
      <c r="E118" s="375"/>
      <c r="F118" s="375"/>
      <c r="G118" s="375">
        <v>71.166179200000002</v>
      </c>
      <c r="H118" s="375"/>
      <c r="I118" s="375"/>
      <c r="J118" s="375">
        <v>66.879131000000001</v>
      </c>
      <c r="K118" s="375"/>
      <c r="L118" s="375"/>
      <c r="M118" s="375">
        <v>89.497826000000003</v>
      </c>
      <c r="N118" s="176" t="s">
        <v>100</v>
      </c>
    </row>
    <row r="119" spans="1:14">
      <c r="A119" s="193" t="s">
        <v>127</v>
      </c>
      <c r="B119" s="375">
        <v>2425.4168751852999</v>
      </c>
      <c r="C119" s="375">
        <v>2768.9579768475</v>
      </c>
      <c r="D119" s="375">
        <v>2814.4669364056999</v>
      </c>
      <c r="E119" s="375"/>
      <c r="F119" s="375"/>
      <c r="G119" s="375">
        <v>2814.4669364056999</v>
      </c>
      <c r="H119" s="375"/>
      <c r="I119" s="375"/>
      <c r="J119" s="375">
        <v>2951.6713930000001</v>
      </c>
      <c r="K119" s="375"/>
      <c r="L119" s="375"/>
      <c r="M119" s="375">
        <v>3058.855329</v>
      </c>
      <c r="N119" s="176" t="s">
        <v>134</v>
      </c>
    </row>
    <row r="120" spans="1:14">
      <c r="A120" s="235" t="s">
        <v>101</v>
      </c>
      <c r="B120" s="376">
        <f>SUM(B117:B119)</f>
        <v>7474.2406253284989</v>
      </c>
      <c r="C120" s="376">
        <f>SUM(C117:C119)</f>
        <v>8049.4189083468009</v>
      </c>
      <c r="D120" s="376">
        <v>8903.3923657088999</v>
      </c>
      <c r="E120" s="376"/>
      <c r="F120" s="376"/>
      <c r="G120" s="376">
        <v>8903.3923657088999</v>
      </c>
      <c r="H120" s="376"/>
      <c r="I120" s="376"/>
      <c r="J120" s="376">
        <v>10006.194614</v>
      </c>
      <c r="K120" s="376"/>
      <c r="L120" s="376"/>
      <c r="M120" s="376">
        <v>11366.93147</v>
      </c>
      <c r="N120" s="343" t="s">
        <v>102</v>
      </c>
    </row>
    <row r="121" spans="1:14">
      <c r="A121" s="377" t="s">
        <v>277</v>
      </c>
      <c r="B121" s="378">
        <v>715.68166269000005</v>
      </c>
      <c r="C121" s="378">
        <v>701.87354429999993</v>
      </c>
      <c r="D121" s="378">
        <v>183.80596292999999</v>
      </c>
      <c r="E121" s="378"/>
      <c r="F121" s="378"/>
      <c r="G121" s="378">
        <v>361.48524099999997</v>
      </c>
      <c r="H121" s="378"/>
      <c r="I121" s="378"/>
      <c r="J121" s="378">
        <v>499.94743699999998</v>
      </c>
      <c r="K121" s="378"/>
      <c r="L121" s="378"/>
      <c r="M121" s="378">
        <v>686.17654500000003</v>
      </c>
      <c r="N121" s="176" t="s">
        <v>118</v>
      </c>
    </row>
    <row r="122" spans="1:14">
      <c r="A122" s="193" t="s">
        <v>125</v>
      </c>
      <c r="B122" s="215">
        <v>262.38762776110002</v>
      </c>
      <c r="C122" s="215">
        <v>304.05928974689994</v>
      </c>
      <c r="D122" s="215">
        <v>61.164503300400007</v>
      </c>
      <c r="E122" s="215"/>
      <c r="F122" s="215"/>
      <c r="G122" s="215">
        <v>150.287949</v>
      </c>
      <c r="H122" s="215"/>
      <c r="I122" s="215"/>
      <c r="J122" s="215">
        <v>102.089088</v>
      </c>
      <c r="K122" s="215"/>
      <c r="L122" s="215"/>
      <c r="M122" s="215">
        <v>113.84317799999999</v>
      </c>
      <c r="N122" s="176" t="s">
        <v>126</v>
      </c>
    </row>
    <row r="123" spans="1:14">
      <c r="A123" s="262" t="s">
        <v>103</v>
      </c>
      <c r="B123" s="221">
        <v>366.74017465960003</v>
      </c>
      <c r="C123" s="221">
        <v>413.6768647175</v>
      </c>
      <c r="D123" s="221">
        <v>158.14117192570001</v>
      </c>
      <c r="E123" s="221"/>
      <c r="F123" s="221"/>
      <c r="G123" s="221">
        <v>222.747376</v>
      </c>
      <c r="H123" s="221"/>
      <c r="I123" s="221"/>
      <c r="J123" s="221">
        <v>240.30457100000001</v>
      </c>
      <c r="K123" s="221"/>
      <c r="L123" s="221"/>
      <c r="M123" s="221">
        <v>274.75711999999999</v>
      </c>
      <c r="N123" s="260" t="s">
        <v>24</v>
      </c>
    </row>
    <row r="124" spans="1:14">
      <c r="A124" s="193" t="s">
        <v>133</v>
      </c>
      <c r="B124" s="214">
        <v>4948</v>
      </c>
      <c r="C124" s="214">
        <v>5100</v>
      </c>
      <c r="D124" s="214">
        <v>5098</v>
      </c>
      <c r="E124" s="214"/>
      <c r="F124" s="214"/>
      <c r="G124" s="214">
        <v>5214</v>
      </c>
      <c r="H124" s="214"/>
      <c r="I124" s="214"/>
      <c r="J124" s="214">
        <v>5193</v>
      </c>
      <c r="K124" s="214"/>
      <c r="L124" s="214"/>
      <c r="M124" s="214">
        <v>5258</v>
      </c>
      <c r="N124" s="330" t="s">
        <v>308</v>
      </c>
    </row>
    <row r="125" spans="1:14">
      <c r="A125" s="174" t="s">
        <v>25</v>
      </c>
      <c r="B125" s="170">
        <v>161</v>
      </c>
      <c r="C125" s="170">
        <v>159</v>
      </c>
      <c r="D125" s="170">
        <v>155</v>
      </c>
      <c r="G125" s="170">
        <v>156</v>
      </c>
      <c r="J125" s="170">
        <v>167</v>
      </c>
      <c r="M125" s="170">
        <v>161</v>
      </c>
      <c r="N125" s="197" t="s">
        <v>26</v>
      </c>
    </row>
    <row r="126" spans="1:14">
      <c r="A126" s="174" t="s">
        <v>27</v>
      </c>
      <c r="B126" s="170">
        <v>46</v>
      </c>
      <c r="C126" s="170">
        <v>61</v>
      </c>
      <c r="D126" s="170">
        <v>65</v>
      </c>
      <c r="G126" s="170">
        <v>67</v>
      </c>
      <c r="J126" s="170">
        <v>68</v>
      </c>
      <c r="M126" s="170">
        <v>66</v>
      </c>
      <c r="N126" s="197" t="s">
        <v>28</v>
      </c>
    </row>
    <row r="127" spans="1:14">
      <c r="A127" s="206" t="s">
        <v>29</v>
      </c>
      <c r="B127" s="346">
        <v>6347</v>
      </c>
      <c r="C127" s="346">
        <v>6466</v>
      </c>
      <c r="D127" s="346">
        <v>6518</v>
      </c>
      <c r="E127" s="346"/>
      <c r="F127" s="346"/>
      <c r="G127" s="346">
        <v>6442</v>
      </c>
      <c r="H127" s="346"/>
      <c r="I127" s="346"/>
      <c r="J127" s="346">
        <v>6713</v>
      </c>
      <c r="K127" s="346"/>
      <c r="L127" s="346"/>
      <c r="M127" s="346">
        <v>6684</v>
      </c>
      <c r="N127" s="208" t="s">
        <v>30</v>
      </c>
    </row>
    <row r="128" spans="1:14">
      <c r="A128" s="266" t="s">
        <v>309</v>
      </c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24" t="s">
        <v>306</v>
      </c>
    </row>
    <row r="129" spans="1:14">
      <c r="A129" s="211"/>
      <c r="B129" s="201"/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190"/>
    </row>
    <row r="130" spans="1:14">
      <c r="A130" s="171" t="s">
        <v>138</v>
      </c>
      <c r="B130" s="286"/>
      <c r="C130" s="286"/>
      <c r="D130" s="286"/>
      <c r="E130" s="286"/>
      <c r="F130" s="286"/>
      <c r="G130" s="286"/>
      <c r="H130" s="286"/>
      <c r="I130" s="286"/>
      <c r="J130" s="286"/>
      <c r="K130" s="286"/>
      <c r="L130" s="286"/>
      <c r="M130" s="286"/>
      <c r="N130" s="173" t="s">
        <v>161</v>
      </c>
    </row>
    <row r="131" spans="1:14">
      <c r="A131" s="328"/>
      <c r="B131" s="168" t="s">
        <v>222</v>
      </c>
      <c r="C131" s="168" t="s">
        <v>223</v>
      </c>
      <c r="D131" s="168" t="s">
        <v>224</v>
      </c>
      <c r="E131" s="168" t="s">
        <v>225</v>
      </c>
      <c r="F131" s="168" t="s">
        <v>226</v>
      </c>
      <c r="G131" s="168" t="s">
        <v>227</v>
      </c>
      <c r="H131" s="168" t="s">
        <v>228</v>
      </c>
      <c r="I131" s="168" t="s">
        <v>229</v>
      </c>
      <c r="J131" s="168" t="s">
        <v>207</v>
      </c>
      <c r="K131" s="168" t="s">
        <v>230</v>
      </c>
      <c r="L131" s="168" t="s">
        <v>218</v>
      </c>
      <c r="M131" s="168" t="s">
        <v>231</v>
      </c>
      <c r="N131" s="169"/>
    </row>
    <row r="132" spans="1:14">
      <c r="A132" s="193" t="s">
        <v>31</v>
      </c>
      <c r="B132" s="175">
        <v>57356.72</v>
      </c>
      <c r="C132" s="175">
        <v>59737.53</v>
      </c>
      <c r="D132" s="175">
        <v>62423.040000000001</v>
      </c>
      <c r="E132" s="175">
        <v>60596.68</v>
      </c>
      <c r="F132" s="175">
        <v>55568.37</v>
      </c>
      <c r="G132" s="175">
        <v>62543.49</v>
      </c>
      <c r="H132" s="175">
        <v>64259.54</v>
      </c>
      <c r="I132" s="175">
        <v>67367.95</v>
      </c>
      <c r="J132" s="175">
        <v>66396.710000000006</v>
      </c>
      <c r="K132" s="175">
        <v>72528.97</v>
      </c>
      <c r="L132" s="175">
        <v>73058.509999999995</v>
      </c>
      <c r="M132" s="175">
        <v>78208.44</v>
      </c>
      <c r="N132" s="176" t="s">
        <v>32</v>
      </c>
    </row>
    <row r="133" spans="1:14">
      <c r="A133" s="193" t="s">
        <v>78</v>
      </c>
      <c r="B133" s="175">
        <v>57356.72</v>
      </c>
      <c r="C133" s="175">
        <v>61178.25</v>
      </c>
      <c r="D133" s="175">
        <v>62561.47</v>
      </c>
      <c r="E133" s="175">
        <v>63284.54</v>
      </c>
      <c r="F133" s="175">
        <v>63284.54</v>
      </c>
      <c r="G133" s="175">
        <v>63284.54</v>
      </c>
      <c r="H133" s="175">
        <v>65032.05</v>
      </c>
      <c r="I133" s="175">
        <v>67367.95</v>
      </c>
      <c r="J133" s="175">
        <v>68180.490000000005</v>
      </c>
      <c r="K133" s="175">
        <v>72528.97</v>
      </c>
      <c r="L133" s="175">
        <v>73058.509999999995</v>
      </c>
      <c r="M133" s="175">
        <v>78579.08</v>
      </c>
      <c r="N133" s="176" t="s">
        <v>79</v>
      </c>
    </row>
    <row r="134" spans="1:14">
      <c r="A134" s="193" t="s">
        <v>80</v>
      </c>
      <c r="B134" s="175">
        <v>49836.98</v>
      </c>
      <c r="C134" s="175">
        <v>49836.98</v>
      </c>
      <c r="D134" s="175">
        <v>49836.98</v>
      </c>
      <c r="E134" s="175">
        <v>49836.98</v>
      </c>
      <c r="F134" s="175">
        <v>49836.98</v>
      </c>
      <c r="G134" s="175">
        <v>49836.98</v>
      </c>
      <c r="H134" s="175">
        <v>49693.51</v>
      </c>
      <c r="I134" s="175">
        <v>49693.51</v>
      </c>
      <c r="J134" s="175">
        <v>49693.51</v>
      </c>
      <c r="K134" s="175">
        <v>49693.51</v>
      </c>
      <c r="L134" s="175">
        <v>49693.51</v>
      </c>
      <c r="M134" s="175">
        <v>49693.51</v>
      </c>
      <c r="N134" s="176" t="s">
        <v>81</v>
      </c>
    </row>
    <row r="135" spans="1:14">
      <c r="A135" s="262" t="s">
        <v>156</v>
      </c>
      <c r="B135" s="263">
        <v>2111.8650736505001</v>
      </c>
      <c r="C135" s="263">
        <v>2425.3065182552496</v>
      </c>
      <c r="D135" s="263">
        <v>2532.2387137883311</v>
      </c>
      <c r="E135" s="263">
        <v>2596.7200392958307</v>
      </c>
      <c r="F135" s="263">
        <v>2532.0262862475684</v>
      </c>
      <c r="G135" s="263">
        <v>2489.4590564301379</v>
      </c>
      <c r="H135" s="263">
        <v>2419.4530601232841</v>
      </c>
      <c r="I135" s="263">
        <v>2359.5219175890115</v>
      </c>
      <c r="J135" s="263">
        <v>2339.1323891334423</v>
      </c>
      <c r="K135" s="263">
        <v>2328.9482592652289</v>
      </c>
      <c r="L135" s="263">
        <v>2404.5256292658078</v>
      </c>
      <c r="M135" s="379">
        <v>2465.5277474129675</v>
      </c>
      <c r="N135" s="260" t="s">
        <v>157</v>
      </c>
    </row>
    <row r="136" spans="1:14">
      <c r="A136" s="201"/>
      <c r="B136" s="380"/>
      <c r="C136" s="380"/>
      <c r="D136" s="380"/>
      <c r="E136" s="380"/>
      <c r="F136" s="380"/>
      <c r="G136" s="380"/>
      <c r="H136" s="380"/>
      <c r="I136" s="380"/>
      <c r="J136" s="380"/>
      <c r="K136" s="380"/>
      <c r="L136" s="380"/>
      <c r="M136" s="175"/>
      <c r="N136" s="202"/>
    </row>
    <row r="137" spans="1:14">
      <c r="A137" s="171" t="s">
        <v>110</v>
      </c>
      <c r="B137" s="286"/>
      <c r="C137" s="286"/>
      <c r="D137" s="286"/>
      <c r="E137" s="286"/>
      <c r="F137" s="286"/>
      <c r="G137" s="286"/>
      <c r="H137" s="286"/>
      <c r="I137" s="286"/>
      <c r="J137" s="286"/>
      <c r="K137" s="286"/>
      <c r="L137" s="286"/>
      <c r="M137" s="286"/>
      <c r="N137" s="173" t="s">
        <v>33</v>
      </c>
    </row>
    <row r="138" spans="1:14">
      <c r="A138" s="235"/>
      <c r="B138" s="381" t="s">
        <v>222</v>
      </c>
      <c r="C138" s="381" t="s">
        <v>223</v>
      </c>
      <c r="D138" s="381" t="s">
        <v>224</v>
      </c>
      <c r="E138" s="381" t="s">
        <v>225</v>
      </c>
      <c r="F138" s="381" t="s">
        <v>226</v>
      </c>
      <c r="G138" s="381" t="s">
        <v>227</v>
      </c>
      <c r="H138" s="381" t="s">
        <v>228</v>
      </c>
      <c r="I138" s="381" t="s">
        <v>229</v>
      </c>
      <c r="J138" s="381" t="s">
        <v>207</v>
      </c>
      <c r="K138" s="381" t="s">
        <v>230</v>
      </c>
      <c r="L138" s="381" t="s">
        <v>218</v>
      </c>
      <c r="M138" s="381" t="s">
        <v>231</v>
      </c>
      <c r="N138" s="237"/>
    </row>
    <row r="139" spans="1:14">
      <c r="A139" s="382" t="s">
        <v>69</v>
      </c>
      <c r="B139" s="383">
        <v>2461.77</v>
      </c>
      <c r="C139" s="383">
        <v>2604.21</v>
      </c>
      <c r="D139" s="383">
        <v>2755.27</v>
      </c>
      <c r="E139" s="383">
        <v>2741.34</v>
      </c>
      <c r="F139" s="383">
        <v>2458.83</v>
      </c>
      <c r="G139" s="383">
        <v>2615</v>
      </c>
      <c r="H139" s="383">
        <v>2642.53</v>
      </c>
      <c r="I139" s="383">
        <v>2753.74</v>
      </c>
      <c r="J139" s="383">
        <v>2799</v>
      </c>
      <c r="K139" s="383">
        <v>2665.83</v>
      </c>
      <c r="L139" s="383">
        <v>2677.88</v>
      </c>
      <c r="M139" s="383">
        <v>2660.93</v>
      </c>
      <c r="N139" s="330" t="s">
        <v>93</v>
      </c>
    </row>
    <row r="140" spans="1:14">
      <c r="A140" s="384" t="s">
        <v>68</v>
      </c>
      <c r="B140" s="385">
        <v>1316.32</v>
      </c>
      <c r="C140" s="385">
        <v>1365.74</v>
      </c>
      <c r="D140" s="385">
        <v>1408.47</v>
      </c>
      <c r="E140" s="385">
        <v>1403.36</v>
      </c>
      <c r="F140" s="385">
        <v>1278.04</v>
      </c>
      <c r="G140" s="385">
        <v>1362</v>
      </c>
      <c r="H140" s="385">
        <v>1379.32</v>
      </c>
      <c r="I140" s="385">
        <v>1399.48</v>
      </c>
      <c r="J140" s="385">
        <v>1441</v>
      </c>
      <c r="K140" s="385">
        <v>1411.94</v>
      </c>
      <c r="L140" s="385">
        <v>1416.18</v>
      </c>
      <c r="M140" s="385">
        <v>1426.19</v>
      </c>
      <c r="N140" s="197" t="s">
        <v>92</v>
      </c>
    </row>
    <row r="141" spans="1:14">
      <c r="A141" s="384" t="s">
        <v>34</v>
      </c>
      <c r="B141" s="385">
        <v>6511.98</v>
      </c>
      <c r="C141" s="385">
        <v>6864.43</v>
      </c>
      <c r="D141" s="385">
        <v>6949.83</v>
      </c>
      <c r="E141" s="385">
        <v>6801.32</v>
      </c>
      <c r="F141" s="385">
        <v>6050.29</v>
      </c>
      <c r="G141" s="385">
        <v>6416</v>
      </c>
      <c r="H141" s="385">
        <v>6772.26</v>
      </c>
      <c r="I141" s="385">
        <v>6895.49</v>
      </c>
      <c r="J141" s="385">
        <v>7216</v>
      </c>
      <c r="K141" s="385">
        <v>7260.63</v>
      </c>
      <c r="L141" s="385">
        <v>7405.5</v>
      </c>
      <c r="M141" s="385">
        <v>7612.39</v>
      </c>
      <c r="N141" s="176" t="s">
        <v>84</v>
      </c>
    </row>
    <row r="142" spans="1:14">
      <c r="A142" s="174" t="s">
        <v>59</v>
      </c>
      <c r="B142" s="385">
        <v>62904.2</v>
      </c>
      <c r="C142" s="385">
        <v>65942.73</v>
      </c>
      <c r="D142" s="385">
        <v>64510.97</v>
      </c>
      <c r="E142" s="385">
        <v>62494.080000000002</v>
      </c>
      <c r="F142" s="385">
        <v>53402.9</v>
      </c>
      <c r="G142" s="385">
        <v>54354.63</v>
      </c>
      <c r="H142" s="385">
        <v>56097.05</v>
      </c>
      <c r="I142" s="385">
        <v>57256.43</v>
      </c>
      <c r="J142" s="385">
        <v>59176</v>
      </c>
      <c r="K142" s="385">
        <v>57068.18</v>
      </c>
      <c r="L142" s="385">
        <v>57474.57</v>
      </c>
      <c r="M142" s="385">
        <v>60952.08</v>
      </c>
      <c r="N142" s="197" t="s">
        <v>82</v>
      </c>
    </row>
    <row r="143" spans="1:14">
      <c r="A143" s="174" t="s">
        <v>147</v>
      </c>
      <c r="B143" s="385">
        <v>2319.12</v>
      </c>
      <c r="C143" s="385">
        <v>2439.63</v>
      </c>
      <c r="D143" s="385">
        <v>2262.79</v>
      </c>
      <c r="E143" s="385">
        <v>2396.3200000000002</v>
      </c>
      <c r="F143" s="385">
        <v>2373.44</v>
      </c>
      <c r="G143" s="385">
        <v>2225.4299999999998</v>
      </c>
      <c r="H143" s="385">
        <v>2103.63</v>
      </c>
      <c r="I143" s="385">
        <v>2052.58</v>
      </c>
      <c r="J143" s="385">
        <v>2086</v>
      </c>
      <c r="K143" s="385">
        <v>3429.27</v>
      </c>
      <c r="L143" s="385">
        <v>1980.12</v>
      </c>
      <c r="M143" s="385">
        <v>2233.25</v>
      </c>
      <c r="N143" s="197" t="s">
        <v>159</v>
      </c>
    </row>
    <row r="144" spans="1:14">
      <c r="A144" s="384" t="s">
        <v>36</v>
      </c>
      <c r="B144" s="385">
        <v>3318.76</v>
      </c>
      <c r="C144" s="385">
        <v>3467.03</v>
      </c>
      <c r="D144" s="385">
        <v>3423.81</v>
      </c>
      <c r="E144" s="385">
        <v>3266.27</v>
      </c>
      <c r="F144" s="385">
        <v>2950.47</v>
      </c>
      <c r="G144" s="385">
        <v>3196.65</v>
      </c>
      <c r="H144" s="385">
        <v>3291.66</v>
      </c>
      <c r="I144" s="385">
        <v>3379.11</v>
      </c>
      <c r="J144" s="385">
        <v>3355</v>
      </c>
      <c r="K144" s="385">
        <v>3429.27</v>
      </c>
      <c r="L144" s="385">
        <v>3557.28</v>
      </c>
      <c r="M144" s="385">
        <v>3641.07</v>
      </c>
      <c r="N144" s="197" t="s">
        <v>83</v>
      </c>
    </row>
    <row r="145" spans="1:14">
      <c r="A145" s="174" t="s">
        <v>63</v>
      </c>
      <c r="B145" s="385">
        <v>33895.019999999997</v>
      </c>
      <c r="C145" s="385">
        <v>34260.76</v>
      </c>
      <c r="D145" s="385">
        <v>33554.21</v>
      </c>
      <c r="E145" s="385">
        <v>34251.43</v>
      </c>
      <c r="F145" s="385">
        <v>33107.46</v>
      </c>
      <c r="G145" s="385">
        <v>33708.31</v>
      </c>
      <c r="H145" s="385">
        <v>34596.9</v>
      </c>
      <c r="I145" s="385">
        <v>35307.35</v>
      </c>
      <c r="J145" s="385">
        <v>35758</v>
      </c>
      <c r="K145" s="385">
        <v>37156.28</v>
      </c>
      <c r="L145" s="385">
        <v>38104.61</v>
      </c>
      <c r="M145" s="385">
        <v>39250.239999999998</v>
      </c>
      <c r="N145" s="197" t="s">
        <v>90</v>
      </c>
    </row>
    <row r="146" spans="1:14">
      <c r="A146" s="174" t="s">
        <v>60</v>
      </c>
      <c r="B146" s="385">
        <v>17233.98</v>
      </c>
      <c r="C146" s="385">
        <v>17923.57</v>
      </c>
      <c r="D146" s="385">
        <v>17404.2</v>
      </c>
      <c r="E146" s="385">
        <v>17134.25</v>
      </c>
      <c r="F146" s="385">
        <v>15965.16</v>
      </c>
      <c r="G146" s="385">
        <v>17429.98</v>
      </c>
      <c r="H146" s="385">
        <v>17236.18</v>
      </c>
      <c r="I146" s="385">
        <v>17541.64</v>
      </c>
      <c r="J146" s="385">
        <v>18763</v>
      </c>
      <c r="K146" s="385">
        <v>18505.38</v>
      </c>
      <c r="L146" s="385">
        <v>19339.900000000001</v>
      </c>
      <c r="M146" s="385">
        <v>19426.71</v>
      </c>
      <c r="N146" s="197" t="s">
        <v>86</v>
      </c>
    </row>
    <row r="147" spans="1:14">
      <c r="A147" s="384" t="s">
        <v>35</v>
      </c>
      <c r="B147" s="385">
        <v>20501.669999999998</v>
      </c>
      <c r="C147" s="385">
        <v>21406.86</v>
      </c>
      <c r="D147" s="385">
        <v>20555.580000000002</v>
      </c>
      <c r="E147" s="385">
        <v>21010.639999999999</v>
      </c>
      <c r="F147" s="385">
        <v>18558.34</v>
      </c>
      <c r="G147" s="385">
        <v>19441.46</v>
      </c>
      <c r="H147" s="385">
        <v>19796.810000000001</v>
      </c>
      <c r="I147" s="385">
        <v>19552.91</v>
      </c>
      <c r="J147" s="385">
        <v>20840</v>
      </c>
      <c r="K147" s="385">
        <v>21641.82</v>
      </c>
      <c r="L147" s="385">
        <v>22030.39</v>
      </c>
      <c r="M147" s="385">
        <v>22656.92</v>
      </c>
      <c r="N147" s="197" t="s">
        <v>85</v>
      </c>
    </row>
    <row r="148" spans="1:14">
      <c r="A148" s="384" t="s">
        <v>37</v>
      </c>
      <c r="B148" s="385">
        <v>5733.45</v>
      </c>
      <c r="C148" s="385">
        <v>5935.13</v>
      </c>
      <c r="D148" s="385">
        <v>5768.45</v>
      </c>
      <c r="E148" s="385">
        <v>5777.11</v>
      </c>
      <c r="F148" s="385">
        <v>5260.19</v>
      </c>
      <c r="G148" s="385">
        <v>5571.15</v>
      </c>
      <c r="H148" s="385">
        <v>5635.28</v>
      </c>
      <c r="I148" s="385">
        <v>5719.45</v>
      </c>
      <c r="J148" s="385">
        <v>5742</v>
      </c>
      <c r="K148" s="385">
        <v>5782.7</v>
      </c>
      <c r="L148" s="385">
        <v>5866.82</v>
      </c>
      <c r="M148" s="385">
        <v>5897.81</v>
      </c>
      <c r="N148" s="197" t="s">
        <v>91</v>
      </c>
    </row>
    <row r="149" spans="1:14">
      <c r="A149" s="384" t="s">
        <v>38</v>
      </c>
      <c r="B149" s="385">
        <v>8841.2199999999993</v>
      </c>
      <c r="C149" s="385">
        <v>9647.3799999999992</v>
      </c>
      <c r="D149" s="385">
        <v>10083.56</v>
      </c>
      <c r="E149" s="385">
        <v>9520.89</v>
      </c>
      <c r="F149" s="385">
        <v>8440.25</v>
      </c>
      <c r="G149" s="385">
        <v>9006.7800000000007</v>
      </c>
      <c r="H149" s="385">
        <v>8695.36</v>
      </c>
      <c r="I149" s="385">
        <v>8983.7800000000007</v>
      </c>
      <c r="J149" s="385">
        <v>8870</v>
      </c>
      <c r="K149" s="385">
        <v>8928.2900000000009</v>
      </c>
      <c r="L149" s="385">
        <v>9446.01</v>
      </c>
      <c r="M149" s="385">
        <v>10395.18</v>
      </c>
      <c r="N149" s="197" t="s">
        <v>87</v>
      </c>
    </row>
    <row r="150" spans="1:14">
      <c r="A150" s="174" t="s">
        <v>61</v>
      </c>
      <c r="B150" s="385">
        <v>37184.71</v>
      </c>
      <c r="C150" s="385">
        <v>37945.22</v>
      </c>
      <c r="D150" s="385">
        <v>39521.24</v>
      </c>
      <c r="E150" s="385">
        <v>39324.14</v>
      </c>
      <c r="F150" s="385">
        <v>37182.370000000003</v>
      </c>
      <c r="G150" s="385">
        <v>40199.550000000003</v>
      </c>
      <c r="H150" s="385">
        <v>40704.28</v>
      </c>
      <c r="I150" s="385">
        <v>39925.69</v>
      </c>
      <c r="J150" s="385">
        <v>40799</v>
      </c>
      <c r="K150" s="385">
        <v>41616.959999999999</v>
      </c>
      <c r="L150" s="385">
        <v>41833.519999999997</v>
      </c>
      <c r="M150" s="385">
        <v>43705.83</v>
      </c>
      <c r="N150" s="197" t="s">
        <v>88</v>
      </c>
    </row>
    <row r="151" spans="1:14">
      <c r="A151" s="206" t="s">
        <v>62</v>
      </c>
      <c r="B151" s="386">
        <v>1565.82</v>
      </c>
      <c r="C151" s="386">
        <v>1722.05</v>
      </c>
      <c r="D151" s="386">
        <v>1637.73</v>
      </c>
      <c r="E151" s="386">
        <v>1594.2</v>
      </c>
      <c r="F151" s="386">
        <v>1227.6500000000001</v>
      </c>
      <c r="G151" s="386">
        <v>1350.51</v>
      </c>
      <c r="H151" s="386">
        <v>1377.35</v>
      </c>
      <c r="I151" s="386">
        <v>1384.26</v>
      </c>
      <c r="J151" s="386">
        <v>1476</v>
      </c>
      <c r="K151" s="386">
        <v>1433.96</v>
      </c>
      <c r="L151" s="386">
        <v>1436.55</v>
      </c>
      <c r="M151" s="386">
        <v>1526.98</v>
      </c>
      <c r="N151" s="208" t="s">
        <v>89</v>
      </c>
    </row>
    <row r="152" spans="1:14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</row>
    <row r="153" spans="1:14" ht="10.5" customHeight="1">
      <c r="A153" s="266" t="s">
        <v>46</v>
      </c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222" t="s">
        <v>45</v>
      </c>
    </row>
    <row r="154" spans="1:14" s="188" customFormat="1" ht="10.5" customHeight="1">
      <c r="A154" s="387" t="s">
        <v>296</v>
      </c>
      <c r="B154" s="388"/>
      <c r="C154" s="388"/>
      <c r="D154" s="388"/>
      <c r="E154" s="388"/>
      <c r="F154" s="388"/>
      <c r="G154" s="388"/>
      <c r="H154" s="388"/>
      <c r="I154" s="388"/>
      <c r="J154" s="388"/>
      <c r="K154" s="388"/>
      <c r="L154" s="388"/>
      <c r="M154" s="388"/>
      <c r="N154" s="293" t="s">
        <v>310</v>
      </c>
    </row>
    <row r="157" spans="1:14">
      <c r="A157" s="265" t="s">
        <v>533</v>
      </c>
      <c r="B157" s="265"/>
      <c r="C157" s="265"/>
      <c r="D157" s="265"/>
      <c r="E157" s="265"/>
      <c r="F157" s="265"/>
      <c r="G157" s="265"/>
      <c r="H157" s="265"/>
      <c r="I157" s="265"/>
      <c r="J157" s="265"/>
      <c r="K157" s="265"/>
      <c r="L157" s="265"/>
      <c r="M157" s="265"/>
      <c r="N157" s="222" t="s">
        <v>534</v>
      </c>
    </row>
    <row r="168" spans="2:13">
      <c r="B168" s="389"/>
      <c r="C168" s="389"/>
      <c r="D168" s="389"/>
      <c r="E168" s="389"/>
      <c r="F168" s="389"/>
      <c r="G168" s="389"/>
      <c r="H168" s="389"/>
      <c r="I168" s="389"/>
      <c r="J168" s="389"/>
      <c r="K168" s="389"/>
      <c r="L168" s="389"/>
      <c r="M168" s="389"/>
    </row>
  </sheetData>
  <pageMargins left="0.43307086614173229" right="0.23622047244094491" top="0.31496062992125984" bottom="0.31496062992125984" header="0.15748031496062992" footer="0.19685039370078741"/>
  <pageSetup paperSize="9" scale="54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7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3">
    <pageSetUpPr autoPageBreaks="0"/>
  </sheetPr>
  <dimension ref="A1:N307"/>
  <sheetViews>
    <sheetView zoomScale="86" zoomScaleNormal="86" workbookViewId="0">
      <selection activeCell="A16" sqref="A16"/>
    </sheetView>
  </sheetViews>
  <sheetFormatPr defaultColWidth="9.140625" defaultRowHeight="12.75"/>
  <cols>
    <col min="1" max="1" width="42.28515625" style="170" customWidth="1"/>
    <col min="2" max="13" width="11.42578125" style="170" customWidth="1"/>
    <col min="14" max="14" width="46.85546875" style="170" bestFit="1" customWidth="1"/>
    <col min="15" max="15" width="11" style="170" bestFit="1" customWidth="1"/>
    <col min="16" max="16384" width="9.140625" style="170"/>
  </cols>
  <sheetData>
    <row r="1" spans="1:14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401" t="s">
        <v>379</v>
      </c>
    </row>
    <row r="2" spans="1:14" s="165" customFormat="1" ht="22.5">
      <c r="A2" s="411"/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2"/>
    </row>
    <row r="3" spans="1:14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402"/>
    </row>
    <row r="4" spans="1:14">
      <c r="A4" s="171" t="s">
        <v>108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173" t="s">
        <v>67</v>
      </c>
    </row>
    <row r="5" spans="1:14">
      <c r="A5" s="328" t="s">
        <v>113</v>
      </c>
      <c r="B5" s="168" t="s">
        <v>245</v>
      </c>
      <c r="C5" s="168" t="s">
        <v>246</v>
      </c>
      <c r="D5" s="168" t="s">
        <v>247</v>
      </c>
      <c r="E5" s="168" t="s">
        <v>248</v>
      </c>
      <c r="F5" s="168" t="s">
        <v>249</v>
      </c>
      <c r="G5" s="168" t="s">
        <v>250</v>
      </c>
      <c r="H5" s="168" t="s">
        <v>251</v>
      </c>
      <c r="I5" s="168" t="s">
        <v>252</v>
      </c>
      <c r="J5" s="168" t="s">
        <v>232</v>
      </c>
      <c r="K5" s="168" t="s">
        <v>253</v>
      </c>
      <c r="L5" s="168" t="s">
        <v>237</v>
      </c>
      <c r="M5" s="168" t="s">
        <v>254</v>
      </c>
      <c r="N5" s="169" t="s">
        <v>114</v>
      </c>
    </row>
    <row r="6" spans="1:14">
      <c r="A6" s="213" t="s">
        <v>115</v>
      </c>
      <c r="B6" s="329">
        <v>478119</v>
      </c>
      <c r="C6" s="329">
        <v>491273</v>
      </c>
      <c r="D6" s="329">
        <v>491451</v>
      </c>
      <c r="E6" s="329">
        <v>492063</v>
      </c>
      <c r="F6" s="329">
        <v>510792</v>
      </c>
      <c r="G6" s="329">
        <v>520193</v>
      </c>
      <c r="H6" s="329">
        <v>535796</v>
      </c>
      <c r="I6" s="329">
        <v>519665</v>
      </c>
      <c r="J6" s="329">
        <v>537835</v>
      </c>
      <c r="K6" s="329">
        <v>532121</v>
      </c>
      <c r="L6" s="329">
        <v>533338</v>
      </c>
      <c r="M6" s="329">
        <v>547815</v>
      </c>
      <c r="N6" s="330" t="s">
        <v>116</v>
      </c>
    </row>
    <row r="7" spans="1:14">
      <c r="A7" s="174" t="s">
        <v>208</v>
      </c>
      <c r="B7" s="175">
        <v>212941</v>
      </c>
      <c r="C7" s="175">
        <v>210213</v>
      </c>
      <c r="D7" s="175">
        <v>212068</v>
      </c>
      <c r="E7" s="175">
        <v>216938</v>
      </c>
      <c r="F7" s="175">
        <v>222272</v>
      </c>
      <c r="G7" s="175">
        <v>221707</v>
      </c>
      <c r="H7" s="175">
        <v>236276</v>
      </c>
      <c r="I7" s="175">
        <v>256857</v>
      </c>
      <c r="J7" s="175">
        <v>258310</v>
      </c>
      <c r="K7" s="175">
        <v>261517</v>
      </c>
      <c r="L7" s="175">
        <v>269849</v>
      </c>
      <c r="M7" s="175">
        <v>286396</v>
      </c>
      <c r="N7" s="176" t="s">
        <v>47</v>
      </c>
    </row>
    <row r="8" spans="1:14">
      <c r="A8" s="174" t="s">
        <v>209</v>
      </c>
      <c r="B8" s="177">
        <v>50392</v>
      </c>
      <c r="C8" s="177">
        <v>51598</v>
      </c>
      <c r="D8" s="177">
        <v>52897</v>
      </c>
      <c r="E8" s="177">
        <v>53849</v>
      </c>
      <c r="F8" s="177">
        <v>56421</v>
      </c>
      <c r="G8" s="177">
        <v>56297</v>
      </c>
      <c r="H8" s="177">
        <v>56555</v>
      </c>
      <c r="I8" s="177">
        <v>58914</v>
      </c>
      <c r="J8" s="177">
        <v>59988</v>
      </c>
      <c r="K8" s="177">
        <v>60846</v>
      </c>
      <c r="L8" s="177">
        <v>61699</v>
      </c>
      <c r="M8" s="177">
        <v>63196</v>
      </c>
      <c r="N8" s="176" t="s">
        <v>48</v>
      </c>
    </row>
    <row r="9" spans="1:14" s="313" customFormat="1">
      <c r="A9" s="317" t="s">
        <v>49</v>
      </c>
      <c r="B9" s="416">
        <v>74715</v>
      </c>
      <c r="C9" s="416">
        <v>74064</v>
      </c>
      <c r="D9" s="416">
        <v>74091</v>
      </c>
      <c r="E9" s="416">
        <v>74669</v>
      </c>
      <c r="F9" s="416">
        <v>74467</v>
      </c>
      <c r="G9" s="416">
        <v>72154</v>
      </c>
      <c r="H9" s="416">
        <v>71681</v>
      </c>
      <c r="I9" s="416">
        <v>70896</v>
      </c>
      <c r="J9" s="416">
        <v>72559</v>
      </c>
      <c r="K9" s="416">
        <v>74645</v>
      </c>
      <c r="L9" s="416">
        <v>74455</v>
      </c>
      <c r="M9" s="416">
        <v>73999</v>
      </c>
      <c r="N9" s="417" t="s">
        <v>50</v>
      </c>
    </row>
    <row r="10" spans="1:14">
      <c r="A10" s="174" t="s">
        <v>51</v>
      </c>
      <c r="B10" s="175">
        <v>5796</v>
      </c>
      <c r="C10" s="175">
        <v>5721</v>
      </c>
      <c r="D10" s="175">
        <v>5681</v>
      </c>
      <c r="E10" s="175">
        <v>5961</v>
      </c>
      <c r="F10" s="175">
        <v>6027</v>
      </c>
      <c r="G10" s="175">
        <v>5812</v>
      </c>
      <c r="H10" s="175">
        <v>5816</v>
      </c>
      <c r="I10" s="175">
        <v>5782</v>
      </c>
      <c r="J10" s="175">
        <v>6058</v>
      </c>
      <c r="K10" s="175">
        <v>6149</v>
      </c>
      <c r="L10" s="175">
        <v>6868</v>
      </c>
      <c r="M10" s="175">
        <v>7190</v>
      </c>
      <c r="N10" s="176" t="s">
        <v>52</v>
      </c>
    </row>
    <row r="11" spans="1:14">
      <c r="A11" s="174" t="s">
        <v>53</v>
      </c>
      <c r="B11" s="175">
        <v>30532</v>
      </c>
      <c r="C11" s="175">
        <v>30279</v>
      </c>
      <c r="D11" s="175">
        <v>31574</v>
      </c>
      <c r="E11" s="175">
        <v>31442</v>
      </c>
      <c r="F11" s="175">
        <v>34735</v>
      </c>
      <c r="G11" s="175">
        <v>33168</v>
      </c>
      <c r="H11" s="175">
        <v>31937</v>
      </c>
      <c r="I11" s="175">
        <v>31613</v>
      </c>
      <c r="J11" s="175">
        <v>31112</v>
      </c>
      <c r="K11" s="175">
        <v>31029</v>
      </c>
      <c r="L11" s="175">
        <v>30446</v>
      </c>
      <c r="M11" s="175">
        <v>30228</v>
      </c>
      <c r="N11" s="176" t="s">
        <v>54</v>
      </c>
    </row>
    <row r="12" spans="1:14">
      <c r="A12" s="174" t="s">
        <v>55</v>
      </c>
      <c r="B12" s="177">
        <v>1922</v>
      </c>
      <c r="C12" s="177">
        <v>1906</v>
      </c>
      <c r="D12" s="177">
        <v>2136</v>
      </c>
      <c r="E12" s="177">
        <v>2885</v>
      </c>
      <c r="F12" s="177">
        <v>2293</v>
      </c>
      <c r="G12" s="177">
        <v>1524</v>
      </c>
      <c r="H12" s="177">
        <v>1784</v>
      </c>
      <c r="I12" s="177">
        <v>3983</v>
      </c>
      <c r="J12" s="177">
        <v>3214</v>
      </c>
      <c r="K12" s="177">
        <v>342</v>
      </c>
      <c r="L12" s="177">
        <v>1892</v>
      </c>
      <c r="M12" s="177">
        <v>1372</v>
      </c>
      <c r="N12" s="176" t="s">
        <v>55</v>
      </c>
    </row>
    <row r="13" spans="1:14">
      <c r="A13" s="174" t="s">
        <v>39</v>
      </c>
      <c r="B13" s="175">
        <v>20926</v>
      </c>
      <c r="C13" s="175">
        <v>21399</v>
      </c>
      <c r="D13" s="175">
        <v>21994</v>
      </c>
      <c r="E13" s="175">
        <v>22797</v>
      </c>
      <c r="F13" s="175">
        <v>23315</v>
      </c>
      <c r="G13" s="175">
        <v>22991</v>
      </c>
      <c r="H13" s="175">
        <v>23119</v>
      </c>
      <c r="I13" s="175">
        <v>23056</v>
      </c>
      <c r="J13" s="175">
        <v>24273</v>
      </c>
      <c r="K13" s="175">
        <v>25129</v>
      </c>
      <c r="L13" s="175">
        <v>25258</v>
      </c>
      <c r="M13" s="175">
        <v>24845.230536999999</v>
      </c>
      <c r="N13" s="176" t="s">
        <v>40</v>
      </c>
    </row>
    <row r="14" spans="1:14">
      <c r="A14" s="174" t="s">
        <v>233</v>
      </c>
      <c r="B14" s="175">
        <v>73083</v>
      </c>
      <c r="C14" s="175">
        <v>73729</v>
      </c>
      <c r="D14" s="175">
        <v>78996</v>
      </c>
      <c r="E14" s="175">
        <v>80361</v>
      </c>
      <c r="F14" s="175">
        <v>79534</v>
      </c>
      <c r="G14" s="175">
        <v>74386</v>
      </c>
      <c r="H14" s="175">
        <v>74412</v>
      </c>
      <c r="I14" s="175">
        <v>70073</v>
      </c>
      <c r="J14" s="175">
        <v>77310</v>
      </c>
      <c r="K14" s="175">
        <v>79857</v>
      </c>
      <c r="L14" s="175">
        <v>81195</v>
      </c>
      <c r="M14" s="175">
        <v>73034.132114536274</v>
      </c>
      <c r="N14" s="176" t="s">
        <v>144</v>
      </c>
    </row>
    <row r="15" spans="1:14">
      <c r="A15" s="182" t="s">
        <v>1</v>
      </c>
      <c r="B15" s="183">
        <v>948426</v>
      </c>
      <c r="C15" s="183">
        <v>960182</v>
      </c>
      <c r="D15" s="183">
        <v>970888</v>
      </c>
      <c r="E15" s="183">
        <v>980965</v>
      </c>
      <c r="F15" s="183">
        <v>1009856</v>
      </c>
      <c r="G15" s="183">
        <v>1008232</v>
      </c>
      <c r="H15" s="183">
        <v>1037376</v>
      </c>
      <c r="I15" s="183">
        <v>1040839</v>
      </c>
      <c r="J15" s="183">
        <v>1070659</v>
      </c>
      <c r="K15" s="183">
        <v>1071635</v>
      </c>
      <c r="L15" s="183">
        <v>1085000</v>
      </c>
      <c r="M15" s="183">
        <v>1108075.3626515362</v>
      </c>
      <c r="N15" s="184" t="s">
        <v>2</v>
      </c>
    </row>
    <row r="16" spans="1:14">
      <c r="A16" s="212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2"/>
    </row>
    <row r="17" spans="1:14">
      <c r="A17" s="235" t="s">
        <v>109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237" t="s">
        <v>70</v>
      </c>
    </row>
    <row r="18" spans="1:14">
      <c r="A18" s="328" t="s">
        <v>113</v>
      </c>
      <c r="B18" s="333" t="str">
        <f>+B5</f>
        <v>2013/01</v>
      </c>
      <c r="C18" s="333" t="str">
        <f t="shared" ref="C18:M18" si="0">+C5</f>
        <v>2013/02</v>
      </c>
      <c r="D18" s="333" t="str">
        <f t="shared" si="0"/>
        <v>2013/03</v>
      </c>
      <c r="E18" s="333" t="str">
        <f t="shared" si="0"/>
        <v>2013/04</v>
      </c>
      <c r="F18" s="333" t="str">
        <f t="shared" si="0"/>
        <v>2013/05</v>
      </c>
      <c r="G18" s="333" t="str">
        <f t="shared" si="0"/>
        <v>2013/06</v>
      </c>
      <c r="H18" s="333" t="str">
        <f t="shared" si="0"/>
        <v>2013/07</v>
      </c>
      <c r="I18" s="333" t="str">
        <f t="shared" si="0"/>
        <v>2013/08</v>
      </c>
      <c r="J18" s="333" t="str">
        <f t="shared" si="0"/>
        <v>2013/09</v>
      </c>
      <c r="K18" s="333" t="str">
        <f t="shared" si="0"/>
        <v>2013/10</v>
      </c>
      <c r="L18" s="333" t="str">
        <f t="shared" si="0"/>
        <v>2013/11</v>
      </c>
      <c r="M18" s="333" t="str">
        <f t="shared" si="0"/>
        <v>2013/12</v>
      </c>
      <c r="N18" s="169" t="s">
        <v>114</v>
      </c>
    </row>
    <row r="19" spans="1:14">
      <c r="A19" s="213" t="s">
        <v>234</v>
      </c>
      <c r="B19" s="329">
        <v>151176.01999999999</v>
      </c>
      <c r="C19" s="329">
        <v>136495.70550000001</v>
      </c>
      <c r="D19" s="329">
        <v>152603.63639999999</v>
      </c>
      <c r="E19" s="329">
        <v>136953.50460000001</v>
      </c>
      <c r="F19" s="329">
        <v>140866.56040000002</v>
      </c>
      <c r="G19" s="329">
        <v>121807.11840000001</v>
      </c>
      <c r="H19" s="329">
        <v>116802.07190000001</v>
      </c>
      <c r="I19" s="329">
        <v>104597.58779999999</v>
      </c>
      <c r="J19" s="329">
        <v>122108.54000000001</v>
      </c>
      <c r="K19" s="329">
        <v>128577.406</v>
      </c>
      <c r="L19" s="329">
        <v>130380.5272</v>
      </c>
      <c r="M19" s="329">
        <v>122219.24509442814</v>
      </c>
      <c r="N19" s="330" t="s">
        <v>144</v>
      </c>
    </row>
    <row r="20" spans="1:14">
      <c r="A20" s="174" t="s">
        <v>49</v>
      </c>
      <c r="B20" s="175">
        <v>104287.764</v>
      </c>
      <c r="C20" s="175">
        <v>114789.906</v>
      </c>
      <c r="D20" s="175">
        <v>116151.0966</v>
      </c>
      <c r="E20" s="175">
        <v>125744.5926</v>
      </c>
      <c r="F20" s="175">
        <v>126533.451</v>
      </c>
      <c r="G20" s="175">
        <v>118394.448</v>
      </c>
      <c r="H20" s="175">
        <v>112965.37360000001</v>
      </c>
      <c r="I20" s="175">
        <v>110382.16059999999</v>
      </c>
      <c r="J20" s="175">
        <v>106535</v>
      </c>
      <c r="K20" s="175">
        <v>111484</v>
      </c>
      <c r="L20" s="175">
        <v>108270</v>
      </c>
      <c r="M20" s="175">
        <v>105033</v>
      </c>
      <c r="N20" s="176" t="s">
        <v>50</v>
      </c>
    </row>
    <row r="21" spans="1:14">
      <c r="A21" s="174" t="s">
        <v>51</v>
      </c>
      <c r="B21" s="175">
        <v>838.7944</v>
      </c>
      <c r="C21" s="175">
        <v>791.81550000000004</v>
      </c>
      <c r="D21" s="175">
        <v>743.37569999999994</v>
      </c>
      <c r="E21" s="175">
        <v>774.20529999999997</v>
      </c>
      <c r="F21" s="175">
        <v>846.00580000000002</v>
      </c>
      <c r="G21" s="175">
        <v>808.41600000000005</v>
      </c>
      <c r="H21" s="175">
        <v>855.38869999999997</v>
      </c>
      <c r="I21" s="175">
        <v>918.05719999999997</v>
      </c>
      <c r="J21" s="175">
        <v>938.82650000000012</v>
      </c>
      <c r="K21" s="175">
        <v>664.49300000000005</v>
      </c>
      <c r="L21" s="175">
        <v>673.8116</v>
      </c>
      <c r="M21" s="175">
        <v>675</v>
      </c>
      <c r="N21" s="176" t="s">
        <v>52</v>
      </c>
    </row>
    <row r="22" spans="1:14">
      <c r="A22" s="174" t="s">
        <v>0</v>
      </c>
      <c r="B22" s="177">
        <v>32114.594799999999</v>
      </c>
      <c r="C22" s="177">
        <v>32376.456000000002</v>
      </c>
      <c r="D22" s="177">
        <v>33587.559000000001</v>
      </c>
      <c r="E22" s="177">
        <v>34693.7382</v>
      </c>
      <c r="F22" s="177">
        <v>37322.2336</v>
      </c>
      <c r="G22" s="177">
        <v>38965.6512</v>
      </c>
      <c r="H22" s="177">
        <v>40587.518000000004</v>
      </c>
      <c r="I22" s="177">
        <v>43152.750599999999</v>
      </c>
      <c r="J22" s="177">
        <v>45436.351500000004</v>
      </c>
      <c r="K22" s="177">
        <v>44572.758000000002</v>
      </c>
      <c r="L22" s="177">
        <v>45197.829599999997</v>
      </c>
      <c r="M22" s="177">
        <v>33541</v>
      </c>
      <c r="N22" s="176" t="s">
        <v>278</v>
      </c>
    </row>
    <row r="23" spans="1:14">
      <c r="A23" s="182" t="s">
        <v>1</v>
      </c>
      <c r="B23" s="183">
        <f>SUM(B19:B22)</f>
        <v>288417.17320000002</v>
      </c>
      <c r="C23" s="183">
        <f t="shared" ref="C23:M23" si="1">SUM(C19:C22)</f>
        <v>284453.88299999997</v>
      </c>
      <c r="D23" s="183">
        <f t="shared" si="1"/>
        <v>303085.66769999999</v>
      </c>
      <c r="E23" s="183">
        <f t="shared" si="1"/>
        <v>298166.04070000001</v>
      </c>
      <c r="F23" s="183">
        <f t="shared" si="1"/>
        <v>305568.25079999998</v>
      </c>
      <c r="G23" s="183">
        <f t="shared" si="1"/>
        <v>279975.6336</v>
      </c>
      <c r="H23" s="183">
        <f t="shared" si="1"/>
        <v>271210.35220000002</v>
      </c>
      <c r="I23" s="183">
        <f t="shared" si="1"/>
        <v>259050.55619999999</v>
      </c>
      <c r="J23" s="183">
        <f t="shared" si="1"/>
        <v>275018.71799999999</v>
      </c>
      <c r="K23" s="183">
        <f t="shared" si="1"/>
        <v>285298.65700000001</v>
      </c>
      <c r="L23" s="183">
        <f t="shared" si="1"/>
        <v>284522.16839999997</v>
      </c>
      <c r="M23" s="183">
        <f t="shared" si="1"/>
        <v>261468.24509442813</v>
      </c>
      <c r="N23" s="184" t="s">
        <v>2</v>
      </c>
    </row>
    <row r="24" spans="1:14">
      <c r="A24" s="189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90"/>
    </row>
    <row r="25" spans="1:14">
      <c r="A25" s="171" t="s">
        <v>5</v>
      </c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173" t="s">
        <v>6</v>
      </c>
    </row>
    <row r="26" spans="1:14">
      <c r="A26" s="328" t="s">
        <v>113</v>
      </c>
      <c r="B26" s="335" t="str">
        <f>+B5</f>
        <v>2013/01</v>
      </c>
      <c r="C26" s="335" t="str">
        <f t="shared" ref="C26:M26" si="2">+C5</f>
        <v>2013/02</v>
      </c>
      <c r="D26" s="335" t="str">
        <f t="shared" si="2"/>
        <v>2013/03</v>
      </c>
      <c r="E26" s="335" t="str">
        <f t="shared" si="2"/>
        <v>2013/04</v>
      </c>
      <c r="F26" s="335" t="str">
        <f t="shared" si="2"/>
        <v>2013/05</v>
      </c>
      <c r="G26" s="335" t="str">
        <f t="shared" si="2"/>
        <v>2013/06</v>
      </c>
      <c r="H26" s="335" t="str">
        <f t="shared" si="2"/>
        <v>2013/07</v>
      </c>
      <c r="I26" s="335" t="str">
        <f t="shared" si="2"/>
        <v>2013/08</v>
      </c>
      <c r="J26" s="335" t="str">
        <f t="shared" si="2"/>
        <v>2013/09</v>
      </c>
      <c r="K26" s="335" t="str">
        <f t="shared" si="2"/>
        <v>2013/10</v>
      </c>
      <c r="L26" s="335" t="str">
        <f t="shared" si="2"/>
        <v>2013/11</v>
      </c>
      <c r="M26" s="335" t="str">
        <f t="shared" si="2"/>
        <v>2013/12</v>
      </c>
      <c r="N26" s="336" t="s">
        <v>114</v>
      </c>
    </row>
    <row r="27" spans="1:14">
      <c r="A27" s="193" t="s">
        <v>149</v>
      </c>
      <c r="B27" s="194">
        <v>557638.52089929604</v>
      </c>
      <c r="C27" s="194">
        <v>564229.23343617003</v>
      </c>
      <c r="D27" s="194">
        <v>606584.20947742008</v>
      </c>
      <c r="E27" s="329">
        <v>516912.54682628077</v>
      </c>
      <c r="F27" s="329">
        <v>517528.48164205899</v>
      </c>
      <c r="G27" s="329">
        <v>552717.20822489506</v>
      </c>
      <c r="H27" s="194">
        <v>536068.53196534689</v>
      </c>
      <c r="I27" s="194">
        <v>488369.63210306491</v>
      </c>
      <c r="J27" s="194">
        <v>546900.02363131871</v>
      </c>
      <c r="K27" s="194">
        <v>571201.35392691358</v>
      </c>
      <c r="L27" s="194">
        <v>559823.0793992728</v>
      </c>
      <c r="M27" s="194">
        <v>586583</v>
      </c>
      <c r="N27" s="195" t="s">
        <v>151</v>
      </c>
    </row>
    <row r="28" spans="1:14">
      <c r="A28" s="193" t="s">
        <v>235</v>
      </c>
      <c r="B28" s="196">
        <v>216774.77936004542</v>
      </c>
      <c r="C28" s="196">
        <v>215513.491748</v>
      </c>
      <c r="D28" s="196">
        <v>232022.40250699999</v>
      </c>
      <c r="E28" s="196">
        <v>234847.11217499999</v>
      </c>
      <c r="F28" s="196">
        <v>229952.02759000001</v>
      </c>
      <c r="G28" s="196">
        <v>206268.08915799999</v>
      </c>
      <c r="H28" s="196">
        <v>202379.17139</v>
      </c>
      <c r="I28" s="196">
        <v>181263.063398</v>
      </c>
      <c r="J28" s="196">
        <v>205307.48985099999</v>
      </c>
      <c r="K28" s="196">
        <v>216494.71293400001</v>
      </c>
      <c r="L28" s="196">
        <v>216277.17512020961</v>
      </c>
      <c r="M28" s="196">
        <v>200419</v>
      </c>
      <c r="N28" s="197" t="s">
        <v>163</v>
      </c>
    </row>
    <row r="29" spans="1:14">
      <c r="A29" s="193" t="s">
        <v>150</v>
      </c>
      <c r="B29" s="196">
        <v>158997.39128446899</v>
      </c>
      <c r="C29" s="196">
        <v>160126.395687757</v>
      </c>
      <c r="D29" s="196">
        <v>172943.81686757502</v>
      </c>
      <c r="E29" s="196">
        <v>152894.96352266884</v>
      </c>
      <c r="F29" s="196">
        <v>153002.14512758778</v>
      </c>
      <c r="G29" s="196">
        <v>164349.0218223907</v>
      </c>
      <c r="H29" s="196">
        <v>158330.03540466315</v>
      </c>
      <c r="I29" s="196">
        <v>143885.27367856944</v>
      </c>
      <c r="J29" s="196">
        <v>161188.7467806176</v>
      </c>
      <c r="K29" s="196">
        <v>169211.91286902333</v>
      </c>
      <c r="L29" s="196">
        <v>160502.32806493409</v>
      </c>
      <c r="M29" s="196">
        <v>176956</v>
      </c>
      <c r="N29" s="176" t="s">
        <v>164</v>
      </c>
    </row>
    <row r="30" spans="1:14">
      <c r="A30" s="262" t="s">
        <v>7</v>
      </c>
      <c r="B30" s="337">
        <f>+B29/B27</f>
        <v>0.28512626966310733</v>
      </c>
      <c r="C30" s="337">
        <f t="shared" ref="C30:M30" si="3">+C29/C27</f>
        <v>0.28379670211800845</v>
      </c>
      <c r="D30" s="337">
        <f t="shared" si="3"/>
        <v>0.2851109774462614</v>
      </c>
      <c r="E30" s="337">
        <f t="shared" si="3"/>
        <v>0.29578497264461329</v>
      </c>
      <c r="F30" s="337">
        <f t="shared" si="3"/>
        <v>0.29564004794891552</v>
      </c>
      <c r="G30" s="337">
        <f t="shared" si="3"/>
        <v>0.29734739461109511</v>
      </c>
      <c r="H30" s="337">
        <f t="shared" si="3"/>
        <v>0.29535409367192272</v>
      </c>
      <c r="I30" s="337">
        <f t="shared" si="3"/>
        <v>0.2946237116729733</v>
      </c>
      <c r="J30" s="337">
        <f t="shared" si="3"/>
        <v>0.29473165078756636</v>
      </c>
      <c r="K30" s="337">
        <f t="shared" si="3"/>
        <v>0.29623864107765113</v>
      </c>
      <c r="L30" s="337">
        <f t="shared" si="3"/>
        <v>0.2867018777381663</v>
      </c>
      <c r="M30" s="337">
        <f t="shared" si="3"/>
        <v>0.30167256807646997</v>
      </c>
      <c r="N30" s="260" t="s">
        <v>8</v>
      </c>
    </row>
    <row r="31" spans="1:14">
      <c r="A31" s="201"/>
      <c r="B31" s="196"/>
      <c r="C31" s="196"/>
      <c r="D31" s="196"/>
      <c r="E31" s="338"/>
      <c r="F31" s="338"/>
      <c r="G31" s="338"/>
      <c r="H31" s="196"/>
      <c r="I31" s="196"/>
      <c r="J31" s="196"/>
      <c r="K31" s="196"/>
      <c r="L31" s="196"/>
      <c r="M31" s="196"/>
      <c r="N31" s="202"/>
    </row>
    <row r="32" spans="1:14">
      <c r="A32" s="171" t="s">
        <v>211</v>
      </c>
      <c r="B32" s="286"/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173" t="s">
        <v>337</v>
      </c>
    </row>
    <row r="33" spans="1:14">
      <c r="A33" s="206"/>
      <c r="B33" s="168" t="str">
        <f>+B5</f>
        <v>2013/01</v>
      </c>
      <c r="C33" s="168" t="str">
        <f t="shared" ref="C33:M33" si="4">+C5</f>
        <v>2013/02</v>
      </c>
      <c r="D33" s="168" t="str">
        <f t="shared" si="4"/>
        <v>2013/03</v>
      </c>
      <c r="E33" s="168" t="str">
        <f t="shared" si="4"/>
        <v>2013/04</v>
      </c>
      <c r="F33" s="168" t="str">
        <f t="shared" si="4"/>
        <v>2013/05</v>
      </c>
      <c r="G33" s="168" t="str">
        <f t="shared" si="4"/>
        <v>2013/06</v>
      </c>
      <c r="H33" s="168" t="str">
        <f t="shared" si="4"/>
        <v>2013/07</v>
      </c>
      <c r="I33" s="168" t="str">
        <f t="shared" si="4"/>
        <v>2013/08</v>
      </c>
      <c r="J33" s="168" t="str">
        <f t="shared" si="4"/>
        <v>2013/09</v>
      </c>
      <c r="K33" s="168" t="str">
        <f t="shared" si="4"/>
        <v>2013/10</v>
      </c>
      <c r="L33" s="168" t="str">
        <f t="shared" si="4"/>
        <v>2013/11</v>
      </c>
      <c r="M33" s="168" t="str">
        <f t="shared" si="4"/>
        <v>2013/12</v>
      </c>
      <c r="N33" s="208"/>
    </row>
    <row r="34" spans="1:14">
      <c r="A34" s="174" t="s">
        <v>212</v>
      </c>
      <c r="B34" s="205">
        <v>272</v>
      </c>
      <c r="C34" s="205">
        <v>273</v>
      </c>
      <c r="D34" s="205">
        <v>265</v>
      </c>
      <c r="E34" s="205">
        <v>268</v>
      </c>
      <c r="F34" s="205">
        <v>268</v>
      </c>
      <c r="G34" s="205">
        <v>269</v>
      </c>
      <c r="H34" s="205">
        <v>264</v>
      </c>
      <c r="I34" s="205">
        <v>264</v>
      </c>
      <c r="J34" s="205">
        <v>262</v>
      </c>
      <c r="K34" s="205">
        <v>263</v>
      </c>
      <c r="L34" s="205">
        <v>263</v>
      </c>
      <c r="M34" s="205">
        <v>263</v>
      </c>
      <c r="N34" s="197" t="s">
        <v>280</v>
      </c>
    </row>
    <row r="35" spans="1:14">
      <c r="A35" s="174" t="s">
        <v>213</v>
      </c>
      <c r="B35" s="205">
        <v>117</v>
      </c>
      <c r="C35" s="205">
        <v>118</v>
      </c>
      <c r="D35" s="205">
        <v>125</v>
      </c>
      <c r="E35" s="205">
        <v>125</v>
      </c>
      <c r="F35" s="205">
        <v>127</v>
      </c>
      <c r="G35" s="205">
        <v>129</v>
      </c>
      <c r="H35" s="205">
        <v>107</v>
      </c>
      <c r="I35" s="205">
        <v>107</v>
      </c>
      <c r="J35" s="205">
        <v>138</v>
      </c>
      <c r="K35" s="205">
        <v>139</v>
      </c>
      <c r="L35" s="205">
        <v>144</v>
      </c>
      <c r="M35" s="205">
        <v>145</v>
      </c>
      <c r="N35" s="197" t="s">
        <v>281</v>
      </c>
    </row>
    <row r="36" spans="1:14">
      <c r="A36" s="174" t="s">
        <v>214</v>
      </c>
      <c r="B36" s="205">
        <v>35</v>
      </c>
      <c r="C36" s="205">
        <v>34</v>
      </c>
      <c r="D36" s="205">
        <v>34</v>
      </c>
      <c r="E36" s="205">
        <v>33</v>
      </c>
      <c r="F36" s="205">
        <v>33</v>
      </c>
      <c r="G36" s="205">
        <v>33</v>
      </c>
      <c r="H36" s="205">
        <v>33</v>
      </c>
      <c r="I36" s="205">
        <v>33</v>
      </c>
      <c r="J36" s="205">
        <v>33</v>
      </c>
      <c r="K36" s="205">
        <v>32</v>
      </c>
      <c r="L36" s="205">
        <v>30</v>
      </c>
      <c r="M36" s="205">
        <v>30</v>
      </c>
      <c r="N36" s="197" t="s">
        <v>282</v>
      </c>
    </row>
    <row r="37" spans="1:14">
      <c r="A37" s="174" t="s">
        <v>139</v>
      </c>
      <c r="B37" s="205">
        <v>116</v>
      </c>
      <c r="C37" s="205">
        <v>279</v>
      </c>
      <c r="D37" s="205">
        <v>327</v>
      </c>
      <c r="E37" s="205">
        <v>247</v>
      </c>
      <c r="F37" s="205">
        <v>326</v>
      </c>
      <c r="G37" s="205">
        <v>326</v>
      </c>
      <c r="H37" s="205">
        <v>246</v>
      </c>
      <c r="I37" s="205">
        <v>268</v>
      </c>
      <c r="J37" s="205">
        <v>263</v>
      </c>
      <c r="K37" s="205">
        <v>176</v>
      </c>
      <c r="L37" s="205">
        <v>177</v>
      </c>
      <c r="M37" s="205">
        <v>328</v>
      </c>
      <c r="N37" s="197" t="s">
        <v>136</v>
      </c>
    </row>
    <row r="38" spans="1:14">
      <c r="A38" s="206" t="s">
        <v>215</v>
      </c>
      <c r="B38" s="207">
        <v>217</v>
      </c>
      <c r="C38" s="207">
        <v>138</v>
      </c>
      <c r="D38" s="207">
        <v>102</v>
      </c>
      <c r="E38" s="207">
        <v>77</v>
      </c>
      <c r="F38" s="207">
        <v>84</v>
      </c>
      <c r="G38" s="207">
        <v>84</v>
      </c>
      <c r="H38" s="207">
        <v>134</v>
      </c>
      <c r="I38" s="207">
        <v>126</v>
      </c>
      <c r="J38" s="207">
        <v>123</v>
      </c>
      <c r="K38" s="207">
        <v>120</v>
      </c>
      <c r="L38" s="207">
        <v>120</v>
      </c>
      <c r="M38" s="207">
        <v>0</v>
      </c>
      <c r="N38" s="208" t="s">
        <v>283</v>
      </c>
    </row>
    <row r="39" spans="1:14">
      <c r="A39" s="266" t="s">
        <v>216</v>
      </c>
      <c r="B39" s="339"/>
      <c r="C39" s="339"/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224" t="s">
        <v>317</v>
      </c>
    </row>
    <row r="40" spans="1:14">
      <c r="A40" s="266" t="s">
        <v>217</v>
      </c>
      <c r="B40" s="339"/>
      <c r="C40" s="339"/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224" t="s">
        <v>284</v>
      </c>
    </row>
    <row r="41" spans="1:14">
      <c r="A41" s="189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11"/>
    </row>
    <row r="42" spans="1:14">
      <c r="A42" s="171" t="s">
        <v>236</v>
      </c>
      <c r="B42" s="286"/>
      <c r="C42" s="286"/>
      <c r="D42" s="286"/>
      <c r="E42" s="286"/>
      <c r="F42" s="286"/>
      <c r="G42" s="286"/>
      <c r="H42" s="286"/>
      <c r="I42" s="286"/>
      <c r="J42" s="286"/>
      <c r="K42" s="286"/>
      <c r="L42" s="286"/>
      <c r="M42" s="286"/>
      <c r="N42" s="173" t="s">
        <v>288</v>
      </c>
    </row>
    <row r="43" spans="1:14">
      <c r="A43" s="182" t="s">
        <v>152</v>
      </c>
      <c r="B43" s="390" t="str">
        <f>+B5</f>
        <v>2013/01</v>
      </c>
      <c r="C43" s="390" t="str">
        <f t="shared" ref="C43:M43" si="5">+C5</f>
        <v>2013/02</v>
      </c>
      <c r="D43" s="390" t="str">
        <f t="shared" si="5"/>
        <v>2013/03</v>
      </c>
      <c r="E43" s="390" t="str">
        <f t="shared" si="5"/>
        <v>2013/04</v>
      </c>
      <c r="F43" s="390" t="str">
        <f t="shared" si="5"/>
        <v>2013/05</v>
      </c>
      <c r="G43" s="390" t="str">
        <f t="shared" si="5"/>
        <v>2013/06</v>
      </c>
      <c r="H43" s="390" t="str">
        <f t="shared" si="5"/>
        <v>2013/07</v>
      </c>
      <c r="I43" s="390" t="str">
        <f t="shared" si="5"/>
        <v>2013/08</v>
      </c>
      <c r="J43" s="390" t="str">
        <f t="shared" si="5"/>
        <v>2013/09</v>
      </c>
      <c r="K43" s="390" t="str">
        <f t="shared" si="5"/>
        <v>2013/10</v>
      </c>
      <c r="L43" s="390" t="str">
        <f t="shared" si="5"/>
        <v>2013/11</v>
      </c>
      <c r="M43" s="390" t="str">
        <f t="shared" si="5"/>
        <v>2013/12</v>
      </c>
      <c r="N43" s="169" t="s">
        <v>153</v>
      </c>
    </row>
    <row r="44" spans="1:14">
      <c r="A44" s="171" t="s">
        <v>238</v>
      </c>
      <c r="B44" s="172">
        <v>167.27743873295006</v>
      </c>
      <c r="C44" s="172">
        <v>293.14628453646003</v>
      </c>
      <c r="D44" s="172">
        <v>415.10442866641995</v>
      </c>
      <c r="E44" s="172">
        <v>536.89795767090993</v>
      </c>
      <c r="F44" s="172">
        <v>694</v>
      </c>
      <c r="G44" s="172">
        <v>847.8</v>
      </c>
      <c r="H44" s="172">
        <v>991.1</v>
      </c>
      <c r="I44" s="172">
        <v>1062.9445701821701</v>
      </c>
      <c r="J44" s="172">
        <v>1240.7372394680001</v>
      </c>
      <c r="K44" s="172">
        <v>1353</v>
      </c>
      <c r="L44" s="172">
        <v>1492.3555841679899</v>
      </c>
      <c r="M44" s="172">
        <v>1633.7169463115902</v>
      </c>
      <c r="N44" s="173" t="s">
        <v>112</v>
      </c>
    </row>
    <row r="45" spans="1:14">
      <c r="A45" s="235" t="s">
        <v>180</v>
      </c>
      <c r="B45" s="236">
        <v>0.49499352542000002</v>
      </c>
      <c r="C45" s="236">
        <v>0.93505612991999998</v>
      </c>
      <c r="D45" s="236">
        <v>1.3371780129800002</v>
      </c>
      <c r="E45" s="236">
        <v>1.8214645748799998</v>
      </c>
      <c r="F45" s="236">
        <v>2</v>
      </c>
      <c r="G45" s="236">
        <v>2</v>
      </c>
      <c r="H45" s="236">
        <v>2.9</v>
      </c>
      <c r="I45" s="236">
        <v>3.497830079366</v>
      </c>
      <c r="J45" s="236">
        <v>3.497178232</v>
      </c>
      <c r="K45" s="236">
        <v>3.6883549289999999</v>
      </c>
      <c r="L45" s="236">
        <v>3.98730629822</v>
      </c>
      <c r="M45" s="236">
        <v>3.9873062982200005</v>
      </c>
      <c r="N45" s="237" t="s">
        <v>181</v>
      </c>
    </row>
    <row r="46" spans="1:14">
      <c r="A46" s="341" t="s">
        <v>219</v>
      </c>
      <c r="B46" s="342">
        <v>8.4412375200000004E-3</v>
      </c>
      <c r="C46" s="342">
        <v>1.3390342260000004E-2</v>
      </c>
      <c r="D46" s="342">
        <v>1.3390342260000004E-2</v>
      </c>
      <c r="E46" s="342">
        <v>2.8699096960000007E-2</v>
      </c>
      <c r="F46" s="342">
        <v>2.8699096960000007E-2</v>
      </c>
      <c r="G46" s="342">
        <v>4.2999999999999997E-2</v>
      </c>
      <c r="H46" s="342">
        <v>5.2999999999999999E-2</v>
      </c>
      <c r="I46" s="342">
        <v>5.2999999999999999E-2</v>
      </c>
      <c r="J46" s="342">
        <v>6.2526999999999999E-2</v>
      </c>
      <c r="K46" s="342">
        <v>6.6133644000000005E-2</v>
      </c>
      <c r="L46" s="342">
        <v>7.4460363599999996E-2</v>
      </c>
      <c r="M46" s="342">
        <v>7.4460363600000024E-2</v>
      </c>
      <c r="N46" s="343" t="s">
        <v>289</v>
      </c>
    </row>
    <row r="47" spans="1:14">
      <c r="A47" s="235" t="s">
        <v>220</v>
      </c>
      <c r="B47" s="236">
        <f>SUM(B48:B50)</f>
        <v>215.39132155489236</v>
      </c>
      <c r="C47" s="236">
        <f>SUM(C48:C50)</f>
        <v>412.97317958394501</v>
      </c>
      <c r="D47" s="236">
        <f t="shared" ref="D47:M47" si="6">SUM(D48:D50)</f>
        <v>593.38977370287773</v>
      </c>
      <c r="E47" s="236">
        <f t="shared" si="6"/>
        <v>801.32181294605891</v>
      </c>
      <c r="F47" s="236">
        <f t="shared" si="6"/>
        <v>1048.02051030079</v>
      </c>
      <c r="G47" s="236">
        <f t="shared" si="6"/>
        <v>1248.3677607244833</v>
      </c>
      <c r="H47" s="236">
        <f t="shared" si="6"/>
        <v>1395.5001973585802</v>
      </c>
      <c r="I47" s="236">
        <f t="shared" si="6"/>
        <v>1497.05404984458</v>
      </c>
      <c r="J47" s="236">
        <f t="shared" si="6"/>
        <v>1637.3566855550403</v>
      </c>
      <c r="K47" s="236">
        <f t="shared" si="6"/>
        <v>1742.2579133930001</v>
      </c>
      <c r="L47" s="236">
        <f t="shared" si="6"/>
        <v>1790.9877583680002</v>
      </c>
      <c r="M47" s="236">
        <f t="shared" si="6"/>
        <v>1945.2463751807002</v>
      </c>
      <c r="N47" s="237" t="s">
        <v>285</v>
      </c>
    </row>
    <row r="48" spans="1:14">
      <c r="A48" s="174" t="s">
        <v>21</v>
      </c>
      <c r="B48" s="201">
        <v>12.042613564557461</v>
      </c>
      <c r="C48" s="201">
        <v>23.279315390656084</v>
      </c>
      <c r="D48" s="201">
        <v>34.228956625979606</v>
      </c>
      <c r="E48" s="201">
        <v>48.043394802388391</v>
      </c>
      <c r="F48" s="201">
        <v>63.984950420220002</v>
      </c>
      <c r="G48" s="201">
        <v>78.135780320742271</v>
      </c>
      <c r="H48" s="201">
        <v>91.932068227869181</v>
      </c>
      <c r="I48" s="201">
        <v>102.55045032114998</v>
      </c>
      <c r="J48" s="201">
        <v>118.83849786269995</v>
      </c>
      <c r="K48" s="201">
        <v>126</v>
      </c>
      <c r="L48" s="201">
        <v>134.32550355399999</v>
      </c>
      <c r="M48" s="201">
        <v>143.2728703235</v>
      </c>
      <c r="N48" s="197" t="s">
        <v>75</v>
      </c>
    </row>
    <row r="49" spans="1:14">
      <c r="A49" s="174" t="s">
        <v>22</v>
      </c>
      <c r="B49" s="201">
        <v>203.3487079903349</v>
      </c>
      <c r="C49" s="201">
        <v>389.69187679393389</v>
      </c>
      <c r="D49" s="201">
        <v>556.8058758931362</v>
      </c>
      <c r="E49" s="201">
        <v>753.27446147064347</v>
      </c>
      <c r="F49" s="201">
        <v>984.02875468957006</v>
      </c>
      <c r="G49" s="201">
        <v>1170.132567912731</v>
      </c>
      <c r="H49" s="201">
        <v>1303.4060365951109</v>
      </c>
      <c r="I49" s="201">
        <v>1394.29690219543</v>
      </c>
      <c r="J49" s="201">
        <v>1518.2602742993402</v>
      </c>
      <c r="K49" s="201">
        <v>1616</v>
      </c>
      <c r="L49" s="201">
        <v>1656.404341421</v>
      </c>
      <c r="M49" s="201">
        <v>1801.6649663142002</v>
      </c>
      <c r="N49" s="197" t="s">
        <v>23</v>
      </c>
    </row>
    <row r="50" spans="1:14">
      <c r="A50" s="216" t="s">
        <v>104</v>
      </c>
      <c r="B50" s="345">
        <v>0</v>
      </c>
      <c r="C50" s="345">
        <v>1.9873993549999998E-3</v>
      </c>
      <c r="D50" s="345">
        <v>2.3549411837620005</v>
      </c>
      <c r="E50" s="345">
        <v>3.9566730269999994E-3</v>
      </c>
      <c r="F50" s="345">
        <v>6.8051910000000004E-3</v>
      </c>
      <c r="G50" s="345">
        <v>9.9412491010000006E-2</v>
      </c>
      <c r="H50" s="345">
        <v>0.1620925356</v>
      </c>
      <c r="I50" s="345">
        <v>0.20669732800000001</v>
      </c>
      <c r="J50" s="345">
        <v>0.25791339299999999</v>
      </c>
      <c r="K50" s="345">
        <v>0.25791339299999999</v>
      </c>
      <c r="L50" s="345">
        <v>0.25791339299999999</v>
      </c>
      <c r="M50" s="345">
        <v>0.308538543</v>
      </c>
      <c r="N50" s="218" t="s">
        <v>106</v>
      </c>
    </row>
    <row r="51" spans="1:14">
      <c r="A51" s="235" t="s">
        <v>221</v>
      </c>
      <c r="B51" s="236">
        <f>SUM(B52:B54)</f>
        <v>1035.282427117</v>
      </c>
      <c r="C51" s="236">
        <f t="shared" ref="C51:M51" si="7">SUM(C52:C54)</f>
        <v>1900.6397164</v>
      </c>
      <c r="D51" s="236">
        <f t="shared" si="7"/>
        <v>2946.565385804</v>
      </c>
      <c r="E51" s="236">
        <f t="shared" si="7"/>
        <v>4203.146036006</v>
      </c>
      <c r="F51" s="236">
        <f t="shared" si="7"/>
        <v>5283.5103176729999</v>
      </c>
      <c r="G51" s="236">
        <f t="shared" si="7"/>
        <v>6442.2097212509998</v>
      </c>
      <c r="H51" s="236">
        <f t="shared" si="7"/>
        <v>7801.6977248919993</v>
      </c>
      <c r="I51" s="236">
        <f t="shared" si="7"/>
        <v>8802.110865198998</v>
      </c>
      <c r="J51" s="236">
        <f t="shared" si="7"/>
        <v>9801.2132679679999</v>
      </c>
      <c r="K51" s="236">
        <f t="shared" si="7"/>
        <v>10575</v>
      </c>
      <c r="L51" s="236">
        <f t="shared" si="7"/>
        <v>11695.471570961001</v>
      </c>
      <c r="M51" s="236">
        <f t="shared" si="7"/>
        <v>13490.327622074999</v>
      </c>
      <c r="N51" s="237" t="s">
        <v>286</v>
      </c>
    </row>
    <row r="52" spans="1:14">
      <c r="A52" s="174" t="s">
        <v>21</v>
      </c>
      <c r="B52" s="201">
        <v>96.549279802000001</v>
      </c>
      <c r="C52" s="201">
        <v>177.23045398400001</v>
      </c>
      <c r="D52" s="201">
        <v>273.637402984</v>
      </c>
      <c r="E52" s="201">
        <v>390.20225726899997</v>
      </c>
      <c r="F52" s="201">
        <v>517.99909288000003</v>
      </c>
      <c r="G52" s="201">
        <v>640.87395374699997</v>
      </c>
      <c r="H52" s="201">
        <v>770.89753157400003</v>
      </c>
      <c r="I52" s="201">
        <v>874.38952685200002</v>
      </c>
      <c r="J52" s="201">
        <v>980.63395530800005</v>
      </c>
      <c r="K52" s="201">
        <v>1067</v>
      </c>
      <c r="L52" s="201">
        <v>1155.960665025</v>
      </c>
      <c r="M52" s="201">
        <v>1270.736010372</v>
      </c>
      <c r="N52" s="197" t="s">
        <v>75</v>
      </c>
    </row>
    <row r="53" spans="1:14">
      <c r="A53" s="174" t="s">
        <v>22</v>
      </c>
      <c r="B53" s="201">
        <v>901.99757936499998</v>
      </c>
      <c r="C53" s="201">
        <v>1674.135450684</v>
      </c>
      <c r="D53" s="201">
        <v>2623.1914536879999</v>
      </c>
      <c r="E53" s="201">
        <v>3761.9822770549999</v>
      </c>
      <c r="F53" s="201">
        <v>4702.0306147110005</v>
      </c>
      <c r="G53" s="201">
        <v>5734.5809178720001</v>
      </c>
      <c r="H53" s="201">
        <v>6901.9274430859996</v>
      </c>
      <c r="I53" s="201">
        <v>7719.0614231649997</v>
      </c>
      <c r="J53" s="201">
        <v>8567.9505905780006</v>
      </c>
      <c r="K53" s="201">
        <v>9241</v>
      </c>
      <c r="L53" s="201">
        <v>10165.904230754</v>
      </c>
      <c r="M53" s="201">
        <v>11507.809096270999</v>
      </c>
      <c r="N53" s="197" t="s">
        <v>23</v>
      </c>
    </row>
    <row r="54" spans="1:14">
      <c r="A54" s="216" t="s">
        <v>104</v>
      </c>
      <c r="B54" s="345">
        <v>36.735567949999997</v>
      </c>
      <c r="C54" s="345">
        <v>49.273811731999999</v>
      </c>
      <c r="D54" s="345">
        <v>49.736529132000001</v>
      </c>
      <c r="E54" s="345">
        <v>50.961501681999998</v>
      </c>
      <c r="F54" s="345">
        <v>63.480610081999998</v>
      </c>
      <c r="G54" s="345">
        <v>66.754849632000003</v>
      </c>
      <c r="H54" s="345">
        <v>128.87275023199999</v>
      </c>
      <c r="I54" s="345">
        <v>208.65991518199999</v>
      </c>
      <c r="J54" s="345">
        <v>252.628722082</v>
      </c>
      <c r="K54" s="345">
        <v>267</v>
      </c>
      <c r="L54" s="345">
        <v>373.606675182</v>
      </c>
      <c r="M54" s="345">
        <v>711.78251543199997</v>
      </c>
      <c r="N54" s="218" t="s">
        <v>106</v>
      </c>
    </row>
    <row r="55" spans="1:14">
      <c r="A55" s="235" t="s">
        <v>255</v>
      </c>
      <c r="B55" s="236">
        <f>SUM(B56:B58)</f>
        <v>71.345209330220001</v>
      </c>
      <c r="C55" s="236">
        <f t="shared" ref="C55:M55" si="8">SUM(C56:C58)</f>
        <v>143.51217326976999</v>
      </c>
      <c r="D55" s="236">
        <f t="shared" si="8"/>
        <v>202.70155942828995</v>
      </c>
      <c r="E55" s="236">
        <f t="shared" si="8"/>
        <v>278.23587550461002</v>
      </c>
      <c r="F55" s="236">
        <f t="shared" si="8"/>
        <v>368.24799999999999</v>
      </c>
      <c r="G55" s="236">
        <f t="shared" si="8"/>
        <v>462.05799999999999</v>
      </c>
      <c r="H55" s="236">
        <f t="shared" si="8"/>
        <v>504.12799999999999</v>
      </c>
      <c r="I55" s="236">
        <f t="shared" si="8"/>
        <v>550.91596111455453</v>
      </c>
      <c r="J55" s="236">
        <f t="shared" si="8"/>
        <v>612.50009555830229</v>
      </c>
      <c r="K55" s="236">
        <f t="shared" si="8"/>
        <v>703.40485527300007</v>
      </c>
      <c r="L55" s="236">
        <f t="shared" si="8"/>
        <v>759.31342573313987</v>
      </c>
      <c r="M55" s="236">
        <f t="shared" si="8"/>
        <v>830.8850800125399</v>
      </c>
      <c r="N55" s="237" t="s">
        <v>290</v>
      </c>
    </row>
    <row r="56" spans="1:14">
      <c r="A56" s="193" t="s">
        <v>119</v>
      </c>
      <c r="B56" s="175">
        <v>60.10558277618</v>
      </c>
      <c r="C56" s="175">
        <v>123.05288564496999</v>
      </c>
      <c r="D56" s="175">
        <v>174.32758086822997</v>
      </c>
      <c r="E56" s="175">
        <v>241</v>
      </c>
      <c r="F56" s="175">
        <v>318.39999999999998</v>
      </c>
      <c r="G56" s="175">
        <v>398.9</v>
      </c>
      <c r="H56" s="175">
        <v>426.4</v>
      </c>
      <c r="I56" s="175">
        <v>469.53729142545302</v>
      </c>
      <c r="J56" s="175">
        <v>532.01079325960995</v>
      </c>
      <c r="K56" s="175">
        <v>624.50683660200002</v>
      </c>
      <c r="L56" s="175">
        <v>674.36472589587402</v>
      </c>
      <c r="M56" s="175">
        <v>745.47414066984402</v>
      </c>
      <c r="N56" s="176" t="s">
        <v>122</v>
      </c>
    </row>
    <row r="57" spans="1:14">
      <c r="A57" s="193" t="s">
        <v>120</v>
      </c>
      <c r="B57" s="175">
        <v>8.867609521E-2</v>
      </c>
      <c r="C57" s="175">
        <v>0.16674907584999998</v>
      </c>
      <c r="D57" s="175">
        <v>0.23587550461000001</v>
      </c>
      <c r="E57" s="175">
        <v>0.23587550461000001</v>
      </c>
      <c r="F57" s="175">
        <v>0.34799999999999998</v>
      </c>
      <c r="G57" s="175">
        <v>0.45800000000000002</v>
      </c>
      <c r="H57" s="175">
        <v>0.52800000000000002</v>
      </c>
      <c r="I57" s="175">
        <v>0.52800000000000002</v>
      </c>
      <c r="J57" s="175">
        <v>0.52800000000000002</v>
      </c>
      <c r="K57" s="175">
        <v>0.52800000000000002</v>
      </c>
      <c r="L57" s="175">
        <v>0.52800000000000002</v>
      </c>
      <c r="M57" s="175">
        <v>0.52800000000000002</v>
      </c>
      <c r="N57" s="176" t="s">
        <v>123</v>
      </c>
    </row>
    <row r="58" spans="1:14">
      <c r="A58" s="262" t="s">
        <v>121</v>
      </c>
      <c r="B58" s="391">
        <v>11.15095045883</v>
      </c>
      <c r="C58" s="391">
        <v>20.292538548949995</v>
      </c>
      <c r="D58" s="391">
        <v>28.138103055449996</v>
      </c>
      <c r="E58" s="391">
        <v>37</v>
      </c>
      <c r="F58" s="391">
        <v>49.5</v>
      </c>
      <c r="G58" s="391">
        <v>62.7</v>
      </c>
      <c r="H58" s="391">
        <v>77.2</v>
      </c>
      <c r="I58" s="391">
        <v>80.850669689101494</v>
      </c>
      <c r="J58" s="391">
        <v>79.961302298692303</v>
      </c>
      <c r="K58" s="391">
        <v>78.370018670999997</v>
      </c>
      <c r="L58" s="391">
        <v>84.420699837265801</v>
      </c>
      <c r="M58" s="391">
        <v>84.882939342695806</v>
      </c>
      <c r="N58" s="208" t="s">
        <v>124</v>
      </c>
    </row>
    <row r="59" spans="1:14">
      <c r="A59" s="266" t="s">
        <v>297</v>
      </c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24" t="s">
        <v>315</v>
      </c>
    </row>
    <row r="60" spans="1:14">
      <c r="A60" s="266" t="s">
        <v>313</v>
      </c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24" t="s">
        <v>314</v>
      </c>
    </row>
    <row r="61" spans="1:14">
      <c r="A61" s="222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4"/>
    </row>
    <row r="62" spans="1:14">
      <c r="A62" s="171" t="s">
        <v>276</v>
      </c>
      <c r="B62" s="286"/>
      <c r="C62" s="286"/>
      <c r="D62" s="286"/>
      <c r="E62" s="286"/>
      <c r="F62" s="286"/>
      <c r="G62" s="286"/>
      <c r="H62" s="286"/>
      <c r="I62" s="286"/>
      <c r="J62" s="286"/>
      <c r="K62" s="286"/>
      <c r="L62" s="286"/>
      <c r="M62" s="286"/>
      <c r="N62" s="173" t="s">
        <v>295</v>
      </c>
    </row>
    <row r="63" spans="1:14">
      <c r="A63" s="182" t="s">
        <v>152</v>
      </c>
      <c r="B63" s="390" t="str">
        <f>+B5</f>
        <v>2013/01</v>
      </c>
      <c r="C63" s="390" t="str">
        <f t="shared" ref="C63:M63" si="9">+C5</f>
        <v>2013/02</v>
      </c>
      <c r="D63" s="390" t="str">
        <f t="shared" si="9"/>
        <v>2013/03</v>
      </c>
      <c r="E63" s="390" t="str">
        <f t="shared" si="9"/>
        <v>2013/04</v>
      </c>
      <c r="F63" s="390" t="str">
        <f t="shared" si="9"/>
        <v>2013/05</v>
      </c>
      <c r="G63" s="390" t="str">
        <f t="shared" si="9"/>
        <v>2013/06</v>
      </c>
      <c r="H63" s="390" t="str">
        <f t="shared" si="9"/>
        <v>2013/07</v>
      </c>
      <c r="I63" s="390" t="str">
        <f t="shared" si="9"/>
        <v>2013/08</v>
      </c>
      <c r="J63" s="390" t="str">
        <f t="shared" si="9"/>
        <v>2013/09</v>
      </c>
      <c r="K63" s="390" t="str">
        <f t="shared" si="9"/>
        <v>2013/10</v>
      </c>
      <c r="L63" s="390" t="str">
        <f t="shared" si="9"/>
        <v>2013/11</v>
      </c>
      <c r="M63" s="390" t="str">
        <f t="shared" si="9"/>
        <v>2013/12</v>
      </c>
      <c r="N63" s="169" t="s">
        <v>153</v>
      </c>
    </row>
    <row r="64" spans="1:14">
      <c r="A64" s="193" t="s">
        <v>275</v>
      </c>
      <c r="B64" s="201">
        <v>165.8975268509829</v>
      </c>
      <c r="C64" s="201">
        <v>352.40729521941932</v>
      </c>
      <c r="D64" s="201">
        <v>601.52797118201556</v>
      </c>
      <c r="E64" s="201">
        <v>818.75742922119264</v>
      </c>
      <c r="F64" s="201">
        <v>1053.7691220135673</v>
      </c>
      <c r="G64" s="201">
        <v>1282.9034231477351</v>
      </c>
      <c r="H64" s="201">
        <v>1534.5877005148352</v>
      </c>
      <c r="I64" s="201">
        <v>1850.9273639594544</v>
      </c>
      <c r="J64" s="201">
        <v>2082.1497519683262</v>
      </c>
      <c r="K64" s="201">
        <v>2376.684282091961</v>
      </c>
      <c r="L64" s="201">
        <v>2666.3880850224218</v>
      </c>
      <c r="M64" s="201">
        <v>2970.102142182629</v>
      </c>
      <c r="N64" s="195" t="s">
        <v>339</v>
      </c>
    </row>
    <row r="65" spans="1:14">
      <c r="A65" s="193" t="s">
        <v>274</v>
      </c>
      <c r="B65" s="201">
        <v>111.23053937564437</v>
      </c>
      <c r="C65" s="201">
        <v>223.31778804316153</v>
      </c>
      <c r="D65" s="201">
        <v>345.30046873256964</v>
      </c>
      <c r="E65" s="201">
        <v>463.25381351102061</v>
      </c>
      <c r="F65" s="201">
        <v>597.90729251218124</v>
      </c>
      <c r="G65" s="201">
        <v>751.02878009782489</v>
      </c>
      <c r="H65" s="201">
        <v>900.52521805819947</v>
      </c>
      <c r="I65" s="201">
        <v>1069.3871298279721</v>
      </c>
      <c r="J65" s="201">
        <v>1233.1402310835174</v>
      </c>
      <c r="K65" s="201">
        <v>1494.5300356710004</v>
      </c>
      <c r="L65" s="201">
        <v>1766.6290549622568</v>
      </c>
      <c r="M65" s="201">
        <v>1985.5837382282543</v>
      </c>
      <c r="N65" s="197" t="s">
        <v>294</v>
      </c>
    </row>
    <row r="66" spans="1:14">
      <c r="A66" s="182" t="s">
        <v>1</v>
      </c>
      <c r="B66" s="226">
        <f>SUM(B64:B65)</f>
        <v>277.12806622662725</v>
      </c>
      <c r="C66" s="226">
        <f t="shared" ref="C66:M66" si="10">SUM(C64:C65)</f>
        <v>575.72508326258082</v>
      </c>
      <c r="D66" s="226">
        <f t="shared" si="10"/>
        <v>946.82843991458526</v>
      </c>
      <c r="E66" s="226">
        <f t="shared" si="10"/>
        <v>1282.0112427322133</v>
      </c>
      <c r="F66" s="226">
        <f t="shared" si="10"/>
        <v>1651.6764145257484</v>
      </c>
      <c r="G66" s="226">
        <f t="shared" si="10"/>
        <v>2033.93220324556</v>
      </c>
      <c r="H66" s="226">
        <f t="shared" si="10"/>
        <v>2435.1129185730347</v>
      </c>
      <c r="I66" s="226">
        <f t="shared" si="10"/>
        <v>2920.3144937874267</v>
      </c>
      <c r="J66" s="226">
        <f t="shared" si="10"/>
        <v>3315.2899830518436</v>
      </c>
      <c r="K66" s="226">
        <f t="shared" si="10"/>
        <v>3871.2143177629614</v>
      </c>
      <c r="L66" s="226">
        <f t="shared" si="10"/>
        <v>4433.0171399846786</v>
      </c>
      <c r="M66" s="226">
        <f t="shared" si="10"/>
        <v>4955.6858804108833</v>
      </c>
      <c r="N66" s="169" t="s">
        <v>2</v>
      </c>
    </row>
    <row r="67" spans="1:14">
      <c r="A67" s="392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224"/>
    </row>
    <row r="68" spans="1:14">
      <c r="A68" s="390"/>
      <c r="B68" s="226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4"/>
    </row>
    <row r="69" spans="1:14">
      <c r="A69" s="171" t="s">
        <v>9</v>
      </c>
      <c r="B69" s="286"/>
      <c r="C69" s="286"/>
      <c r="D69" s="286"/>
      <c r="E69" s="286"/>
      <c r="F69" s="286"/>
      <c r="G69" s="286"/>
      <c r="H69" s="286"/>
      <c r="I69" s="286"/>
      <c r="J69" s="286"/>
      <c r="K69" s="286"/>
      <c r="L69" s="286"/>
      <c r="M69" s="286"/>
      <c r="N69" s="173" t="s">
        <v>137</v>
      </c>
    </row>
    <row r="70" spans="1:14">
      <c r="A70" s="328" t="s">
        <v>113</v>
      </c>
      <c r="B70" s="168" t="str">
        <f>+B5</f>
        <v>2013/01</v>
      </c>
      <c r="C70" s="168" t="str">
        <f t="shared" ref="C70:M70" si="11">+C5</f>
        <v>2013/02</v>
      </c>
      <c r="D70" s="168" t="str">
        <f t="shared" si="11"/>
        <v>2013/03</v>
      </c>
      <c r="E70" s="168" t="str">
        <f t="shared" si="11"/>
        <v>2013/04</v>
      </c>
      <c r="F70" s="168" t="str">
        <f t="shared" si="11"/>
        <v>2013/05</v>
      </c>
      <c r="G70" s="168" t="str">
        <f t="shared" si="11"/>
        <v>2013/06</v>
      </c>
      <c r="H70" s="168" t="str">
        <f t="shared" si="11"/>
        <v>2013/07</v>
      </c>
      <c r="I70" s="168" t="str">
        <f t="shared" si="11"/>
        <v>2013/08</v>
      </c>
      <c r="J70" s="168" t="str">
        <f t="shared" si="11"/>
        <v>2013/09</v>
      </c>
      <c r="K70" s="168" t="str">
        <f t="shared" si="11"/>
        <v>2013/10</v>
      </c>
      <c r="L70" s="168" t="str">
        <f t="shared" si="11"/>
        <v>2013/11</v>
      </c>
      <c r="M70" s="168" t="str">
        <f t="shared" si="11"/>
        <v>2013/12</v>
      </c>
      <c r="N70" s="336" t="s">
        <v>114</v>
      </c>
    </row>
    <row r="71" spans="1:14">
      <c r="A71" s="213" t="s">
        <v>167</v>
      </c>
      <c r="B71" s="227">
        <v>0</v>
      </c>
      <c r="C71" s="227">
        <v>0</v>
      </c>
      <c r="D71" s="227">
        <v>0</v>
      </c>
      <c r="E71" s="227">
        <v>4</v>
      </c>
      <c r="F71" s="227">
        <v>8</v>
      </c>
      <c r="G71" s="227">
        <v>8</v>
      </c>
      <c r="H71" s="227">
        <v>9</v>
      </c>
      <c r="I71" s="227">
        <v>9</v>
      </c>
      <c r="J71" s="227">
        <v>9</v>
      </c>
      <c r="K71" s="227">
        <v>9</v>
      </c>
      <c r="L71" s="227">
        <v>14</v>
      </c>
      <c r="M71" s="227">
        <v>15</v>
      </c>
      <c r="N71" s="195" t="s">
        <v>168</v>
      </c>
    </row>
    <row r="72" spans="1:14">
      <c r="A72" s="228" t="s">
        <v>169</v>
      </c>
      <c r="B72" s="229">
        <v>0</v>
      </c>
      <c r="C72" s="229">
        <v>0</v>
      </c>
      <c r="D72" s="229">
        <v>0</v>
      </c>
      <c r="E72" s="229">
        <v>791.27210000000002</v>
      </c>
      <c r="F72" s="229">
        <v>855</v>
      </c>
      <c r="G72" s="229">
        <v>876</v>
      </c>
      <c r="H72" s="229">
        <v>886</v>
      </c>
      <c r="I72" s="229">
        <v>886</v>
      </c>
      <c r="J72" s="229">
        <v>886</v>
      </c>
      <c r="K72" s="229">
        <v>965</v>
      </c>
      <c r="L72" s="229">
        <v>1043.7249999999999</v>
      </c>
      <c r="M72" s="229">
        <v>1052</v>
      </c>
      <c r="N72" s="230" t="s">
        <v>170</v>
      </c>
    </row>
    <row r="73" spans="1:14">
      <c r="A73" s="174" t="s">
        <v>183</v>
      </c>
      <c r="B73" s="231">
        <v>0</v>
      </c>
      <c r="C73" s="231">
        <v>1</v>
      </c>
      <c r="D73" s="231">
        <v>1</v>
      </c>
      <c r="E73" s="231">
        <v>2</v>
      </c>
      <c r="F73" s="231">
        <v>2</v>
      </c>
      <c r="G73" s="231">
        <v>3</v>
      </c>
      <c r="H73" s="231">
        <v>3</v>
      </c>
      <c r="I73" s="231">
        <v>3</v>
      </c>
      <c r="J73" s="231">
        <v>3</v>
      </c>
      <c r="K73" s="231">
        <v>3</v>
      </c>
      <c r="L73" s="231">
        <v>3</v>
      </c>
      <c r="M73" s="231">
        <v>3</v>
      </c>
      <c r="N73" s="197" t="s">
        <v>171</v>
      </c>
    </row>
    <row r="74" spans="1:14">
      <c r="A74" s="216" t="s">
        <v>172</v>
      </c>
      <c r="B74" s="232">
        <v>0</v>
      </c>
      <c r="C74" s="232">
        <v>250.42500000000004</v>
      </c>
      <c r="D74" s="232">
        <v>250.42500000000004</v>
      </c>
      <c r="E74" s="232">
        <v>285.91500000000002</v>
      </c>
      <c r="F74" s="232">
        <v>388</v>
      </c>
      <c r="G74" s="232">
        <v>388</v>
      </c>
      <c r="H74" s="232">
        <v>388</v>
      </c>
      <c r="I74" s="232">
        <v>388</v>
      </c>
      <c r="J74" s="232">
        <v>388</v>
      </c>
      <c r="K74" s="232">
        <v>388</v>
      </c>
      <c r="L74" s="232">
        <v>388</v>
      </c>
      <c r="M74" s="232">
        <v>388</v>
      </c>
      <c r="N74" s="218" t="s">
        <v>173</v>
      </c>
    </row>
    <row r="75" spans="1:14">
      <c r="A75" s="174" t="s">
        <v>174</v>
      </c>
      <c r="B75" s="231">
        <v>1</v>
      </c>
      <c r="C75" s="231">
        <v>1</v>
      </c>
      <c r="D75" s="231">
        <v>1</v>
      </c>
      <c r="E75" s="231">
        <v>1</v>
      </c>
      <c r="F75" s="231">
        <v>1</v>
      </c>
      <c r="G75" s="231">
        <v>1</v>
      </c>
      <c r="H75" s="231">
        <v>1</v>
      </c>
      <c r="I75" s="231">
        <v>1</v>
      </c>
      <c r="J75" s="231">
        <v>1</v>
      </c>
      <c r="K75" s="231">
        <v>1</v>
      </c>
      <c r="L75" s="231">
        <v>1</v>
      </c>
      <c r="M75" s="231">
        <v>1</v>
      </c>
      <c r="N75" s="197" t="s">
        <v>175</v>
      </c>
    </row>
    <row r="76" spans="1:14">
      <c r="A76" s="216" t="s">
        <v>176</v>
      </c>
      <c r="B76" s="232">
        <v>6.2562499999999996</v>
      </c>
      <c r="C76" s="232">
        <v>6.2562499999999996</v>
      </c>
      <c r="D76" s="232">
        <v>6.2562499999999996</v>
      </c>
      <c r="E76" s="232">
        <v>6.2562499999999996</v>
      </c>
      <c r="F76" s="232">
        <v>6.2562499999999996</v>
      </c>
      <c r="G76" s="232">
        <v>6.2562499999999996</v>
      </c>
      <c r="H76" s="232">
        <v>6.2562499999999996</v>
      </c>
      <c r="I76" s="232">
        <v>6.2562499999999996</v>
      </c>
      <c r="J76" s="232">
        <v>6.2562499999999996</v>
      </c>
      <c r="K76" s="232">
        <v>6.2562499999999996</v>
      </c>
      <c r="L76" s="232">
        <v>6.2562499999999996</v>
      </c>
      <c r="M76" s="232">
        <v>6.2562499999999996</v>
      </c>
      <c r="N76" s="218" t="s">
        <v>177</v>
      </c>
    </row>
    <row r="77" spans="1:14">
      <c r="A77" s="182" t="s">
        <v>178</v>
      </c>
      <c r="B77" s="354">
        <f>+B76+B74+B72</f>
        <v>6.2562499999999996</v>
      </c>
      <c r="C77" s="354">
        <f t="shared" ref="C77:M77" si="12">+C76+C74+C72</f>
        <v>256.68125000000003</v>
      </c>
      <c r="D77" s="354">
        <f t="shared" si="12"/>
        <v>256.68125000000003</v>
      </c>
      <c r="E77" s="354">
        <f t="shared" si="12"/>
        <v>1083.44335</v>
      </c>
      <c r="F77" s="354">
        <f t="shared" si="12"/>
        <v>1249.2562499999999</v>
      </c>
      <c r="G77" s="354">
        <f t="shared" si="12"/>
        <v>1270.2562499999999</v>
      </c>
      <c r="H77" s="354">
        <f t="shared" si="12"/>
        <v>1280.2562499999999</v>
      </c>
      <c r="I77" s="354">
        <f t="shared" si="12"/>
        <v>1280.2562499999999</v>
      </c>
      <c r="J77" s="354">
        <f t="shared" si="12"/>
        <v>1280.2562499999999</v>
      </c>
      <c r="K77" s="354">
        <f t="shared" si="12"/>
        <v>1359.2562499999999</v>
      </c>
      <c r="L77" s="354">
        <f t="shared" si="12"/>
        <v>1437.9812499999998</v>
      </c>
      <c r="M77" s="354">
        <f t="shared" si="12"/>
        <v>1446.2562499999999</v>
      </c>
      <c r="N77" s="169" t="s">
        <v>179</v>
      </c>
    </row>
    <row r="78" spans="1:14">
      <c r="A78" s="189"/>
      <c r="B78" s="393"/>
      <c r="C78" s="393"/>
      <c r="D78" s="393"/>
      <c r="E78" s="393"/>
      <c r="F78" s="393"/>
      <c r="G78" s="393"/>
      <c r="H78" s="393"/>
      <c r="I78" s="393"/>
      <c r="J78" s="393"/>
      <c r="K78" s="393"/>
      <c r="L78" s="393"/>
      <c r="M78" s="393"/>
      <c r="N78" s="211"/>
    </row>
    <row r="79" spans="1:14">
      <c r="A79" s="171" t="s">
        <v>10</v>
      </c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173" t="s">
        <v>11</v>
      </c>
    </row>
    <row r="80" spans="1:14">
      <c r="A80" s="355" t="s">
        <v>113</v>
      </c>
      <c r="B80" s="168" t="str">
        <f>+B5</f>
        <v>2013/01</v>
      </c>
      <c r="C80" s="168" t="str">
        <f t="shared" ref="C80:M80" si="13">+C5</f>
        <v>2013/02</v>
      </c>
      <c r="D80" s="168" t="str">
        <f t="shared" si="13"/>
        <v>2013/03</v>
      </c>
      <c r="E80" s="168" t="str">
        <f t="shared" si="13"/>
        <v>2013/04</v>
      </c>
      <c r="F80" s="168" t="str">
        <f t="shared" si="13"/>
        <v>2013/05</v>
      </c>
      <c r="G80" s="168" t="str">
        <f t="shared" si="13"/>
        <v>2013/06</v>
      </c>
      <c r="H80" s="168" t="str">
        <f t="shared" si="13"/>
        <v>2013/07</v>
      </c>
      <c r="I80" s="168" t="str">
        <f t="shared" si="13"/>
        <v>2013/08</v>
      </c>
      <c r="J80" s="168" t="str">
        <f t="shared" si="13"/>
        <v>2013/09</v>
      </c>
      <c r="K80" s="168" t="str">
        <f t="shared" si="13"/>
        <v>2013/10</v>
      </c>
      <c r="L80" s="168" t="str">
        <f t="shared" si="13"/>
        <v>2013/11</v>
      </c>
      <c r="M80" s="168" t="str">
        <f t="shared" si="13"/>
        <v>2013/12</v>
      </c>
      <c r="N80" s="237" t="s">
        <v>114</v>
      </c>
    </row>
    <row r="81" spans="1:14">
      <c r="A81" s="213" t="s">
        <v>12</v>
      </c>
      <c r="B81" s="201">
        <v>1735.27651077</v>
      </c>
      <c r="C81" s="201">
        <v>1764.6380385300001</v>
      </c>
      <c r="D81" s="201">
        <v>1898.9518191700001</v>
      </c>
      <c r="E81" s="201">
        <v>2015.45333886</v>
      </c>
      <c r="F81" s="201">
        <v>2125.6149999999998</v>
      </c>
      <c r="G81" s="201">
        <v>2059.9810000000002</v>
      </c>
      <c r="H81" s="201">
        <v>1967.498</v>
      </c>
      <c r="I81" s="201">
        <v>1853.691</v>
      </c>
      <c r="J81" s="201">
        <v>1950.9480000000001</v>
      </c>
      <c r="K81" s="201">
        <v>2015.249</v>
      </c>
      <c r="L81" s="201">
        <v>2001.8208932</v>
      </c>
      <c r="M81" s="201">
        <v>1836.4559999999999</v>
      </c>
      <c r="N81" s="195" t="s">
        <v>43</v>
      </c>
    </row>
    <row r="82" spans="1:14">
      <c r="A82" s="174" t="s">
        <v>13</v>
      </c>
      <c r="B82" s="201">
        <v>29063.960503359998</v>
      </c>
      <c r="C82" s="201">
        <v>28711.504218130001</v>
      </c>
      <c r="D82" s="201">
        <v>30865.57018594</v>
      </c>
      <c r="E82" s="201">
        <v>31137.835999999999</v>
      </c>
      <c r="F82" s="201">
        <v>33911.800999999999</v>
      </c>
      <c r="G82" s="201">
        <v>31652.674999999999</v>
      </c>
      <c r="H82" s="201">
        <v>30477.807000000001</v>
      </c>
      <c r="I82" s="201">
        <v>29604.059000000001</v>
      </c>
      <c r="J82" s="201">
        <v>29245.407999999999</v>
      </c>
      <c r="K82" s="201">
        <v>29408.006000000001</v>
      </c>
      <c r="L82" s="201">
        <v>29164.987932199998</v>
      </c>
      <c r="M82" s="201">
        <v>28245.627</v>
      </c>
      <c r="N82" s="197" t="s">
        <v>44</v>
      </c>
    </row>
    <row r="83" spans="1:14">
      <c r="A83" s="174" t="s">
        <v>39</v>
      </c>
      <c r="B83" s="201">
        <v>20914.215184020002</v>
      </c>
      <c r="C83" s="201">
        <v>21336.220393770003</v>
      </c>
      <c r="D83" s="201">
        <v>21993.903094360001</v>
      </c>
      <c r="E83" s="201">
        <v>22797.379949999999</v>
      </c>
      <c r="F83" s="201">
        <v>23691.544879999998</v>
      </c>
      <c r="G83" s="201">
        <v>23469.07</v>
      </c>
      <c r="H83" s="201">
        <v>23597.585309999999</v>
      </c>
      <c r="I83" s="201">
        <v>22991.825850000001</v>
      </c>
      <c r="J83" s="201">
        <v>25082.021909999999</v>
      </c>
      <c r="K83" s="201">
        <v>25959.203989999998</v>
      </c>
      <c r="L83" s="201">
        <v>26305.288301000001</v>
      </c>
      <c r="M83" s="201">
        <v>26186.322638000001</v>
      </c>
      <c r="N83" s="197" t="s">
        <v>40</v>
      </c>
    </row>
    <row r="84" spans="1:14">
      <c r="A84" s="174" t="s">
        <v>14</v>
      </c>
      <c r="B84" s="201">
        <v>483.38212943999997</v>
      </c>
      <c r="C84" s="201">
        <v>489.96124213000002</v>
      </c>
      <c r="D84" s="201">
        <v>464.10636634000002</v>
      </c>
      <c r="E84" s="201">
        <v>450.21580293</v>
      </c>
      <c r="F84" s="201">
        <v>466.7094460994</v>
      </c>
      <c r="G84" s="201">
        <v>442.35930134019992</v>
      </c>
      <c r="H84" s="201">
        <v>446.38438422479999</v>
      </c>
      <c r="I84" s="201">
        <v>533.35787082159993</v>
      </c>
      <c r="J84" s="201">
        <v>511.8904863162</v>
      </c>
      <c r="K84" s="201">
        <v>536.18176237</v>
      </c>
      <c r="L84" s="201">
        <v>535.86654069580004</v>
      </c>
      <c r="M84" s="201">
        <v>328.44545010619998</v>
      </c>
      <c r="N84" s="197" t="s">
        <v>15</v>
      </c>
    </row>
    <row r="85" spans="1:14">
      <c r="A85" s="174" t="s">
        <v>158</v>
      </c>
      <c r="B85" s="201">
        <v>16130.065959339998</v>
      </c>
      <c r="C85" s="201">
        <v>16505.972240139999</v>
      </c>
      <c r="D85" s="201">
        <v>16844.388548319999</v>
      </c>
      <c r="E85" s="201">
        <v>17369.826726526502</v>
      </c>
      <c r="F85" s="201">
        <v>17928.603063375002</v>
      </c>
      <c r="G85" s="201">
        <v>16069.884391908199</v>
      </c>
      <c r="H85" s="201">
        <v>16031.8480394283</v>
      </c>
      <c r="I85" s="201">
        <v>15019.0867090308</v>
      </c>
      <c r="J85" s="201">
        <v>17084.7105989259</v>
      </c>
      <c r="K85" s="201">
        <v>18125.720936909198</v>
      </c>
      <c r="L85" s="201">
        <v>21460.333722765197</v>
      </c>
      <c r="M85" s="201">
        <v>18118.962000102099</v>
      </c>
      <c r="N85" s="197" t="s">
        <v>16</v>
      </c>
    </row>
    <row r="86" spans="1:14">
      <c r="A86" s="174" t="s">
        <v>182</v>
      </c>
      <c r="B86" s="201">
        <v>844.07855655999992</v>
      </c>
      <c r="C86" s="201">
        <v>782.22539975999996</v>
      </c>
      <c r="D86" s="201">
        <v>837.67537275999996</v>
      </c>
      <c r="E86" s="201">
        <v>848.02287751999995</v>
      </c>
      <c r="F86" s="201">
        <v>1015.72599648</v>
      </c>
      <c r="G86" s="201">
        <v>946.65957112000001</v>
      </c>
      <c r="H86" s="201">
        <v>934.62032224000006</v>
      </c>
      <c r="I86" s="201">
        <v>814.36286927999993</v>
      </c>
      <c r="J86" s="201">
        <v>893.82371083999999</v>
      </c>
      <c r="K86" s="201">
        <v>1125.44986184</v>
      </c>
      <c r="L86" s="201">
        <v>1197.9362180000001</v>
      </c>
      <c r="M86" s="201">
        <v>1014.72331712</v>
      </c>
      <c r="N86" s="197" t="s">
        <v>17</v>
      </c>
    </row>
    <row r="87" spans="1:14">
      <c r="A87" s="235" t="s">
        <v>1</v>
      </c>
      <c r="B87" s="236">
        <f>SUM(B81:B86)</f>
        <v>69170.978843489997</v>
      </c>
      <c r="C87" s="236">
        <f t="shared" ref="C87:M87" si="14">SUM(C81:C86)</f>
        <v>69590.521532459999</v>
      </c>
      <c r="D87" s="236">
        <f t="shared" si="14"/>
        <v>72904.595386889996</v>
      </c>
      <c r="E87" s="236">
        <f t="shared" si="14"/>
        <v>74618.73469583648</v>
      </c>
      <c r="F87" s="236">
        <f t="shared" si="14"/>
        <v>79139.999385954405</v>
      </c>
      <c r="G87" s="236">
        <f t="shared" si="14"/>
        <v>74640.629264368399</v>
      </c>
      <c r="H87" s="236">
        <f t="shared" si="14"/>
        <v>73455.743055893108</v>
      </c>
      <c r="I87" s="236">
        <f t="shared" si="14"/>
        <v>70816.383299132402</v>
      </c>
      <c r="J87" s="236">
        <f t="shared" si="14"/>
        <v>74768.802706082104</v>
      </c>
      <c r="K87" s="236">
        <f t="shared" si="14"/>
        <v>77169.811551119186</v>
      </c>
      <c r="L87" s="236">
        <f t="shared" si="14"/>
        <v>80666.233607860995</v>
      </c>
      <c r="M87" s="236">
        <f t="shared" si="14"/>
        <v>75730.536405328297</v>
      </c>
      <c r="N87" s="237" t="s">
        <v>2</v>
      </c>
    </row>
    <row r="88" spans="1:14">
      <c r="A88" s="356" t="s">
        <v>396</v>
      </c>
      <c r="B88" s="357">
        <v>3.1612956037068145E-2</v>
      </c>
      <c r="C88" s="357">
        <v>3.1114954673440831E-2</v>
      </c>
      <c r="D88" s="357">
        <v>3.0382193439211776E-2</v>
      </c>
      <c r="E88" s="357">
        <v>3.7966739162020716E-2</v>
      </c>
      <c r="F88" s="357">
        <v>3.8578544677657929E-2</v>
      </c>
      <c r="G88" s="357">
        <v>3.4153974299131667E-2</v>
      </c>
      <c r="H88" s="357">
        <v>3.516969333588061E-2</v>
      </c>
      <c r="I88" s="357">
        <v>3.6528748255392159E-2</v>
      </c>
      <c r="J88" s="357">
        <v>3.5243990996999569E-2</v>
      </c>
      <c r="K88" s="357">
        <v>3.5793954373050739E-2</v>
      </c>
      <c r="L88" s="357">
        <v>3.9768058181687917E-2</v>
      </c>
      <c r="M88" s="357">
        <v>3.0817271240695415E-2</v>
      </c>
      <c r="N88" s="238" t="s">
        <v>397</v>
      </c>
    </row>
    <row r="89" spans="1:14">
      <c r="A89" s="189"/>
      <c r="B89" s="198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0"/>
    </row>
    <row r="90" spans="1:14">
      <c r="A90" s="240" t="s">
        <v>18</v>
      </c>
      <c r="B90" s="241" t="str">
        <f>+B5</f>
        <v>2013/01</v>
      </c>
      <c r="C90" s="241" t="str">
        <f t="shared" ref="C90:M90" si="15">+C5</f>
        <v>2013/02</v>
      </c>
      <c r="D90" s="241" t="str">
        <f t="shared" si="15"/>
        <v>2013/03</v>
      </c>
      <c r="E90" s="241" t="str">
        <f t="shared" si="15"/>
        <v>2013/04</v>
      </c>
      <c r="F90" s="241" t="str">
        <f t="shared" si="15"/>
        <v>2013/05</v>
      </c>
      <c r="G90" s="241" t="str">
        <f t="shared" si="15"/>
        <v>2013/06</v>
      </c>
      <c r="H90" s="241" t="str">
        <f t="shared" si="15"/>
        <v>2013/07</v>
      </c>
      <c r="I90" s="241" t="str">
        <f t="shared" si="15"/>
        <v>2013/08</v>
      </c>
      <c r="J90" s="241" t="str">
        <f t="shared" si="15"/>
        <v>2013/09</v>
      </c>
      <c r="K90" s="241" t="str">
        <f t="shared" si="15"/>
        <v>2013/10</v>
      </c>
      <c r="L90" s="241" t="str">
        <f t="shared" si="15"/>
        <v>2013/11</v>
      </c>
      <c r="M90" s="241" t="str">
        <f t="shared" si="15"/>
        <v>2013/12</v>
      </c>
      <c r="N90" s="242" t="s">
        <v>107</v>
      </c>
    </row>
    <row r="91" spans="1:14">
      <c r="A91" s="243" t="s">
        <v>322</v>
      </c>
      <c r="B91" s="201">
        <v>1087447</v>
      </c>
      <c r="C91" s="201">
        <v>1096812</v>
      </c>
      <c r="D91" s="201">
        <v>1095430</v>
      </c>
      <c r="E91" s="201">
        <v>1098365</v>
      </c>
      <c r="F91" s="201">
        <v>1098655</v>
      </c>
      <c r="G91" s="201">
        <v>1105938</v>
      </c>
      <c r="H91" s="201">
        <v>1107930</v>
      </c>
      <c r="I91" s="201">
        <v>1107262</v>
      </c>
      <c r="J91" s="201">
        <v>1105785</v>
      </c>
      <c r="K91" s="201">
        <v>1105491</v>
      </c>
      <c r="L91" s="201">
        <v>1111751</v>
      </c>
      <c r="M91" s="201">
        <v>1110408</v>
      </c>
      <c r="N91" s="244" t="s">
        <v>326</v>
      </c>
    </row>
    <row r="92" spans="1:14">
      <c r="A92" s="243" t="s">
        <v>160</v>
      </c>
      <c r="B92" s="201">
        <v>2719258</v>
      </c>
      <c r="C92" s="201">
        <v>2724334</v>
      </c>
      <c r="D92" s="201">
        <v>2699567</v>
      </c>
      <c r="E92" s="201">
        <v>2705315</v>
      </c>
      <c r="F92" s="201">
        <v>2728442</v>
      </c>
      <c r="G92" s="201">
        <v>2739382</v>
      </c>
      <c r="H92" s="201">
        <v>2736934</v>
      </c>
      <c r="I92" s="201">
        <v>2731229</v>
      </c>
      <c r="J92" s="201">
        <v>2719210</v>
      </c>
      <c r="K92" s="201">
        <v>2687030</v>
      </c>
      <c r="L92" s="201">
        <v>2719255</v>
      </c>
      <c r="M92" s="201">
        <v>2768108</v>
      </c>
      <c r="N92" s="244" t="s">
        <v>327</v>
      </c>
    </row>
    <row r="93" spans="1:14">
      <c r="A93" s="243" t="s">
        <v>323</v>
      </c>
      <c r="B93" s="245">
        <v>190268</v>
      </c>
      <c r="C93" s="245">
        <v>195151</v>
      </c>
      <c r="D93" s="245">
        <v>193541</v>
      </c>
      <c r="E93" s="245">
        <v>189360</v>
      </c>
      <c r="F93" s="245">
        <v>179764</v>
      </c>
      <c r="G93" s="245">
        <v>172911</v>
      </c>
      <c r="H93" s="245">
        <v>173360</v>
      </c>
      <c r="I93" s="245">
        <v>174291</v>
      </c>
      <c r="J93" s="245">
        <v>174651</v>
      </c>
      <c r="K93" s="245">
        <v>171988</v>
      </c>
      <c r="L93" s="245">
        <v>161256</v>
      </c>
      <c r="M93" s="245">
        <v>166558</v>
      </c>
      <c r="N93" s="244" t="s">
        <v>328</v>
      </c>
    </row>
    <row r="94" spans="1:14">
      <c r="A94" s="243" t="s">
        <v>324</v>
      </c>
      <c r="B94" s="246">
        <v>1851</v>
      </c>
      <c r="C94" s="246">
        <v>2216</v>
      </c>
      <c r="D94" s="246">
        <v>2314</v>
      </c>
      <c r="E94" s="246">
        <v>2158</v>
      </c>
      <c r="F94" s="246">
        <v>2520</v>
      </c>
      <c r="G94" s="246">
        <v>3206</v>
      </c>
      <c r="H94" s="246">
        <v>3358</v>
      </c>
      <c r="I94" s="246">
        <v>3305</v>
      </c>
      <c r="J94" s="246">
        <v>3182</v>
      </c>
      <c r="K94" s="246">
        <v>2799</v>
      </c>
      <c r="L94" s="246">
        <v>2741</v>
      </c>
      <c r="M94" s="246">
        <v>3306</v>
      </c>
      <c r="N94" s="244" t="s">
        <v>330</v>
      </c>
    </row>
    <row r="95" spans="1:14">
      <c r="A95" s="321" t="s">
        <v>325</v>
      </c>
      <c r="B95" s="322">
        <v>80</v>
      </c>
      <c r="C95" s="322">
        <v>97</v>
      </c>
      <c r="D95" s="322">
        <v>1227</v>
      </c>
      <c r="E95" s="322">
        <v>1178</v>
      </c>
      <c r="F95" s="322">
        <v>1201</v>
      </c>
      <c r="G95" s="322">
        <v>1159</v>
      </c>
      <c r="H95" s="322">
        <v>1108</v>
      </c>
      <c r="I95" s="322">
        <v>1090</v>
      </c>
      <c r="J95" s="322">
        <v>1053</v>
      </c>
      <c r="K95" s="322">
        <v>1029</v>
      </c>
      <c r="L95" s="322">
        <v>2659</v>
      </c>
      <c r="M95" s="322">
        <v>2606</v>
      </c>
      <c r="N95" s="323" t="s">
        <v>329</v>
      </c>
    </row>
    <row r="96" spans="1:14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90"/>
    </row>
    <row r="97" spans="1:14">
      <c r="A97" s="171" t="s">
        <v>19</v>
      </c>
      <c r="B97" s="286"/>
      <c r="C97" s="286"/>
      <c r="D97" s="286"/>
      <c r="E97" s="286"/>
      <c r="F97" s="286"/>
      <c r="G97" s="286"/>
      <c r="H97" s="286"/>
      <c r="I97" s="286"/>
      <c r="J97" s="286"/>
      <c r="K97" s="286"/>
      <c r="L97" s="286"/>
      <c r="M97" s="286"/>
      <c r="N97" s="173" t="s">
        <v>20</v>
      </c>
    </row>
    <row r="98" spans="1:14">
      <c r="A98" s="355" t="s">
        <v>3</v>
      </c>
      <c r="B98" s="364" t="str">
        <f>+B5</f>
        <v>2013/01</v>
      </c>
      <c r="C98" s="364" t="str">
        <f t="shared" ref="C98:M98" si="16">+C5</f>
        <v>2013/02</v>
      </c>
      <c r="D98" s="364" t="str">
        <f t="shared" si="16"/>
        <v>2013/03</v>
      </c>
      <c r="E98" s="364" t="str">
        <f t="shared" si="16"/>
        <v>2013/04</v>
      </c>
      <c r="F98" s="364" t="str">
        <f t="shared" si="16"/>
        <v>2013/05</v>
      </c>
      <c r="G98" s="364" t="str">
        <f t="shared" si="16"/>
        <v>2013/06</v>
      </c>
      <c r="H98" s="364" t="str">
        <f t="shared" si="16"/>
        <v>2013/07</v>
      </c>
      <c r="I98" s="364" t="str">
        <f t="shared" si="16"/>
        <v>2013/08</v>
      </c>
      <c r="J98" s="364" t="str">
        <f t="shared" si="16"/>
        <v>2013/09</v>
      </c>
      <c r="K98" s="364" t="str">
        <f t="shared" si="16"/>
        <v>2013/10</v>
      </c>
      <c r="L98" s="364" t="str">
        <f t="shared" si="16"/>
        <v>2013/11</v>
      </c>
      <c r="M98" s="364" t="str">
        <f t="shared" si="16"/>
        <v>2013/12</v>
      </c>
      <c r="N98" s="237" t="s">
        <v>4</v>
      </c>
    </row>
    <row r="99" spans="1:14">
      <c r="A99" s="213" t="s">
        <v>239</v>
      </c>
      <c r="B99" s="365">
        <v>80982.116710535687</v>
      </c>
      <c r="C99" s="365">
        <v>78545.410440604828</v>
      </c>
      <c r="D99" s="365">
        <v>84605.704642926954</v>
      </c>
      <c r="E99" s="365">
        <v>85725.007943048477</v>
      </c>
      <c r="F99" s="365">
        <v>79831.166005282867</v>
      </c>
      <c r="G99" s="365">
        <v>68517.038376008422</v>
      </c>
      <c r="H99" s="365">
        <v>66141.707775633637</v>
      </c>
      <c r="I99" s="365">
        <v>57048.445221780807</v>
      </c>
      <c r="J99" s="365">
        <v>63424.144672280869</v>
      </c>
      <c r="K99" s="365">
        <v>68594.572628166381</v>
      </c>
      <c r="L99" s="365">
        <v>67061.67002214583</v>
      </c>
      <c r="M99" s="365">
        <v>56954.366077840779</v>
      </c>
      <c r="N99" s="195" t="s">
        <v>145</v>
      </c>
    </row>
    <row r="100" spans="1:14">
      <c r="A100" s="174" t="s">
        <v>65</v>
      </c>
      <c r="B100" s="259">
        <v>0.65555328356542375</v>
      </c>
      <c r="C100" s="259">
        <v>0.65198799360764381</v>
      </c>
      <c r="D100" s="259">
        <v>0.65953259829492095</v>
      </c>
      <c r="E100" s="259">
        <v>0.65569395485358895</v>
      </c>
      <c r="F100" s="259">
        <v>0.65412723063801437</v>
      </c>
      <c r="G100" s="259">
        <v>0.6393698414751825</v>
      </c>
      <c r="H100" s="259">
        <v>0.63105814035528707</v>
      </c>
      <c r="I100" s="259">
        <v>0.62314843250989393</v>
      </c>
      <c r="J100" s="259">
        <v>0.62912108427525459</v>
      </c>
      <c r="K100" s="259">
        <v>0.63035674356404026</v>
      </c>
      <c r="L100" s="259">
        <v>0.62554087377681433</v>
      </c>
      <c r="M100" s="259">
        <v>0.62514277314899813</v>
      </c>
      <c r="N100" s="197" t="s">
        <v>146</v>
      </c>
    </row>
    <row r="101" spans="1:14">
      <c r="A101" s="174" t="s">
        <v>240</v>
      </c>
      <c r="B101" s="205">
        <v>17928.173224076148</v>
      </c>
      <c r="C101" s="205">
        <v>31515.269764688215</v>
      </c>
      <c r="D101" s="205">
        <v>44609.28363596354</v>
      </c>
      <c r="E101" s="205">
        <v>57889.434126793269</v>
      </c>
      <c r="F101" s="205">
        <v>74344.4182345929</v>
      </c>
      <c r="G101" s="205">
        <v>93155.529951311968</v>
      </c>
      <c r="H101" s="205">
        <v>107652.48083962646</v>
      </c>
      <c r="I101" s="205">
        <v>119028.1769923175</v>
      </c>
      <c r="J101" s="205">
        <v>134462.78758945884</v>
      </c>
      <c r="K101" s="205">
        <v>146407.27986190008</v>
      </c>
      <c r="L101" s="205">
        <v>159551.42120364046</v>
      </c>
      <c r="M101" s="205">
        <v>171292.9756328376</v>
      </c>
      <c r="N101" s="176" t="s">
        <v>71</v>
      </c>
    </row>
    <row r="102" spans="1:14">
      <c r="A102" s="174" t="s">
        <v>66</v>
      </c>
      <c r="B102" s="259">
        <v>0.18816573462593067</v>
      </c>
      <c r="C102" s="259">
        <v>0.18910999180387938</v>
      </c>
      <c r="D102" s="259">
        <v>0.19029700790035853</v>
      </c>
      <c r="E102" s="259">
        <v>0.1913229495058193</v>
      </c>
      <c r="F102" s="259">
        <v>0.19129677120257824</v>
      </c>
      <c r="G102" s="259">
        <v>0.1981200430531756</v>
      </c>
      <c r="H102" s="259">
        <v>0.19764746740471853</v>
      </c>
      <c r="I102" s="259">
        <v>0.19920581493222952</v>
      </c>
      <c r="J102" s="259">
        <v>0.20059180841660931</v>
      </c>
      <c r="K102" s="259">
        <v>0.20141340619201428</v>
      </c>
      <c r="L102" s="259">
        <v>0.20046027609441172</v>
      </c>
      <c r="M102" s="259">
        <v>0.19859041463732818</v>
      </c>
      <c r="N102" s="176" t="s">
        <v>72</v>
      </c>
    </row>
    <row r="103" spans="1:14">
      <c r="A103" s="206" t="s">
        <v>241</v>
      </c>
      <c r="B103" s="207">
        <v>182.96121356375886</v>
      </c>
      <c r="C103" s="207">
        <v>123.65071800396444</v>
      </c>
      <c r="D103" s="207">
        <v>565.99364832648371</v>
      </c>
      <c r="E103" s="207">
        <v>465.05343909470366</v>
      </c>
      <c r="F103" s="207">
        <v>639.16389425851344</v>
      </c>
      <c r="G103" s="207">
        <v>-562.58857148363791</v>
      </c>
      <c r="H103" s="207">
        <v>-761.18186632765207</v>
      </c>
      <c r="I103" s="207">
        <v>-972.17777287753302</v>
      </c>
      <c r="J103" s="207">
        <v>-302.39995285148723</v>
      </c>
      <c r="K103" s="207">
        <v>132.49464219679442</v>
      </c>
      <c r="L103" s="207">
        <v>-262.85001873606689</v>
      </c>
      <c r="M103" s="207">
        <v>-429.7881140039359</v>
      </c>
      <c r="N103" s="260" t="s">
        <v>74</v>
      </c>
    </row>
    <row r="104" spans="1:14">
      <c r="A104" s="189"/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2"/>
    </row>
    <row r="105" spans="1:14">
      <c r="A105" s="171" t="s">
        <v>41</v>
      </c>
      <c r="B105" s="286"/>
      <c r="C105" s="286"/>
      <c r="D105" s="286"/>
      <c r="E105" s="286"/>
      <c r="F105" s="286"/>
      <c r="G105" s="286"/>
      <c r="H105" s="286"/>
      <c r="I105" s="286"/>
      <c r="J105" s="286"/>
      <c r="K105" s="286"/>
      <c r="L105" s="286"/>
      <c r="M105" s="286"/>
      <c r="N105" s="173" t="s">
        <v>42</v>
      </c>
    </row>
    <row r="106" spans="1:14">
      <c r="A106" s="366" t="s">
        <v>320</v>
      </c>
      <c r="B106" s="362" t="str">
        <f>+B5</f>
        <v>2013/01</v>
      </c>
      <c r="C106" s="362" t="str">
        <f t="shared" ref="C106:M106" si="17">+C5</f>
        <v>2013/02</v>
      </c>
      <c r="D106" s="362" t="str">
        <f t="shared" si="17"/>
        <v>2013/03</v>
      </c>
      <c r="E106" s="362" t="str">
        <f t="shared" si="17"/>
        <v>2013/04</v>
      </c>
      <c r="F106" s="362" t="str">
        <f t="shared" si="17"/>
        <v>2013/05</v>
      </c>
      <c r="G106" s="362" t="str">
        <f t="shared" si="17"/>
        <v>2013/06</v>
      </c>
      <c r="H106" s="362" t="str">
        <f t="shared" si="17"/>
        <v>2013/07</v>
      </c>
      <c r="I106" s="362" t="str">
        <f t="shared" si="17"/>
        <v>2013/08</v>
      </c>
      <c r="J106" s="362" t="str">
        <f t="shared" si="17"/>
        <v>2013/09</v>
      </c>
      <c r="K106" s="362" t="str">
        <f t="shared" si="17"/>
        <v>2013/10</v>
      </c>
      <c r="L106" s="362" t="str">
        <f t="shared" si="17"/>
        <v>2013/11</v>
      </c>
      <c r="M106" s="362" t="str">
        <f t="shared" si="17"/>
        <v>2013/12</v>
      </c>
      <c r="N106" s="367" t="s">
        <v>321</v>
      </c>
    </row>
    <row r="107" spans="1:14">
      <c r="A107" s="368" t="s">
        <v>119</v>
      </c>
      <c r="B107" s="214">
        <v>100</v>
      </c>
      <c r="C107" s="214">
        <v>100</v>
      </c>
      <c r="D107" s="214">
        <v>100</v>
      </c>
      <c r="E107" s="214">
        <v>100</v>
      </c>
      <c r="F107" s="214">
        <v>100</v>
      </c>
      <c r="G107" s="214">
        <v>100</v>
      </c>
      <c r="H107" s="214">
        <v>100</v>
      </c>
      <c r="I107" s="214">
        <v>100</v>
      </c>
      <c r="J107" s="214">
        <v>100</v>
      </c>
      <c r="K107" s="214">
        <v>100</v>
      </c>
      <c r="L107" s="214">
        <v>100</v>
      </c>
      <c r="M107" s="214">
        <v>100</v>
      </c>
      <c r="N107" s="330" t="s">
        <v>122</v>
      </c>
    </row>
    <row r="108" spans="1:14">
      <c r="A108" s="193" t="s">
        <v>335</v>
      </c>
      <c r="B108" s="201">
        <v>1</v>
      </c>
      <c r="C108" s="201">
        <v>1</v>
      </c>
      <c r="D108" s="201">
        <v>1</v>
      </c>
      <c r="E108" s="201">
        <v>1</v>
      </c>
      <c r="F108" s="201">
        <v>1</v>
      </c>
      <c r="G108" s="201">
        <v>1</v>
      </c>
      <c r="H108" s="201">
        <v>1</v>
      </c>
      <c r="I108" s="201">
        <v>0</v>
      </c>
      <c r="J108" s="201">
        <v>0</v>
      </c>
      <c r="K108" s="201">
        <v>0</v>
      </c>
      <c r="L108" s="201">
        <v>0</v>
      </c>
      <c r="M108" s="201">
        <v>0</v>
      </c>
      <c r="N108" s="176" t="s">
        <v>123</v>
      </c>
    </row>
    <row r="109" spans="1:14">
      <c r="A109" s="193" t="s">
        <v>336</v>
      </c>
      <c r="B109" s="201">
        <v>41</v>
      </c>
      <c r="C109" s="201">
        <v>41</v>
      </c>
      <c r="D109" s="201">
        <v>41</v>
      </c>
      <c r="E109" s="201">
        <v>41</v>
      </c>
      <c r="F109" s="201">
        <v>41</v>
      </c>
      <c r="G109" s="201">
        <v>41</v>
      </c>
      <c r="H109" s="201">
        <v>41</v>
      </c>
      <c r="I109" s="201">
        <v>41</v>
      </c>
      <c r="J109" s="201">
        <v>41</v>
      </c>
      <c r="K109" s="201">
        <v>41</v>
      </c>
      <c r="L109" s="201">
        <v>41</v>
      </c>
      <c r="M109" s="201">
        <v>41</v>
      </c>
      <c r="N109" s="176" t="s">
        <v>124</v>
      </c>
    </row>
    <row r="110" spans="1:14">
      <c r="A110" s="369" t="s">
        <v>1</v>
      </c>
      <c r="B110" s="226">
        <f>SUM(B107:B109)</f>
        <v>142</v>
      </c>
      <c r="C110" s="226">
        <f t="shared" ref="C110:M110" si="18">SUM(C107:C109)</f>
        <v>142</v>
      </c>
      <c r="D110" s="226">
        <f t="shared" si="18"/>
        <v>142</v>
      </c>
      <c r="E110" s="226">
        <f t="shared" si="18"/>
        <v>142</v>
      </c>
      <c r="F110" s="226">
        <f t="shared" si="18"/>
        <v>142</v>
      </c>
      <c r="G110" s="226">
        <f t="shared" si="18"/>
        <v>142</v>
      </c>
      <c r="H110" s="226">
        <f t="shared" si="18"/>
        <v>142</v>
      </c>
      <c r="I110" s="226">
        <f t="shared" si="18"/>
        <v>141</v>
      </c>
      <c r="J110" s="226">
        <f t="shared" si="18"/>
        <v>141</v>
      </c>
      <c r="K110" s="226">
        <f t="shared" si="18"/>
        <v>141</v>
      </c>
      <c r="L110" s="226">
        <f t="shared" si="18"/>
        <v>141</v>
      </c>
      <c r="M110" s="226">
        <f t="shared" si="18"/>
        <v>141</v>
      </c>
      <c r="N110" s="184" t="s">
        <v>2</v>
      </c>
    </row>
    <row r="111" spans="1:14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90"/>
    </row>
    <row r="112" spans="1:14">
      <c r="A112" s="171" t="s">
        <v>128</v>
      </c>
      <c r="B112" s="286"/>
      <c r="C112" s="286"/>
      <c r="D112" s="286"/>
      <c r="E112" s="286"/>
      <c r="F112" s="286"/>
      <c r="G112" s="286"/>
      <c r="H112" s="286"/>
      <c r="I112" s="286"/>
      <c r="J112" s="286"/>
      <c r="K112" s="286"/>
      <c r="L112" s="286"/>
      <c r="M112" s="286"/>
      <c r="N112" s="173" t="s">
        <v>122</v>
      </c>
    </row>
    <row r="113" spans="1:14">
      <c r="A113" s="182" t="s">
        <v>113</v>
      </c>
      <c r="B113" s="370" t="s">
        <v>206</v>
      </c>
      <c r="C113" s="370" t="s">
        <v>210</v>
      </c>
      <c r="D113" s="370" t="str">
        <f>+D5</f>
        <v>2013/03</v>
      </c>
      <c r="E113" s="370"/>
      <c r="F113" s="370"/>
      <c r="G113" s="370" t="str">
        <f>+G5</f>
        <v>2013/06</v>
      </c>
      <c r="H113" s="370"/>
      <c r="I113" s="370"/>
      <c r="J113" s="370" t="str">
        <f>+J5</f>
        <v>2013/09</v>
      </c>
      <c r="K113" s="370"/>
      <c r="L113" s="370"/>
      <c r="M113" s="370" t="str">
        <f>+M5</f>
        <v>2013/12</v>
      </c>
      <c r="N113" s="169" t="s">
        <v>114</v>
      </c>
    </row>
    <row r="114" spans="1:14">
      <c r="A114" s="368" t="s">
        <v>95</v>
      </c>
      <c r="B114" s="371">
        <v>7305.9342785200006</v>
      </c>
      <c r="C114" s="371">
        <v>10345.579455999999</v>
      </c>
      <c r="D114" s="371">
        <v>11185</v>
      </c>
      <c r="E114" s="371"/>
      <c r="F114" s="371"/>
      <c r="G114" s="371">
        <v>11431.161439</v>
      </c>
      <c r="H114" s="371"/>
      <c r="I114" s="371"/>
      <c r="J114" s="371">
        <v>12098</v>
      </c>
      <c r="K114" s="371"/>
      <c r="L114" s="371"/>
      <c r="M114" s="371">
        <v>12964.366560999999</v>
      </c>
      <c r="N114" s="330" t="s">
        <v>96</v>
      </c>
    </row>
    <row r="115" spans="1:14">
      <c r="A115" s="193" t="s">
        <v>129</v>
      </c>
      <c r="B115" s="250">
        <v>743.48462999680009</v>
      </c>
      <c r="C115" s="250">
        <v>1021.3520139999999</v>
      </c>
      <c r="D115" s="250">
        <v>1001</v>
      </c>
      <c r="E115" s="250"/>
      <c r="F115" s="250"/>
      <c r="G115" s="250">
        <v>871.30250799999999</v>
      </c>
      <c r="H115" s="250"/>
      <c r="I115" s="250"/>
      <c r="J115" s="250">
        <v>875</v>
      </c>
      <c r="K115" s="250"/>
      <c r="L115" s="250"/>
      <c r="M115" s="250">
        <v>1023.0708979999999</v>
      </c>
      <c r="N115" s="176" t="s">
        <v>97</v>
      </c>
    </row>
    <row r="116" spans="1:14">
      <c r="A116" s="372" t="s">
        <v>130</v>
      </c>
      <c r="B116" s="373">
        <v>8049.4189085168009</v>
      </c>
      <c r="C116" s="373">
        <v>11366.93147</v>
      </c>
      <c r="D116" s="373">
        <v>12186</v>
      </c>
      <c r="E116" s="373"/>
      <c r="F116" s="373"/>
      <c r="G116" s="373">
        <v>12302.463947</v>
      </c>
      <c r="H116" s="373"/>
      <c r="I116" s="373"/>
      <c r="J116" s="373">
        <v>12973</v>
      </c>
      <c r="K116" s="373"/>
      <c r="L116" s="373"/>
      <c r="M116" s="373">
        <f>SUM(M114:M115)</f>
        <v>13987.437458999999</v>
      </c>
      <c r="N116" s="374" t="s">
        <v>98</v>
      </c>
    </row>
    <row r="117" spans="1:14">
      <c r="A117" s="193" t="s">
        <v>131</v>
      </c>
      <c r="B117" s="375">
        <v>5227.36371074</v>
      </c>
      <c r="C117" s="375">
        <v>8218.5783149999988</v>
      </c>
      <c r="D117" s="375">
        <v>9030</v>
      </c>
      <c r="E117" s="375"/>
      <c r="F117" s="375"/>
      <c r="G117" s="375">
        <v>9080.4158869999992</v>
      </c>
      <c r="H117" s="375"/>
      <c r="I117" s="375"/>
      <c r="J117" s="375">
        <v>9682</v>
      </c>
      <c r="K117" s="375"/>
      <c r="L117" s="375"/>
      <c r="M117" s="375">
        <v>10579.188952999997</v>
      </c>
      <c r="N117" s="176" t="s">
        <v>99</v>
      </c>
    </row>
    <row r="118" spans="1:14">
      <c r="A118" s="193" t="s">
        <v>132</v>
      </c>
      <c r="B118" s="375">
        <v>53.097220759299994</v>
      </c>
      <c r="C118" s="375">
        <v>89.497826000000003</v>
      </c>
      <c r="D118" s="375">
        <v>74</v>
      </c>
      <c r="E118" s="375"/>
      <c r="F118" s="375"/>
      <c r="G118" s="375">
        <v>74.996853999999999</v>
      </c>
      <c r="H118" s="375"/>
      <c r="I118" s="375"/>
      <c r="J118" s="375">
        <v>64</v>
      </c>
      <c r="K118" s="375"/>
      <c r="L118" s="375"/>
      <c r="M118" s="375">
        <v>71.194228999999993</v>
      </c>
      <c r="N118" s="176" t="s">
        <v>100</v>
      </c>
    </row>
    <row r="119" spans="1:14">
      <c r="A119" s="193" t="s">
        <v>127</v>
      </c>
      <c r="B119" s="375">
        <v>2768.9579768475</v>
      </c>
      <c r="C119" s="375">
        <v>3058.855329</v>
      </c>
      <c r="D119" s="375">
        <v>3082</v>
      </c>
      <c r="E119" s="375"/>
      <c r="F119" s="375"/>
      <c r="G119" s="375">
        <v>3147.0512060000001</v>
      </c>
      <c r="H119" s="375"/>
      <c r="I119" s="375"/>
      <c r="J119" s="375">
        <v>3228</v>
      </c>
      <c r="K119" s="375"/>
      <c r="L119" s="375"/>
      <c r="M119" s="375">
        <v>3337.0542770000002</v>
      </c>
      <c r="N119" s="176" t="s">
        <v>134</v>
      </c>
    </row>
    <row r="120" spans="1:14">
      <c r="A120" s="235" t="s">
        <v>101</v>
      </c>
      <c r="B120" s="376">
        <v>8049.4189083468009</v>
      </c>
      <c r="C120" s="376">
        <v>11366.93147</v>
      </c>
      <c r="D120" s="376">
        <v>12186</v>
      </c>
      <c r="E120" s="376"/>
      <c r="F120" s="376"/>
      <c r="G120" s="376">
        <v>12302.463947</v>
      </c>
      <c r="H120" s="376"/>
      <c r="I120" s="376"/>
      <c r="J120" s="376">
        <v>12974</v>
      </c>
      <c r="K120" s="376"/>
      <c r="L120" s="376"/>
      <c r="M120" s="376">
        <f>SUM(M117:M119)</f>
        <v>13987.437458999997</v>
      </c>
      <c r="N120" s="343" t="s">
        <v>102</v>
      </c>
    </row>
    <row r="121" spans="1:14">
      <c r="A121" s="377" t="s">
        <v>277</v>
      </c>
      <c r="B121" s="378">
        <v>701.87354429999993</v>
      </c>
      <c r="C121" s="378">
        <v>686.17654500000003</v>
      </c>
      <c r="D121" s="378">
        <v>203.862754</v>
      </c>
      <c r="E121" s="378"/>
      <c r="F121" s="378"/>
      <c r="G121" s="378">
        <v>445.20292999999998</v>
      </c>
      <c r="H121" s="378"/>
      <c r="I121" s="378"/>
      <c r="J121" s="378">
        <v>646.36722799999995</v>
      </c>
      <c r="K121" s="378"/>
      <c r="L121" s="378"/>
      <c r="M121" s="378">
        <v>894.80532600000004</v>
      </c>
      <c r="N121" s="176" t="s">
        <v>307</v>
      </c>
    </row>
    <row r="122" spans="1:14">
      <c r="A122" s="193" t="s">
        <v>125</v>
      </c>
      <c r="B122" s="215">
        <v>304.05928974689994</v>
      </c>
      <c r="C122" s="215">
        <v>113.84317799999999</v>
      </c>
      <c r="D122" s="215">
        <v>59.6</v>
      </c>
      <c r="E122" s="215"/>
      <c r="F122" s="215"/>
      <c r="G122" s="215">
        <v>125.103427</v>
      </c>
      <c r="H122" s="215"/>
      <c r="I122" s="215"/>
      <c r="J122" s="215">
        <v>211</v>
      </c>
      <c r="K122" s="215"/>
      <c r="L122" s="215"/>
      <c r="M122" s="215">
        <v>265.19622399999997</v>
      </c>
      <c r="N122" s="176" t="s">
        <v>126</v>
      </c>
    </row>
    <row r="123" spans="1:14">
      <c r="A123" s="262" t="s">
        <v>103</v>
      </c>
      <c r="B123" s="221">
        <v>413.6768647175</v>
      </c>
      <c r="C123" s="221">
        <v>274.75711999999999</v>
      </c>
      <c r="D123" s="221">
        <v>120.6</v>
      </c>
      <c r="E123" s="221"/>
      <c r="F123" s="221"/>
      <c r="G123" s="221">
        <v>198.68553199999999</v>
      </c>
      <c r="H123" s="221"/>
      <c r="I123" s="221"/>
      <c r="J123" s="221">
        <v>464.5</v>
      </c>
      <c r="K123" s="221"/>
      <c r="L123" s="221"/>
      <c r="M123" s="221">
        <v>528.51648899999998</v>
      </c>
      <c r="N123" s="260" t="s">
        <v>24</v>
      </c>
    </row>
    <row r="124" spans="1:14">
      <c r="A124" s="193" t="s">
        <v>133</v>
      </c>
      <c r="B124" s="214">
        <v>5100</v>
      </c>
      <c r="C124" s="214">
        <v>5258</v>
      </c>
      <c r="D124" s="214">
        <v>5309</v>
      </c>
      <c r="E124" s="214"/>
      <c r="F124" s="214"/>
      <c r="G124" s="214">
        <v>5395</v>
      </c>
      <c r="H124" s="214"/>
      <c r="I124" s="214"/>
      <c r="J124" s="214">
        <v>5471</v>
      </c>
      <c r="K124" s="214"/>
      <c r="L124" s="214"/>
      <c r="M124" s="214">
        <v>5480</v>
      </c>
      <c r="N124" s="330" t="s">
        <v>64</v>
      </c>
    </row>
    <row r="125" spans="1:14">
      <c r="A125" s="174" t="s">
        <v>25</v>
      </c>
      <c r="B125" s="170">
        <v>159</v>
      </c>
      <c r="C125" s="170">
        <v>161</v>
      </c>
      <c r="D125" s="170">
        <v>158</v>
      </c>
      <c r="G125" s="170">
        <v>159</v>
      </c>
      <c r="J125" s="170">
        <v>159</v>
      </c>
      <c r="M125" s="170">
        <v>153</v>
      </c>
      <c r="N125" s="197" t="s">
        <v>26</v>
      </c>
    </row>
    <row r="126" spans="1:14">
      <c r="A126" s="174" t="s">
        <v>27</v>
      </c>
      <c r="B126" s="170">
        <v>61</v>
      </c>
      <c r="C126" s="170">
        <v>66</v>
      </c>
      <c r="D126" s="170">
        <v>68</v>
      </c>
      <c r="G126" s="170">
        <v>72</v>
      </c>
      <c r="J126" s="170">
        <v>73</v>
      </c>
      <c r="M126" s="170">
        <v>71</v>
      </c>
      <c r="N126" s="197" t="s">
        <v>28</v>
      </c>
    </row>
    <row r="127" spans="1:14">
      <c r="A127" s="206" t="s">
        <v>29</v>
      </c>
      <c r="B127" s="346">
        <v>6466</v>
      </c>
      <c r="C127" s="346">
        <v>6684</v>
      </c>
      <c r="D127" s="346">
        <v>6706</v>
      </c>
      <c r="E127" s="346"/>
      <c r="F127" s="346"/>
      <c r="G127" s="346">
        <v>6764</v>
      </c>
      <c r="H127" s="346"/>
      <c r="I127" s="346"/>
      <c r="J127" s="346">
        <v>6874</v>
      </c>
      <c r="K127" s="346"/>
      <c r="L127" s="346"/>
      <c r="M127" s="346">
        <v>6950</v>
      </c>
      <c r="N127" s="208" t="s">
        <v>30</v>
      </c>
    </row>
    <row r="128" spans="1:14">
      <c r="A128" s="266" t="s">
        <v>309</v>
      </c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24" t="s">
        <v>306</v>
      </c>
    </row>
    <row r="129" spans="1:14">
      <c r="A129" s="211"/>
      <c r="B129" s="201"/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190"/>
    </row>
    <row r="130" spans="1:14">
      <c r="A130" s="203" t="s">
        <v>709</v>
      </c>
      <c r="B130" s="286"/>
      <c r="C130" s="286"/>
      <c r="D130" s="286"/>
      <c r="E130" s="286"/>
      <c r="F130" s="286"/>
      <c r="G130" s="286"/>
      <c r="H130" s="286"/>
      <c r="I130" s="286"/>
      <c r="J130" s="286"/>
      <c r="K130" s="286"/>
      <c r="L130" s="286"/>
      <c r="M130" s="286"/>
      <c r="N130" s="173" t="s">
        <v>291</v>
      </c>
    </row>
    <row r="131" spans="1:14">
      <c r="A131" s="328"/>
      <c r="B131" s="168" t="str">
        <f>+B5</f>
        <v>2013/01</v>
      </c>
      <c r="C131" s="168" t="str">
        <f t="shared" ref="C131:M131" si="19">+C5</f>
        <v>2013/02</v>
      </c>
      <c r="D131" s="168" t="str">
        <f t="shared" si="19"/>
        <v>2013/03</v>
      </c>
      <c r="E131" s="168" t="str">
        <f t="shared" si="19"/>
        <v>2013/04</v>
      </c>
      <c r="F131" s="168" t="str">
        <f t="shared" si="19"/>
        <v>2013/05</v>
      </c>
      <c r="G131" s="168" t="str">
        <f t="shared" si="19"/>
        <v>2013/06</v>
      </c>
      <c r="H131" s="168" t="str">
        <f t="shared" si="19"/>
        <v>2013/07</v>
      </c>
      <c r="I131" s="168" t="str">
        <f t="shared" si="19"/>
        <v>2013/08</v>
      </c>
      <c r="J131" s="168" t="str">
        <f t="shared" si="19"/>
        <v>2013/09</v>
      </c>
      <c r="K131" s="168" t="str">
        <f t="shared" si="19"/>
        <v>2013/10</v>
      </c>
      <c r="L131" s="168" t="str">
        <f t="shared" si="19"/>
        <v>2013/11</v>
      </c>
      <c r="M131" s="168" t="str">
        <f t="shared" si="19"/>
        <v>2013/12</v>
      </c>
      <c r="N131" s="169"/>
    </row>
    <row r="132" spans="1:14">
      <c r="A132" s="193" t="s">
        <v>242</v>
      </c>
      <c r="B132" s="175">
        <v>78783.47</v>
      </c>
      <c r="C132" s="175">
        <v>79333.67</v>
      </c>
      <c r="D132" s="175">
        <v>85898.99</v>
      </c>
      <c r="E132" s="175">
        <v>86046.04</v>
      </c>
      <c r="F132" s="175">
        <v>85990</v>
      </c>
      <c r="G132" s="175">
        <v>76294</v>
      </c>
      <c r="H132" s="175">
        <v>73377.45</v>
      </c>
      <c r="I132" s="175">
        <v>66394</v>
      </c>
      <c r="J132" s="175">
        <v>74486.559999999998</v>
      </c>
      <c r="K132" s="175">
        <v>77620</v>
      </c>
      <c r="L132" s="175">
        <v>75748</v>
      </c>
      <c r="M132" s="175">
        <v>67801.73</v>
      </c>
      <c r="N132" s="176" t="s">
        <v>242</v>
      </c>
    </row>
    <row r="133" spans="1:14">
      <c r="A133" s="193" t="s">
        <v>243</v>
      </c>
      <c r="B133" s="175">
        <v>86437.89</v>
      </c>
      <c r="C133" s="175">
        <v>86437.89</v>
      </c>
      <c r="D133" s="175">
        <v>86437.89</v>
      </c>
      <c r="E133" s="175">
        <v>86112.33</v>
      </c>
      <c r="F133" s="175">
        <v>93179</v>
      </c>
      <c r="G133" s="175">
        <v>93179</v>
      </c>
      <c r="H133" s="175">
        <v>93179</v>
      </c>
      <c r="I133" s="175">
        <v>93179</v>
      </c>
      <c r="J133" s="175">
        <v>93179</v>
      </c>
      <c r="K133" s="175">
        <v>93179</v>
      </c>
      <c r="L133" s="175">
        <v>93179</v>
      </c>
      <c r="M133" s="175">
        <v>93179</v>
      </c>
      <c r="N133" s="176" t="s">
        <v>292</v>
      </c>
    </row>
    <row r="134" spans="1:14">
      <c r="A134" s="193" t="s">
        <v>244</v>
      </c>
      <c r="B134" s="175">
        <v>78783.47</v>
      </c>
      <c r="C134" s="175">
        <v>76670</v>
      </c>
      <c r="D134" s="175">
        <v>76670</v>
      </c>
      <c r="E134" s="175">
        <v>76670</v>
      </c>
      <c r="F134" s="175">
        <v>76670</v>
      </c>
      <c r="G134" s="175">
        <v>70094</v>
      </c>
      <c r="H134" s="175">
        <v>70094</v>
      </c>
      <c r="I134" s="175">
        <v>65452</v>
      </c>
      <c r="J134" s="175">
        <v>65452</v>
      </c>
      <c r="K134" s="175">
        <v>65452</v>
      </c>
      <c r="L134" s="175">
        <v>64774</v>
      </c>
      <c r="M134" s="175">
        <v>63885.22</v>
      </c>
      <c r="N134" s="176" t="s">
        <v>293</v>
      </c>
    </row>
    <row r="135" spans="1:14">
      <c r="A135" s="262" t="s">
        <v>156</v>
      </c>
      <c r="B135" s="263">
        <v>3812.8808131416549</v>
      </c>
      <c r="C135" s="263">
        <v>3500.8832223028667</v>
      </c>
      <c r="D135" s="263">
        <v>3305.0322089949263</v>
      </c>
      <c r="E135" s="263">
        <v>3206.6150659331411</v>
      </c>
      <c r="F135" s="379">
        <v>3282.2826928167342</v>
      </c>
      <c r="G135" s="263">
        <v>3374.43242811761</v>
      </c>
      <c r="H135" s="263">
        <v>3335.7786586936836</v>
      </c>
      <c r="I135" s="263">
        <v>3267.5848181035408</v>
      </c>
      <c r="J135" s="263">
        <v>3291.5784378876115</v>
      </c>
      <c r="K135" s="263">
        <v>3358.2416058723165</v>
      </c>
      <c r="L135" s="263">
        <v>3261.0660121598298</v>
      </c>
      <c r="M135" s="263">
        <v>3266.4705965829853</v>
      </c>
      <c r="N135" s="260" t="s">
        <v>157</v>
      </c>
    </row>
    <row r="136" spans="1:14">
      <c r="A136" s="201"/>
      <c r="B136" s="380"/>
      <c r="C136" s="380"/>
      <c r="D136" s="380"/>
      <c r="E136" s="380"/>
      <c r="F136" s="175"/>
      <c r="G136" s="380"/>
      <c r="H136" s="380"/>
      <c r="I136" s="380"/>
      <c r="J136" s="380"/>
      <c r="K136" s="380"/>
      <c r="L136" s="380"/>
      <c r="M136" s="380"/>
      <c r="N136" s="202"/>
    </row>
    <row r="137" spans="1:14">
      <c r="A137" s="171" t="s">
        <v>110</v>
      </c>
      <c r="B137" s="286"/>
      <c r="C137" s="286"/>
      <c r="D137" s="286"/>
      <c r="E137" s="286"/>
      <c r="F137" s="286"/>
      <c r="G137" s="286"/>
      <c r="H137" s="286"/>
      <c r="I137" s="286"/>
      <c r="J137" s="286"/>
      <c r="K137" s="286"/>
      <c r="L137" s="286"/>
      <c r="M137" s="286"/>
      <c r="N137" s="173" t="s">
        <v>33</v>
      </c>
    </row>
    <row r="138" spans="1:14">
      <c r="A138" s="235"/>
      <c r="B138" s="381" t="str">
        <f>+B5</f>
        <v>2013/01</v>
      </c>
      <c r="C138" s="381" t="str">
        <f t="shared" ref="C138:M138" si="20">+C5</f>
        <v>2013/02</v>
      </c>
      <c r="D138" s="381" t="str">
        <f t="shared" si="20"/>
        <v>2013/03</v>
      </c>
      <c r="E138" s="381" t="str">
        <f t="shared" si="20"/>
        <v>2013/04</v>
      </c>
      <c r="F138" s="381" t="str">
        <f t="shared" si="20"/>
        <v>2013/05</v>
      </c>
      <c r="G138" s="381" t="str">
        <f t="shared" si="20"/>
        <v>2013/06</v>
      </c>
      <c r="H138" s="381" t="str">
        <f t="shared" si="20"/>
        <v>2013/07</v>
      </c>
      <c r="I138" s="381" t="str">
        <f t="shared" si="20"/>
        <v>2013/08</v>
      </c>
      <c r="J138" s="381" t="str">
        <f t="shared" si="20"/>
        <v>2013/09</v>
      </c>
      <c r="K138" s="381" t="str">
        <f t="shared" si="20"/>
        <v>2013/10</v>
      </c>
      <c r="L138" s="381" t="str">
        <f t="shared" si="20"/>
        <v>2013/11</v>
      </c>
      <c r="M138" s="381" t="str">
        <f t="shared" si="20"/>
        <v>2013/12</v>
      </c>
      <c r="N138" s="237"/>
    </row>
    <row r="139" spans="1:14">
      <c r="A139" s="382" t="s">
        <v>69</v>
      </c>
      <c r="B139" s="383">
        <v>2731.53</v>
      </c>
      <c r="C139" s="383">
        <v>2738.58</v>
      </c>
      <c r="D139" s="383">
        <v>2818.69</v>
      </c>
      <c r="E139" s="383">
        <v>2887.44</v>
      </c>
      <c r="F139" s="383">
        <v>2982</v>
      </c>
      <c r="G139" s="383">
        <v>2909</v>
      </c>
      <c r="H139" s="383">
        <v>3090.19</v>
      </c>
      <c r="I139" s="383">
        <v>3074</v>
      </c>
      <c r="J139" s="383">
        <v>3218</v>
      </c>
      <c r="K139" s="383">
        <v>3378</v>
      </c>
      <c r="L139" s="383">
        <v>3488</v>
      </c>
      <c r="M139" s="383">
        <v>3592</v>
      </c>
      <c r="N139" s="330" t="s">
        <v>93</v>
      </c>
    </row>
    <row r="140" spans="1:14">
      <c r="A140" s="384" t="s">
        <v>68</v>
      </c>
      <c r="B140" s="385">
        <v>1498.11</v>
      </c>
      <c r="C140" s="385">
        <v>1514.68</v>
      </c>
      <c r="D140" s="385">
        <v>1569.19</v>
      </c>
      <c r="E140" s="385">
        <v>1597.57</v>
      </c>
      <c r="F140" s="385">
        <v>1631</v>
      </c>
      <c r="G140" s="385">
        <v>1606</v>
      </c>
      <c r="H140" s="385">
        <v>1685.73</v>
      </c>
      <c r="I140" s="385">
        <v>1633</v>
      </c>
      <c r="J140" s="385">
        <v>1682</v>
      </c>
      <c r="K140" s="385">
        <v>1757</v>
      </c>
      <c r="L140" s="385">
        <v>1806</v>
      </c>
      <c r="M140" s="385">
        <v>1848</v>
      </c>
      <c r="N140" s="197" t="s">
        <v>92</v>
      </c>
    </row>
    <row r="141" spans="1:14">
      <c r="A141" s="384" t="s">
        <v>34</v>
      </c>
      <c r="B141" s="385">
        <v>7776.05</v>
      </c>
      <c r="C141" s="385">
        <v>7741.7</v>
      </c>
      <c r="D141" s="385">
        <v>7795.31</v>
      </c>
      <c r="E141" s="385">
        <v>7913.71</v>
      </c>
      <c r="F141" s="385">
        <v>8349</v>
      </c>
      <c r="G141" s="385">
        <v>7959</v>
      </c>
      <c r="H141" s="385">
        <v>8275.9699999999993</v>
      </c>
      <c r="I141" s="385">
        <v>8103</v>
      </c>
      <c r="J141" s="385">
        <v>8594</v>
      </c>
      <c r="K141" s="385">
        <v>9034</v>
      </c>
      <c r="L141" s="385">
        <v>9405</v>
      </c>
      <c r="M141" s="385">
        <v>9552</v>
      </c>
      <c r="N141" s="176" t="s">
        <v>84</v>
      </c>
    </row>
    <row r="142" spans="1:14">
      <c r="A142" s="174" t="s">
        <v>59</v>
      </c>
      <c r="B142" s="385">
        <v>59761.49</v>
      </c>
      <c r="C142" s="385">
        <v>57424.29</v>
      </c>
      <c r="D142" s="385">
        <v>56352.09</v>
      </c>
      <c r="E142" s="385">
        <v>55910.37</v>
      </c>
      <c r="F142" s="385">
        <v>53506</v>
      </c>
      <c r="G142" s="385">
        <v>47457</v>
      </c>
      <c r="H142" s="385">
        <v>48234.49</v>
      </c>
      <c r="I142" s="385">
        <v>50008</v>
      </c>
      <c r="J142" s="385">
        <v>52338</v>
      </c>
      <c r="K142" s="385">
        <v>54256</v>
      </c>
      <c r="L142" s="385">
        <v>52482</v>
      </c>
      <c r="M142" s="385">
        <v>51507</v>
      </c>
      <c r="N142" s="197" t="s">
        <v>82</v>
      </c>
    </row>
    <row r="143" spans="1:14">
      <c r="A143" s="174" t="s">
        <v>147</v>
      </c>
      <c r="B143" s="385">
        <v>2496.83</v>
      </c>
      <c r="C143" s="385">
        <v>2365.59</v>
      </c>
      <c r="D143" s="385">
        <v>2236.3000000000002</v>
      </c>
      <c r="E143" s="385">
        <v>2177.91</v>
      </c>
      <c r="F143" s="385">
        <v>2301</v>
      </c>
      <c r="G143" s="385">
        <v>1979</v>
      </c>
      <c r="H143" s="385">
        <v>1993.8</v>
      </c>
      <c r="I143" s="385">
        <v>2098</v>
      </c>
      <c r="J143" s="385">
        <v>2098</v>
      </c>
      <c r="K143" s="385">
        <v>2142</v>
      </c>
      <c r="L143" s="385">
        <v>2221</v>
      </c>
      <c r="M143" s="385">
        <v>2116</v>
      </c>
      <c r="N143" s="197" t="s">
        <v>159</v>
      </c>
    </row>
    <row r="144" spans="1:14">
      <c r="A144" s="384" t="s">
        <v>36</v>
      </c>
      <c r="B144" s="385">
        <v>3732.6</v>
      </c>
      <c r="C144" s="385">
        <v>3723</v>
      </c>
      <c r="D144" s="385">
        <v>3731.42</v>
      </c>
      <c r="E144" s="385">
        <v>3856.75</v>
      </c>
      <c r="F144" s="385">
        <v>3949</v>
      </c>
      <c r="G144" s="385">
        <v>3738</v>
      </c>
      <c r="H144" s="385">
        <v>3992.69</v>
      </c>
      <c r="I144" s="385">
        <v>3934</v>
      </c>
      <c r="J144" s="385">
        <v>4143</v>
      </c>
      <c r="K144" s="385">
        <v>4300</v>
      </c>
      <c r="L144" s="385">
        <v>4295</v>
      </c>
      <c r="M144" s="385">
        <v>4296</v>
      </c>
      <c r="N144" s="197" t="s">
        <v>83</v>
      </c>
    </row>
    <row r="145" spans="1:14">
      <c r="A145" s="174" t="s">
        <v>63</v>
      </c>
      <c r="B145" s="385">
        <v>40482.92</v>
      </c>
      <c r="C145" s="385">
        <v>39709.56</v>
      </c>
      <c r="D145" s="385">
        <v>39860.839999999997</v>
      </c>
      <c r="E145" s="385">
        <v>38735</v>
      </c>
      <c r="F145" s="385">
        <v>42016</v>
      </c>
      <c r="G145" s="385">
        <v>39578</v>
      </c>
      <c r="H145" s="385">
        <v>41292.839999999997</v>
      </c>
      <c r="I145" s="385">
        <v>42228</v>
      </c>
      <c r="J145" s="385">
        <v>44032</v>
      </c>
      <c r="K145" s="385">
        <v>45518</v>
      </c>
      <c r="L145" s="385">
        <v>44975</v>
      </c>
      <c r="M145" s="385">
        <v>46256</v>
      </c>
      <c r="N145" s="197" t="s">
        <v>90</v>
      </c>
    </row>
    <row r="146" spans="1:14">
      <c r="A146" s="174" t="s">
        <v>60</v>
      </c>
      <c r="B146" s="385">
        <v>19894.98</v>
      </c>
      <c r="C146" s="385">
        <v>18861.54</v>
      </c>
      <c r="D146" s="385">
        <v>18835.77</v>
      </c>
      <c r="E146" s="385">
        <v>19504.18</v>
      </c>
      <c r="F146" s="385">
        <v>18835.77</v>
      </c>
      <c r="G146" s="385">
        <v>19395</v>
      </c>
      <c r="H146" s="385">
        <v>19345.7</v>
      </c>
      <c r="I146" s="385">
        <v>18620</v>
      </c>
      <c r="J146" s="385">
        <v>19380</v>
      </c>
      <c r="K146" s="385">
        <v>21165</v>
      </c>
      <c r="L146" s="385">
        <v>20792</v>
      </c>
      <c r="M146" s="385">
        <v>21171</v>
      </c>
      <c r="N146" s="197" t="s">
        <v>86</v>
      </c>
    </row>
    <row r="147" spans="1:14">
      <c r="A147" s="384" t="s">
        <v>35</v>
      </c>
      <c r="B147" s="385">
        <v>23729.53</v>
      </c>
      <c r="C147" s="385">
        <v>23020.27</v>
      </c>
      <c r="D147" s="385">
        <v>22299.63</v>
      </c>
      <c r="E147" s="385">
        <v>22737.01</v>
      </c>
      <c r="F147" s="385">
        <v>22299.63</v>
      </c>
      <c r="G147" s="385">
        <v>20803</v>
      </c>
      <c r="H147" s="385">
        <v>21883.66</v>
      </c>
      <c r="I147" s="385">
        <v>21731</v>
      </c>
      <c r="J147" s="385">
        <v>22860</v>
      </c>
      <c r="K147" s="385">
        <v>23206</v>
      </c>
      <c r="L147" s="385">
        <v>23881</v>
      </c>
      <c r="M147" s="385">
        <v>23306</v>
      </c>
      <c r="N147" s="197" t="s">
        <v>85</v>
      </c>
    </row>
    <row r="148" spans="1:14">
      <c r="A148" s="384" t="s">
        <v>37</v>
      </c>
      <c r="B148" s="385">
        <v>6276.88</v>
      </c>
      <c r="C148" s="385">
        <v>6360.81</v>
      </c>
      <c r="D148" s="385">
        <v>6411.74</v>
      </c>
      <c r="E148" s="385">
        <v>6430.12</v>
      </c>
      <c r="F148" s="385">
        <v>6583</v>
      </c>
      <c r="G148" s="385">
        <v>6215</v>
      </c>
      <c r="H148" s="385">
        <v>6621.06</v>
      </c>
      <c r="I148" s="385">
        <v>6413</v>
      </c>
      <c r="J148" s="385">
        <v>6462</v>
      </c>
      <c r="K148" s="385">
        <v>6731</v>
      </c>
      <c r="L148" s="385">
        <v>6651</v>
      </c>
      <c r="M148" s="385">
        <v>6749</v>
      </c>
      <c r="N148" s="197" t="s">
        <v>91</v>
      </c>
    </row>
    <row r="149" spans="1:14">
      <c r="A149" s="384" t="s">
        <v>38</v>
      </c>
      <c r="B149" s="385">
        <v>1138.6600000000001</v>
      </c>
      <c r="C149" s="385">
        <v>11559.36</v>
      </c>
      <c r="D149" s="385">
        <v>12335.96</v>
      </c>
      <c r="E149" s="385">
        <v>13860.86</v>
      </c>
      <c r="F149" s="385">
        <v>13775</v>
      </c>
      <c r="G149" s="385">
        <v>13677</v>
      </c>
      <c r="H149" s="385">
        <v>13668.32</v>
      </c>
      <c r="I149" s="385">
        <v>13389</v>
      </c>
      <c r="J149" s="385">
        <v>14456</v>
      </c>
      <c r="K149" s="385">
        <v>14328</v>
      </c>
      <c r="L149" s="385">
        <v>15662</v>
      </c>
      <c r="M149" s="385">
        <v>16291</v>
      </c>
      <c r="N149" s="197" t="s">
        <v>87</v>
      </c>
    </row>
    <row r="150" spans="1:14">
      <c r="A150" s="174" t="s">
        <v>61</v>
      </c>
      <c r="B150" s="385">
        <v>45728.06</v>
      </c>
      <c r="C150" s="385">
        <v>44120.99</v>
      </c>
      <c r="D150" s="385">
        <v>44077.09</v>
      </c>
      <c r="E150" s="385">
        <v>42263.48</v>
      </c>
      <c r="F150" s="385">
        <v>44077.09</v>
      </c>
      <c r="G150" s="385">
        <v>40623</v>
      </c>
      <c r="H150" s="385">
        <v>40837.879999999997</v>
      </c>
      <c r="I150" s="385">
        <v>39492</v>
      </c>
      <c r="J150" s="385">
        <v>40185</v>
      </c>
      <c r="K150" s="385">
        <v>41039</v>
      </c>
      <c r="L150" s="385">
        <v>42499</v>
      </c>
      <c r="M150" s="385">
        <v>42727</v>
      </c>
      <c r="N150" s="197" t="s">
        <v>88</v>
      </c>
    </row>
    <row r="151" spans="1:14">
      <c r="A151" s="206" t="s">
        <v>62</v>
      </c>
      <c r="B151" s="386">
        <v>1622.13</v>
      </c>
      <c r="C151" s="386">
        <v>1534.41</v>
      </c>
      <c r="D151" s="386">
        <v>1454.72</v>
      </c>
      <c r="E151" s="386">
        <v>1407.21</v>
      </c>
      <c r="F151" s="386">
        <v>1331</v>
      </c>
      <c r="G151" s="386">
        <v>1275</v>
      </c>
      <c r="H151" s="386">
        <v>1313.38</v>
      </c>
      <c r="I151" s="386">
        <v>1291</v>
      </c>
      <c r="J151" s="386">
        <v>1422</v>
      </c>
      <c r="K151" s="386">
        <v>1480</v>
      </c>
      <c r="L151" s="386">
        <v>1403</v>
      </c>
      <c r="M151" s="386">
        <v>1443</v>
      </c>
      <c r="N151" s="208" t="s">
        <v>89</v>
      </c>
    </row>
    <row r="152" spans="1:14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</row>
    <row r="153" spans="1:14">
      <c r="A153" s="266" t="s">
        <v>46</v>
      </c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222" t="s">
        <v>45</v>
      </c>
    </row>
    <row r="154" spans="1:14">
      <c r="A154" s="387" t="s">
        <v>296</v>
      </c>
      <c r="B154" s="18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293" t="s">
        <v>310</v>
      </c>
    </row>
    <row r="156" spans="1:14">
      <c r="A156" s="268"/>
      <c r="B156" s="268"/>
      <c r="C156" s="268"/>
      <c r="D156" s="268"/>
      <c r="E156" s="268"/>
      <c r="F156" s="268"/>
      <c r="G156" s="268"/>
      <c r="H156" s="268"/>
      <c r="I156" s="268"/>
      <c r="J156" s="268"/>
      <c r="K156" s="268"/>
      <c r="L156" s="268"/>
      <c r="M156" s="268"/>
    </row>
    <row r="157" spans="1:14">
      <c r="A157" s="265" t="s">
        <v>533</v>
      </c>
      <c r="B157" s="265"/>
      <c r="C157" s="265"/>
      <c r="D157" s="265"/>
      <c r="E157" s="265"/>
      <c r="F157" s="265"/>
      <c r="G157" s="265"/>
      <c r="H157" s="265"/>
      <c r="I157" s="265"/>
      <c r="J157" s="265"/>
      <c r="K157" s="265"/>
      <c r="L157" s="265"/>
      <c r="M157" s="265"/>
      <c r="N157" s="222" t="s">
        <v>534</v>
      </c>
    </row>
    <row r="158" spans="1:14">
      <c r="A158" s="268"/>
      <c r="B158" s="268"/>
      <c r="C158" s="268"/>
      <c r="D158" s="268"/>
      <c r="E158" s="268"/>
      <c r="F158" s="268"/>
      <c r="G158" s="268"/>
      <c r="H158" s="268"/>
      <c r="I158" s="268"/>
      <c r="J158" s="268"/>
      <c r="K158" s="268"/>
      <c r="L158" s="268"/>
      <c r="M158" s="268"/>
    </row>
    <row r="159" spans="1:14">
      <c r="A159" s="268"/>
      <c r="B159" s="268"/>
      <c r="C159" s="268"/>
      <c r="D159" s="268"/>
      <c r="E159" s="268"/>
      <c r="F159" s="268"/>
      <c r="G159" s="268"/>
      <c r="H159" s="268"/>
      <c r="I159" s="268"/>
      <c r="J159" s="268"/>
      <c r="K159" s="268"/>
      <c r="L159" s="268"/>
      <c r="M159" s="268"/>
    </row>
    <row r="160" spans="1:14">
      <c r="A160" s="268"/>
      <c r="B160" s="268"/>
      <c r="C160" s="268"/>
      <c r="D160" s="268"/>
      <c r="E160" s="268"/>
      <c r="F160" s="268"/>
      <c r="G160" s="268"/>
      <c r="H160" s="268"/>
      <c r="I160" s="268"/>
      <c r="J160" s="268"/>
      <c r="K160" s="268"/>
      <c r="L160" s="268"/>
      <c r="M160" s="268"/>
    </row>
    <row r="161" spans="1:13">
      <c r="A161" s="268"/>
      <c r="B161" s="268"/>
      <c r="C161" s="268"/>
      <c r="D161" s="268"/>
      <c r="E161" s="268"/>
      <c r="F161" s="268"/>
      <c r="G161" s="268"/>
      <c r="H161" s="268"/>
      <c r="I161" s="268"/>
      <c r="J161" s="268"/>
      <c r="K161" s="268"/>
      <c r="L161" s="268"/>
      <c r="M161" s="268"/>
    </row>
    <row r="162" spans="1:13">
      <c r="A162" s="268"/>
      <c r="B162" s="268"/>
      <c r="C162" s="268"/>
      <c r="D162" s="268"/>
      <c r="E162" s="268"/>
      <c r="F162" s="268"/>
      <c r="G162" s="268"/>
      <c r="H162" s="268"/>
      <c r="I162" s="268"/>
      <c r="J162" s="268"/>
      <c r="K162" s="268"/>
      <c r="L162" s="268"/>
      <c r="M162" s="268"/>
    </row>
    <row r="163" spans="1:13">
      <c r="A163" s="268"/>
      <c r="B163" s="268"/>
      <c r="C163" s="268"/>
      <c r="D163" s="268"/>
      <c r="E163" s="268"/>
      <c r="F163" s="268"/>
      <c r="G163" s="268"/>
      <c r="H163" s="268"/>
      <c r="I163" s="268"/>
      <c r="J163" s="268"/>
      <c r="K163" s="268"/>
      <c r="L163" s="268"/>
      <c r="M163" s="268"/>
    </row>
    <row r="164" spans="1:13">
      <c r="A164" s="268"/>
      <c r="B164" s="268"/>
      <c r="C164" s="268"/>
      <c r="D164" s="268"/>
      <c r="E164" s="268"/>
      <c r="F164" s="268"/>
      <c r="G164" s="268"/>
      <c r="H164" s="268"/>
      <c r="I164" s="268"/>
      <c r="J164" s="268"/>
      <c r="K164" s="268"/>
      <c r="L164" s="268"/>
      <c r="M164" s="268"/>
    </row>
    <row r="165" spans="1:13">
      <c r="A165" s="268"/>
      <c r="B165" s="268"/>
      <c r="C165" s="268"/>
      <c r="D165" s="268"/>
      <c r="E165" s="268"/>
      <c r="F165" s="268"/>
      <c r="G165" s="268"/>
      <c r="H165" s="268"/>
      <c r="I165" s="268"/>
      <c r="J165" s="268"/>
      <c r="K165" s="268"/>
      <c r="L165" s="268"/>
      <c r="M165" s="268"/>
    </row>
    <row r="166" spans="1:13">
      <c r="A166" s="268"/>
      <c r="B166" s="268"/>
      <c r="C166" s="26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</row>
    <row r="167" spans="1:13">
      <c r="A167" s="268"/>
      <c r="B167" s="268"/>
      <c r="C167" s="268"/>
      <c r="D167" s="268"/>
      <c r="E167" s="268"/>
      <c r="F167" s="268"/>
      <c r="G167" s="268"/>
      <c r="H167" s="268"/>
      <c r="I167" s="268"/>
      <c r="J167" s="268"/>
      <c r="K167" s="268"/>
      <c r="L167" s="268"/>
      <c r="M167" s="268"/>
    </row>
    <row r="168" spans="1:13">
      <c r="A168" s="268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</row>
    <row r="169" spans="1:13">
      <c r="A169" s="268"/>
      <c r="B169" s="269"/>
      <c r="C169" s="269"/>
      <c r="D169" s="269"/>
      <c r="E169" s="269"/>
      <c r="F169" s="269"/>
      <c r="G169" s="269"/>
      <c r="H169" s="269"/>
      <c r="I169" s="269"/>
      <c r="J169" s="269"/>
      <c r="K169" s="269"/>
      <c r="L169" s="269"/>
      <c r="M169" s="269"/>
    </row>
    <row r="170" spans="1:13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</row>
    <row r="171" spans="1:13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3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</row>
    <row r="173" spans="1:13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3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3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3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268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268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268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268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268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268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268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268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268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268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268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268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268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268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268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268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268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268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268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268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268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268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268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268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268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268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268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268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268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268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268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268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268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268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268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268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268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</row>
  </sheetData>
  <pageMargins left="0.43307086614173229" right="0.23622047244094491" top="0.31496062992125984" bottom="0.31496062992125984" header="0.15748031496062992" footer="0.19685039370078741"/>
  <pageSetup paperSize="9" scale="54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78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4">
    <pageSetUpPr autoPageBreaks="0"/>
  </sheetPr>
  <dimension ref="A1:O266"/>
  <sheetViews>
    <sheetView zoomScale="80" zoomScaleNormal="80" zoomScaleSheetLayoutView="100" workbookViewId="0">
      <selection activeCell="M20" sqref="M20"/>
    </sheetView>
  </sheetViews>
  <sheetFormatPr defaultColWidth="42" defaultRowHeight="12.75"/>
  <cols>
    <col min="1" max="1" width="60.140625" style="170" bestFit="1" customWidth="1"/>
    <col min="2" max="13" width="13.140625" style="170" customWidth="1"/>
    <col min="14" max="14" width="59" style="170" bestFit="1" customWidth="1"/>
    <col min="15" max="16384" width="42" style="170"/>
  </cols>
  <sheetData>
    <row r="1" spans="1:14" s="165" customFormat="1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400" t="s">
        <v>379</v>
      </c>
    </row>
    <row r="2" spans="1:14" s="165" customFormat="1" ht="13.5" customHeight="1">
      <c r="A2" s="408"/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10"/>
    </row>
    <row r="3" spans="1:14" s="165" customFormat="1" ht="13.5" customHeight="1">
      <c r="A3" s="405"/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7"/>
    </row>
    <row r="4" spans="1:14">
      <c r="A4" s="167" t="s">
        <v>495</v>
      </c>
      <c r="B4" s="168" t="s">
        <v>266</v>
      </c>
      <c r="C4" s="168" t="s">
        <v>267</v>
      </c>
      <c r="D4" s="168" t="s">
        <v>265</v>
      </c>
      <c r="E4" s="168" t="s">
        <v>268</v>
      </c>
      <c r="F4" s="168" t="s">
        <v>256</v>
      </c>
      <c r="G4" s="168" t="s">
        <v>269</v>
      </c>
      <c r="H4" s="168" t="s">
        <v>257</v>
      </c>
      <c r="I4" s="168" t="s">
        <v>260</v>
      </c>
      <c r="J4" s="168" t="s">
        <v>270</v>
      </c>
      <c r="K4" s="168" t="s">
        <v>271</v>
      </c>
      <c r="L4" s="168" t="s">
        <v>272</v>
      </c>
      <c r="M4" s="168" t="s">
        <v>273</v>
      </c>
      <c r="N4" s="169" t="s">
        <v>496</v>
      </c>
    </row>
    <row r="5" spans="1:14">
      <c r="A5" s="171" t="s">
        <v>343</v>
      </c>
      <c r="B5" s="172">
        <f>SUM(B6:B14)</f>
        <v>1364457.0753762391</v>
      </c>
      <c r="C5" s="172">
        <f t="shared" ref="C5:M5" si="0">SUM(C6:C14)</f>
        <v>1369198.221168699</v>
      </c>
      <c r="D5" s="172">
        <f t="shared" si="0"/>
        <v>1373725.5672853938</v>
      </c>
      <c r="E5" s="172">
        <f t="shared" si="0"/>
        <v>1394940.7446447851</v>
      </c>
      <c r="F5" s="172">
        <f t="shared" si="0"/>
        <v>1395679.0698494157</v>
      </c>
      <c r="G5" s="172">
        <f t="shared" si="0"/>
        <v>1415189.6166540792</v>
      </c>
      <c r="H5" s="172">
        <f t="shared" si="0"/>
        <v>1440550.7568246191</v>
      </c>
      <c r="I5" s="172">
        <f t="shared" si="0"/>
        <v>1429718.0223379433</v>
      </c>
      <c r="J5" s="172">
        <f t="shared" si="0"/>
        <v>1456874.5075675943</v>
      </c>
      <c r="K5" s="172">
        <f t="shared" si="0"/>
        <v>1455528.6042349571</v>
      </c>
      <c r="L5" s="172">
        <f t="shared" si="0"/>
        <v>1473767.2850384843</v>
      </c>
      <c r="M5" s="172">
        <f t="shared" si="0"/>
        <v>1510352.8302749998</v>
      </c>
      <c r="N5" s="173" t="s">
        <v>345</v>
      </c>
    </row>
    <row r="6" spans="1:14">
      <c r="A6" s="174" t="s">
        <v>340</v>
      </c>
      <c r="B6" s="175">
        <v>574920.82299999997</v>
      </c>
      <c r="C6" s="175">
        <v>568181.86499999999</v>
      </c>
      <c r="D6" s="175">
        <v>567802.47499999998</v>
      </c>
      <c r="E6" s="175">
        <v>576263.755</v>
      </c>
      <c r="F6" s="175">
        <v>569894.86300000001</v>
      </c>
      <c r="G6" s="175">
        <v>602794.94099999999</v>
      </c>
      <c r="H6" s="175">
        <v>616914.89899999998</v>
      </c>
      <c r="I6" s="175">
        <v>595544.674</v>
      </c>
      <c r="J6" s="175">
        <v>611435</v>
      </c>
      <c r="K6" s="175">
        <v>598221.93500000006</v>
      </c>
      <c r="L6" s="175">
        <v>607890.51</v>
      </c>
      <c r="M6" s="175">
        <v>650366.11899999995</v>
      </c>
      <c r="N6" s="176" t="s">
        <v>351</v>
      </c>
    </row>
    <row r="7" spans="1:14">
      <c r="A7" s="174" t="s">
        <v>341</v>
      </c>
      <c r="B7" s="175">
        <v>315782.467</v>
      </c>
      <c r="C7" s="175">
        <v>321455.09600000002</v>
      </c>
      <c r="D7" s="175">
        <v>321256.11200000002</v>
      </c>
      <c r="E7" s="175">
        <v>320817.83899999998</v>
      </c>
      <c r="F7" s="175">
        <v>315268.09499999997</v>
      </c>
      <c r="G7" s="175">
        <v>303006.80499999999</v>
      </c>
      <c r="H7" s="175">
        <v>313529.63099999999</v>
      </c>
      <c r="I7" s="175">
        <v>325066.505</v>
      </c>
      <c r="J7" s="175">
        <v>333817</v>
      </c>
      <c r="K7" s="175">
        <v>340132.70199999999</v>
      </c>
      <c r="L7" s="175">
        <v>335080.76199999999</v>
      </c>
      <c r="M7" s="175">
        <v>324063.24900000001</v>
      </c>
      <c r="N7" s="176" t="s">
        <v>352</v>
      </c>
    </row>
    <row r="8" spans="1:14">
      <c r="A8" s="174" t="s">
        <v>342</v>
      </c>
      <c r="B8" s="177">
        <v>17972.626</v>
      </c>
      <c r="C8" s="177">
        <v>17338.003000000001</v>
      </c>
      <c r="D8" s="177">
        <v>15377.206</v>
      </c>
      <c r="E8" s="177">
        <v>16095.683000000001</v>
      </c>
      <c r="F8" s="177">
        <v>16459.100999999999</v>
      </c>
      <c r="G8" s="177">
        <v>16777.006000000001</v>
      </c>
      <c r="H8" s="177">
        <v>16508.641</v>
      </c>
      <c r="I8" s="177">
        <v>15842.429</v>
      </c>
      <c r="J8" s="177">
        <v>16575</v>
      </c>
      <c r="K8" s="175">
        <v>16765.106</v>
      </c>
      <c r="L8" s="177">
        <v>17966.156999999999</v>
      </c>
      <c r="M8" s="177">
        <v>15926.717000000001</v>
      </c>
      <c r="N8" s="176" t="s">
        <v>353</v>
      </c>
    </row>
    <row r="9" spans="1:14">
      <c r="A9" s="174" t="s">
        <v>49</v>
      </c>
      <c r="B9" s="175">
        <v>311319.89999999997</v>
      </c>
      <c r="C9" s="175">
        <v>314911.90000000002</v>
      </c>
      <c r="D9" s="175">
        <v>320873.60000000009</v>
      </c>
      <c r="E9" s="175">
        <v>327297.2</v>
      </c>
      <c r="F9" s="175">
        <v>334579.19999999995</v>
      </c>
      <c r="G9" s="175">
        <v>330616</v>
      </c>
      <c r="H9" s="175">
        <v>329288.20000000007</v>
      </c>
      <c r="I9" s="175">
        <v>327170.89999999997</v>
      </c>
      <c r="J9" s="175">
        <v>329101.59999999998</v>
      </c>
      <c r="K9" s="175">
        <v>330791.59999999998</v>
      </c>
      <c r="L9" s="175">
        <v>337450.30000000005</v>
      </c>
      <c r="M9" s="175">
        <v>340205.15</v>
      </c>
      <c r="N9" s="176" t="s">
        <v>298</v>
      </c>
    </row>
    <row r="10" spans="1:14">
      <c r="A10" s="174" t="s">
        <v>51</v>
      </c>
      <c r="B10" s="175">
        <v>38520.559040000007</v>
      </c>
      <c r="C10" s="175">
        <v>39394.488380000003</v>
      </c>
      <c r="D10" s="175">
        <v>38033.877380000005</v>
      </c>
      <c r="E10" s="175">
        <v>39719.808100000002</v>
      </c>
      <c r="F10" s="175">
        <v>41271.869520000007</v>
      </c>
      <c r="G10" s="175">
        <v>41543.951719999997</v>
      </c>
      <c r="H10" s="175">
        <v>41831.879700000005</v>
      </c>
      <c r="I10" s="175">
        <v>42452.922079999997</v>
      </c>
      <c r="J10" s="175">
        <v>43541.202600000004</v>
      </c>
      <c r="K10" s="175">
        <v>43195.607810000001</v>
      </c>
      <c r="L10" s="175">
        <v>44130.621360000005</v>
      </c>
      <c r="M10" s="175">
        <v>45219.578460000004</v>
      </c>
      <c r="N10" s="176" t="s">
        <v>52</v>
      </c>
    </row>
    <row r="11" spans="1:14">
      <c r="A11" s="174" t="s">
        <v>234</v>
      </c>
      <c r="B11" s="175">
        <v>70410.310947903112</v>
      </c>
      <c r="C11" s="175">
        <v>71455.562820633902</v>
      </c>
      <c r="D11" s="175">
        <v>73857.543135311891</v>
      </c>
      <c r="E11" s="175">
        <v>77569.996081733596</v>
      </c>
      <c r="F11" s="175">
        <v>81210.391951072597</v>
      </c>
      <c r="G11" s="175">
        <v>82407.934864741299</v>
      </c>
      <c r="H11" s="175">
        <v>83590.349915916202</v>
      </c>
      <c r="I11" s="175">
        <v>82794.593051478092</v>
      </c>
      <c r="J11" s="177">
        <v>79911.348406849997</v>
      </c>
      <c r="K11" s="175">
        <v>84890.536095571602</v>
      </c>
      <c r="L11" s="177">
        <v>88712.690081130888</v>
      </c>
      <c r="M11" s="175">
        <v>89699</v>
      </c>
      <c r="N11" s="176" t="s">
        <v>144</v>
      </c>
    </row>
    <row r="12" spans="1:14">
      <c r="A12" s="174" t="s">
        <v>262</v>
      </c>
      <c r="B12" s="177">
        <v>33780.7730762227</v>
      </c>
      <c r="C12" s="177">
        <v>35082.126064451302</v>
      </c>
      <c r="D12" s="177">
        <v>35247.565995896701</v>
      </c>
      <c r="E12" s="177">
        <v>35997.992729995698</v>
      </c>
      <c r="F12" s="177">
        <v>36047.125343444699</v>
      </c>
      <c r="G12" s="177">
        <v>37223.169682872001</v>
      </c>
      <c r="H12" s="177">
        <v>38170.833723507698</v>
      </c>
      <c r="I12" s="177">
        <v>39986.076022811598</v>
      </c>
      <c r="J12" s="175">
        <v>41416.884474800601</v>
      </c>
      <c r="K12" s="175">
        <v>40490.2533192958</v>
      </c>
      <c r="L12" s="175">
        <v>41432.060452385602</v>
      </c>
      <c r="M12" s="175">
        <v>43642</v>
      </c>
      <c r="N12" s="176" t="s">
        <v>299</v>
      </c>
    </row>
    <row r="13" spans="1:14">
      <c r="A13" s="174" t="s">
        <v>354</v>
      </c>
      <c r="B13" s="175">
        <v>1535.9885757932002</v>
      </c>
      <c r="C13" s="175">
        <v>1370.1060672287001</v>
      </c>
      <c r="D13" s="175">
        <v>1269.0209870051999</v>
      </c>
      <c r="E13" s="175">
        <v>1170.2718277757999</v>
      </c>
      <c r="F13" s="175">
        <v>941.57162705830001</v>
      </c>
      <c r="G13" s="175">
        <v>812.5131436058</v>
      </c>
      <c r="H13" s="175">
        <v>707.8740708954</v>
      </c>
      <c r="I13" s="175">
        <v>851.21769931380004</v>
      </c>
      <c r="J13" s="175">
        <v>1068.7264773137999</v>
      </c>
      <c r="K13" s="175">
        <v>1031.7185835497</v>
      </c>
      <c r="L13" s="175">
        <v>1095.1909497677</v>
      </c>
      <c r="M13" s="177">
        <v>1219.001</v>
      </c>
      <c r="N13" s="176" t="s">
        <v>347</v>
      </c>
    </row>
    <row r="14" spans="1:14">
      <c r="A14" s="174" t="s">
        <v>263</v>
      </c>
      <c r="B14" s="175">
        <v>213.62773632</v>
      </c>
      <c r="C14" s="175">
        <v>9.0738363849999999</v>
      </c>
      <c r="D14" s="175">
        <v>8.16678718</v>
      </c>
      <c r="E14" s="175">
        <v>8.19890528</v>
      </c>
      <c r="F14" s="175">
        <v>6.8524078399999997</v>
      </c>
      <c r="G14" s="175">
        <v>7.2952428600000001</v>
      </c>
      <c r="H14" s="175">
        <v>8.4484142999999996</v>
      </c>
      <c r="I14" s="175">
        <v>8.7054843400000017</v>
      </c>
      <c r="J14" s="175">
        <v>7.7456086300000004</v>
      </c>
      <c r="K14" s="175">
        <v>9.1454265400000008</v>
      </c>
      <c r="L14" s="175">
        <v>8.9931951999999988</v>
      </c>
      <c r="M14" s="175">
        <v>12.015815</v>
      </c>
      <c r="N14" s="176" t="s">
        <v>346</v>
      </c>
    </row>
    <row r="15" spans="1:14">
      <c r="A15" s="178" t="s">
        <v>344</v>
      </c>
      <c r="B15" s="179">
        <f>SUM(B16:B24)</f>
        <v>280145.96888008912</v>
      </c>
      <c r="C15" s="179">
        <f t="shared" ref="C15:M15" si="1">SUM(C16:C24)</f>
        <v>278996.40803959605</v>
      </c>
      <c r="D15" s="179">
        <f t="shared" si="1"/>
        <v>286335.07210607961</v>
      </c>
      <c r="E15" s="179">
        <f t="shared" si="1"/>
        <v>298371.48801739776</v>
      </c>
      <c r="F15" s="179">
        <f t="shared" si="1"/>
        <v>310749.22533475544</v>
      </c>
      <c r="G15" s="179">
        <f t="shared" si="1"/>
        <v>317350.50208246056</v>
      </c>
      <c r="H15" s="179">
        <f t="shared" si="1"/>
        <v>329912.24005782604</v>
      </c>
      <c r="I15" s="179">
        <f t="shared" si="1"/>
        <v>323506.88875835383</v>
      </c>
      <c r="J15" s="179">
        <f t="shared" si="1"/>
        <v>313644.02430660132</v>
      </c>
      <c r="K15" s="179">
        <f t="shared" si="1"/>
        <v>325413.63102162821</v>
      </c>
      <c r="L15" s="179">
        <f t="shared" si="1"/>
        <v>343634.30953380896</v>
      </c>
      <c r="M15" s="179">
        <f t="shared" si="1"/>
        <v>345777.618028</v>
      </c>
      <c r="N15" s="180" t="s">
        <v>359</v>
      </c>
    </row>
    <row r="16" spans="1:14">
      <c r="A16" s="174" t="s">
        <v>340</v>
      </c>
      <c r="B16" s="175">
        <v>10044.665999999999</v>
      </c>
      <c r="C16" s="175">
        <v>10071.42</v>
      </c>
      <c r="D16" s="175">
        <v>9866.5339999999997</v>
      </c>
      <c r="E16" s="175">
        <v>10868.492</v>
      </c>
      <c r="F16" s="175">
        <v>10283.454</v>
      </c>
      <c r="G16" s="175">
        <v>10259.290999999999</v>
      </c>
      <c r="H16" s="175">
        <v>10538.811</v>
      </c>
      <c r="I16" s="175">
        <v>10565.876</v>
      </c>
      <c r="J16" s="175">
        <v>10579</v>
      </c>
      <c r="K16" s="175">
        <v>11078.210999999999</v>
      </c>
      <c r="L16" s="175">
        <v>10989.509</v>
      </c>
      <c r="M16" s="175">
        <v>10966.029</v>
      </c>
      <c r="N16" s="176" t="s">
        <v>351</v>
      </c>
    </row>
    <row r="17" spans="1:14">
      <c r="A17" s="174" t="s">
        <v>341</v>
      </c>
      <c r="B17" s="175">
        <v>46639.966999999997</v>
      </c>
      <c r="C17" s="175">
        <v>45425.286999999997</v>
      </c>
      <c r="D17" s="175">
        <v>44821.553</v>
      </c>
      <c r="E17" s="175">
        <v>42907.504999999997</v>
      </c>
      <c r="F17" s="175">
        <v>41119.108999999997</v>
      </c>
      <c r="G17" s="175">
        <v>41892.985000000001</v>
      </c>
      <c r="H17" s="175">
        <v>42744.137000000002</v>
      </c>
      <c r="I17" s="175">
        <v>44089.525999999998</v>
      </c>
      <c r="J17" s="175">
        <v>47113</v>
      </c>
      <c r="K17" s="175">
        <v>46031.199000000001</v>
      </c>
      <c r="L17" s="175">
        <v>47592.069000000003</v>
      </c>
      <c r="M17" s="175">
        <v>51016.860999999997</v>
      </c>
      <c r="N17" s="176" t="s">
        <v>352</v>
      </c>
    </row>
    <row r="18" spans="1:14">
      <c r="A18" s="174" t="s">
        <v>342</v>
      </c>
      <c r="B18" s="175">
        <v>339.95100000000002</v>
      </c>
      <c r="C18" s="175">
        <v>334.81799999999998</v>
      </c>
      <c r="D18" s="175">
        <v>311.327</v>
      </c>
      <c r="E18" s="175">
        <v>315.96899999999999</v>
      </c>
      <c r="F18" s="175">
        <v>313.90199999999999</v>
      </c>
      <c r="G18" s="175">
        <v>336.05799999999999</v>
      </c>
      <c r="H18" s="175">
        <v>333.58</v>
      </c>
      <c r="I18" s="175">
        <v>325.38299999999998</v>
      </c>
      <c r="J18" s="175">
        <v>336</v>
      </c>
      <c r="K18" s="175">
        <v>321.08699999999999</v>
      </c>
      <c r="L18" s="175">
        <v>328.79700000000003</v>
      </c>
      <c r="M18" s="175">
        <v>323.47500000000002</v>
      </c>
      <c r="N18" s="176" t="s">
        <v>353</v>
      </c>
    </row>
    <row r="19" spans="1:14">
      <c r="A19" s="174" t="s">
        <v>49</v>
      </c>
      <c r="B19" s="177">
        <v>107417.9</v>
      </c>
      <c r="C19" s="177">
        <v>105185.29999999999</v>
      </c>
      <c r="D19" s="177">
        <v>100555.00000000001</v>
      </c>
      <c r="E19" s="177">
        <v>104672.80000000002</v>
      </c>
      <c r="F19" s="177">
        <v>108648.2</v>
      </c>
      <c r="G19" s="177">
        <v>115446.8</v>
      </c>
      <c r="H19" s="177">
        <v>119139.5</v>
      </c>
      <c r="I19" s="177">
        <v>115236.2</v>
      </c>
      <c r="J19" s="177">
        <v>112385.9</v>
      </c>
      <c r="K19" s="177">
        <v>114663.5</v>
      </c>
      <c r="L19" s="177">
        <v>119905.4</v>
      </c>
      <c r="M19" s="177">
        <v>119719.61</v>
      </c>
      <c r="N19" s="176" t="s">
        <v>298</v>
      </c>
    </row>
    <row r="20" spans="1:14">
      <c r="A20" s="174" t="s">
        <v>51</v>
      </c>
      <c r="B20" s="177">
        <v>756.23072000000013</v>
      </c>
      <c r="C20" s="177">
        <v>913.70640999999989</v>
      </c>
      <c r="D20" s="177">
        <v>900.86702999999989</v>
      </c>
      <c r="E20" s="177">
        <v>1082.8732600000001</v>
      </c>
      <c r="F20" s="177">
        <v>1091.1877200000001</v>
      </c>
      <c r="G20" s="177">
        <v>1067.2432799999999</v>
      </c>
      <c r="H20" s="177">
        <v>1293.63312</v>
      </c>
      <c r="I20" s="177">
        <v>1317.0556799999999</v>
      </c>
      <c r="J20" s="177">
        <v>1423.25</v>
      </c>
      <c r="K20" s="177">
        <v>1397.3928800000001</v>
      </c>
      <c r="L20" s="177">
        <v>1423.8108400000001</v>
      </c>
      <c r="M20" s="177">
        <v>1493.4044200000001</v>
      </c>
      <c r="N20" s="176" t="s">
        <v>52</v>
      </c>
    </row>
    <row r="21" spans="1:14">
      <c r="A21" s="174" t="s">
        <v>234</v>
      </c>
      <c r="B21" s="177">
        <v>111950.756606147</v>
      </c>
      <c r="C21" s="177">
        <v>113680.6135200109</v>
      </c>
      <c r="D21" s="177">
        <v>126458.16805311068</v>
      </c>
      <c r="E21" s="177">
        <v>135376.14541648701</v>
      </c>
      <c r="F21" s="177">
        <v>145930.55560820649</v>
      </c>
      <c r="G21" s="177">
        <v>145026.84873807442</v>
      </c>
      <c r="H21" s="177">
        <v>152268.32913723632</v>
      </c>
      <c r="I21" s="177">
        <v>148310.3488568629</v>
      </c>
      <c r="J21" s="177">
        <v>138303.92494681041</v>
      </c>
      <c r="K21" s="177">
        <v>148493.71344977469</v>
      </c>
      <c r="L21" s="177">
        <v>159789.7942881691</v>
      </c>
      <c r="M21" s="177">
        <v>159243</v>
      </c>
      <c r="N21" s="176" t="s">
        <v>144</v>
      </c>
    </row>
    <row r="22" spans="1:14">
      <c r="A22" s="174" t="s">
        <v>262</v>
      </c>
      <c r="B22" s="177">
        <v>1343.1172876753999</v>
      </c>
      <c r="C22" s="177">
        <v>1243.3816989288</v>
      </c>
      <c r="D22" s="177">
        <v>1281.168139694</v>
      </c>
      <c r="E22" s="177">
        <v>1047.1371482466002</v>
      </c>
      <c r="F22" s="177">
        <v>1270.6572363772</v>
      </c>
      <c r="G22" s="177">
        <v>1232.8671441418001</v>
      </c>
      <c r="H22" s="177">
        <v>1551.3388215350001</v>
      </c>
      <c r="I22" s="177">
        <v>1641.8243972347</v>
      </c>
      <c r="J22" s="177">
        <v>1485.2616807246</v>
      </c>
      <c r="K22" s="177">
        <v>1433.2389997931</v>
      </c>
      <c r="L22" s="177">
        <v>1610.0672044076</v>
      </c>
      <c r="M22" s="177">
        <v>1172</v>
      </c>
      <c r="N22" s="176" t="s">
        <v>299</v>
      </c>
    </row>
    <row r="23" spans="1:14">
      <c r="A23" s="174" t="s">
        <v>354</v>
      </c>
      <c r="B23" s="177">
        <v>1653.3585067068</v>
      </c>
      <c r="C23" s="177">
        <v>2141.8661972614</v>
      </c>
      <c r="D23" s="177">
        <v>2140.4154199948998</v>
      </c>
      <c r="E23" s="177">
        <v>2100.5488762242003</v>
      </c>
      <c r="F23" s="177">
        <v>2092.1454664418002</v>
      </c>
      <c r="G23" s="177">
        <v>2088.3573218943002</v>
      </c>
      <c r="H23" s="177">
        <v>2042.8906571047</v>
      </c>
      <c r="I23" s="177">
        <v>2020.6658486863</v>
      </c>
      <c r="J23" s="177">
        <v>2017.5915486863</v>
      </c>
      <c r="K23" s="177">
        <v>1995.1131614504</v>
      </c>
      <c r="L23" s="177">
        <v>1994.7819602323</v>
      </c>
      <c r="M23" s="177">
        <v>1843.2249999999999</v>
      </c>
      <c r="N23" s="176" t="s">
        <v>347</v>
      </c>
    </row>
    <row r="24" spans="1:14">
      <c r="A24" s="174" t="s">
        <v>263</v>
      </c>
      <c r="B24" s="181">
        <v>2.1759560000000001E-2</v>
      </c>
      <c r="C24" s="181">
        <v>1.5213394999999999E-2</v>
      </c>
      <c r="D24" s="181">
        <v>3.9463280000000003E-2</v>
      </c>
      <c r="E24" s="181">
        <v>1.7316439999999999E-2</v>
      </c>
      <c r="F24" s="181">
        <v>1.4303730000000001E-2</v>
      </c>
      <c r="G24" s="181">
        <v>5.1598350000000001E-2</v>
      </c>
      <c r="H24" s="181">
        <v>2.0321949999999998E-2</v>
      </c>
      <c r="I24" s="181">
        <v>8.9755700000000004E-3</v>
      </c>
      <c r="J24" s="181">
        <v>9.6130380000000001E-2</v>
      </c>
      <c r="K24" s="181">
        <v>0.17553061</v>
      </c>
      <c r="L24" s="394">
        <v>8.0241000000000007E-2</v>
      </c>
      <c r="M24" s="394">
        <v>1.3608E-2</v>
      </c>
      <c r="N24" s="176" t="s">
        <v>346</v>
      </c>
    </row>
    <row r="25" spans="1:14" s="185" customFormat="1">
      <c r="A25" s="182" t="s">
        <v>1</v>
      </c>
      <c r="B25" s="183">
        <f>+B15+B5</f>
        <v>1644603.0442563281</v>
      </c>
      <c r="C25" s="183">
        <f t="shared" ref="C25:L25" si="2">+C15+C5</f>
        <v>1648194.6292082951</v>
      </c>
      <c r="D25" s="183">
        <f t="shared" si="2"/>
        <v>1660060.6393914735</v>
      </c>
      <c r="E25" s="183">
        <f t="shared" si="2"/>
        <v>1693312.2326621828</v>
      </c>
      <c r="F25" s="183">
        <f t="shared" si="2"/>
        <v>1706428.2951841711</v>
      </c>
      <c r="G25" s="183">
        <f t="shared" si="2"/>
        <v>1732540.1187365397</v>
      </c>
      <c r="H25" s="183">
        <f t="shared" si="2"/>
        <v>1770462.9968824452</v>
      </c>
      <c r="I25" s="183">
        <f t="shared" si="2"/>
        <v>1753224.9110962972</v>
      </c>
      <c r="J25" s="183">
        <f t="shared" si="2"/>
        <v>1770518.5318741957</v>
      </c>
      <c r="K25" s="183">
        <f t="shared" si="2"/>
        <v>1780942.2352565853</v>
      </c>
      <c r="L25" s="183">
        <f t="shared" si="2"/>
        <v>1817401.5945722931</v>
      </c>
      <c r="M25" s="183">
        <f>+M15+M5</f>
        <v>1856130.4483029998</v>
      </c>
      <c r="N25" s="184" t="s">
        <v>2</v>
      </c>
    </row>
    <row r="26" spans="1:14" s="188" customFormat="1">
      <c r="A26" s="395" t="s">
        <v>348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7" t="s">
        <v>349</v>
      </c>
    </row>
    <row r="27" spans="1:14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90"/>
    </row>
    <row r="28" spans="1:14">
      <c r="A28" s="167" t="s">
        <v>360</v>
      </c>
      <c r="B28" s="191" t="str">
        <f>+B4</f>
        <v>2014/01</v>
      </c>
      <c r="C28" s="191" t="str">
        <f t="shared" ref="C28:M28" si="3">+C4</f>
        <v>2014/02</v>
      </c>
      <c r="D28" s="191" t="str">
        <f t="shared" si="3"/>
        <v>2014/03</v>
      </c>
      <c r="E28" s="191" t="str">
        <f t="shared" si="3"/>
        <v>2014/04</v>
      </c>
      <c r="F28" s="191" t="str">
        <f t="shared" si="3"/>
        <v>2014/05</v>
      </c>
      <c r="G28" s="191" t="str">
        <f t="shared" si="3"/>
        <v>2014/06</v>
      </c>
      <c r="H28" s="191" t="str">
        <f t="shared" si="3"/>
        <v>2014/07</v>
      </c>
      <c r="I28" s="191" t="str">
        <f t="shared" si="3"/>
        <v>2014/08</v>
      </c>
      <c r="J28" s="191" t="str">
        <f t="shared" si="3"/>
        <v>2014/09</v>
      </c>
      <c r="K28" s="191" t="str">
        <f t="shared" si="3"/>
        <v>2014/10</v>
      </c>
      <c r="L28" s="191" t="str">
        <f t="shared" si="3"/>
        <v>2014/11</v>
      </c>
      <c r="M28" s="191" t="str">
        <f t="shared" si="3"/>
        <v>2014/12</v>
      </c>
      <c r="N28" s="192" t="s">
        <v>361</v>
      </c>
    </row>
    <row r="29" spans="1:14">
      <c r="A29" s="193" t="s">
        <v>258</v>
      </c>
      <c r="B29" s="194">
        <v>469584.31</v>
      </c>
      <c r="C29" s="194">
        <v>468179.1288041388</v>
      </c>
      <c r="D29" s="194">
        <v>501706.61516019504</v>
      </c>
      <c r="E29" s="194">
        <v>534445.51569896459</v>
      </c>
      <c r="F29" s="194">
        <v>568531.63030226505</v>
      </c>
      <c r="G29" s="194">
        <v>566468.63627379201</v>
      </c>
      <c r="H29" s="194">
        <v>587806.38774802058</v>
      </c>
      <c r="I29" s="194">
        <v>574156.97956969403</v>
      </c>
      <c r="J29" s="194">
        <v>540787.89913628728</v>
      </c>
      <c r="K29" s="194">
        <v>577832.54399357096</v>
      </c>
      <c r="L29" s="194">
        <v>619157.530914117</v>
      </c>
      <c r="M29" s="194">
        <v>609492.58923359006</v>
      </c>
      <c r="N29" s="195" t="s">
        <v>300</v>
      </c>
    </row>
    <row r="30" spans="1:14">
      <c r="A30" s="193" t="s">
        <v>235</v>
      </c>
      <c r="B30" s="196">
        <v>181512.38223400002</v>
      </c>
      <c r="C30" s="196">
        <v>184538.20139500001</v>
      </c>
      <c r="D30" s="196">
        <v>198790.284381</v>
      </c>
      <c r="E30" s="196">
        <v>212317.40382499999</v>
      </c>
      <c r="F30" s="196">
        <v>226940.025367984</v>
      </c>
      <c r="G30" s="196">
        <v>227057</v>
      </c>
      <c r="H30" s="196">
        <v>235544.54530633599</v>
      </c>
      <c r="I30" s="196">
        <v>231083.65816200001</v>
      </c>
      <c r="J30" s="196">
        <v>217132.30696799999</v>
      </c>
      <c r="K30" s="196">
        <v>230387.188528</v>
      </c>
      <c r="L30" s="196">
        <v>247458.53349362701</v>
      </c>
      <c r="M30" s="196">
        <v>253444.287259</v>
      </c>
      <c r="N30" s="197" t="s">
        <v>163</v>
      </c>
    </row>
    <row r="31" spans="1:14">
      <c r="A31" s="193" t="s">
        <v>259</v>
      </c>
      <c r="B31" s="196">
        <v>131667.75282674999</v>
      </c>
      <c r="C31" s="196">
        <v>133399.29280649763</v>
      </c>
      <c r="D31" s="196">
        <v>146210.74460385196</v>
      </c>
      <c r="E31" s="196">
        <v>155186.88374819723</v>
      </c>
      <c r="F31" s="196">
        <v>166035.07523147701</v>
      </c>
      <c r="G31" s="196">
        <v>164815.971816795</v>
      </c>
      <c r="H31" s="196">
        <v>172279.20984230252</v>
      </c>
      <c r="I31" s="196">
        <v>168061.15484006901</v>
      </c>
      <c r="J31" s="196">
        <v>156995.08148740313</v>
      </c>
      <c r="K31" s="196">
        <v>168599.75118541601</v>
      </c>
      <c r="L31" s="196">
        <v>180429.52747493799</v>
      </c>
      <c r="M31" s="196">
        <v>180088.022905297</v>
      </c>
      <c r="N31" s="176" t="s">
        <v>301</v>
      </c>
    </row>
    <row r="32" spans="1:14">
      <c r="A32" s="193" t="s">
        <v>7</v>
      </c>
      <c r="B32" s="198">
        <f>+B31/B29</f>
        <v>0.28039214688998015</v>
      </c>
      <c r="C32" s="198">
        <f t="shared" ref="C32:M32" si="4">+C31/C29</f>
        <v>0.2849321650609179</v>
      </c>
      <c r="D32" s="198">
        <f t="shared" si="4"/>
        <v>0.29142678247757769</v>
      </c>
      <c r="E32" s="198">
        <f t="shared" si="4"/>
        <v>0.29036988652667234</v>
      </c>
      <c r="F32" s="198">
        <f t="shared" si="4"/>
        <v>0.29204193114673838</v>
      </c>
      <c r="G32" s="198">
        <f t="shared" si="4"/>
        <v>0.29095339311448531</v>
      </c>
      <c r="H32" s="198">
        <f t="shared" si="4"/>
        <v>0.29308835942108669</v>
      </c>
      <c r="I32" s="198">
        <f t="shared" si="4"/>
        <v>0.29270941714585375</v>
      </c>
      <c r="J32" s="198">
        <f t="shared" si="4"/>
        <v>0.29030805189640135</v>
      </c>
      <c r="K32" s="198">
        <f t="shared" si="4"/>
        <v>0.29177960455493462</v>
      </c>
      <c r="L32" s="198">
        <f t="shared" si="4"/>
        <v>0.29141134277823277</v>
      </c>
      <c r="M32" s="198">
        <f t="shared" si="4"/>
        <v>0.29547204689026607</v>
      </c>
      <c r="N32" s="176" t="s">
        <v>8</v>
      </c>
    </row>
    <row r="33" spans="1:15" s="313" customFormat="1">
      <c r="A33" s="526" t="s">
        <v>372</v>
      </c>
      <c r="B33" s="527">
        <v>35123.890363897997</v>
      </c>
      <c r="C33" s="527">
        <v>36325.507763379996</v>
      </c>
      <c r="D33" s="527">
        <v>36528.734135590697</v>
      </c>
      <c r="E33" s="527">
        <v>37045.129878242296</v>
      </c>
      <c r="F33" s="527">
        <v>37317.782579821898</v>
      </c>
      <c r="G33" s="527">
        <v>38456.036827013697</v>
      </c>
      <c r="H33" s="527">
        <v>39722.172545042697</v>
      </c>
      <c r="I33" s="527">
        <v>41627.900420046106</v>
      </c>
      <c r="J33" s="527">
        <v>42902.146155525297</v>
      </c>
      <c r="K33" s="527">
        <v>41923.492319088895</v>
      </c>
      <c r="L33" s="527">
        <v>43042.1276567932</v>
      </c>
      <c r="M33" s="527">
        <v>44814.552839035496</v>
      </c>
      <c r="N33" s="528" t="s">
        <v>373</v>
      </c>
    </row>
    <row r="34" spans="1:15" s="188" customFormat="1">
      <c r="A34" s="395" t="s">
        <v>338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187" t="s">
        <v>350</v>
      </c>
    </row>
    <row r="35" spans="1:15">
      <c r="A35" s="201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202"/>
    </row>
    <row r="36" spans="1:15">
      <c r="A36" s="203" t="s">
        <v>211</v>
      </c>
      <c r="B36" s="191" t="str">
        <f>+B4</f>
        <v>2014/01</v>
      </c>
      <c r="C36" s="191" t="str">
        <f t="shared" ref="C36:M36" si="5">+C4</f>
        <v>2014/02</v>
      </c>
      <c r="D36" s="191" t="str">
        <f t="shared" si="5"/>
        <v>2014/03</v>
      </c>
      <c r="E36" s="191" t="str">
        <f t="shared" si="5"/>
        <v>2014/04</v>
      </c>
      <c r="F36" s="191" t="str">
        <f t="shared" si="5"/>
        <v>2014/05</v>
      </c>
      <c r="G36" s="191" t="str">
        <f t="shared" si="5"/>
        <v>2014/06</v>
      </c>
      <c r="H36" s="191" t="str">
        <f t="shared" si="5"/>
        <v>2014/07</v>
      </c>
      <c r="I36" s="191" t="str">
        <f t="shared" si="5"/>
        <v>2014/08</v>
      </c>
      <c r="J36" s="191" t="str">
        <f t="shared" si="5"/>
        <v>2014/09</v>
      </c>
      <c r="K36" s="191" t="str">
        <f t="shared" si="5"/>
        <v>2014/10</v>
      </c>
      <c r="L36" s="191" t="str">
        <f t="shared" si="5"/>
        <v>2014/11</v>
      </c>
      <c r="M36" s="191" t="str">
        <f t="shared" si="5"/>
        <v>2014/12</v>
      </c>
      <c r="N36" s="204" t="s">
        <v>287</v>
      </c>
    </row>
    <row r="37" spans="1:15">
      <c r="A37" s="174" t="s">
        <v>212</v>
      </c>
      <c r="B37" s="205">
        <v>262</v>
      </c>
      <c r="C37" s="205">
        <v>262</v>
      </c>
      <c r="D37" s="205">
        <v>263</v>
      </c>
      <c r="E37" s="205">
        <v>259</v>
      </c>
      <c r="F37" s="205">
        <v>260</v>
      </c>
      <c r="G37" s="205">
        <v>260</v>
      </c>
      <c r="H37" s="205">
        <v>260</v>
      </c>
      <c r="I37" s="205">
        <v>255</v>
      </c>
      <c r="J37" s="205">
        <v>254</v>
      </c>
      <c r="K37" s="205">
        <v>251</v>
      </c>
      <c r="L37" s="205">
        <v>254</v>
      </c>
      <c r="M37" s="205">
        <v>254</v>
      </c>
      <c r="N37" s="197" t="s">
        <v>280</v>
      </c>
    </row>
    <row r="38" spans="1:15">
      <c r="A38" s="174" t="s">
        <v>213</v>
      </c>
      <c r="B38" s="205">
        <v>145</v>
      </c>
      <c r="C38" s="205">
        <v>146</v>
      </c>
      <c r="D38" s="205">
        <v>146</v>
      </c>
      <c r="E38" s="205">
        <v>147</v>
      </c>
      <c r="F38" s="205">
        <v>147</v>
      </c>
      <c r="G38" s="205">
        <v>150</v>
      </c>
      <c r="H38" s="205">
        <v>151</v>
      </c>
      <c r="I38" s="205">
        <v>156</v>
      </c>
      <c r="J38" s="205">
        <v>158</v>
      </c>
      <c r="K38" s="205">
        <v>160</v>
      </c>
      <c r="L38" s="205">
        <v>158</v>
      </c>
      <c r="M38" s="205">
        <v>159</v>
      </c>
      <c r="N38" s="197" t="s">
        <v>281</v>
      </c>
    </row>
    <row r="39" spans="1:15">
      <c r="A39" s="174" t="s">
        <v>214</v>
      </c>
      <c r="B39" s="205">
        <v>30</v>
      </c>
      <c r="C39" s="205">
        <v>30</v>
      </c>
      <c r="D39" s="205">
        <v>29</v>
      </c>
      <c r="E39" s="205">
        <v>29</v>
      </c>
      <c r="F39" s="205">
        <v>29</v>
      </c>
      <c r="G39" s="205">
        <v>29</v>
      </c>
      <c r="H39" s="205">
        <v>29</v>
      </c>
      <c r="I39" s="205">
        <v>28</v>
      </c>
      <c r="J39" s="205">
        <v>26</v>
      </c>
      <c r="K39" s="205">
        <v>25</v>
      </c>
      <c r="L39" s="205">
        <v>24</v>
      </c>
      <c r="M39" s="205">
        <v>24</v>
      </c>
      <c r="N39" s="197" t="s">
        <v>282</v>
      </c>
    </row>
    <row r="40" spans="1:15">
      <c r="A40" s="174" t="s">
        <v>139</v>
      </c>
      <c r="B40" s="205">
        <v>354</v>
      </c>
      <c r="C40" s="205">
        <v>456</v>
      </c>
      <c r="D40" s="205">
        <v>317</v>
      </c>
      <c r="E40" s="205">
        <v>478</v>
      </c>
      <c r="F40" s="205">
        <v>468</v>
      </c>
      <c r="G40" s="205">
        <v>568</v>
      </c>
      <c r="H40" s="205">
        <v>495</v>
      </c>
      <c r="I40" s="205">
        <v>439</v>
      </c>
      <c r="J40" s="205">
        <v>523</v>
      </c>
      <c r="K40" s="205">
        <v>601</v>
      </c>
      <c r="L40" s="205">
        <v>570</v>
      </c>
      <c r="M40" s="205">
        <v>640</v>
      </c>
      <c r="N40" s="197" t="s">
        <v>136</v>
      </c>
    </row>
    <row r="41" spans="1:15">
      <c r="A41" s="206" t="s">
        <v>215</v>
      </c>
      <c r="B41" s="207">
        <v>0</v>
      </c>
      <c r="C41" s="207">
        <v>0</v>
      </c>
      <c r="D41" s="207">
        <v>0</v>
      </c>
      <c r="E41" s="207">
        <v>0</v>
      </c>
      <c r="F41" s="207">
        <v>0</v>
      </c>
      <c r="G41" s="207">
        <v>0</v>
      </c>
      <c r="H41" s="207">
        <v>0</v>
      </c>
      <c r="I41" s="207">
        <v>0</v>
      </c>
      <c r="J41" s="207">
        <v>0</v>
      </c>
      <c r="K41" s="207">
        <v>0</v>
      </c>
      <c r="L41" s="207">
        <v>0</v>
      </c>
      <c r="M41" s="207">
        <v>0</v>
      </c>
      <c r="N41" s="208" t="s">
        <v>283</v>
      </c>
    </row>
    <row r="42" spans="1:15" s="188" customFormat="1">
      <c r="A42" s="300" t="s">
        <v>216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10" t="s">
        <v>317</v>
      </c>
    </row>
    <row r="43" spans="1:15" s="188" customFormat="1">
      <c r="A43" s="300" t="s">
        <v>217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10" t="s">
        <v>284</v>
      </c>
    </row>
    <row r="44" spans="1:15">
      <c r="A44" s="189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11"/>
    </row>
    <row r="45" spans="1:15">
      <c r="A45" s="203" t="s">
        <v>388</v>
      </c>
      <c r="B45" s="212" t="str">
        <f>+B4</f>
        <v>2014/01</v>
      </c>
      <c r="C45" s="212" t="str">
        <f t="shared" ref="C45:M45" si="6">+C4</f>
        <v>2014/02</v>
      </c>
      <c r="D45" s="212" t="str">
        <f t="shared" si="6"/>
        <v>2014/03</v>
      </c>
      <c r="E45" s="212" t="str">
        <f t="shared" si="6"/>
        <v>2014/04</v>
      </c>
      <c r="F45" s="212" t="str">
        <f t="shared" si="6"/>
        <v>2014/05</v>
      </c>
      <c r="G45" s="212" t="str">
        <f t="shared" si="6"/>
        <v>2014/06</v>
      </c>
      <c r="H45" s="212" t="str">
        <f t="shared" si="6"/>
        <v>2014/07</v>
      </c>
      <c r="I45" s="212" t="str">
        <f t="shared" si="6"/>
        <v>2014/08</v>
      </c>
      <c r="J45" s="212" t="str">
        <f t="shared" si="6"/>
        <v>2014/09</v>
      </c>
      <c r="K45" s="212" t="str">
        <f t="shared" si="6"/>
        <v>2014/10</v>
      </c>
      <c r="L45" s="212" t="str">
        <f t="shared" si="6"/>
        <v>2014/11</v>
      </c>
      <c r="M45" s="419" t="str">
        <f t="shared" si="6"/>
        <v>2014/12</v>
      </c>
      <c r="N45" s="204" t="s">
        <v>389</v>
      </c>
    </row>
    <row r="46" spans="1:15">
      <c r="A46" s="213" t="s">
        <v>238</v>
      </c>
      <c r="B46" s="214">
        <v>76.701033152999997</v>
      </c>
      <c r="C46" s="214">
        <v>134.10607481999998</v>
      </c>
      <c r="D46" s="214">
        <v>194.63644198</v>
      </c>
      <c r="E46" s="214">
        <v>267.13956579999996</v>
      </c>
      <c r="F46" s="214">
        <v>336.85323364200002</v>
      </c>
      <c r="G46" s="214">
        <v>408.48010011500003</v>
      </c>
      <c r="H46" s="214">
        <v>471.84490845600004</v>
      </c>
      <c r="I46" s="214">
        <v>545.3591645140001</v>
      </c>
      <c r="J46" s="214">
        <v>618.22833261999995</v>
      </c>
      <c r="K46" s="214">
        <v>690.48288035400003</v>
      </c>
      <c r="L46" s="214">
        <v>774.63766468400001</v>
      </c>
      <c r="M46" s="420">
        <v>870.96242491800001</v>
      </c>
      <c r="N46" s="195" t="s">
        <v>112</v>
      </c>
      <c r="O46" s="170" t="s">
        <v>541</v>
      </c>
    </row>
    <row r="47" spans="1:15">
      <c r="A47" s="174" t="s">
        <v>180</v>
      </c>
      <c r="B47" s="201">
        <v>0.15701995800000002</v>
      </c>
      <c r="C47" s="201">
        <v>0.35045553600000001</v>
      </c>
      <c r="D47" s="201">
        <v>0.54426448999999999</v>
      </c>
      <c r="E47" s="201">
        <v>0.68714721900000009</v>
      </c>
      <c r="F47" s="201">
        <v>0.83409415900000006</v>
      </c>
      <c r="G47" s="201">
        <v>0.97684866700000006</v>
      </c>
      <c r="H47" s="201">
        <v>1.1782634460000001</v>
      </c>
      <c r="I47" s="201">
        <v>1.292925866</v>
      </c>
      <c r="J47" s="201">
        <v>1.442117042</v>
      </c>
      <c r="K47" s="201">
        <v>1.5491360960000002</v>
      </c>
      <c r="L47" s="201">
        <v>1.7617373620000003</v>
      </c>
      <c r="M47" s="315">
        <v>1.9478754390000004</v>
      </c>
      <c r="N47" s="197" t="s">
        <v>181</v>
      </c>
      <c r="O47" s="170" t="s">
        <v>540</v>
      </c>
    </row>
    <row r="48" spans="1:15">
      <c r="A48" s="216" t="s">
        <v>219</v>
      </c>
      <c r="B48" s="418">
        <v>2.1270389999999998E-3</v>
      </c>
      <c r="C48" s="418">
        <v>3.2316599999999999E-3</v>
      </c>
      <c r="D48" s="418">
        <v>4.7018059999999993E-3</v>
      </c>
      <c r="E48" s="418">
        <v>6.3385099999999995E-3</v>
      </c>
      <c r="F48" s="418">
        <v>7.8355739999999997E-3</v>
      </c>
      <c r="G48" s="418">
        <v>9.9069159999999983E-3</v>
      </c>
      <c r="H48" s="418">
        <v>1.1556993999999999E-2</v>
      </c>
      <c r="I48" s="418">
        <v>1.3361747E-2</v>
      </c>
      <c r="J48" s="418">
        <v>1.5353261E-2</v>
      </c>
      <c r="K48" s="418">
        <v>1.6795591999999998E-2</v>
      </c>
      <c r="L48" s="418">
        <v>1.8507698999999999E-2</v>
      </c>
      <c r="M48" s="421">
        <v>2.0507845E-2</v>
      </c>
      <c r="N48" s="218" t="s">
        <v>289</v>
      </c>
      <c r="O48" s="170" t="s">
        <v>539</v>
      </c>
    </row>
    <row r="49" spans="1:14">
      <c r="A49" s="174" t="s">
        <v>368</v>
      </c>
      <c r="B49" s="201">
        <v>60.793515276000008</v>
      </c>
      <c r="C49" s="201">
        <v>101.92963330100001</v>
      </c>
      <c r="D49" s="201">
        <v>151.29749413200003</v>
      </c>
      <c r="E49" s="201">
        <v>207.94161071700003</v>
      </c>
      <c r="F49" s="201">
        <v>274.32862699300006</v>
      </c>
      <c r="G49" s="201">
        <v>346.11329848800005</v>
      </c>
      <c r="H49" s="201">
        <v>396.78920419000008</v>
      </c>
      <c r="I49" s="201">
        <v>453.32326514200003</v>
      </c>
      <c r="J49" s="201">
        <v>508.02374541500001</v>
      </c>
      <c r="K49" s="201">
        <v>557.715543228</v>
      </c>
      <c r="L49" s="201">
        <v>610.1176683650001</v>
      </c>
      <c r="M49" s="315">
        <v>672.74007524400008</v>
      </c>
      <c r="N49" s="197" t="s">
        <v>370</v>
      </c>
    </row>
    <row r="50" spans="1:14">
      <c r="A50" s="174" t="s">
        <v>369</v>
      </c>
      <c r="B50" s="201">
        <v>996.59113900000011</v>
      </c>
      <c r="C50" s="201">
        <v>1549.467148</v>
      </c>
      <c r="D50" s="201">
        <v>2223.7448619999996</v>
      </c>
      <c r="E50" s="201">
        <v>2892.7373639999996</v>
      </c>
      <c r="F50" s="201">
        <v>3570.7575859999997</v>
      </c>
      <c r="G50" s="201">
        <v>4226.5716140000004</v>
      </c>
      <c r="H50" s="201">
        <v>4724.4374340000004</v>
      </c>
      <c r="I50" s="201">
        <v>5291.9027470000001</v>
      </c>
      <c r="J50" s="201">
        <v>5903.9470449999999</v>
      </c>
      <c r="K50" s="201">
        <v>6545.8017559999998</v>
      </c>
      <c r="L50" s="201">
        <v>7237.5686430000005</v>
      </c>
      <c r="M50" s="201">
        <v>8020.7156439999999</v>
      </c>
      <c r="N50" s="197" t="s">
        <v>371</v>
      </c>
    </row>
    <row r="51" spans="1:14">
      <c r="A51" s="219" t="s">
        <v>364</v>
      </c>
      <c r="B51" s="396">
        <v>37.575945660690003</v>
      </c>
      <c r="C51" s="396">
        <v>68.700482046810009</v>
      </c>
      <c r="D51" s="396">
        <v>98.867014260810009</v>
      </c>
      <c r="E51" s="396">
        <v>136.99416910596</v>
      </c>
      <c r="F51" s="396">
        <v>164.70785382734002</v>
      </c>
      <c r="G51" s="396">
        <v>205.47330280781003</v>
      </c>
      <c r="H51" s="396">
        <v>230.95410600963001</v>
      </c>
      <c r="I51" s="396">
        <v>275.38393357430004</v>
      </c>
      <c r="J51" s="396">
        <v>314.40202498681003</v>
      </c>
      <c r="K51" s="396">
        <v>356.26462646238008</v>
      </c>
      <c r="L51" s="396">
        <v>389.89860619076006</v>
      </c>
      <c r="M51" s="396">
        <v>434.61303480820004</v>
      </c>
      <c r="N51" s="220" t="s">
        <v>366</v>
      </c>
    </row>
    <row r="52" spans="1:14">
      <c r="A52" s="206" t="s">
        <v>365</v>
      </c>
      <c r="B52" s="221">
        <v>9.5023999999999994E-3</v>
      </c>
      <c r="C52" s="221">
        <v>1.5691749999999997E-2</v>
      </c>
      <c r="D52" s="221">
        <v>0.11985894999999999</v>
      </c>
      <c r="E52" s="221">
        <v>0.27218357500000001</v>
      </c>
      <c r="F52" s="221">
        <v>0.35241214999999998</v>
      </c>
      <c r="G52" s="221">
        <v>0.41122652499999995</v>
      </c>
      <c r="H52" s="221">
        <v>0.47269017499999993</v>
      </c>
      <c r="I52" s="221">
        <v>0.5656641</v>
      </c>
      <c r="J52" s="221">
        <v>0.67033904999999994</v>
      </c>
      <c r="K52" s="221">
        <v>0.80507034</v>
      </c>
      <c r="L52" s="221">
        <v>0.94161911499999995</v>
      </c>
      <c r="M52" s="221">
        <v>1.1087898399999998</v>
      </c>
      <c r="N52" s="208" t="s">
        <v>367</v>
      </c>
    </row>
    <row r="53" spans="1:14" s="188" customFormat="1">
      <c r="A53" s="300" t="s">
        <v>384</v>
      </c>
      <c r="B53" s="397"/>
      <c r="C53" s="397"/>
      <c r="D53" s="397"/>
      <c r="E53" s="397"/>
      <c r="F53" s="397"/>
      <c r="G53" s="397"/>
      <c r="H53" s="397"/>
      <c r="I53" s="397"/>
      <c r="J53" s="397"/>
      <c r="K53" s="397"/>
      <c r="L53" s="397"/>
      <c r="M53" s="397"/>
      <c r="N53" s="210" t="s">
        <v>385</v>
      </c>
    </row>
    <row r="54" spans="1:14">
      <c r="A54" s="222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4"/>
    </row>
    <row r="55" spans="1:14">
      <c r="A55" s="203" t="s">
        <v>376</v>
      </c>
      <c r="B55" s="212" t="str">
        <f>+B4</f>
        <v>2014/01</v>
      </c>
      <c r="C55" s="212" t="str">
        <f t="shared" ref="C55:M55" si="7">+C4</f>
        <v>2014/02</v>
      </c>
      <c r="D55" s="212" t="str">
        <f t="shared" si="7"/>
        <v>2014/03</v>
      </c>
      <c r="E55" s="212" t="str">
        <f t="shared" si="7"/>
        <v>2014/04</v>
      </c>
      <c r="F55" s="212" t="str">
        <f t="shared" si="7"/>
        <v>2014/05</v>
      </c>
      <c r="G55" s="212" t="str">
        <f t="shared" si="7"/>
        <v>2014/06</v>
      </c>
      <c r="H55" s="212" t="str">
        <f t="shared" si="7"/>
        <v>2014/07</v>
      </c>
      <c r="I55" s="212" t="str">
        <f t="shared" si="7"/>
        <v>2014/08</v>
      </c>
      <c r="J55" s="212" t="str">
        <f t="shared" si="7"/>
        <v>2014/09</v>
      </c>
      <c r="K55" s="212" t="str">
        <f t="shared" si="7"/>
        <v>2014/10</v>
      </c>
      <c r="L55" s="212" t="str">
        <f t="shared" si="7"/>
        <v>2014/11</v>
      </c>
      <c r="M55" s="212" t="str">
        <f t="shared" si="7"/>
        <v>2014/12</v>
      </c>
      <c r="N55" s="204" t="s">
        <v>377</v>
      </c>
    </row>
    <row r="56" spans="1:14">
      <c r="A56" s="193" t="s">
        <v>275</v>
      </c>
      <c r="B56" s="225">
        <v>315.20766044687298</v>
      </c>
      <c r="C56" s="225">
        <v>571.37852170746999</v>
      </c>
      <c r="D56" s="225">
        <v>900.42978847171139</v>
      </c>
      <c r="E56" s="225">
        <v>1216.0755323399687</v>
      </c>
      <c r="F56" s="225">
        <v>1533.973621918462</v>
      </c>
      <c r="G56" s="225">
        <v>1859.1782575466812</v>
      </c>
      <c r="H56" s="214">
        <v>2191.1172611465936</v>
      </c>
      <c r="I56" s="214">
        <v>2528.9782540584324</v>
      </c>
      <c r="J56" s="214">
        <v>2964.42980790406</v>
      </c>
      <c r="K56" s="214">
        <v>3416.8918487141677</v>
      </c>
      <c r="L56" s="214">
        <v>3853.7720968160666</v>
      </c>
      <c r="M56" s="214">
        <v>4353.4029794234002</v>
      </c>
      <c r="N56" s="195" t="s">
        <v>339</v>
      </c>
    </row>
    <row r="57" spans="1:14">
      <c r="A57" s="193" t="s">
        <v>274</v>
      </c>
      <c r="B57" s="201">
        <v>218.85491982971189</v>
      </c>
      <c r="C57" s="201">
        <v>404.60470893037183</v>
      </c>
      <c r="D57" s="201">
        <v>655.10612445482764</v>
      </c>
      <c r="E57" s="201">
        <v>895.93348568614067</v>
      </c>
      <c r="F57" s="201">
        <v>1132.4189483771052</v>
      </c>
      <c r="G57" s="201">
        <v>1372.5352465219096</v>
      </c>
      <c r="H57" s="201">
        <v>1597.3189367603989</v>
      </c>
      <c r="I57" s="201">
        <v>1845.8070581621155</v>
      </c>
      <c r="J57" s="201">
        <v>2209.1424778199798</v>
      </c>
      <c r="K57" s="201">
        <v>2592.0753847992132</v>
      </c>
      <c r="L57" s="201">
        <v>2939.0707978231412</v>
      </c>
      <c r="M57" s="201">
        <v>3339.7343792114002</v>
      </c>
      <c r="N57" s="197" t="s">
        <v>294</v>
      </c>
    </row>
    <row r="58" spans="1:14">
      <c r="A58" s="182" t="s">
        <v>1</v>
      </c>
      <c r="B58" s="226">
        <f>SUM(B56:B57)</f>
        <v>534.06258027658487</v>
      </c>
      <c r="C58" s="226">
        <f t="shared" ref="C58:M58" si="8">SUM(C56:C57)</f>
        <v>975.98323063784187</v>
      </c>
      <c r="D58" s="226">
        <f t="shared" si="8"/>
        <v>1555.5359129265389</v>
      </c>
      <c r="E58" s="226">
        <f t="shared" si="8"/>
        <v>2112.0090180261095</v>
      </c>
      <c r="F58" s="226">
        <f t="shared" si="8"/>
        <v>2666.3925702955671</v>
      </c>
      <c r="G58" s="226">
        <f t="shared" si="8"/>
        <v>3231.7135040685907</v>
      </c>
      <c r="H58" s="226">
        <f t="shared" si="8"/>
        <v>3788.4361979069927</v>
      </c>
      <c r="I58" s="226">
        <f t="shared" si="8"/>
        <v>4374.7853122205479</v>
      </c>
      <c r="J58" s="226">
        <f t="shared" si="8"/>
        <v>5173.5722857240398</v>
      </c>
      <c r="K58" s="226">
        <f t="shared" si="8"/>
        <v>6008.967233513381</v>
      </c>
      <c r="L58" s="226">
        <f t="shared" si="8"/>
        <v>6792.8428946392078</v>
      </c>
      <c r="M58" s="226">
        <f t="shared" si="8"/>
        <v>7693.1373586348</v>
      </c>
      <c r="N58" s="169" t="s">
        <v>2</v>
      </c>
    </row>
    <row r="59" spans="1:14">
      <c r="A59" s="222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190"/>
    </row>
    <row r="60" spans="1:14">
      <c r="A60" s="171" t="s">
        <v>386</v>
      </c>
      <c r="B60" s="191" t="str">
        <f>+B4</f>
        <v>2014/01</v>
      </c>
      <c r="C60" s="191" t="str">
        <f t="shared" ref="C60:M60" si="9">+C4</f>
        <v>2014/02</v>
      </c>
      <c r="D60" s="191" t="str">
        <f t="shared" si="9"/>
        <v>2014/03</v>
      </c>
      <c r="E60" s="191" t="str">
        <f t="shared" si="9"/>
        <v>2014/04</v>
      </c>
      <c r="F60" s="191" t="str">
        <f t="shared" si="9"/>
        <v>2014/05</v>
      </c>
      <c r="G60" s="191" t="str">
        <f t="shared" si="9"/>
        <v>2014/06</v>
      </c>
      <c r="H60" s="191" t="str">
        <f t="shared" si="9"/>
        <v>2014/07</v>
      </c>
      <c r="I60" s="191" t="str">
        <f t="shared" si="9"/>
        <v>2014/08</v>
      </c>
      <c r="J60" s="191" t="str">
        <f t="shared" si="9"/>
        <v>2014/09</v>
      </c>
      <c r="K60" s="191" t="str">
        <f t="shared" si="9"/>
        <v>2014/10</v>
      </c>
      <c r="L60" s="191" t="str">
        <f t="shared" si="9"/>
        <v>2014/11</v>
      </c>
      <c r="M60" s="191" t="str">
        <f t="shared" si="9"/>
        <v>2014/12</v>
      </c>
      <c r="N60" s="173" t="s">
        <v>387</v>
      </c>
    </row>
    <row r="61" spans="1:14">
      <c r="A61" s="213" t="s">
        <v>167</v>
      </c>
      <c r="B61" s="227">
        <v>1</v>
      </c>
      <c r="C61" s="227">
        <v>2</v>
      </c>
      <c r="D61" s="227">
        <v>2</v>
      </c>
      <c r="E61" s="227">
        <v>3</v>
      </c>
      <c r="F61" s="227">
        <v>3</v>
      </c>
      <c r="G61" s="227">
        <v>7</v>
      </c>
      <c r="H61" s="227">
        <v>8</v>
      </c>
      <c r="I61" s="227">
        <v>8</v>
      </c>
      <c r="J61" s="227">
        <v>8</v>
      </c>
      <c r="K61" s="227">
        <v>8</v>
      </c>
      <c r="L61" s="227">
        <v>12</v>
      </c>
      <c r="M61" s="227">
        <v>12</v>
      </c>
      <c r="N61" s="195" t="s">
        <v>168</v>
      </c>
    </row>
    <row r="62" spans="1:14">
      <c r="A62" s="228" t="s">
        <v>169</v>
      </c>
      <c r="B62" s="229">
        <v>4.6550000000000002</v>
      </c>
      <c r="C62" s="229">
        <v>10.925000000000001</v>
      </c>
      <c r="D62" s="229">
        <v>10.925000000000001</v>
      </c>
      <c r="E62" s="229">
        <v>49.900000000000006</v>
      </c>
      <c r="F62" s="229">
        <v>49.900000000000006</v>
      </c>
      <c r="G62" s="229">
        <v>124.36999999999999</v>
      </c>
      <c r="H62" s="229">
        <v>130.29</v>
      </c>
      <c r="I62" s="229">
        <v>130.29</v>
      </c>
      <c r="J62" s="229">
        <v>130.29</v>
      </c>
      <c r="K62" s="229">
        <v>130.29</v>
      </c>
      <c r="L62" s="229">
        <v>695.19535600000006</v>
      </c>
      <c r="M62" s="229">
        <v>695.19535600000006</v>
      </c>
      <c r="N62" s="230" t="s">
        <v>170</v>
      </c>
    </row>
    <row r="63" spans="1:14">
      <c r="A63" s="174" t="s">
        <v>183</v>
      </c>
      <c r="B63" s="231">
        <v>0</v>
      </c>
      <c r="C63" s="231">
        <v>0</v>
      </c>
      <c r="D63" s="231">
        <v>0</v>
      </c>
      <c r="E63" s="231">
        <v>1</v>
      </c>
      <c r="F63" s="231">
        <v>1</v>
      </c>
      <c r="G63" s="231">
        <v>1</v>
      </c>
      <c r="H63" s="231">
        <v>1</v>
      </c>
      <c r="I63" s="231">
        <v>1</v>
      </c>
      <c r="J63" s="231">
        <v>1</v>
      </c>
      <c r="K63" s="231">
        <v>1</v>
      </c>
      <c r="L63" s="231">
        <v>1</v>
      </c>
      <c r="M63" s="231">
        <v>1</v>
      </c>
      <c r="N63" s="197" t="s">
        <v>171</v>
      </c>
    </row>
    <row r="64" spans="1:14">
      <c r="A64" s="216" t="s">
        <v>172</v>
      </c>
      <c r="B64" s="232">
        <v>0</v>
      </c>
      <c r="C64" s="232">
        <v>0</v>
      </c>
      <c r="D64" s="232">
        <v>0</v>
      </c>
      <c r="E64" s="232">
        <v>18.975000000000001</v>
      </c>
      <c r="F64" s="232">
        <v>18.975000000000001</v>
      </c>
      <c r="G64" s="232">
        <v>18.975000000000001</v>
      </c>
      <c r="H64" s="232">
        <v>18.975000000000001</v>
      </c>
      <c r="I64" s="232">
        <v>18.975000000000001</v>
      </c>
      <c r="J64" s="232">
        <v>18.975000000000001</v>
      </c>
      <c r="K64" s="232">
        <v>18.975000000000001</v>
      </c>
      <c r="L64" s="232">
        <v>18.975000000000001</v>
      </c>
      <c r="M64" s="232">
        <v>18.975000000000001</v>
      </c>
      <c r="N64" s="218" t="s">
        <v>173</v>
      </c>
    </row>
    <row r="65" spans="1:14">
      <c r="A65" s="174" t="s">
        <v>174</v>
      </c>
      <c r="B65" s="231">
        <v>0</v>
      </c>
      <c r="C65" s="231">
        <v>0</v>
      </c>
      <c r="D65" s="231">
        <v>0</v>
      </c>
      <c r="E65" s="231">
        <v>0</v>
      </c>
      <c r="F65" s="231">
        <v>0</v>
      </c>
      <c r="G65" s="231">
        <v>0</v>
      </c>
      <c r="H65" s="231">
        <v>0</v>
      </c>
      <c r="I65" s="231">
        <v>0</v>
      </c>
      <c r="J65" s="231">
        <v>0</v>
      </c>
      <c r="K65" s="231">
        <v>0</v>
      </c>
      <c r="L65" s="231">
        <v>0</v>
      </c>
      <c r="M65" s="231">
        <v>0</v>
      </c>
      <c r="N65" s="197" t="s">
        <v>175</v>
      </c>
    </row>
    <row r="66" spans="1:14">
      <c r="A66" s="216" t="s">
        <v>176</v>
      </c>
      <c r="B66" s="232">
        <v>0</v>
      </c>
      <c r="C66" s="232">
        <v>0</v>
      </c>
      <c r="D66" s="232">
        <v>0</v>
      </c>
      <c r="E66" s="232">
        <v>0</v>
      </c>
      <c r="F66" s="232">
        <v>0</v>
      </c>
      <c r="G66" s="232">
        <v>0</v>
      </c>
      <c r="H66" s="232">
        <v>0</v>
      </c>
      <c r="I66" s="232">
        <v>0</v>
      </c>
      <c r="J66" s="232">
        <v>0</v>
      </c>
      <c r="K66" s="232">
        <v>0</v>
      </c>
      <c r="L66" s="232">
        <v>0</v>
      </c>
      <c r="M66" s="232">
        <v>0</v>
      </c>
      <c r="N66" s="218" t="s">
        <v>177</v>
      </c>
    </row>
    <row r="67" spans="1:14">
      <c r="A67" s="219" t="s">
        <v>380</v>
      </c>
      <c r="B67" s="233">
        <v>47</v>
      </c>
      <c r="C67" s="233">
        <v>70</v>
      </c>
      <c r="D67" s="233">
        <v>101</v>
      </c>
      <c r="E67" s="233">
        <v>144</v>
      </c>
      <c r="F67" s="233">
        <v>177</v>
      </c>
      <c r="G67" s="233">
        <v>225</v>
      </c>
      <c r="H67" s="233">
        <v>263</v>
      </c>
      <c r="I67" s="233">
        <v>295</v>
      </c>
      <c r="J67" s="233">
        <v>349</v>
      </c>
      <c r="K67" s="233">
        <v>374</v>
      </c>
      <c r="L67" s="233">
        <v>457</v>
      </c>
      <c r="M67" s="233">
        <v>508</v>
      </c>
      <c r="N67" s="220" t="s">
        <v>382</v>
      </c>
    </row>
    <row r="68" spans="1:14">
      <c r="A68" s="206" t="s">
        <v>381</v>
      </c>
      <c r="B68" s="234">
        <v>4906.7598230000003</v>
      </c>
      <c r="C68" s="234">
        <v>8176.4571919999998</v>
      </c>
      <c r="D68" s="234">
        <v>12993.62257</v>
      </c>
      <c r="E68" s="234">
        <v>20261.004949999999</v>
      </c>
      <c r="F68" s="234">
        <v>25380.268925</v>
      </c>
      <c r="G68" s="234">
        <v>32394.606876999998</v>
      </c>
      <c r="H68" s="234">
        <v>35942.187182000001</v>
      </c>
      <c r="I68" s="234">
        <v>41428.530821</v>
      </c>
      <c r="J68" s="234">
        <v>47750.382615000002</v>
      </c>
      <c r="K68" s="234">
        <v>52640.134689999999</v>
      </c>
      <c r="L68" s="234">
        <v>59982.452133999999</v>
      </c>
      <c r="M68" s="234">
        <v>66358.026668999999</v>
      </c>
      <c r="N68" s="208" t="s">
        <v>383</v>
      </c>
    </row>
    <row r="69" spans="1:14">
      <c r="A69" s="174"/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197"/>
    </row>
    <row r="70" spans="1:14">
      <c r="A70" s="171" t="s">
        <v>390</v>
      </c>
      <c r="B70" s="191" t="str">
        <f>+B4</f>
        <v>2014/01</v>
      </c>
      <c r="C70" s="191" t="str">
        <f t="shared" ref="C70:M70" si="10">+C4</f>
        <v>2014/02</v>
      </c>
      <c r="D70" s="191" t="str">
        <f t="shared" si="10"/>
        <v>2014/03</v>
      </c>
      <c r="E70" s="191" t="str">
        <f t="shared" si="10"/>
        <v>2014/04</v>
      </c>
      <c r="F70" s="191" t="str">
        <f t="shared" si="10"/>
        <v>2014/05</v>
      </c>
      <c r="G70" s="191" t="str">
        <f t="shared" si="10"/>
        <v>2014/06</v>
      </c>
      <c r="H70" s="191" t="str">
        <f t="shared" si="10"/>
        <v>2014/07</v>
      </c>
      <c r="I70" s="191" t="str">
        <f t="shared" si="10"/>
        <v>2014/08</v>
      </c>
      <c r="J70" s="191" t="str">
        <f t="shared" si="10"/>
        <v>2014/09</v>
      </c>
      <c r="K70" s="191" t="str">
        <f t="shared" si="10"/>
        <v>2014/10</v>
      </c>
      <c r="L70" s="191" t="str">
        <f t="shared" si="10"/>
        <v>2014/11</v>
      </c>
      <c r="M70" s="191" t="str">
        <f t="shared" si="10"/>
        <v>2014/12</v>
      </c>
      <c r="N70" s="173" t="s">
        <v>391</v>
      </c>
    </row>
    <row r="71" spans="1:14">
      <c r="A71" s="213" t="s">
        <v>12</v>
      </c>
      <c r="B71" s="201">
        <v>1709.16363211</v>
      </c>
      <c r="C71" s="201">
        <v>1747.26411906</v>
      </c>
      <c r="D71" s="201">
        <v>1812.16079137</v>
      </c>
      <c r="E71" s="201">
        <v>1854.8917164700001</v>
      </c>
      <c r="F71" s="201">
        <v>1902.4717023000001</v>
      </c>
      <c r="G71" s="201">
        <v>1919.9582805300001</v>
      </c>
      <c r="H71" s="201">
        <v>1943.62276621</v>
      </c>
      <c r="I71" s="201">
        <v>1895.3928516599999</v>
      </c>
      <c r="J71" s="201">
        <v>1781.6130000000001</v>
      </c>
      <c r="K71" s="201">
        <v>1863.3089348899998</v>
      </c>
      <c r="L71" s="201">
        <v>1887.31938698</v>
      </c>
      <c r="M71" s="201">
        <v>1877.79851199</v>
      </c>
      <c r="N71" s="195" t="s">
        <v>43</v>
      </c>
    </row>
    <row r="72" spans="1:14">
      <c r="A72" s="174" t="s">
        <v>13</v>
      </c>
      <c r="B72" s="201">
        <v>28904.600313000003</v>
      </c>
      <c r="C72" s="201">
        <v>27243.239217300001</v>
      </c>
      <c r="D72" s="201">
        <v>27964.138266690003</v>
      </c>
      <c r="E72" s="201">
        <v>28903.17315422</v>
      </c>
      <c r="F72" s="201">
        <v>29389.868297270001</v>
      </c>
      <c r="G72" s="201">
        <v>30843.387046580003</v>
      </c>
      <c r="H72" s="201">
        <v>31327.730414509999</v>
      </c>
      <c r="I72" s="201">
        <v>32011.779220059998</v>
      </c>
      <c r="J72" s="201">
        <v>31827.922999999999</v>
      </c>
      <c r="K72" s="201">
        <v>31804.0320292</v>
      </c>
      <c r="L72" s="201">
        <v>32745.627542909999</v>
      </c>
      <c r="M72" s="201">
        <v>31436.898640470001</v>
      </c>
      <c r="N72" s="197" t="s">
        <v>44</v>
      </c>
    </row>
    <row r="73" spans="1:14">
      <c r="A73" s="174" t="s">
        <v>39</v>
      </c>
      <c r="B73" s="201">
        <v>26569.046262929998</v>
      </c>
      <c r="C73" s="201">
        <v>27194.331795999999</v>
      </c>
      <c r="D73" s="201">
        <v>28277.669287889999</v>
      </c>
      <c r="E73" s="201">
        <v>29655.463499949998</v>
      </c>
      <c r="F73" s="201">
        <v>30854.827626499999</v>
      </c>
      <c r="G73" s="201">
        <v>31713.54939493</v>
      </c>
      <c r="H73" s="201">
        <v>32534.662548460001</v>
      </c>
      <c r="I73" s="201">
        <v>33189.446238709999</v>
      </c>
      <c r="J73" s="201">
        <v>33351.962039999999</v>
      </c>
      <c r="K73" s="201">
        <v>33667.340964089999</v>
      </c>
      <c r="L73" s="201">
        <v>36793.475612329996</v>
      </c>
      <c r="M73" s="201">
        <v>37771.442171590003</v>
      </c>
      <c r="N73" s="197" t="s">
        <v>40</v>
      </c>
    </row>
    <row r="74" spans="1:14">
      <c r="A74" s="174" t="s">
        <v>14</v>
      </c>
      <c r="B74" s="201">
        <v>319.01091163220002</v>
      </c>
      <c r="C74" s="201">
        <v>330.25063448420002</v>
      </c>
      <c r="D74" s="201">
        <v>300.2840031536</v>
      </c>
      <c r="E74" s="201">
        <v>310.40445889300003</v>
      </c>
      <c r="F74" s="201">
        <v>319.97028168260005</v>
      </c>
      <c r="G74" s="201">
        <v>324.70326020260001</v>
      </c>
      <c r="H74" s="201">
        <v>329.34593392200003</v>
      </c>
      <c r="I74" s="201">
        <v>329.69748697259996</v>
      </c>
      <c r="J74" s="201">
        <v>314.07439004539998</v>
      </c>
      <c r="K74" s="201">
        <v>289.03247047259998</v>
      </c>
      <c r="L74" s="201">
        <v>273.56840617480003</v>
      </c>
      <c r="M74" s="201">
        <v>282.92598474819999</v>
      </c>
      <c r="N74" s="197" t="s">
        <v>15</v>
      </c>
    </row>
    <row r="75" spans="1:14">
      <c r="A75" s="174" t="s">
        <v>158</v>
      </c>
      <c r="B75" s="201">
        <v>18131.661807737099</v>
      </c>
      <c r="C75" s="201">
        <v>19451.270783601496</v>
      </c>
      <c r="D75" s="201">
        <v>20193.794342271496</v>
      </c>
      <c r="E75" s="201">
        <v>21797.356916358698</v>
      </c>
      <c r="F75" s="201">
        <v>21042.7436055541</v>
      </c>
      <c r="G75" s="201">
        <v>21101.871527614399</v>
      </c>
      <c r="H75" s="201">
        <v>21714.093454504298</v>
      </c>
      <c r="I75" s="201">
        <v>21542.155583224001</v>
      </c>
      <c r="J75" s="201">
        <v>19468.271605133701</v>
      </c>
      <c r="K75" s="201">
        <v>20360.739281474602</v>
      </c>
      <c r="L75" s="201">
        <v>21916.3084787158</v>
      </c>
      <c r="M75" s="201">
        <v>21538.216370886101</v>
      </c>
      <c r="N75" s="197" t="s">
        <v>16</v>
      </c>
    </row>
    <row r="76" spans="1:14">
      <c r="A76" s="174" t="s">
        <v>182</v>
      </c>
      <c r="B76" s="201">
        <v>902.62702320000005</v>
      </c>
      <c r="C76" s="201">
        <v>843.22161752</v>
      </c>
      <c r="D76" s="201">
        <v>892.46308987999998</v>
      </c>
      <c r="E76" s="201">
        <v>1355.40886</v>
      </c>
      <c r="F76" s="201">
        <v>1434.45732</v>
      </c>
      <c r="G76" s="201">
        <v>1561.9550304000002</v>
      </c>
      <c r="H76" s="201">
        <v>1493.2809808</v>
      </c>
      <c r="I76" s="201">
        <v>1439.08608</v>
      </c>
      <c r="J76" s="201">
        <v>1327.1484312</v>
      </c>
      <c r="K76" s="201">
        <v>1395.6664312</v>
      </c>
      <c r="L76" s="201">
        <v>1484.7415304000001</v>
      </c>
      <c r="M76" s="201">
        <v>1452.0005552</v>
      </c>
      <c r="N76" s="197" t="s">
        <v>17</v>
      </c>
    </row>
    <row r="77" spans="1:14">
      <c r="A77" s="235" t="s">
        <v>1</v>
      </c>
      <c r="B77" s="236">
        <f>+SUM(B71:B76)</f>
        <v>76536.109950609287</v>
      </c>
      <c r="C77" s="236">
        <f t="shared" ref="C77:M77" si="11">+SUM(C71:C76)</f>
        <v>76809.578167965694</v>
      </c>
      <c r="D77" s="236">
        <f t="shared" si="11"/>
        <v>79440.509781255096</v>
      </c>
      <c r="E77" s="236">
        <f t="shared" si="11"/>
        <v>83876.698605891681</v>
      </c>
      <c r="F77" s="236">
        <f t="shared" si="11"/>
        <v>84944.338833306712</v>
      </c>
      <c r="G77" s="236">
        <f t="shared" si="11"/>
        <v>87465.424540257009</v>
      </c>
      <c r="H77" s="236">
        <f t="shared" si="11"/>
        <v>89342.736098406298</v>
      </c>
      <c r="I77" s="236">
        <f t="shared" si="11"/>
        <v>90407.557460626587</v>
      </c>
      <c r="J77" s="236">
        <f t="shared" si="11"/>
        <v>88070.992466379103</v>
      </c>
      <c r="K77" s="236">
        <f t="shared" si="11"/>
        <v>89380.120111327196</v>
      </c>
      <c r="L77" s="236">
        <f t="shared" si="11"/>
        <v>95101.040957510602</v>
      </c>
      <c r="M77" s="236">
        <f t="shared" si="11"/>
        <v>94359.282234884304</v>
      </c>
      <c r="N77" s="237" t="s">
        <v>2</v>
      </c>
    </row>
    <row r="78" spans="1:14">
      <c r="A78" s="356" t="s">
        <v>413</v>
      </c>
      <c r="B78" s="357">
        <v>3.8532990473625399E-2</v>
      </c>
      <c r="C78" s="357">
        <v>2.3349162212813867E-2</v>
      </c>
      <c r="D78" s="357">
        <v>3.8033457612942891E-2</v>
      </c>
      <c r="E78" s="357">
        <v>3.6100066751696525E-2</v>
      </c>
      <c r="F78" s="357">
        <v>3.5666363533725869E-2</v>
      </c>
      <c r="G78" s="357">
        <v>3.6721221916355365E-2</v>
      </c>
      <c r="H78" s="357">
        <v>3.8246347666435788E-2</v>
      </c>
      <c r="I78" s="357">
        <v>3.7753519835203156E-2</v>
      </c>
      <c r="J78" s="357">
        <v>3.7944841101869652E-2</v>
      </c>
      <c r="K78" s="357">
        <v>4.0308963156162801E-2</v>
      </c>
      <c r="L78" s="357">
        <v>4.0656179403086232E-2</v>
      </c>
      <c r="M78" s="357">
        <v>3.8963530816377163E-2</v>
      </c>
      <c r="N78" s="238" t="s">
        <v>397</v>
      </c>
    </row>
    <row r="79" spans="1:14">
      <c r="A79" s="201"/>
      <c r="B79" s="198"/>
      <c r="C79" s="198"/>
      <c r="D79" s="198"/>
      <c r="E79" s="198"/>
      <c r="F79" s="239"/>
      <c r="G79" s="198"/>
      <c r="H79" s="198"/>
      <c r="I79" s="198"/>
      <c r="J79" s="198"/>
      <c r="K79" s="198"/>
      <c r="L79" s="198"/>
      <c r="M79" s="198"/>
      <c r="N79" s="190"/>
    </row>
    <row r="80" spans="1:14">
      <c r="A80" s="240" t="s">
        <v>18</v>
      </c>
      <c r="B80" s="241" t="str">
        <f>+B4</f>
        <v>2014/01</v>
      </c>
      <c r="C80" s="241" t="str">
        <f t="shared" ref="C80:M80" si="12">+C4</f>
        <v>2014/02</v>
      </c>
      <c r="D80" s="241" t="str">
        <f t="shared" si="12"/>
        <v>2014/03</v>
      </c>
      <c r="E80" s="241" t="str">
        <f t="shared" si="12"/>
        <v>2014/04</v>
      </c>
      <c r="F80" s="241" t="str">
        <f t="shared" si="12"/>
        <v>2014/05</v>
      </c>
      <c r="G80" s="241" t="str">
        <f t="shared" si="12"/>
        <v>2014/06</v>
      </c>
      <c r="H80" s="241" t="str">
        <f t="shared" si="12"/>
        <v>2014/07</v>
      </c>
      <c r="I80" s="241" t="str">
        <f t="shared" si="12"/>
        <v>2014/08</v>
      </c>
      <c r="J80" s="241" t="str">
        <f t="shared" si="12"/>
        <v>2014/09</v>
      </c>
      <c r="K80" s="241" t="str">
        <f t="shared" si="12"/>
        <v>2014/10</v>
      </c>
      <c r="L80" s="241" t="str">
        <f t="shared" si="12"/>
        <v>2014/11</v>
      </c>
      <c r="M80" s="241" t="str">
        <f t="shared" si="12"/>
        <v>2014/12</v>
      </c>
      <c r="N80" s="242" t="s">
        <v>107</v>
      </c>
    </row>
    <row r="81" spans="1:14">
      <c r="A81" s="243" t="s">
        <v>234</v>
      </c>
      <c r="B81" s="201">
        <v>1109597</v>
      </c>
      <c r="C81" s="201">
        <v>1109129</v>
      </c>
      <c r="D81" s="201">
        <v>1102772</v>
      </c>
      <c r="E81" s="201">
        <v>1095386</v>
      </c>
      <c r="F81" s="201">
        <v>1085211</v>
      </c>
      <c r="G81" s="201">
        <v>1081909</v>
      </c>
      <c r="H81" s="201">
        <v>1076863</v>
      </c>
      <c r="I81" s="201">
        <v>1077411</v>
      </c>
      <c r="J81" s="201">
        <v>1079614</v>
      </c>
      <c r="K81" s="201">
        <v>1075274</v>
      </c>
      <c r="L81" s="201">
        <v>1075795</v>
      </c>
      <c r="M81" s="201">
        <v>1075368</v>
      </c>
      <c r="N81" s="244" t="s">
        <v>302</v>
      </c>
    </row>
    <row r="82" spans="1:14">
      <c r="A82" s="243" t="s">
        <v>261</v>
      </c>
      <c r="B82" s="201">
        <v>2726882</v>
      </c>
      <c r="C82" s="201">
        <v>2747740</v>
      </c>
      <c r="D82" s="201">
        <v>2755726</v>
      </c>
      <c r="E82" s="201">
        <v>2758658</v>
      </c>
      <c r="F82" s="201">
        <v>2746862</v>
      </c>
      <c r="G82" s="201">
        <v>2764043</v>
      </c>
      <c r="H82" s="201">
        <v>2767976</v>
      </c>
      <c r="I82" s="201">
        <v>2679738</v>
      </c>
      <c r="J82" s="201">
        <v>2698565</v>
      </c>
      <c r="K82" s="201">
        <v>2658596</v>
      </c>
      <c r="L82" s="201">
        <v>2680001</v>
      </c>
      <c r="M82" s="201">
        <v>2753087</v>
      </c>
      <c r="N82" s="244" t="s">
        <v>54</v>
      </c>
    </row>
    <row r="83" spans="1:14">
      <c r="A83" s="243" t="s">
        <v>262</v>
      </c>
      <c r="B83" s="245">
        <v>163485</v>
      </c>
      <c r="C83" s="245">
        <v>173715</v>
      </c>
      <c r="D83" s="245">
        <v>161477</v>
      </c>
      <c r="E83" s="245">
        <v>151354</v>
      </c>
      <c r="F83" s="245">
        <v>139553</v>
      </c>
      <c r="G83" s="245">
        <v>139809</v>
      </c>
      <c r="H83" s="245">
        <v>130482</v>
      </c>
      <c r="I83" s="245">
        <v>134077</v>
      </c>
      <c r="J83" s="245">
        <v>142770</v>
      </c>
      <c r="K83" s="245">
        <v>136646</v>
      </c>
      <c r="L83" s="245">
        <v>137990</v>
      </c>
      <c r="M83" s="245">
        <v>137825</v>
      </c>
      <c r="N83" s="244" t="s">
        <v>303</v>
      </c>
    </row>
    <row r="84" spans="1:14">
      <c r="A84" s="243" t="s">
        <v>263</v>
      </c>
      <c r="B84" s="246">
        <v>3062</v>
      </c>
      <c r="C84" s="246">
        <v>3216</v>
      </c>
      <c r="D84" s="246">
        <v>2899</v>
      </c>
      <c r="E84" s="246">
        <v>3146</v>
      </c>
      <c r="F84" s="246">
        <v>2610</v>
      </c>
      <c r="G84" s="246">
        <v>2744</v>
      </c>
      <c r="H84" s="246">
        <v>2329</v>
      </c>
      <c r="I84" s="246">
        <v>2608</v>
      </c>
      <c r="J84" s="246">
        <v>2340</v>
      </c>
      <c r="K84" s="246">
        <v>2659</v>
      </c>
      <c r="L84" s="246">
        <v>2754</v>
      </c>
      <c r="M84" s="246">
        <v>2997</v>
      </c>
      <c r="N84" s="244" t="s">
        <v>304</v>
      </c>
    </row>
    <row r="85" spans="1:14">
      <c r="A85" s="243" t="s">
        <v>264</v>
      </c>
      <c r="B85" s="246">
        <v>2767</v>
      </c>
      <c r="C85" s="246">
        <v>2713</v>
      </c>
      <c r="D85" s="246">
        <v>1938</v>
      </c>
      <c r="E85" s="246">
        <v>1888</v>
      </c>
      <c r="F85" s="246">
        <v>1797</v>
      </c>
      <c r="G85" s="246">
        <v>1722</v>
      </c>
      <c r="H85" s="246">
        <v>1426</v>
      </c>
      <c r="I85" s="246">
        <v>1776</v>
      </c>
      <c r="J85" s="246">
        <v>1838</v>
      </c>
      <c r="K85" s="246">
        <v>1824</v>
      </c>
      <c r="L85" s="246">
        <v>654</v>
      </c>
      <c r="M85" s="246">
        <v>616</v>
      </c>
      <c r="N85" s="244" t="s">
        <v>305</v>
      </c>
    </row>
    <row r="86" spans="1:14">
      <c r="A86" s="247" t="s">
        <v>39</v>
      </c>
      <c r="B86" s="248">
        <v>4245480</v>
      </c>
      <c r="C86" s="248">
        <v>4331574</v>
      </c>
      <c r="D86" s="248">
        <v>4424673</v>
      </c>
      <c r="E86" s="248">
        <v>4504885</v>
      </c>
      <c r="F86" s="248">
        <v>4571390</v>
      </c>
      <c r="G86" s="248">
        <v>4645565</v>
      </c>
      <c r="H86" s="248">
        <v>4702583</v>
      </c>
      <c r="I86" s="248">
        <v>4767762</v>
      </c>
      <c r="J86" s="248">
        <v>4838431</v>
      </c>
      <c r="K86" s="248">
        <v>4903781</v>
      </c>
      <c r="L86" s="248">
        <v>4976090</v>
      </c>
      <c r="M86" s="248">
        <v>5062659</v>
      </c>
      <c r="N86" s="249" t="s">
        <v>40</v>
      </c>
    </row>
    <row r="87" spans="1:14">
      <c r="A87" s="250"/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51"/>
    </row>
    <row r="88" spans="1:14">
      <c r="A88" s="240" t="s">
        <v>392</v>
      </c>
      <c r="B88" s="241" t="str">
        <f>+B4</f>
        <v>2014/01</v>
      </c>
      <c r="C88" s="241" t="str">
        <f t="shared" ref="C88:M88" si="13">+C4</f>
        <v>2014/02</v>
      </c>
      <c r="D88" s="241" t="str">
        <f t="shared" si="13"/>
        <v>2014/03</v>
      </c>
      <c r="E88" s="241" t="str">
        <f t="shared" si="13"/>
        <v>2014/04</v>
      </c>
      <c r="F88" s="241" t="str">
        <f t="shared" si="13"/>
        <v>2014/05</v>
      </c>
      <c r="G88" s="241" t="str">
        <f t="shared" si="13"/>
        <v>2014/06</v>
      </c>
      <c r="H88" s="241" t="str">
        <f t="shared" si="13"/>
        <v>2014/07</v>
      </c>
      <c r="I88" s="241" t="str">
        <f t="shared" si="13"/>
        <v>2014/08</v>
      </c>
      <c r="J88" s="241" t="str">
        <f t="shared" si="13"/>
        <v>2014/09</v>
      </c>
      <c r="K88" s="241" t="str">
        <f t="shared" si="13"/>
        <v>2014/10</v>
      </c>
      <c r="L88" s="241" t="str">
        <f t="shared" si="13"/>
        <v>2014/11</v>
      </c>
      <c r="M88" s="241" t="str">
        <f t="shared" si="13"/>
        <v>2014/12</v>
      </c>
      <c r="N88" s="242" t="s">
        <v>394</v>
      </c>
    </row>
    <row r="89" spans="1:14">
      <c r="A89" s="252" t="s">
        <v>357</v>
      </c>
      <c r="B89" s="246">
        <v>58230977</v>
      </c>
      <c r="C89" s="246">
        <v>58258757</v>
      </c>
      <c r="D89" s="246">
        <v>57976321</v>
      </c>
      <c r="E89" s="246">
        <v>56882633</v>
      </c>
      <c r="F89" s="246">
        <v>56618116</v>
      </c>
      <c r="G89" s="246">
        <v>56653651</v>
      </c>
      <c r="H89" s="246">
        <v>57044018</v>
      </c>
      <c r="I89" s="246">
        <v>57680155</v>
      </c>
      <c r="J89" s="246">
        <v>59535790</v>
      </c>
      <c r="K89" s="246">
        <v>59965076</v>
      </c>
      <c r="L89" s="246">
        <v>59935554</v>
      </c>
      <c r="M89" s="246">
        <v>59238929</v>
      </c>
      <c r="N89" s="253" t="s">
        <v>345</v>
      </c>
    </row>
    <row r="90" spans="1:14">
      <c r="A90" s="252" t="s">
        <v>358</v>
      </c>
      <c r="B90" s="246">
        <v>437039</v>
      </c>
      <c r="C90" s="246">
        <v>456170</v>
      </c>
      <c r="D90" s="246">
        <v>457237</v>
      </c>
      <c r="E90" s="246">
        <v>459249</v>
      </c>
      <c r="F90" s="246">
        <v>441026</v>
      </c>
      <c r="G90" s="246">
        <v>452840</v>
      </c>
      <c r="H90" s="246">
        <v>466636</v>
      </c>
      <c r="I90" s="246">
        <v>480905</v>
      </c>
      <c r="J90" s="246">
        <v>490851</v>
      </c>
      <c r="K90" s="246">
        <v>501037</v>
      </c>
      <c r="L90" s="246">
        <v>501883</v>
      </c>
      <c r="M90" s="246">
        <v>499745</v>
      </c>
      <c r="N90" s="244" t="s">
        <v>359</v>
      </c>
    </row>
    <row r="91" spans="1:14">
      <c r="A91" s="254" t="s">
        <v>1</v>
      </c>
      <c r="B91" s="255">
        <f>+SUM(B89:B90)</f>
        <v>58668016</v>
      </c>
      <c r="C91" s="255">
        <f t="shared" ref="C91:M91" si="14">+SUM(C89:C90)</f>
        <v>58714927</v>
      </c>
      <c r="D91" s="255">
        <f t="shared" si="14"/>
        <v>58433558</v>
      </c>
      <c r="E91" s="255">
        <f t="shared" si="14"/>
        <v>57341882</v>
      </c>
      <c r="F91" s="255">
        <f t="shared" si="14"/>
        <v>57059142</v>
      </c>
      <c r="G91" s="255">
        <f t="shared" si="14"/>
        <v>57106491</v>
      </c>
      <c r="H91" s="255">
        <f t="shared" si="14"/>
        <v>57510654</v>
      </c>
      <c r="I91" s="255">
        <f t="shared" si="14"/>
        <v>58161060</v>
      </c>
      <c r="J91" s="255">
        <f t="shared" si="14"/>
        <v>60026641</v>
      </c>
      <c r="K91" s="255">
        <f t="shared" si="14"/>
        <v>60466113</v>
      </c>
      <c r="L91" s="255">
        <f t="shared" si="14"/>
        <v>60437437</v>
      </c>
      <c r="M91" s="255">
        <f t="shared" si="14"/>
        <v>59738674</v>
      </c>
      <c r="N91" s="256" t="s">
        <v>2</v>
      </c>
    </row>
    <row r="92" spans="1:14">
      <c r="A92" s="300" t="s">
        <v>393</v>
      </c>
      <c r="B92" s="257"/>
      <c r="C92" s="257"/>
      <c r="D92" s="257"/>
      <c r="E92" s="257"/>
      <c r="F92" s="257"/>
      <c r="G92" s="257"/>
      <c r="H92" s="257"/>
      <c r="I92" s="257"/>
      <c r="J92" s="257"/>
      <c r="K92" s="257"/>
      <c r="L92" s="257"/>
      <c r="M92" s="257"/>
      <c r="N92" s="210" t="s">
        <v>410</v>
      </c>
    </row>
    <row r="93" spans="1:14">
      <c r="A93" s="189"/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</row>
    <row r="94" spans="1:14">
      <c r="A94" s="398" t="s">
        <v>363</v>
      </c>
      <c r="B94" s="258" t="str">
        <f>+B4</f>
        <v>2014/01</v>
      </c>
      <c r="C94" s="258" t="str">
        <f t="shared" ref="C94:M94" si="15">+C4</f>
        <v>2014/02</v>
      </c>
      <c r="D94" s="258" t="str">
        <f t="shared" si="15"/>
        <v>2014/03</v>
      </c>
      <c r="E94" s="258" t="str">
        <f t="shared" si="15"/>
        <v>2014/04</v>
      </c>
      <c r="F94" s="258" t="str">
        <f t="shared" si="15"/>
        <v>2014/05</v>
      </c>
      <c r="G94" s="258" t="str">
        <f t="shared" si="15"/>
        <v>2014/06</v>
      </c>
      <c r="H94" s="258" t="str">
        <f t="shared" si="15"/>
        <v>2014/07</v>
      </c>
      <c r="I94" s="258" t="str">
        <f t="shared" si="15"/>
        <v>2014/08</v>
      </c>
      <c r="J94" s="258" t="str">
        <f t="shared" si="15"/>
        <v>2014/09</v>
      </c>
      <c r="K94" s="258" t="str">
        <f t="shared" si="15"/>
        <v>2014/10</v>
      </c>
      <c r="L94" s="258" t="str">
        <f t="shared" si="15"/>
        <v>2014/11</v>
      </c>
      <c r="M94" s="258" t="str">
        <f t="shared" si="15"/>
        <v>2014/12</v>
      </c>
      <c r="N94" s="204" t="s">
        <v>362</v>
      </c>
    </row>
    <row r="95" spans="1:14">
      <c r="A95" s="213" t="s">
        <v>239</v>
      </c>
      <c r="B95" s="365">
        <v>49016.690241763747</v>
      </c>
      <c r="C95" s="365">
        <v>51060.34951785802</v>
      </c>
      <c r="D95" s="365">
        <v>58118.573326361737</v>
      </c>
      <c r="E95" s="365">
        <v>63679.724840662275</v>
      </c>
      <c r="F95" s="365">
        <v>69589.899192990531</v>
      </c>
      <c r="G95" s="365">
        <v>68113.564054797884</v>
      </c>
      <c r="H95" s="365">
        <v>71402.348144146628</v>
      </c>
      <c r="I95" s="365">
        <v>68636.397405152908</v>
      </c>
      <c r="J95" s="365">
        <v>60340.827210519492</v>
      </c>
      <c r="K95" s="365">
        <v>66686.586227112464</v>
      </c>
      <c r="L95" s="365">
        <v>71841.278158075744</v>
      </c>
      <c r="M95" s="365">
        <v>67803.269139285272</v>
      </c>
      <c r="N95" s="195" t="s">
        <v>145</v>
      </c>
    </row>
    <row r="96" spans="1:14">
      <c r="A96" s="174" t="s">
        <v>65</v>
      </c>
      <c r="B96" s="259">
        <v>0.61289636995368935</v>
      </c>
      <c r="C96" s="259">
        <v>0.61229299187934461</v>
      </c>
      <c r="D96" s="259">
        <v>0.63024311731290128</v>
      </c>
      <c r="E96" s="259">
        <v>0.63446560433255861</v>
      </c>
      <c r="F96" s="259">
        <v>0.64137753098441985</v>
      </c>
      <c r="G96" s="259">
        <v>0.63674687633192439</v>
      </c>
      <c r="H96" s="259">
        <v>0.64668289854815364</v>
      </c>
      <c r="I96" s="259">
        <v>0.64108730724341989</v>
      </c>
      <c r="J96" s="259">
        <v>0.63283135357650688</v>
      </c>
      <c r="K96" s="259">
        <v>0.63517525172447187</v>
      </c>
      <c r="L96" s="259">
        <v>0.64165737484687935</v>
      </c>
      <c r="M96" s="259">
        <v>0.63830493462377003</v>
      </c>
      <c r="N96" s="197" t="s">
        <v>146</v>
      </c>
    </row>
    <row r="97" spans="1:14">
      <c r="A97" s="174" t="s">
        <v>374</v>
      </c>
      <c r="B97" s="205">
        <v>14510.238466798866</v>
      </c>
      <c r="C97" s="205">
        <v>25374.283172115305</v>
      </c>
      <c r="D97" s="205">
        <v>37774.460302807231</v>
      </c>
      <c r="E97" s="205">
        <v>51117.864131018927</v>
      </c>
      <c r="F97" s="205">
        <v>63793.61829198026</v>
      </c>
      <c r="G97" s="205">
        <v>77639.74165299708</v>
      </c>
      <c r="H97" s="205">
        <v>89899.649730279634</v>
      </c>
      <c r="I97" s="205">
        <v>103354.93939667213</v>
      </c>
      <c r="J97" s="205">
        <v>116223.47391937027</v>
      </c>
      <c r="K97" s="205">
        <v>129950.97826123076</v>
      </c>
      <c r="L97" s="205">
        <v>144138.83564080219</v>
      </c>
      <c r="M97" s="205">
        <v>160809.89741800964</v>
      </c>
      <c r="N97" s="176" t="s">
        <v>375</v>
      </c>
    </row>
    <row r="98" spans="1:14">
      <c r="A98" s="174" t="s">
        <v>66</v>
      </c>
      <c r="B98" s="259">
        <v>0.20997337045248407</v>
      </c>
      <c r="C98" s="259">
        <v>0.20930189110145167</v>
      </c>
      <c r="D98" s="259">
        <v>0.21438558917983846</v>
      </c>
      <c r="E98" s="259">
        <v>0.2089717363320909</v>
      </c>
      <c r="F98" s="259">
        <v>0.20478005223376386</v>
      </c>
      <c r="G98" s="259">
        <v>0.20583748541028005</v>
      </c>
      <c r="H98" s="259">
        <v>0.20814302536960003</v>
      </c>
      <c r="I98" s="259">
        <v>0.20663794941257457</v>
      </c>
      <c r="J98" s="259">
        <v>0.20522067353431561</v>
      </c>
      <c r="K98" s="259">
        <v>0.20737937227387215</v>
      </c>
      <c r="L98" s="259">
        <v>0.20525268400712959</v>
      </c>
      <c r="M98" s="259">
        <v>0.20441161034579419</v>
      </c>
      <c r="N98" s="176" t="s">
        <v>72</v>
      </c>
    </row>
    <row r="99" spans="1:14">
      <c r="A99" s="206" t="s">
        <v>241</v>
      </c>
      <c r="B99" s="207">
        <v>-497.16628894484427</v>
      </c>
      <c r="C99" s="207">
        <v>-293.03908445060159</v>
      </c>
      <c r="D99" s="207">
        <v>386.23533129260539</v>
      </c>
      <c r="E99" s="207">
        <v>819.68875323748307</v>
      </c>
      <c r="F99" s="207">
        <v>1516.8507982563449</v>
      </c>
      <c r="G99" s="207">
        <v>1175.4415398945828</v>
      </c>
      <c r="H99" s="207">
        <v>1680.0051779178095</v>
      </c>
      <c r="I99" s="207">
        <v>1615.644564206686</v>
      </c>
      <c r="J99" s="207">
        <v>1117.0793372047092</v>
      </c>
      <c r="K99" s="207">
        <v>1700.1722371783887</v>
      </c>
      <c r="L99" s="207">
        <v>2327.676029516475</v>
      </c>
      <c r="M99" s="207">
        <v>2219.404338989093</v>
      </c>
      <c r="N99" s="260" t="s">
        <v>74</v>
      </c>
    </row>
    <row r="100" spans="1:14">
      <c r="A100" s="189"/>
      <c r="B100" s="205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  <c r="N100" s="202"/>
    </row>
    <row r="101" spans="1:14">
      <c r="A101" s="203" t="s">
        <v>709</v>
      </c>
      <c r="B101" s="261" t="str">
        <f>+B4</f>
        <v>2014/01</v>
      </c>
      <c r="C101" s="261" t="str">
        <f t="shared" ref="C101:M101" si="16">+C4</f>
        <v>2014/02</v>
      </c>
      <c r="D101" s="261" t="str">
        <f t="shared" si="16"/>
        <v>2014/03</v>
      </c>
      <c r="E101" s="261" t="str">
        <f t="shared" si="16"/>
        <v>2014/04</v>
      </c>
      <c r="F101" s="261" t="str">
        <f t="shared" si="16"/>
        <v>2014/05</v>
      </c>
      <c r="G101" s="261" t="str">
        <f t="shared" si="16"/>
        <v>2014/06</v>
      </c>
      <c r="H101" s="261" t="str">
        <f t="shared" si="16"/>
        <v>2014/07</v>
      </c>
      <c r="I101" s="261" t="str">
        <f t="shared" si="16"/>
        <v>2014/08</v>
      </c>
      <c r="J101" s="261" t="str">
        <f t="shared" si="16"/>
        <v>2014/09</v>
      </c>
      <c r="K101" s="261" t="str">
        <f t="shared" si="16"/>
        <v>2014/10</v>
      </c>
      <c r="L101" s="261" t="str">
        <f t="shared" si="16"/>
        <v>2014/11</v>
      </c>
      <c r="M101" s="261" t="str">
        <f t="shared" si="16"/>
        <v>2014/12</v>
      </c>
      <c r="N101" s="204" t="s">
        <v>291</v>
      </c>
    </row>
    <row r="102" spans="1:14">
      <c r="A102" s="193" t="s">
        <v>242</v>
      </c>
      <c r="B102" s="175">
        <v>61858.21</v>
      </c>
      <c r="C102" s="175">
        <v>62553.32</v>
      </c>
      <c r="D102" s="175">
        <v>69736.34</v>
      </c>
      <c r="E102" s="175">
        <v>73871.539999999994</v>
      </c>
      <c r="F102" s="175">
        <v>79289.8</v>
      </c>
      <c r="G102" s="175">
        <v>78489.009999999995</v>
      </c>
      <c r="H102" s="175">
        <v>82156.87</v>
      </c>
      <c r="I102" s="175">
        <v>80312.94</v>
      </c>
      <c r="J102" s="175">
        <v>74937.81</v>
      </c>
      <c r="K102" s="175">
        <v>80384.14</v>
      </c>
      <c r="L102" s="175">
        <v>86168.66</v>
      </c>
      <c r="M102" s="175">
        <v>85721.13</v>
      </c>
      <c r="N102" s="176" t="s">
        <v>242</v>
      </c>
    </row>
    <row r="103" spans="1:14">
      <c r="A103" s="193" t="s">
        <v>243</v>
      </c>
      <c r="B103" s="175">
        <v>68598.61</v>
      </c>
      <c r="C103" s="175">
        <v>68598.61</v>
      </c>
      <c r="D103" s="175">
        <v>69736.34</v>
      </c>
      <c r="E103" s="175">
        <v>73871.539999999994</v>
      </c>
      <c r="F103" s="175">
        <v>79445.759999999995</v>
      </c>
      <c r="G103" s="175">
        <v>81672</v>
      </c>
      <c r="H103" s="175">
        <v>84289.65</v>
      </c>
      <c r="I103" s="175">
        <v>84218.02</v>
      </c>
      <c r="J103" s="175">
        <v>84218.02</v>
      </c>
      <c r="K103" s="175">
        <v>84218.02</v>
      </c>
      <c r="L103" s="175">
        <f>+L102</f>
        <v>86168.66</v>
      </c>
      <c r="M103" s="175">
        <v>86234.1</v>
      </c>
      <c r="N103" s="176" t="s">
        <v>292</v>
      </c>
    </row>
    <row r="104" spans="1:14">
      <c r="A104" s="193" t="s">
        <v>244</v>
      </c>
      <c r="B104" s="175">
        <v>61858.21</v>
      </c>
      <c r="C104" s="175">
        <v>61503.040000000001</v>
      </c>
      <c r="D104" s="175">
        <v>61189.15</v>
      </c>
      <c r="E104" s="175">
        <v>61189.15</v>
      </c>
      <c r="F104" s="175">
        <v>61189.15</v>
      </c>
      <c r="G104" s="175">
        <v>61189.15</v>
      </c>
      <c r="H104" s="175">
        <v>61189.15</v>
      </c>
      <c r="I104" s="175">
        <v>61189.15</v>
      </c>
      <c r="J104" s="175">
        <v>61189.15</v>
      </c>
      <c r="K104" s="175">
        <v>61189.15</v>
      </c>
      <c r="L104" s="175">
        <v>61189.15</v>
      </c>
      <c r="M104" s="175">
        <v>61189.15</v>
      </c>
      <c r="N104" s="176" t="s">
        <v>293</v>
      </c>
    </row>
    <row r="105" spans="1:14">
      <c r="A105" s="262" t="s">
        <v>156</v>
      </c>
      <c r="B105" s="263">
        <v>3493.5478686468182</v>
      </c>
      <c r="C105" s="263">
        <v>3201.3459608528574</v>
      </c>
      <c r="D105" s="263">
        <v>3098.1064519018851</v>
      </c>
      <c r="E105" s="263">
        <v>3188.4132502217708</v>
      </c>
      <c r="F105" s="263">
        <v>3246.993536533822</v>
      </c>
      <c r="G105" s="263">
        <v>3274.7230124406547</v>
      </c>
      <c r="H105" s="263">
        <v>3262.2287717153827</v>
      </c>
      <c r="I105" s="263">
        <v>3293.084881793015</v>
      </c>
      <c r="J105" s="263">
        <v>3296.1194130822801</v>
      </c>
      <c r="K105" s="263">
        <v>3327.0770021506191</v>
      </c>
      <c r="L105" s="263">
        <v>3405.2605352763981</v>
      </c>
      <c r="M105" s="263">
        <v>3536.3949871991645</v>
      </c>
      <c r="N105" s="260" t="s">
        <v>157</v>
      </c>
    </row>
    <row r="106" spans="1:14">
      <c r="A106" s="264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</row>
    <row r="107" spans="1:14">
      <c r="A107" s="265" t="s">
        <v>418</v>
      </c>
      <c r="B107" s="265"/>
      <c r="C107" s="265"/>
      <c r="D107" s="265"/>
      <c r="E107" s="265"/>
      <c r="F107" s="265"/>
      <c r="G107" s="265"/>
      <c r="H107" s="265"/>
      <c r="I107" s="265"/>
      <c r="J107" s="265"/>
      <c r="K107" s="265"/>
      <c r="L107" s="265"/>
      <c r="M107" s="265"/>
      <c r="N107" s="399" t="s">
        <v>535</v>
      </c>
    </row>
    <row r="108" spans="1:14">
      <c r="B108" s="265"/>
      <c r="C108" s="265"/>
      <c r="D108" s="265"/>
      <c r="E108" s="265"/>
      <c r="F108" s="265"/>
      <c r="G108" s="265"/>
      <c r="H108" s="265"/>
      <c r="I108" s="265"/>
      <c r="J108" s="265"/>
      <c r="K108" s="265"/>
      <c r="L108" s="265"/>
      <c r="M108" s="265"/>
    </row>
    <row r="109" spans="1:14">
      <c r="A109" s="266"/>
      <c r="B109" s="266"/>
      <c r="C109" s="266"/>
      <c r="D109" s="266"/>
      <c r="E109" s="266"/>
      <c r="F109" s="266"/>
      <c r="G109" s="266"/>
      <c r="H109" s="266"/>
      <c r="I109" s="266"/>
      <c r="J109" s="266"/>
      <c r="K109" s="266"/>
      <c r="L109" s="266"/>
      <c r="M109" s="266"/>
    </row>
    <row r="110" spans="1:14">
      <c r="A110" s="267"/>
      <c r="B110" s="265"/>
      <c r="C110" s="265"/>
      <c r="D110" s="265"/>
      <c r="E110" s="265"/>
      <c r="F110" s="265"/>
      <c r="G110" s="265"/>
      <c r="H110" s="265"/>
      <c r="I110" s="265"/>
      <c r="J110" s="265"/>
      <c r="K110" s="265"/>
      <c r="L110" s="265"/>
      <c r="M110" s="265"/>
    </row>
    <row r="111" spans="1:14">
      <c r="A111" s="265"/>
      <c r="B111" s="265"/>
      <c r="C111" s="265"/>
      <c r="D111" s="265"/>
      <c r="E111" s="265"/>
      <c r="F111" s="265"/>
      <c r="G111" s="265"/>
      <c r="H111" s="265"/>
      <c r="I111" s="265"/>
      <c r="J111" s="265"/>
      <c r="K111" s="265"/>
      <c r="L111" s="265"/>
      <c r="M111" s="265"/>
    </row>
    <row r="112" spans="1:14">
      <c r="A112" s="266"/>
      <c r="B112" s="266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</row>
    <row r="115" spans="1:13">
      <c r="A115" s="268"/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</row>
    <row r="116" spans="1:13">
      <c r="A116" s="268"/>
      <c r="B116" s="268"/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</row>
    <row r="117" spans="1:13">
      <c r="A117" s="268"/>
      <c r="B117" s="268"/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8"/>
    </row>
    <row r="118" spans="1:13">
      <c r="A118" s="268"/>
      <c r="B118" s="268"/>
      <c r="C118" s="268"/>
      <c r="D118" s="268"/>
      <c r="E118" s="268"/>
      <c r="F118" s="268"/>
      <c r="G118" s="268"/>
      <c r="H118" s="268"/>
      <c r="I118" s="268"/>
      <c r="J118" s="268"/>
      <c r="K118" s="268"/>
      <c r="L118" s="268"/>
      <c r="M118" s="268"/>
    </row>
    <row r="119" spans="1:13">
      <c r="A119" s="268"/>
      <c r="B119" s="268"/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8"/>
    </row>
    <row r="120" spans="1:13">
      <c r="A120" s="268"/>
      <c r="B120" s="268"/>
      <c r="C120" s="268"/>
      <c r="D120" s="268"/>
      <c r="E120" s="268"/>
      <c r="F120" s="268"/>
      <c r="G120" s="268"/>
      <c r="H120" s="268"/>
      <c r="I120" s="268"/>
      <c r="J120" s="268"/>
      <c r="K120" s="268"/>
      <c r="L120" s="268"/>
      <c r="M120" s="268"/>
    </row>
    <row r="121" spans="1:13">
      <c r="A121" s="268"/>
      <c r="B121" s="268"/>
      <c r="C121" s="268"/>
      <c r="D121" s="268"/>
      <c r="E121" s="268"/>
      <c r="F121" s="268"/>
      <c r="G121" s="268"/>
      <c r="H121" s="268"/>
      <c r="I121" s="268"/>
      <c r="J121" s="268"/>
      <c r="K121" s="268"/>
      <c r="L121" s="268"/>
      <c r="M121" s="268"/>
    </row>
    <row r="122" spans="1:13">
      <c r="A122" s="268"/>
      <c r="B122" s="268"/>
      <c r="C122" s="268"/>
      <c r="D122" s="268"/>
      <c r="E122" s="268"/>
      <c r="F122" s="268"/>
      <c r="G122" s="268"/>
      <c r="H122" s="268"/>
      <c r="I122" s="268"/>
      <c r="J122" s="268"/>
      <c r="K122" s="268"/>
      <c r="L122" s="268"/>
      <c r="M122" s="268"/>
    </row>
    <row r="123" spans="1:13">
      <c r="A123" s="268"/>
      <c r="B123" s="268"/>
      <c r="C123" s="268"/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</row>
    <row r="124" spans="1:13">
      <c r="A124" s="268"/>
      <c r="B124" s="268"/>
      <c r="C124" s="268"/>
      <c r="D124" s="268"/>
      <c r="E124" s="268"/>
      <c r="F124" s="268"/>
      <c r="G124" s="268"/>
      <c r="H124" s="268"/>
      <c r="I124" s="268"/>
      <c r="J124" s="268"/>
      <c r="K124" s="268"/>
      <c r="L124" s="268"/>
      <c r="M124" s="268"/>
    </row>
    <row r="125" spans="1:13">
      <c r="A125" s="268"/>
      <c r="B125" s="268"/>
      <c r="C125" s="268"/>
      <c r="D125" s="268"/>
      <c r="E125" s="268"/>
      <c r="F125" s="268"/>
      <c r="G125" s="268"/>
      <c r="H125" s="268"/>
      <c r="I125" s="268"/>
      <c r="J125" s="268"/>
      <c r="K125" s="268"/>
      <c r="L125" s="268"/>
      <c r="M125" s="268"/>
    </row>
    <row r="126" spans="1:13">
      <c r="A126" s="268"/>
      <c r="B126" s="268"/>
      <c r="C126" s="268"/>
      <c r="D126" s="268"/>
      <c r="E126" s="268"/>
      <c r="F126" s="268"/>
      <c r="G126" s="268"/>
      <c r="H126" s="268"/>
      <c r="I126" s="268"/>
      <c r="J126" s="268"/>
      <c r="K126" s="268"/>
      <c r="L126" s="268"/>
      <c r="M126" s="268"/>
    </row>
    <row r="127" spans="1:13">
      <c r="A127" s="268"/>
      <c r="B127" s="268"/>
      <c r="C127" s="268"/>
      <c r="D127" s="268"/>
      <c r="E127" s="268"/>
      <c r="F127" s="268"/>
      <c r="G127" s="268"/>
      <c r="H127" s="268"/>
      <c r="I127" s="268"/>
      <c r="J127" s="268"/>
      <c r="K127" s="268"/>
      <c r="L127" s="268"/>
      <c r="M127" s="268"/>
    </row>
    <row r="128" spans="1:13">
      <c r="A128" s="268"/>
      <c r="B128" s="269"/>
      <c r="C128" s="269"/>
      <c r="D128" s="269"/>
      <c r="E128" s="269"/>
      <c r="F128" s="269"/>
      <c r="G128" s="269"/>
      <c r="H128" s="269"/>
      <c r="I128" s="269"/>
      <c r="J128" s="269"/>
      <c r="K128" s="269"/>
      <c r="L128" s="269"/>
      <c r="M128" s="269"/>
    </row>
    <row r="129" spans="1:13">
      <c r="A129" s="268"/>
      <c r="B129" s="268"/>
      <c r="C129" s="268"/>
      <c r="D129" s="268"/>
      <c r="E129" s="268"/>
      <c r="F129" s="268"/>
      <c r="G129" s="268"/>
      <c r="H129" s="268"/>
      <c r="I129" s="268"/>
      <c r="J129" s="268"/>
      <c r="K129" s="268"/>
      <c r="L129" s="268"/>
      <c r="M129" s="268"/>
    </row>
    <row r="130" spans="1:13">
      <c r="A130" s="268"/>
      <c r="B130" s="268"/>
      <c r="C130" s="268"/>
      <c r="D130" s="268"/>
      <c r="E130" s="268"/>
      <c r="F130" s="268"/>
      <c r="G130" s="268"/>
      <c r="H130" s="268"/>
      <c r="I130" s="268"/>
      <c r="J130" s="268"/>
      <c r="K130" s="268"/>
      <c r="L130" s="268"/>
      <c r="M130" s="268"/>
    </row>
    <row r="131" spans="1:13">
      <c r="A131" s="268"/>
      <c r="B131" s="268"/>
      <c r="C131" s="268"/>
      <c r="D131" s="268"/>
      <c r="E131" s="268"/>
      <c r="F131" s="268"/>
      <c r="G131" s="268"/>
      <c r="H131" s="268"/>
      <c r="I131" s="268"/>
      <c r="J131" s="268"/>
      <c r="K131" s="268"/>
      <c r="L131" s="268"/>
      <c r="M131" s="268"/>
    </row>
    <row r="132" spans="1:13">
      <c r="A132" s="268"/>
      <c r="B132" s="268"/>
      <c r="C132" s="268"/>
      <c r="D132" s="268"/>
      <c r="E132" s="268"/>
      <c r="F132" s="268"/>
      <c r="G132" s="268"/>
      <c r="H132" s="268"/>
      <c r="I132" s="268"/>
      <c r="J132" s="268"/>
      <c r="K132" s="268"/>
      <c r="L132" s="268"/>
      <c r="M132" s="268"/>
    </row>
    <row r="133" spans="1:13">
      <c r="A133" s="268"/>
      <c r="B133" s="268"/>
      <c r="C133" s="268"/>
      <c r="D133" s="268"/>
      <c r="E133" s="268"/>
      <c r="F133" s="268"/>
      <c r="G133" s="268"/>
      <c r="H133" s="268"/>
      <c r="I133" s="268"/>
      <c r="J133" s="268"/>
      <c r="K133" s="268"/>
      <c r="L133" s="268"/>
      <c r="M133" s="268"/>
    </row>
    <row r="134" spans="1:13">
      <c r="A134" s="268"/>
      <c r="B134" s="268"/>
      <c r="C134" s="268"/>
      <c r="D134" s="268"/>
      <c r="E134" s="268"/>
      <c r="F134" s="268"/>
      <c r="G134" s="268"/>
      <c r="H134" s="268"/>
      <c r="I134" s="268"/>
      <c r="J134" s="268"/>
      <c r="K134" s="268"/>
      <c r="L134" s="268"/>
      <c r="M134" s="268"/>
    </row>
    <row r="135" spans="1:13">
      <c r="A135" s="268"/>
      <c r="B135" s="268"/>
      <c r="C135" s="268"/>
      <c r="D135" s="268"/>
      <c r="E135" s="268"/>
      <c r="F135" s="268"/>
      <c r="G135" s="268"/>
      <c r="H135" s="268"/>
      <c r="I135" s="268"/>
      <c r="J135" s="268"/>
      <c r="K135" s="268"/>
      <c r="L135" s="268"/>
      <c r="M135" s="268"/>
    </row>
    <row r="136" spans="1:13">
      <c r="A136" s="268"/>
      <c r="B136" s="268"/>
      <c r="C136" s="268"/>
      <c r="D136" s="268"/>
      <c r="E136" s="268"/>
      <c r="F136" s="268"/>
      <c r="G136" s="268"/>
      <c r="H136" s="268"/>
      <c r="I136" s="268"/>
      <c r="J136" s="268"/>
      <c r="K136" s="268"/>
      <c r="L136" s="268"/>
      <c r="M136" s="268"/>
    </row>
    <row r="137" spans="1:13">
      <c r="A137" s="268"/>
      <c r="B137" s="268"/>
      <c r="C137" s="268"/>
      <c r="D137" s="268"/>
      <c r="E137" s="268"/>
      <c r="F137" s="268"/>
      <c r="G137" s="268"/>
      <c r="H137" s="268"/>
      <c r="I137" s="268"/>
      <c r="J137" s="268"/>
      <c r="K137" s="268"/>
      <c r="L137" s="268"/>
      <c r="M137" s="268"/>
    </row>
    <row r="138" spans="1:13">
      <c r="A138" s="268"/>
      <c r="B138" s="268"/>
      <c r="C138" s="268"/>
      <c r="D138" s="268"/>
      <c r="E138" s="268"/>
      <c r="F138" s="268"/>
      <c r="G138" s="268"/>
      <c r="H138" s="268"/>
      <c r="I138" s="268"/>
      <c r="J138" s="268"/>
      <c r="K138" s="268"/>
      <c r="L138" s="268"/>
      <c r="M138" s="268"/>
    </row>
    <row r="139" spans="1:13">
      <c r="A139" s="268"/>
      <c r="B139" s="268"/>
      <c r="C139" s="268"/>
      <c r="D139" s="268"/>
      <c r="E139" s="268"/>
      <c r="F139" s="268"/>
      <c r="G139" s="268"/>
      <c r="H139" s="268"/>
      <c r="I139" s="268"/>
      <c r="J139" s="268"/>
      <c r="K139" s="268"/>
      <c r="L139" s="268"/>
      <c r="M139" s="268"/>
    </row>
    <row r="140" spans="1:13">
      <c r="A140" s="268"/>
      <c r="B140" s="268"/>
      <c r="C140" s="268"/>
      <c r="D140" s="268"/>
      <c r="E140" s="268"/>
      <c r="F140" s="268"/>
      <c r="G140" s="268"/>
      <c r="H140" s="268"/>
      <c r="I140" s="268"/>
      <c r="J140" s="268"/>
      <c r="K140" s="268"/>
      <c r="L140" s="268"/>
      <c r="M140" s="268"/>
    </row>
    <row r="141" spans="1:13">
      <c r="A141" s="268"/>
      <c r="B141" s="268"/>
      <c r="C141" s="268"/>
      <c r="D141" s="268"/>
      <c r="E141" s="268"/>
      <c r="F141" s="268"/>
      <c r="G141" s="268"/>
      <c r="H141" s="268"/>
      <c r="I141" s="268"/>
      <c r="J141" s="268"/>
      <c r="K141" s="268"/>
      <c r="L141" s="268"/>
      <c r="M141" s="268"/>
    </row>
    <row r="142" spans="1:13">
      <c r="A142" s="268"/>
      <c r="B142" s="268"/>
      <c r="C142" s="268"/>
      <c r="D142" s="268"/>
      <c r="E142" s="268"/>
      <c r="F142" s="268"/>
      <c r="G142" s="268"/>
      <c r="H142" s="268"/>
      <c r="I142" s="268"/>
      <c r="J142" s="268"/>
      <c r="K142" s="268"/>
      <c r="L142" s="268"/>
      <c r="M142" s="268"/>
    </row>
    <row r="143" spans="1:13">
      <c r="A143" s="268"/>
      <c r="B143" s="268"/>
      <c r="C143" s="268"/>
      <c r="D143" s="268"/>
      <c r="E143" s="268"/>
      <c r="F143" s="268"/>
      <c r="G143" s="268"/>
      <c r="H143" s="268"/>
      <c r="I143" s="268"/>
      <c r="J143" s="268"/>
      <c r="K143" s="268"/>
      <c r="L143" s="268"/>
      <c r="M143" s="268"/>
    </row>
    <row r="144" spans="1:13">
      <c r="A144" s="268"/>
      <c r="B144" s="268"/>
      <c r="C144" s="268"/>
      <c r="D144" s="268"/>
      <c r="E144" s="268"/>
      <c r="F144" s="268"/>
      <c r="G144" s="268"/>
      <c r="H144" s="268"/>
      <c r="I144" s="268"/>
      <c r="J144" s="268"/>
      <c r="K144" s="268"/>
      <c r="L144" s="268"/>
      <c r="M144" s="268"/>
    </row>
    <row r="145" spans="1:13">
      <c r="A145" s="268"/>
      <c r="B145" s="268"/>
      <c r="C145" s="268"/>
      <c r="D145" s="268"/>
      <c r="E145" s="268"/>
      <c r="F145" s="268"/>
      <c r="G145" s="268"/>
      <c r="H145" s="268"/>
      <c r="I145" s="268"/>
      <c r="J145" s="268"/>
      <c r="K145" s="268"/>
      <c r="L145" s="268"/>
      <c r="M145" s="268"/>
    </row>
    <row r="146" spans="1:13">
      <c r="A146" s="268"/>
      <c r="B146" s="268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</row>
    <row r="147" spans="1:13">
      <c r="A147" s="268"/>
      <c r="B147" s="268"/>
      <c r="C147" s="268"/>
      <c r="D147" s="268"/>
      <c r="E147" s="268"/>
      <c r="F147" s="268"/>
      <c r="G147" s="268"/>
      <c r="H147" s="268"/>
      <c r="I147" s="268"/>
      <c r="J147" s="268"/>
      <c r="K147" s="268"/>
      <c r="L147" s="268"/>
      <c r="M147" s="268"/>
    </row>
    <row r="148" spans="1:13">
      <c r="A148" s="268"/>
      <c r="B148" s="268"/>
      <c r="C148" s="268"/>
      <c r="D148" s="268"/>
      <c r="E148" s="268"/>
      <c r="F148" s="268"/>
      <c r="G148" s="268"/>
      <c r="H148" s="268"/>
      <c r="I148" s="268"/>
      <c r="J148" s="268"/>
      <c r="K148" s="268"/>
      <c r="L148" s="268"/>
      <c r="M148" s="268"/>
    </row>
    <row r="149" spans="1:13">
      <c r="A149" s="268"/>
      <c r="B149" s="268"/>
      <c r="C149" s="268"/>
      <c r="D149" s="268"/>
      <c r="E149" s="268"/>
      <c r="F149" s="268"/>
      <c r="G149" s="268"/>
      <c r="H149" s="268"/>
      <c r="I149" s="268"/>
      <c r="J149" s="268"/>
      <c r="K149" s="268"/>
      <c r="L149" s="268"/>
      <c r="M149" s="268"/>
    </row>
    <row r="150" spans="1:13">
      <c r="A150" s="268"/>
      <c r="B150" s="268"/>
      <c r="C150" s="268"/>
      <c r="D150" s="268"/>
      <c r="E150" s="268"/>
      <c r="F150" s="268"/>
      <c r="G150" s="268"/>
      <c r="H150" s="268"/>
      <c r="I150" s="268"/>
      <c r="J150" s="268"/>
      <c r="K150" s="268"/>
      <c r="L150" s="268"/>
      <c r="M150" s="268"/>
    </row>
    <row r="151" spans="1:13">
      <c r="A151" s="268"/>
      <c r="B151" s="268"/>
      <c r="C151" s="268"/>
      <c r="D151" s="268"/>
      <c r="E151" s="268"/>
      <c r="F151" s="268"/>
      <c r="G151" s="268"/>
      <c r="H151" s="268"/>
      <c r="I151" s="268"/>
      <c r="J151" s="268"/>
      <c r="K151" s="268"/>
      <c r="L151" s="268"/>
      <c r="M151" s="268"/>
    </row>
    <row r="152" spans="1:13">
      <c r="A152" s="268"/>
      <c r="B152" s="268"/>
      <c r="C152" s="268"/>
      <c r="D152" s="268"/>
      <c r="E152" s="268"/>
      <c r="F152" s="268"/>
      <c r="G152" s="268"/>
      <c r="H152" s="268"/>
      <c r="I152" s="268"/>
      <c r="J152" s="268"/>
      <c r="K152" s="268"/>
      <c r="L152" s="268"/>
      <c r="M152" s="268"/>
    </row>
    <row r="153" spans="1:13">
      <c r="A153" s="268"/>
      <c r="B153" s="268"/>
      <c r="C153" s="268"/>
      <c r="D153" s="268"/>
      <c r="E153" s="268"/>
      <c r="F153" s="268"/>
      <c r="G153" s="268"/>
      <c r="H153" s="268"/>
      <c r="I153" s="268"/>
      <c r="J153" s="268"/>
      <c r="K153" s="268"/>
      <c r="L153" s="268"/>
      <c r="M153" s="268"/>
    </row>
    <row r="154" spans="1:13">
      <c r="A154" s="268"/>
      <c r="B154" s="268"/>
      <c r="C154" s="268"/>
      <c r="D154" s="268"/>
      <c r="E154" s="268"/>
      <c r="F154" s="268"/>
      <c r="G154" s="268"/>
      <c r="H154" s="268"/>
      <c r="I154" s="268"/>
      <c r="J154" s="268"/>
      <c r="K154" s="268"/>
      <c r="L154" s="268"/>
      <c r="M154" s="268"/>
    </row>
    <row r="155" spans="1:13">
      <c r="A155" s="268"/>
      <c r="B155" s="268"/>
      <c r="C155" s="268"/>
      <c r="D155" s="268"/>
      <c r="E155" s="268"/>
      <c r="F155" s="268"/>
      <c r="G155" s="268"/>
      <c r="H155" s="268"/>
      <c r="I155" s="268"/>
      <c r="J155" s="268"/>
      <c r="K155" s="268"/>
      <c r="L155" s="268"/>
      <c r="M155" s="268"/>
    </row>
    <row r="156" spans="1:13">
      <c r="A156" s="268"/>
      <c r="B156" s="268"/>
      <c r="C156" s="268"/>
      <c r="D156" s="268"/>
      <c r="E156" s="268"/>
      <c r="F156" s="268"/>
      <c r="G156" s="268"/>
      <c r="H156" s="268"/>
      <c r="I156" s="268"/>
      <c r="J156" s="268"/>
      <c r="K156" s="268"/>
      <c r="L156" s="268"/>
      <c r="M156" s="268"/>
    </row>
    <row r="157" spans="1:13">
      <c r="A157" s="268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</row>
    <row r="158" spans="1:13">
      <c r="A158" s="268"/>
      <c r="B158" s="268"/>
      <c r="C158" s="268"/>
      <c r="D158" s="268"/>
      <c r="E158" s="268"/>
      <c r="F158" s="268"/>
      <c r="G158" s="268"/>
      <c r="H158" s="268"/>
      <c r="I158" s="268"/>
      <c r="J158" s="268"/>
      <c r="K158" s="268"/>
      <c r="L158" s="268"/>
      <c r="M158" s="268"/>
    </row>
    <row r="159" spans="1:13">
      <c r="A159" s="268"/>
      <c r="B159" s="268"/>
      <c r="C159" s="268"/>
      <c r="D159" s="268"/>
      <c r="E159" s="268"/>
      <c r="F159" s="268"/>
      <c r="G159" s="268"/>
      <c r="H159" s="268"/>
      <c r="I159" s="268"/>
      <c r="J159" s="268"/>
      <c r="K159" s="268"/>
      <c r="L159" s="268"/>
      <c r="M159" s="268"/>
    </row>
    <row r="160" spans="1:13">
      <c r="A160" s="268"/>
      <c r="B160" s="268"/>
      <c r="C160" s="268"/>
      <c r="D160" s="268"/>
      <c r="E160" s="268"/>
      <c r="F160" s="268"/>
      <c r="G160" s="268"/>
      <c r="H160" s="268"/>
      <c r="I160" s="268"/>
      <c r="J160" s="268"/>
      <c r="K160" s="268"/>
      <c r="L160" s="268"/>
      <c r="M160" s="268"/>
    </row>
    <row r="161" spans="1:13">
      <c r="A161" s="268"/>
      <c r="B161" s="268"/>
      <c r="C161" s="268"/>
      <c r="D161" s="268"/>
      <c r="E161" s="268"/>
      <c r="F161" s="268"/>
      <c r="G161" s="268"/>
      <c r="H161" s="268"/>
      <c r="I161" s="268"/>
      <c r="J161" s="268"/>
      <c r="K161" s="268"/>
      <c r="L161" s="268"/>
      <c r="M161" s="268"/>
    </row>
    <row r="162" spans="1:13">
      <c r="A162" s="268"/>
      <c r="B162" s="268"/>
      <c r="C162" s="268"/>
      <c r="D162" s="268"/>
      <c r="E162" s="268"/>
      <c r="F162" s="268"/>
      <c r="G162" s="268"/>
      <c r="H162" s="268"/>
      <c r="I162" s="268"/>
      <c r="J162" s="268"/>
      <c r="K162" s="268"/>
      <c r="L162" s="268"/>
      <c r="M162" s="268"/>
    </row>
    <row r="163" spans="1:13">
      <c r="A163" s="268"/>
      <c r="B163" s="268"/>
      <c r="C163" s="268"/>
      <c r="D163" s="268"/>
      <c r="E163" s="268"/>
      <c r="F163" s="268"/>
      <c r="G163" s="268"/>
      <c r="H163" s="268"/>
      <c r="I163" s="268"/>
      <c r="J163" s="268"/>
      <c r="K163" s="268"/>
      <c r="L163" s="268"/>
      <c r="M163" s="268"/>
    </row>
    <row r="164" spans="1:13">
      <c r="A164" s="268"/>
      <c r="B164" s="268"/>
      <c r="C164" s="268"/>
      <c r="D164" s="268"/>
      <c r="E164" s="268"/>
      <c r="F164" s="268"/>
      <c r="G164" s="268"/>
      <c r="H164" s="268"/>
      <c r="I164" s="268"/>
      <c r="J164" s="268"/>
      <c r="K164" s="268"/>
      <c r="L164" s="268"/>
      <c r="M164" s="268"/>
    </row>
    <row r="165" spans="1:13">
      <c r="A165" s="268"/>
      <c r="B165" s="268"/>
      <c r="C165" s="268"/>
      <c r="D165" s="268"/>
      <c r="E165" s="268"/>
      <c r="F165" s="268"/>
      <c r="G165" s="268"/>
      <c r="H165" s="268"/>
      <c r="I165" s="268"/>
      <c r="J165" s="268"/>
      <c r="K165" s="268"/>
      <c r="L165" s="268"/>
      <c r="M165" s="268"/>
    </row>
    <row r="166" spans="1:13">
      <c r="A166" s="268"/>
      <c r="B166" s="268"/>
      <c r="C166" s="26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</row>
    <row r="167" spans="1:13">
      <c r="A167" s="268"/>
      <c r="B167" s="268"/>
      <c r="C167" s="268"/>
      <c r="D167" s="268"/>
      <c r="E167" s="268"/>
      <c r="F167" s="268"/>
      <c r="G167" s="268"/>
      <c r="H167" s="268"/>
      <c r="I167" s="268"/>
      <c r="J167" s="268"/>
      <c r="K167" s="268"/>
      <c r="L167" s="268"/>
      <c r="M167" s="268"/>
    </row>
    <row r="168" spans="1:13">
      <c r="A168" s="268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</row>
    <row r="169" spans="1:13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8"/>
    </row>
    <row r="170" spans="1:13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</row>
    <row r="171" spans="1:13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3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</row>
    <row r="173" spans="1:13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3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3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3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268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</sheetData>
  <pageMargins left="0.43307086614173229" right="0.23622047244094491" top="0.31496062992125984" bottom="0.31496062992125984" header="0.15748031496062992" footer="0.19685039370078741"/>
  <pageSetup paperSize="9" scale="47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58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O317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21" sqref="A21:XFD21"/>
    </sheetView>
  </sheetViews>
  <sheetFormatPr defaultColWidth="42" defaultRowHeight="12.75"/>
  <cols>
    <col min="1" max="1" width="68.140625" style="170" customWidth="1"/>
    <col min="2" max="2" width="15.7109375" style="170" customWidth="1"/>
    <col min="3" max="5" width="18.28515625" style="170" bestFit="1" customWidth="1"/>
    <col min="6" max="6" width="16.42578125" style="170" customWidth="1"/>
    <col min="7" max="8" width="18.28515625" style="170" bestFit="1" customWidth="1"/>
    <col min="9" max="10" width="15" style="170" customWidth="1"/>
    <col min="11" max="11" width="18.42578125" style="170" bestFit="1" customWidth="1"/>
    <col min="12" max="12" width="18.28515625" style="170" bestFit="1" customWidth="1"/>
    <col min="13" max="13" width="14.7109375" style="170" customWidth="1"/>
    <col min="14" max="14" width="75.7109375" style="170" bestFit="1" customWidth="1"/>
    <col min="15" max="16384" width="42" style="170"/>
  </cols>
  <sheetData>
    <row r="1" spans="1:14" s="165" customFormat="1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14" s="165" customFormat="1" ht="22.5">
      <c r="A2" s="403"/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276"/>
    </row>
    <row r="3" spans="1:14" s="165" customFormat="1" ht="22.5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276"/>
    </row>
    <row r="4" spans="1:14">
      <c r="A4" s="167" t="s">
        <v>495</v>
      </c>
      <c r="B4" s="191" t="s">
        <v>398</v>
      </c>
      <c r="C4" s="191" t="s">
        <v>399</v>
      </c>
      <c r="D4" s="191" t="s">
        <v>400</v>
      </c>
      <c r="E4" s="191" t="s">
        <v>401</v>
      </c>
      <c r="F4" s="191" t="s">
        <v>402</v>
      </c>
      <c r="G4" s="191" t="s">
        <v>403</v>
      </c>
      <c r="H4" s="191" t="s">
        <v>404</v>
      </c>
      <c r="I4" s="191" t="s">
        <v>405</v>
      </c>
      <c r="J4" s="191" t="s">
        <v>406</v>
      </c>
      <c r="K4" s="191" t="s">
        <v>407</v>
      </c>
      <c r="L4" s="191" t="s">
        <v>408</v>
      </c>
      <c r="M4" s="191" t="s">
        <v>409</v>
      </c>
      <c r="N4" s="169" t="s">
        <v>496</v>
      </c>
    </row>
    <row r="5" spans="1:14">
      <c r="A5" s="171" t="s">
        <v>343</v>
      </c>
      <c r="B5" s="172">
        <f t="shared" ref="B5:M5" si="0">SUM(B6:B14)</f>
        <v>1529202.3288500989</v>
      </c>
      <c r="C5" s="172">
        <f t="shared" si="0"/>
        <v>1560258.8279808478</v>
      </c>
      <c r="D5" s="172">
        <f t="shared" si="0"/>
        <v>1569398.4830205871</v>
      </c>
      <c r="E5" s="172">
        <f t="shared" si="0"/>
        <v>1601000.9392866741</v>
      </c>
      <c r="F5" s="172">
        <f t="shared" si="0"/>
        <v>1612043.2626776497</v>
      </c>
      <c r="G5" s="172">
        <f t="shared" si="0"/>
        <v>1623691.6738534907</v>
      </c>
      <c r="H5" s="172">
        <f t="shared" si="0"/>
        <v>1673245.797817572</v>
      </c>
      <c r="I5" s="172">
        <f t="shared" si="0"/>
        <v>1670797.3026358052</v>
      </c>
      <c r="J5" s="172">
        <f t="shared" si="0"/>
        <v>1715170.2523038348</v>
      </c>
      <c r="K5" s="172">
        <f t="shared" si="0"/>
        <v>1699522.228427521</v>
      </c>
      <c r="L5" s="172">
        <f t="shared" si="0"/>
        <v>1708492.7529546521</v>
      </c>
      <c r="M5" s="172">
        <f t="shared" si="0"/>
        <v>1723582.5881523942</v>
      </c>
      <c r="N5" s="173" t="s">
        <v>345</v>
      </c>
    </row>
    <row r="6" spans="1:14">
      <c r="A6" s="174" t="s">
        <v>340</v>
      </c>
      <c r="B6" s="175">
        <v>647995.93299999996</v>
      </c>
      <c r="C6" s="175">
        <v>661028.18000000005</v>
      </c>
      <c r="D6" s="175">
        <v>658881.80000000005</v>
      </c>
      <c r="E6" s="175">
        <v>659882.19799999997</v>
      </c>
      <c r="F6" s="175">
        <v>651259</v>
      </c>
      <c r="G6" s="175">
        <v>648707.89800000004</v>
      </c>
      <c r="H6" s="175">
        <v>681019</v>
      </c>
      <c r="I6" s="175">
        <v>668461.63199999998</v>
      </c>
      <c r="J6" s="175">
        <v>691115.17200000002</v>
      </c>
      <c r="K6" s="175">
        <v>666800.054</v>
      </c>
      <c r="L6" s="175">
        <v>684569.44499999995</v>
      </c>
      <c r="M6" s="175">
        <v>701861.63899999997</v>
      </c>
      <c r="N6" s="176" t="s">
        <v>351</v>
      </c>
    </row>
    <row r="7" spans="1:14">
      <c r="A7" s="174" t="s">
        <v>341</v>
      </c>
      <c r="B7" s="175">
        <v>336434.00799999997</v>
      </c>
      <c r="C7" s="175">
        <v>357471.04300000001</v>
      </c>
      <c r="D7" s="175">
        <v>375490.59100000001</v>
      </c>
      <c r="E7" s="175">
        <v>399199.62400000001</v>
      </c>
      <c r="F7" s="175">
        <v>416641</v>
      </c>
      <c r="G7" s="175">
        <v>427093.62099999998</v>
      </c>
      <c r="H7" s="175">
        <v>440117</v>
      </c>
      <c r="I7" s="175">
        <v>458219.82199999999</v>
      </c>
      <c r="J7" s="175">
        <v>473125.44099999999</v>
      </c>
      <c r="K7" s="175">
        <v>470218.12</v>
      </c>
      <c r="L7" s="175">
        <v>456380.05900000001</v>
      </c>
      <c r="M7" s="175">
        <v>448369.70799999998</v>
      </c>
      <c r="N7" s="176" t="s">
        <v>352</v>
      </c>
    </row>
    <row r="8" spans="1:14">
      <c r="A8" s="174" t="s">
        <v>342</v>
      </c>
      <c r="B8" s="177">
        <v>12902.946</v>
      </c>
      <c r="C8" s="177">
        <v>12105.716</v>
      </c>
      <c r="D8" s="177">
        <v>11026.504999999999</v>
      </c>
      <c r="E8" s="177">
        <v>10657.948</v>
      </c>
      <c r="F8" s="177">
        <v>10687</v>
      </c>
      <c r="G8" s="177">
        <v>11004.567999999999</v>
      </c>
      <c r="H8" s="177">
        <v>12021</v>
      </c>
      <c r="I8" s="177">
        <v>10807.039000000001</v>
      </c>
      <c r="J8" s="177">
        <v>10538.934999999999</v>
      </c>
      <c r="K8" s="175">
        <v>10370.134</v>
      </c>
      <c r="L8" s="175">
        <v>10385.822</v>
      </c>
      <c r="M8" s="175">
        <v>10623.55</v>
      </c>
      <c r="N8" s="176" t="s">
        <v>353</v>
      </c>
    </row>
    <row r="9" spans="1:14">
      <c r="A9" s="174" t="s">
        <v>49</v>
      </c>
      <c r="B9" s="175">
        <v>345537.39999999997</v>
      </c>
      <c r="C9" s="175">
        <v>343070.60000000003</v>
      </c>
      <c r="D9" s="175">
        <v>342478.7</v>
      </c>
      <c r="E9" s="175">
        <v>343144.69999999995</v>
      </c>
      <c r="F9" s="175">
        <v>346738.39999999997</v>
      </c>
      <c r="G9" s="175">
        <v>351301.10000000003</v>
      </c>
      <c r="H9" s="175">
        <v>353372.70000000007</v>
      </c>
      <c r="I9" s="175">
        <v>350331.4</v>
      </c>
      <c r="J9" s="175">
        <v>352671</v>
      </c>
      <c r="K9" s="175">
        <v>359344</v>
      </c>
      <c r="L9" s="175">
        <v>361137.5</v>
      </c>
      <c r="M9" s="175">
        <v>364455.1</v>
      </c>
      <c r="N9" s="176" t="s">
        <v>298</v>
      </c>
    </row>
    <row r="10" spans="1:14">
      <c r="A10" s="174" t="s">
        <v>51</v>
      </c>
      <c r="B10" s="175">
        <v>48867.190560000003</v>
      </c>
      <c r="C10" s="175">
        <v>50314.994339999997</v>
      </c>
      <c r="D10" s="175">
        <v>48049.711060000001</v>
      </c>
      <c r="E10" s="175">
        <v>49139.727389999993</v>
      </c>
      <c r="F10" s="175">
        <v>50177.910969999997</v>
      </c>
      <c r="G10" s="175">
        <v>51937.83449999999</v>
      </c>
      <c r="H10" s="175">
        <v>52875.169480000004</v>
      </c>
      <c r="I10" s="175">
        <v>56195.8361</v>
      </c>
      <c r="J10" s="175">
        <v>60976.335680000004</v>
      </c>
      <c r="K10" s="175">
        <v>61735.833059999997</v>
      </c>
      <c r="L10" s="175">
        <v>62458.890209999998</v>
      </c>
      <c r="M10" s="175">
        <v>65624.567280000003</v>
      </c>
      <c r="N10" s="176" t="s">
        <v>52</v>
      </c>
    </row>
    <row r="11" spans="1:14">
      <c r="A11" s="174" t="s">
        <v>234</v>
      </c>
      <c r="B11" s="177">
        <v>92394.227067476997</v>
      </c>
      <c r="C11" s="177">
        <v>91318.9084027317</v>
      </c>
      <c r="D11" s="177">
        <v>88682.468723981801</v>
      </c>
      <c r="E11" s="177">
        <v>94545.729158660004</v>
      </c>
      <c r="F11" s="177">
        <v>91583.08574321121</v>
      </c>
      <c r="G11" s="177">
        <v>88926.361125612399</v>
      </c>
      <c r="H11" s="177">
        <v>87824.035405692601</v>
      </c>
      <c r="I11" s="177">
        <v>80464.357467894093</v>
      </c>
      <c r="J11" s="177">
        <v>80577.589233628401</v>
      </c>
      <c r="K11" s="175">
        <v>84037.242839679195</v>
      </c>
      <c r="L11" s="175">
        <v>85678.497356026099</v>
      </c>
      <c r="M11" s="175">
        <v>85113.510525173609</v>
      </c>
      <c r="N11" s="176" t="s">
        <v>144</v>
      </c>
    </row>
    <row r="12" spans="1:14">
      <c r="A12" s="174" t="s">
        <v>262</v>
      </c>
      <c r="B12" s="175">
        <v>43820.462550313794</v>
      </c>
      <c r="C12" s="175">
        <v>43263.015986647908</v>
      </c>
      <c r="D12" s="175">
        <v>43088.4899490428</v>
      </c>
      <c r="E12" s="175">
        <v>42766.485107116503</v>
      </c>
      <c r="F12" s="175">
        <v>43026.037639480601</v>
      </c>
      <c r="G12" s="175">
        <v>42875.811110220297</v>
      </c>
      <c r="H12" s="175">
        <v>44129.260633225305</v>
      </c>
      <c r="I12" s="175">
        <v>44464.114447333195</v>
      </c>
      <c r="J12" s="175">
        <v>44595.091177614297</v>
      </c>
      <c r="K12" s="175">
        <v>45471.585719688999</v>
      </c>
      <c r="L12" s="175">
        <v>46183.306302521203</v>
      </c>
      <c r="M12" s="175">
        <v>45845.012226677703</v>
      </c>
      <c r="N12" s="176" t="s">
        <v>299</v>
      </c>
    </row>
    <row r="13" spans="1:14">
      <c r="A13" s="174" t="s">
        <v>354</v>
      </c>
      <c r="B13" s="175">
        <v>1236.3595760379999</v>
      </c>
      <c r="C13" s="175">
        <v>1665.2375595379999</v>
      </c>
      <c r="D13" s="175">
        <v>1672.9678435380999</v>
      </c>
      <c r="E13" s="175">
        <v>1638.5276308980001</v>
      </c>
      <c r="F13" s="175">
        <v>1906.8283249580002</v>
      </c>
      <c r="G13" s="175">
        <v>1819.9309388679999</v>
      </c>
      <c r="H13" s="175">
        <v>1860.4914261680999</v>
      </c>
      <c r="I13" s="175">
        <v>1820.0783506779999</v>
      </c>
      <c r="J13" s="175">
        <v>1541.3247124029999</v>
      </c>
      <c r="K13" s="175">
        <v>1521.1679615286</v>
      </c>
      <c r="L13" s="175">
        <v>1670.6786679337001</v>
      </c>
      <c r="M13" s="175">
        <v>1654.7781688729999</v>
      </c>
      <c r="N13" s="176" t="s">
        <v>347</v>
      </c>
    </row>
    <row r="14" spans="1:14">
      <c r="A14" s="174" t="s">
        <v>263</v>
      </c>
      <c r="B14" s="175">
        <v>13.80209627</v>
      </c>
      <c r="C14" s="175">
        <v>21.13269193</v>
      </c>
      <c r="D14" s="175">
        <v>27.249444024199999</v>
      </c>
      <c r="E14" s="175">
        <v>26</v>
      </c>
      <c r="F14" s="175">
        <v>24</v>
      </c>
      <c r="G14" s="175">
        <v>24.549178789799999</v>
      </c>
      <c r="H14" s="175">
        <v>27.140872485999999</v>
      </c>
      <c r="I14" s="175">
        <v>33.023269900000003</v>
      </c>
      <c r="J14" s="175">
        <v>29.363500189</v>
      </c>
      <c r="K14" s="175">
        <v>24.090846624000001</v>
      </c>
      <c r="L14" s="175">
        <v>28.554418171000002</v>
      </c>
      <c r="M14" s="175">
        <v>34.72295167</v>
      </c>
      <c r="N14" s="176" t="s">
        <v>346</v>
      </c>
    </row>
    <row r="15" spans="1:14">
      <c r="A15" s="178" t="s">
        <v>344</v>
      </c>
      <c r="B15" s="179">
        <f t="shared" ref="B15:M15" si="1">SUM(B16:B24)</f>
        <v>355937.88986207172</v>
      </c>
      <c r="C15" s="179">
        <f t="shared" si="1"/>
        <v>341425.75242359441</v>
      </c>
      <c r="D15" s="179">
        <f t="shared" si="1"/>
        <v>342499.00579107722</v>
      </c>
      <c r="E15" s="179">
        <f t="shared" si="1"/>
        <v>352598.31176658301</v>
      </c>
      <c r="F15" s="179">
        <f t="shared" si="1"/>
        <v>346122.96177715069</v>
      </c>
      <c r="G15" s="179">
        <f t="shared" si="1"/>
        <v>349243.14502493502</v>
      </c>
      <c r="H15" s="179">
        <f t="shared" si="1"/>
        <v>347825.0977269868</v>
      </c>
      <c r="I15" s="179">
        <f t="shared" si="1"/>
        <v>341625.06268728263</v>
      </c>
      <c r="J15" s="179">
        <f t="shared" si="1"/>
        <v>339757.71518764977</v>
      </c>
      <c r="K15" s="179">
        <f t="shared" si="1"/>
        <v>351250.28383530804</v>
      </c>
      <c r="L15" s="179">
        <f t="shared" si="1"/>
        <v>334911.54198494396</v>
      </c>
      <c r="M15" s="179">
        <f t="shared" si="1"/>
        <v>321740.12879035121</v>
      </c>
      <c r="N15" s="180" t="s">
        <v>359</v>
      </c>
    </row>
    <row r="16" spans="1:14">
      <c r="A16" s="174" t="s">
        <v>340</v>
      </c>
      <c r="B16" s="175">
        <v>11241.502</v>
      </c>
      <c r="C16" s="175">
        <v>11124.025</v>
      </c>
      <c r="D16" s="175">
        <v>11253.896000000001</v>
      </c>
      <c r="E16" s="175">
        <v>11514.206</v>
      </c>
      <c r="F16" s="175">
        <v>11231</v>
      </c>
      <c r="G16" s="175">
        <v>11608.937</v>
      </c>
      <c r="H16" s="175">
        <v>12014</v>
      </c>
      <c r="I16" s="175">
        <v>12378.13</v>
      </c>
      <c r="J16" s="175">
        <v>12590.296</v>
      </c>
      <c r="K16" s="175">
        <v>12691.241</v>
      </c>
      <c r="L16" s="175">
        <v>12976.627</v>
      </c>
      <c r="M16" s="175">
        <v>13041.044</v>
      </c>
      <c r="N16" s="176" t="s">
        <v>351</v>
      </c>
    </row>
    <row r="17" spans="1:14">
      <c r="A17" s="174" t="s">
        <v>341</v>
      </c>
      <c r="B17" s="175">
        <v>52258.652000000002</v>
      </c>
      <c r="C17" s="175">
        <v>54165.758000000002</v>
      </c>
      <c r="D17" s="175">
        <v>58751.985999999997</v>
      </c>
      <c r="E17" s="175">
        <v>65069.071000000004</v>
      </c>
      <c r="F17" s="175">
        <v>64713</v>
      </c>
      <c r="G17" s="175">
        <v>68905.659</v>
      </c>
      <c r="H17" s="175">
        <v>73630</v>
      </c>
      <c r="I17" s="175">
        <v>78721.847999999998</v>
      </c>
      <c r="J17" s="175">
        <v>81409.290999999997</v>
      </c>
      <c r="K17" s="175">
        <v>77814.616999999998</v>
      </c>
      <c r="L17" s="175">
        <v>73507.679999999993</v>
      </c>
      <c r="M17" s="175">
        <v>70588.03</v>
      </c>
      <c r="N17" s="176" t="s">
        <v>352</v>
      </c>
    </row>
    <row r="18" spans="1:14">
      <c r="A18" s="174" t="s">
        <v>342</v>
      </c>
      <c r="B18" s="175">
        <v>305.49</v>
      </c>
      <c r="C18" s="175">
        <v>302.25599999999997</v>
      </c>
      <c r="D18" s="175">
        <v>355.23500000000001</v>
      </c>
      <c r="E18" s="175">
        <v>367.26799999999997</v>
      </c>
      <c r="F18" s="175">
        <v>357</v>
      </c>
      <c r="G18" s="175">
        <v>369.476</v>
      </c>
      <c r="H18" s="175">
        <v>371</v>
      </c>
      <c r="I18" s="175">
        <v>393.99700000000001</v>
      </c>
      <c r="J18" s="175">
        <v>401.947</v>
      </c>
      <c r="K18" s="175">
        <v>387.09800000000001</v>
      </c>
      <c r="L18" s="175">
        <v>378.12799999999999</v>
      </c>
      <c r="M18" s="175">
        <v>381.01400000000001</v>
      </c>
      <c r="N18" s="176" t="s">
        <v>353</v>
      </c>
    </row>
    <row r="19" spans="1:14">
      <c r="A19" s="174" t="s">
        <v>49</v>
      </c>
      <c r="B19" s="177">
        <v>122412.40000000001</v>
      </c>
      <c r="C19" s="177">
        <v>116863.8</v>
      </c>
      <c r="D19" s="177">
        <v>116970.6</v>
      </c>
      <c r="E19" s="177">
        <v>112184.49999999999</v>
      </c>
      <c r="F19" s="177">
        <v>107966.79999999999</v>
      </c>
      <c r="G19" s="177">
        <v>105191.09999999999</v>
      </c>
      <c r="H19" s="177">
        <v>102375.9</v>
      </c>
      <c r="I19" s="177">
        <v>99531.6</v>
      </c>
      <c r="J19" s="177">
        <v>95789.4</v>
      </c>
      <c r="K19" s="175">
        <v>98108.5</v>
      </c>
      <c r="L19" s="175">
        <v>96404.6</v>
      </c>
      <c r="M19" s="175">
        <v>92651.700000000012</v>
      </c>
      <c r="N19" s="176" t="s">
        <v>298</v>
      </c>
    </row>
    <row r="20" spans="1:14">
      <c r="A20" s="174" t="s">
        <v>51</v>
      </c>
      <c r="B20" s="177">
        <v>1055.0406399999999</v>
      </c>
      <c r="C20" s="177">
        <v>1001.8261499999999</v>
      </c>
      <c r="D20" s="177">
        <v>1019.7486800000001</v>
      </c>
      <c r="E20" s="177">
        <v>1113.88446</v>
      </c>
      <c r="F20" s="177">
        <v>1012.9647</v>
      </c>
      <c r="G20" s="177">
        <v>1020.0314999999999</v>
      </c>
      <c r="H20" s="177">
        <v>1038.1163099999999</v>
      </c>
      <c r="I20" s="177">
        <v>1104.71694</v>
      </c>
      <c r="J20" s="177">
        <v>1130.4798700000001</v>
      </c>
      <c r="K20" s="175">
        <v>1151.0940099999998</v>
      </c>
      <c r="L20" s="175">
        <v>1239.17013</v>
      </c>
      <c r="M20" s="175">
        <v>1220.9330399999999</v>
      </c>
      <c r="N20" s="176" t="s">
        <v>52</v>
      </c>
    </row>
    <row r="21" spans="1:14">
      <c r="A21" s="174" t="s">
        <v>234</v>
      </c>
      <c r="B21" s="177">
        <v>165906.0517140298</v>
      </c>
      <c r="C21" s="177">
        <v>155486.30688912451</v>
      </c>
      <c r="D21" s="177">
        <v>151745.37199738761</v>
      </c>
      <c r="E21" s="177">
        <v>159977.4284888962</v>
      </c>
      <c r="F21" s="177">
        <v>158472.0996193889</v>
      </c>
      <c r="G21" s="177">
        <v>159826.98682824371</v>
      </c>
      <c r="H21" s="177">
        <v>156130.03138667191</v>
      </c>
      <c r="I21" s="177">
        <v>147186.86387982938</v>
      </c>
      <c r="J21" s="177">
        <v>146150.86490459391</v>
      </c>
      <c r="K21" s="175">
        <v>158722.13802897581</v>
      </c>
      <c r="L21" s="175">
        <v>148196.8964991539</v>
      </c>
      <c r="M21" s="175">
        <v>141206.33490861449</v>
      </c>
      <c r="N21" s="176" t="s">
        <v>144</v>
      </c>
    </row>
    <row r="22" spans="1:14">
      <c r="A22" s="174" t="s">
        <v>262</v>
      </c>
      <c r="B22" s="177">
        <v>1106.5894458799999</v>
      </c>
      <c r="C22" s="177">
        <v>829.77490708789992</v>
      </c>
      <c r="D22" s="177">
        <v>749.97104770179999</v>
      </c>
      <c r="E22" s="177">
        <v>724.75872325360001</v>
      </c>
      <c r="F22" s="177">
        <v>792.1935015798</v>
      </c>
      <c r="G22" s="177">
        <v>738.60643590910001</v>
      </c>
      <c r="H22" s="177">
        <v>693.48602687890002</v>
      </c>
      <c r="I22" s="177">
        <v>743.90390987119997</v>
      </c>
      <c r="J22" s="177">
        <v>731.48736675779992</v>
      </c>
      <c r="K22" s="175">
        <v>822.81210544470002</v>
      </c>
      <c r="L22" s="175">
        <v>841.11833508469999</v>
      </c>
      <c r="M22" s="175">
        <v>962.1707301097</v>
      </c>
      <c r="N22" s="176" t="s">
        <v>299</v>
      </c>
    </row>
    <row r="23" spans="1:14">
      <c r="A23" s="174" t="s">
        <v>354</v>
      </c>
      <c r="B23" s="177">
        <v>1652.155592462</v>
      </c>
      <c r="C23" s="177">
        <v>1651.9896269620001</v>
      </c>
      <c r="D23" s="177">
        <v>1651.371489462</v>
      </c>
      <c r="E23" s="177">
        <v>1647.1669521020001</v>
      </c>
      <c r="F23" s="177">
        <v>1577.903956182</v>
      </c>
      <c r="G23" s="177">
        <v>1582.3393733119999</v>
      </c>
      <c r="H23" s="177">
        <v>1572.562133012</v>
      </c>
      <c r="I23" s="177">
        <v>1563.7495304419999</v>
      </c>
      <c r="J23" s="177">
        <v>1553.649454717</v>
      </c>
      <c r="K23" s="177">
        <v>1552.7184812715</v>
      </c>
      <c r="L23" s="177">
        <v>1367.1847900663001</v>
      </c>
      <c r="M23" s="177">
        <v>1688.8487351270001</v>
      </c>
      <c r="N23" s="176" t="s">
        <v>347</v>
      </c>
    </row>
    <row r="24" spans="1:14">
      <c r="A24" s="174" t="s">
        <v>263</v>
      </c>
      <c r="B24" s="181">
        <v>8.4697000000000001E-3</v>
      </c>
      <c r="C24" s="181">
        <v>1.585042E-2</v>
      </c>
      <c r="D24" s="181">
        <v>0.82557652580000007</v>
      </c>
      <c r="E24" s="181">
        <v>2.8142331199999999E-2</v>
      </c>
      <c r="F24" s="181">
        <v>0</v>
      </c>
      <c r="G24" s="181">
        <v>8.8874702000000007E-3</v>
      </c>
      <c r="H24" s="181">
        <v>1.8704240000000001E-3</v>
      </c>
      <c r="I24" s="181">
        <v>0.25342714</v>
      </c>
      <c r="J24" s="181">
        <v>0.299591581</v>
      </c>
      <c r="K24" s="181">
        <v>6.5209615999999998E-2</v>
      </c>
      <c r="L24" s="181">
        <v>0.13723063899999999</v>
      </c>
      <c r="M24" s="181">
        <v>5.33765E-2</v>
      </c>
      <c r="N24" s="176" t="s">
        <v>346</v>
      </c>
    </row>
    <row r="25" spans="1:14" s="185" customFormat="1">
      <c r="A25" s="182" t="s">
        <v>1</v>
      </c>
      <c r="B25" s="183">
        <f t="shared" ref="B25:H25" si="2">+B15+B5</f>
        <v>1885140.2187121706</v>
      </c>
      <c r="C25" s="183">
        <f t="shared" si="2"/>
        <v>1901684.5804044423</v>
      </c>
      <c r="D25" s="183">
        <f t="shared" si="2"/>
        <v>1911897.4888116643</v>
      </c>
      <c r="E25" s="183">
        <f t="shared" si="2"/>
        <v>1953599.2510532571</v>
      </c>
      <c r="F25" s="183">
        <f t="shared" si="2"/>
        <v>1958166.2244548004</v>
      </c>
      <c r="G25" s="183">
        <f t="shared" si="2"/>
        <v>1972934.8188784258</v>
      </c>
      <c r="H25" s="183">
        <f t="shared" si="2"/>
        <v>2021070.8955445588</v>
      </c>
      <c r="I25" s="183">
        <f>+I15+I5</f>
        <v>2012422.3653230879</v>
      </c>
      <c r="J25" s="183">
        <f>+J15+J5</f>
        <v>2054927.9674914845</v>
      </c>
      <c r="K25" s="183">
        <f>+K15+K5</f>
        <v>2050772.5122628291</v>
      </c>
      <c r="L25" s="183">
        <f>+L15+L5</f>
        <v>2043404.294939596</v>
      </c>
      <c r="M25" s="183">
        <f>+M15+M5</f>
        <v>2045322.7169427453</v>
      </c>
      <c r="N25" s="184" t="s">
        <v>2</v>
      </c>
    </row>
    <row r="26" spans="1:14" s="188" customFormat="1">
      <c r="A26" s="292" t="s">
        <v>348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7" t="s">
        <v>349</v>
      </c>
    </row>
    <row r="27" spans="1:14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90"/>
    </row>
    <row r="28" spans="1:14">
      <c r="A28" s="167" t="s">
        <v>360</v>
      </c>
      <c r="B28" s="191" t="str">
        <f>+B4</f>
        <v>2015/01</v>
      </c>
      <c r="C28" s="191" t="str">
        <f t="shared" ref="C28:M28" si="3">+C4</f>
        <v>2015/02</v>
      </c>
      <c r="D28" s="191" t="str">
        <f t="shared" si="3"/>
        <v>2015/03</v>
      </c>
      <c r="E28" s="191" t="str">
        <f t="shared" si="3"/>
        <v>2015/04</v>
      </c>
      <c r="F28" s="191" t="str">
        <f t="shared" si="3"/>
        <v>2015/05</v>
      </c>
      <c r="G28" s="191" t="str">
        <f t="shared" si="3"/>
        <v>2015/06</v>
      </c>
      <c r="H28" s="191" t="str">
        <f t="shared" si="3"/>
        <v>2015/07</v>
      </c>
      <c r="I28" s="191" t="str">
        <f t="shared" si="3"/>
        <v>2015/08</v>
      </c>
      <c r="J28" s="191" t="str">
        <f t="shared" si="3"/>
        <v>2015/09</v>
      </c>
      <c r="K28" s="191" t="str">
        <f t="shared" si="3"/>
        <v>2015/10</v>
      </c>
      <c r="L28" s="191" t="str">
        <f t="shared" si="3"/>
        <v>2015/11</v>
      </c>
      <c r="M28" s="191" t="str">
        <f t="shared" si="3"/>
        <v>2015/12</v>
      </c>
      <c r="N28" s="192" t="s">
        <v>361</v>
      </c>
    </row>
    <row r="29" spans="1:14">
      <c r="A29" s="193" t="s">
        <v>258</v>
      </c>
      <c r="B29" s="194">
        <v>632306.77434442472</v>
      </c>
      <c r="C29" s="194">
        <v>605713.21005977213</v>
      </c>
      <c r="D29" s="194">
        <v>580591.86662171897</v>
      </c>
      <c r="E29" s="194">
        <v>601900.17986118316</v>
      </c>
      <c r="F29" s="194">
        <v>592709.90315738961</v>
      </c>
      <c r="G29" s="194">
        <v>596241.35207264195</v>
      </c>
      <c r="H29" s="194">
        <v>584826.99286649609</v>
      </c>
      <c r="I29" s="194">
        <v>549729.58841338602</v>
      </c>
      <c r="J29" s="194">
        <v>546278.51586351369</v>
      </c>
      <c r="K29" s="194">
        <v>585668.16089053999</v>
      </c>
      <c r="L29" s="194">
        <v>565673.40943500004</v>
      </c>
      <c r="M29" s="194">
        <v>554884.14</v>
      </c>
      <c r="N29" s="195" t="s">
        <v>300</v>
      </c>
    </row>
    <row r="30" spans="1:14">
      <c r="A30" s="193" t="s">
        <v>235</v>
      </c>
      <c r="B30" s="196">
        <v>258300.27878150699</v>
      </c>
      <c r="C30" s="196">
        <v>246230.66633000001</v>
      </c>
      <c r="D30" s="196">
        <v>239896.774191</v>
      </c>
      <c r="E30" s="196">
        <v>255458.33912300001</v>
      </c>
      <c r="F30" s="196">
        <v>251530.06286400001</v>
      </c>
      <c r="G30" s="196">
        <v>247295.32087355439</v>
      </c>
      <c r="H30" s="196">
        <v>242204.90930307124</v>
      </c>
      <c r="I30" s="196">
        <v>226659.257208</v>
      </c>
      <c r="J30" s="196">
        <v>226380.25820899999</v>
      </c>
      <c r="K30" s="196">
        <v>251930.95200799999</v>
      </c>
      <c r="L30" s="196">
        <v>234089.468299</v>
      </c>
      <c r="M30" s="196">
        <v>226319.85</v>
      </c>
      <c r="N30" s="197" t="s">
        <v>163</v>
      </c>
    </row>
    <row r="31" spans="1:14" hidden="1">
      <c r="A31" s="193" t="s">
        <v>259</v>
      </c>
      <c r="B31" s="196">
        <v>196882.82981531316</v>
      </c>
      <c r="C31" s="196">
        <v>187042.45311052632</v>
      </c>
      <c r="D31" s="196">
        <v>183460.626929764</v>
      </c>
      <c r="E31" s="196">
        <v>190347.98456697821</v>
      </c>
      <c r="F31" s="196">
        <v>188231.79612722117</v>
      </c>
      <c r="G31" s="196">
        <v>186506.80356846299</v>
      </c>
      <c r="H31" s="196">
        <v>182708.00013706001</v>
      </c>
      <c r="I31" s="196">
        <v>171802.265794304</v>
      </c>
      <c r="J31" s="196">
        <v>169816.8924449831</v>
      </c>
      <c r="K31" s="196">
        <v>181011.41074649399</v>
      </c>
      <c r="L31" s="196">
        <v>173607.388595</v>
      </c>
      <c r="M31" s="305" t="s">
        <v>493</v>
      </c>
      <c r="N31" s="176" t="s">
        <v>301</v>
      </c>
    </row>
    <row r="32" spans="1:14">
      <c r="A32" s="193" t="s">
        <v>7</v>
      </c>
      <c r="B32" s="198">
        <f t="shared" ref="B32:I32" si="4">+B31/B29</f>
        <v>0.31137232401066894</v>
      </c>
      <c r="C32" s="198">
        <f t="shared" si="4"/>
        <v>0.30879705115242384</v>
      </c>
      <c r="D32" s="198">
        <f t="shared" si="4"/>
        <v>0.3159889717320078</v>
      </c>
      <c r="E32" s="198">
        <f t="shared" si="4"/>
        <v>0.31624510331742772</v>
      </c>
      <c r="F32" s="198">
        <f t="shared" si="4"/>
        <v>0.31757828766569074</v>
      </c>
      <c r="G32" s="198">
        <f t="shared" si="4"/>
        <v>0.3128042074239431</v>
      </c>
      <c r="H32" s="198">
        <f t="shared" si="4"/>
        <v>0.31241376059187553</v>
      </c>
      <c r="I32" s="198">
        <f t="shared" si="4"/>
        <v>0.31252140946270479</v>
      </c>
      <c r="J32" s="198">
        <f>+J31/J29</f>
        <v>0.31086137842442885</v>
      </c>
      <c r="K32" s="198">
        <f>+K31/K29</f>
        <v>0.30906821103482285</v>
      </c>
      <c r="L32" s="198">
        <f>+L31/L29</f>
        <v>0.3069039231814002</v>
      </c>
      <c r="M32" s="198">
        <f>+M30/M29</f>
        <v>0.40786865885191814</v>
      </c>
      <c r="N32" s="176" t="s">
        <v>8</v>
      </c>
    </row>
    <row r="33" spans="1:15">
      <c r="A33" s="526" t="s">
        <v>372</v>
      </c>
      <c r="B33" s="527">
        <v>48288.2</v>
      </c>
      <c r="C33" s="527">
        <v>47913.9</v>
      </c>
      <c r="D33" s="527">
        <v>47589.599999999999</v>
      </c>
      <c r="E33" s="527">
        <v>47866.799999999996</v>
      </c>
      <c r="F33" s="527">
        <v>47695.1</v>
      </c>
      <c r="G33" s="527">
        <v>47349</v>
      </c>
      <c r="H33" s="527">
        <v>48592.299999999996</v>
      </c>
      <c r="I33" s="527">
        <v>48957.3</v>
      </c>
      <c r="J33" s="527">
        <v>48945.5</v>
      </c>
      <c r="K33" s="527">
        <v>49762.799999999996</v>
      </c>
      <c r="L33" s="527">
        <v>50287.100000000006</v>
      </c>
      <c r="M33" s="527">
        <v>50639.899999999994</v>
      </c>
      <c r="N33" s="528" t="s">
        <v>373</v>
      </c>
    </row>
    <row r="34" spans="1:15" s="188" customFormat="1">
      <c r="A34" s="292" t="s">
        <v>338</v>
      </c>
      <c r="B34" s="529"/>
      <c r="C34" s="529"/>
      <c r="D34" s="529"/>
      <c r="E34" s="529"/>
      <c r="F34" s="529"/>
      <c r="G34" s="529"/>
      <c r="H34" s="529"/>
      <c r="I34" s="529"/>
      <c r="J34" s="529"/>
      <c r="K34" s="529"/>
      <c r="L34" s="529"/>
      <c r="M34" s="529"/>
      <c r="N34" s="187" t="s">
        <v>350</v>
      </c>
    </row>
    <row r="35" spans="1:15">
      <c r="A35" s="201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202"/>
    </row>
    <row r="36" spans="1:15">
      <c r="A36" s="203" t="s">
        <v>211</v>
      </c>
      <c r="B36" s="191" t="str">
        <f>+B4</f>
        <v>2015/01</v>
      </c>
      <c r="C36" s="191" t="str">
        <f t="shared" ref="C36:M36" si="5">+C4</f>
        <v>2015/02</v>
      </c>
      <c r="D36" s="191" t="str">
        <f t="shared" si="5"/>
        <v>2015/03</v>
      </c>
      <c r="E36" s="191" t="str">
        <f t="shared" si="5"/>
        <v>2015/04</v>
      </c>
      <c r="F36" s="191" t="str">
        <f t="shared" si="5"/>
        <v>2015/05</v>
      </c>
      <c r="G36" s="191" t="str">
        <f t="shared" si="5"/>
        <v>2015/06</v>
      </c>
      <c r="H36" s="191" t="str">
        <f t="shared" si="5"/>
        <v>2015/07</v>
      </c>
      <c r="I36" s="191" t="str">
        <f t="shared" si="5"/>
        <v>2015/08</v>
      </c>
      <c r="J36" s="191" t="str">
        <f t="shared" si="5"/>
        <v>2015/09</v>
      </c>
      <c r="K36" s="191" t="str">
        <f t="shared" si="5"/>
        <v>2015/10</v>
      </c>
      <c r="L36" s="191" t="str">
        <f t="shared" si="5"/>
        <v>2015/11</v>
      </c>
      <c r="M36" s="191" t="str">
        <f t="shared" si="5"/>
        <v>2015/12</v>
      </c>
      <c r="N36" s="204" t="s">
        <v>287</v>
      </c>
    </row>
    <row r="37" spans="1:15">
      <c r="A37" s="174" t="s">
        <v>476</v>
      </c>
      <c r="B37" s="205">
        <v>218</v>
      </c>
      <c r="C37" s="205">
        <v>219</v>
      </c>
      <c r="D37" s="205">
        <v>218</v>
      </c>
      <c r="E37" s="205">
        <v>217</v>
      </c>
      <c r="F37" s="205">
        <v>217</v>
      </c>
      <c r="G37" s="205">
        <v>215</v>
      </c>
      <c r="H37" s="205">
        <v>215</v>
      </c>
      <c r="I37" s="205">
        <v>219</v>
      </c>
      <c r="J37" s="205">
        <v>219</v>
      </c>
      <c r="K37" s="205">
        <v>218</v>
      </c>
      <c r="L37" s="215" t="s">
        <v>135</v>
      </c>
      <c r="M37" s="201" t="s">
        <v>135</v>
      </c>
      <c r="N37" s="197" t="s">
        <v>484</v>
      </c>
    </row>
    <row r="38" spans="1:15">
      <c r="A38" s="174" t="s">
        <v>477</v>
      </c>
      <c r="B38" s="205">
        <v>93</v>
      </c>
      <c r="C38" s="205">
        <v>94</v>
      </c>
      <c r="D38" s="205">
        <v>94</v>
      </c>
      <c r="E38" s="205">
        <v>93</v>
      </c>
      <c r="F38" s="205">
        <v>92</v>
      </c>
      <c r="G38" s="205">
        <v>92</v>
      </c>
      <c r="H38" s="205">
        <v>91</v>
      </c>
      <c r="I38" s="205">
        <v>87</v>
      </c>
      <c r="J38" s="205">
        <v>86</v>
      </c>
      <c r="K38" s="205">
        <v>86</v>
      </c>
      <c r="L38" s="215" t="s">
        <v>135</v>
      </c>
      <c r="M38" s="201" t="s">
        <v>135</v>
      </c>
      <c r="N38" s="197" t="s">
        <v>485</v>
      </c>
    </row>
    <row r="39" spans="1:15">
      <c r="A39" s="174" t="s">
        <v>478</v>
      </c>
      <c r="B39" s="215" t="s">
        <v>135</v>
      </c>
      <c r="C39" s="215" t="s">
        <v>135</v>
      </c>
      <c r="D39" s="215" t="s">
        <v>135</v>
      </c>
      <c r="E39" s="215" t="s">
        <v>135</v>
      </c>
      <c r="F39" s="215" t="s">
        <v>135</v>
      </c>
      <c r="G39" s="215" t="s">
        <v>135</v>
      </c>
      <c r="H39" s="215" t="s">
        <v>135</v>
      </c>
      <c r="I39" s="215" t="s">
        <v>135</v>
      </c>
      <c r="J39" s="215" t="s">
        <v>135</v>
      </c>
      <c r="K39" s="215" t="s">
        <v>135</v>
      </c>
      <c r="L39" s="205">
        <v>117</v>
      </c>
      <c r="M39" s="201">
        <v>117</v>
      </c>
      <c r="N39" s="197" t="s">
        <v>486</v>
      </c>
    </row>
    <row r="40" spans="1:15">
      <c r="A40" s="174" t="s">
        <v>479</v>
      </c>
      <c r="B40" s="215" t="s">
        <v>135</v>
      </c>
      <c r="C40" s="215" t="s">
        <v>135</v>
      </c>
      <c r="D40" s="215" t="s">
        <v>135</v>
      </c>
      <c r="E40" s="215" t="s">
        <v>135</v>
      </c>
      <c r="F40" s="215" t="s">
        <v>135</v>
      </c>
      <c r="G40" s="215" t="s">
        <v>135</v>
      </c>
      <c r="H40" s="215" t="s">
        <v>135</v>
      </c>
      <c r="I40" s="215" t="s">
        <v>135</v>
      </c>
      <c r="J40" s="215" t="s">
        <v>135</v>
      </c>
      <c r="K40" s="215" t="s">
        <v>135</v>
      </c>
      <c r="L40" s="205">
        <v>185</v>
      </c>
      <c r="M40" s="201">
        <v>184</v>
      </c>
      <c r="N40" s="197" t="s">
        <v>487</v>
      </c>
    </row>
    <row r="41" spans="1:15">
      <c r="A41" s="174" t="s">
        <v>480</v>
      </c>
      <c r="B41" s="205">
        <v>37</v>
      </c>
      <c r="C41" s="205">
        <v>38</v>
      </c>
      <c r="D41" s="205">
        <v>38</v>
      </c>
      <c r="E41" s="205">
        <v>38</v>
      </c>
      <c r="F41" s="205">
        <v>38</v>
      </c>
      <c r="G41" s="205">
        <v>38</v>
      </c>
      <c r="H41" s="205">
        <v>38</v>
      </c>
      <c r="I41" s="205">
        <v>38</v>
      </c>
      <c r="J41" s="205">
        <v>38</v>
      </c>
      <c r="K41" s="205">
        <v>38</v>
      </c>
      <c r="L41" s="205">
        <v>39</v>
      </c>
      <c r="M41" s="201">
        <v>39</v>
      </c>
      <c r="N41" s="197" t="s">
        <v>488</v>
      </c>
    </row>
    <row r="42" spans="1:15">
      <c r="A42" s="174" t="s">
        <v>481</v>
      </c>
      <c r="B42" s="205">
        <v>63</v>
      </c>
      <c r="C42" s="205">
        <v>64</v>
      </c>
      <c r="D42" s="205">
        <v>65</v>
      </c>
      <c r="E42" s="205">
        <v>66</v>
      </c>
      <c r="F42" s="205">
        <v>65</v>
      </c>
      <c r="G42" s="205">
        <v>68</v>
      </c>
      <c r="H42" s="205">
        <v>68</v>
      </c>
      <c r="I42" s="205">
        <v>64</v>
      </c>
      <c r="J42" s="205">
        <v>65</v>
      </c>
      <c r="K42" s="205">
        <v>66</v>
      </c>
      <c r="L42" s="205">
        <v>67</v>
      </c>
      <c r="M42" s="201">
        <v>68</v>
      </c>
      <c r="N42" s="197" t="s">
        <v>489</v>
      </c>
    </row>
    <row r="43" spans="1:15">
      <c r="A43" s="174" t="s">
        <v>214</v>
      </c>
      <c r="B43" s="205">
        <v>28</v>
      </c>
      <c r="C43" s="205">
        <v>24</v>
      </c>
      <c r="D43" s="205">
        <v>24</v>
      </c>
      <c r="E43" s="205">
        <v>24</v>
      </c>
      <c r="F43" s="205">
        <v>23</v>
      </c>
      <c r="G43" s="205">
        <v>23</v>
      </c>
      <c r="H43" s="205">
        <v>23</v>
      </c>
      <c r="I43" s="205">
        <v>22</v>
      </c>
      <c r="J43" s="205">
        <v>22</v>
      </c>
      <c r="K43" s="205">
        <v>22</v>
      </c>
      <c r="L43" s="205">
        <v>22</v>
      </c>
      <c r="M43" s="201">
        <v>22</v>
      </c>
      <c r="N43" s="197" t="s">
        <v>492</v>
      </c>
    </row>
    <row r="44" spans="1:15" ht="11.25" customHeight="1">
      <c r="A44" s="206" t="s">
        <v>482</v>
      </c>
      <c r="B44" s="207">
        <v>602</v>
      </c>
      <c r="C44" s="207">
        <v>766</v>
      </c>
      <c r="D44" s="207">
        <v>616</v>
      </c>
      <c r="E44" s="207">
        <v>704</v>
      </c>
      <c r="F44" s="207">
        <v>660</v>
      </c>
      <c r="G44" s="207">
        <v>770</v>
      </c>
      <c r="H44" s="207">
        <v>718</v>
      </c>
      <c r="I44" s="207">
        <v>774</v>
      </c>
      <c r="J44" s="207">
        <v>731</v>
      </c>
      <c r="K44" s="207">
        <v>787</v>
      </c>
      <c r="L44" s="207">
        <v>712</v>
      </c>
      <c r="M44" s="207">
        <v>846</v>
      </c>
      <c r="N44" s="208" t="s">
        <v>490</v>
      </c>
      <c r="O44" s="295"/>
    </row>
    <row r="45" spans="1:15" s="188" customFormat="1" ht="18">
      <c r="A45" s="300" t="s">
        <v>483</v>
      </c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10" t="s">
        <v>491</v>
      </c>
      <c r="O45" s="295"/>
    </row>
    <row r="46" spans="1:15" ht="18">
      <c r="A46" s="189"/>
      <c r="B46" s="205">
        <v>1000</v>
      </c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 t="s">
        <v>538</v>
      </c>
      <c r="N46" s="211"/>
      <c r="O46" s="295"/>
    </row>
    <row r="47" spans="1:15" ht="18">
      <c r="A47" s="203" t="s">
        <v>430</v>
      </c>
      <c r="B47" s="212" t="str">
        <f t="shared" ref="B47:M47" si="6">+B4</f>
        <v>2015/01</v>
      </c>
      <c r="C47" s="212" t="str">
        <f t="shared" si="6"/>
        <v>2015/02</v>
      </c>
      <c r="D47" s="212" t="str">
        <f t="shared" si="6"/>
        <v>2015/03</v>
      </c>
      <c r="E47" s="212" t="str">
        <f t="shared" si="6"/>
        <v>2015/04</v>
      </c>
      <c r="F47" s="212" t="str">
        <f t="shared" si="6"/>
        <v>2015/05</v>
      </c>
      <c r="G47" s="212" t="str">
        <f t="shared" si="6"/>
        <v>2015/06</v>
      </c>
      <c r="H47" s="212" t="str">
        <f t="shared" si="6"/>
        <v>2015/07</v>
      </c>
      <c r="I47" s="212" t="str">
        <f t="shared" si="6"/>
        <v>2015/08</v>
      </c>
      <c r="J47" s="212" t="str">
        <f t="shared" si="6"/>
        <v>2015/09</v>
      </c>
      <c r="K47" s="212" t="str">
        <f t="shared" si="6"/>
        <v>2015/10</v>
      </c>
      <c r="L47" s="212" t="str">
        <f t="shared" si="6"/>
        <v>2015/11</v>
      </c>
      <c r="M47" s="212" t="str">
        <f t="shared" si="6"/>
        <v>2015/12</v>
      </c>
      <c r="N47" s="204" t="s">
        <v>431</v>
      </c>
      <c r="O47" s="295"/>
    </row>
    <row r="48" spans="1:15" s="185" customFormat="1" ht="13.5" customHeight="1">
      <c r="A48" s="303" t="s">
        <v>238</v>
      </c>
      <c r="B48" s="422">
        <v>98.409764561000003</v>
      </c>
      <c r="C48" s="422">
        <v>194.13722283300001</v>
      </c>
      <c r="D48" s="422">
        <v>295.13186907100004</v>
      </c>
      <c r="E48" s="422">
        <v>384.10534875800005</v>
      </c>
      <c r="F48" s="422">
        <v>468.76355083800007</v>
      </c>
      <c r="G48" s="422">
        <v>556.04785946600009</v>
      </c>
      <c r="H48" s="422">
        <v>630.57213088500009</v>
      </c>
      <c r="I48" s="422">
        <v>696.61094240500006</v>
      </c>
      <c r="J48" s="422">
        <v>754.70218794100015</v>
      </c>
      <c r="K48" s="422">
        <v>841.56830709200005</v>
      </c>
      <c r="L48" s="422">
        <v>932.70883596200008</v>
      </c>
      <c r="M48" s="422">
        <v>1022.7247849790001</v>
      </c>
      <c r="N48" s="237" t="s">
        <v>112</v>
      </c>
    </row>
    <row r="49" spans="1:15" s="185" customFormat="1" ht="13.5" customHeight="1">
      <c r="A49" s="235" t="s">
        <v>368</v>
      </c>
      <c r="B49" s="236">
        <v>66.408882930999994</v>
      </c>
      <c r="C49" s="236">
        <v>117.403468014</v>
      </c>
      <c r="D49" s="236">
        <v>172.62003590099999</v>
      </c>
      <c r="E49" s="236">
        <v>205.91476188999999</v>
      </c>
      <c r="F49" s="236">
        <v>263</v>
      </c>
      <c r="G49" s="236">
        <v>308.81307719</v>
      </c>
      <c r="H49" s="236">
        <v>346.32820808399998</v>
      </c>
      <c r="I49" s="236">
        <v>376.84661999999997</v>
      </c>
      <c r="J49" s="236">
        <v>400.67398319500001</v>
      </c>
      <c r="K49" s="236">
        <v>442.08586717699995</v>
      </c>
      <c r="L49" s="236">
        <v>487.50543383299998</v>
      </c>
      <c r="M49" s="236">
        <v>523.21197924700004</v>
      </c>
      <c r="N49" s="237" t="s">
        <v>370</v>
      </c>
    </row>
    <row r="50" spans="1:15" s="185" customFormat="1" ht="13.5" customHeight="1">
      <c r="A50" s="235" t="s">
        <v>369</v>
      </c>
      <c r="B50" s="236">
        <v>724.17134499999997</v>
      </c>
      <c r="C50" s="236">
        <v>1367.7744259999999</v>
      </c>
      <c r="D50" s="236">
        <v>2121.201548</v>
      </c>
      <c r="E50" s="236">
        <v>2868.9975509999999</v>
      </c>
      <c r="F50" s="236">
        <v>3589</v>
      </c>
      <c r="G50" s="236">
        <v>4514.3972439999998</v>
      </c>
      <c r="H50" s="236">
        <v>5414.1468349999996</v>
      </c>
      <c r="I50" s="236">
        <f>6370.56346</f>
        <v>6370.5634600000003</v>
      </c>
      <c r="J50" s="236">
        <v>7379.8311300000005</v>
      </c>
      <c r="K50" s="236">
        <v>8437.926762000001</v>
      </c>
      <c r="L50" s="236">
        <v>9461.1872810000004</v>
      </c>
      <c r="M50" s="236">
        <v>10611.323428</v>
      </c>
      <c r="N50" s="237" t="s">
        <v>371</v>
      </c>
    </row>
    <row r="51" spans="1:15" s="185" customFormat="1" ht="13.5" customHeight="1">
      <c r="A51" s="235" t="s">
        <v>429</v>
      </c>
      <c r="B51" s="236">
        <v>18.445905</v>
      </c>
      <c r="C51" s="236">
        <v>36.965447999999995</v>
      </c>
      <c r="D51" s="236">
        <v>54.943055999999999</v>
      </c>
      <c r="E51" s="236">
        <v>73.543705000000003</v>
      </c>
      <c r="F51" s="236">
        <v>91.614332000000005</v>
      </c>
      <c r="G51" s="236">
        <v>113.97957000000001</v>
      </c>
      <c r="H51" s="236">
        <v>136.20190099999999</v>
      </c>
      <c r="I51" s="236">
        <v>158.81173699999999</v>
      </c>
      <c r="J51" s="236">
        <v>180.849155</v>
      </c>
      <c r="K51" s="236">
        <v>204.25200000000001</v>
      </c>
      <c r="L51" s="236">
        <v>229.16780600000001</v>
      </c>
      <c r="M51" s="236">
        <v>257.23713199999997</v>
      </c>
      <c r="N51" s="237" t="s">
        <v>494</v>
      </c>
      <c r="O51" s="295"/>
    </row>
    <row r="52" spans="1:15" s="185" customFormat="1" ht="13.5" customHeight="1">
      <c r="A52" s="178" t="s">
        <v>364</v>
      </c>
      <c r="B52" s="179">
        <f t="shared" ref="B52:M52" si="7">SUM(B54:B61)</f>
        <v>35.279527555019996</v>
      </c>
      <c r="C52" s="179">
        <f t="shared" si="7"/>
        <v>85.9051402873</v>
      </c>
      <c r="D52" s="179">
        <f t="shared" si="7"/>
        <v>138.20354954227003</v>
      </c>
      <c r="E52" s="179">
        <f t="shared" si="7"/>
        <v>185.65815888490002</v>
      </c>
      <c r="F52" s="179">
        <f t="shared" si="7"/>
        <v>227.02963357405997</v>
      </c>
      <c r="G52" s="179">
        <f t="shared" si="7"/>
        <v>278.08935028679997</v>
      </c>
      <c r="H52" s="179">
        <f t="shared" si="7"/>
        <v>319.73234484445004</v>
      </c>
      <c r="I52" s="179">
        <f t="shared" si="7"/>
        <v>372.03175213729997</v>
      </c>
      <c r="J52" s="179">
        <f t="shared" si="7"/>
        <v>411.84228019979003</v>
      </c>
      <c r="K52" s="179">
        <f t="shared" si="7"/>
        <v>466.56038873810991</v>
      </c>
      <c r="L52" s="179">
        <f t="shared" si="7"/>
        <v>513.04648578457011</v>
      </c>
      <c r="M52" s="179">
        <f t="shared" si="7"/>
        <v>565.77899915164005</v>
      </c>
      <c r="N52" s="271" t="s">
        <v>366</v>
      </c>
      <c r="O52" s="296"/>
    </row>
    <row r="53" spans="1:15" ht="13.5" customHeight="1">
      <c r="A53" s="189" t="s">
        <v>417</v>
      </c>
      <c r="B53" s="215">
        <v>3.1236842000000001E-2</v>
      </c>
      <c r="C53" s="215">
        <v>0.21305037399999999</v>
      </c>
      <c r="D53" s="215">
        <v>0.68699130900000005</v>
      </c>
      <c r="E53" s="215">
        <v>0.75557140627999997</v>
      </c>
      <c r="F53" s="215">
        <v>0.81746128767999993</v>
      </c>
      <c r="G53" s="215">
        <v>0.93029320488</v>
      </c>
      <c r="H53" s="215">
        <v>0.98094029187999998</v>
      </c>
      <c r="I53" s="215">
        <v>1.17358869188</v>
      </c>
      <c r="J53" s="215">
        <v>1.2600313748800001</v>
      </c>
      <c r="K53" s="215">
        <v>1.4362545518800003</v>
      </c>
      <c r="L53" s="215">
        <v>1.49632359188</v>
      </c>
      <c r="M53" s="215">
        <v>1.7518503348800001</v>
      </c>
      <c r="N53" s="197" t="s">
        <v>302</v>
      </c>
      <c r="O53" s="295"/>
    </row>
    <row r="54" spans="1:15" ht="13.5" customHeight="1">
      <c r="A54" s="189" t="s">
        <v>414</v>
      </c>
      <c r="B54" s="201">
        <v>30.317578529999999</v>
      </c>
      <c r="C54" s="201">
        <v>73.287723970000002</v>
      </c>
      <c r="D54" s="201">
        <v>116.6191649575</v>
      </c>
      <c r="E54" s="201">
        <v>155.221005375</v>
      </c>
      <c r="F54" s="201">
        <v>189.8728502825</v>
      </c>
      <c r="G54" s="201">
        <v>231.90782025999999</v>
      </c>
      <c r="H54" s="201">
        <v>265.48692949500003</v>
      </c>
      <c r="I54" s="201">
        <v>307.43074681749999</v>
      </c>
      <c r="J54" s="201">
        <v>337.27370528500001</v>
      </c>
      <c r="K54" s="201">
        <v>380.33601245749998</v>
      </c>
      <c r="L54" s="201">
        <v>417.11994012500003</v>
      </c>
      <c r="M54" s="201">
        <v>460.30705937250002</v>
      </c>
      <c r="N54" s="197" t="s">
        <v>461</v>
      </c>
      <c r="O54" s="295"/>
    </row>
    <row r="55" spans="1:15" ht="13.5" customHeight="1">
      <c r="A55" s="189" t="s">
        <v>415</v>
      </c>
      <c r="B55" s="201">
        <v>4.7811225285100001</v>
      </c>
      <c r="C55" s="201">
        <v>12.290199177720002</v>
      </c>
      <c r="D55" s="201">
        <v>21.14945598065</v>
      </c>
      <c r="E55" s="201">
        <v>29.834640881750001</v>
      </c>
      <c r="F55" s="201">
        <v>36.483523497050001</v>
      </c>
      <c r="G55" s="201">
        <v>45.374174675399999</v>
      </c>
      <c r="H55" s="201">
        <v>53.314554210179999</v>
      </c>
      <c r="I55" s="201">
        <v>63.497309878800003</v>
      </c>
      <c r="J55" s="201">
        <v>73.356426459090002</v>
      </c>
      <c r="K55" s="201">
        <v>84.846591863149996</v>
      </c>
      <c r="L55" s="201">
        <v>94.305295426070003</v>
      </c>
      <c r="M55" s="201">
        <v>103.60864056934999</v>
      </c>
      <c r="N55" s="197" t="s">
        <v>462</v>
      </c>
      <c r="O55" s="295"/>
    </row>
    <row r="56" spans="1:15" ht="13.5" customHeight="1">
      <c r="A56" s="189" t="s">
        <v>424</v>
      </c>
      <c r="B56" s="215">
        <v>0.18079982411000001</v>
      </c>
      <c r="C56" s="215">
        <v>0.32719046718</v>
      </c>
      <c r="D56" s="215">
        <v>0.43489103812000002</v>
      </c>
      <c r="E56" s="215">
        <v>0.60226978330999992</v>
      </c>
      <c r="F56" s="215">
        <v>0.67254910970999993</v>
      </c>
      <c r="G56" s="215">
        <v>0.76895139369999987</v>
      </c>
      <c r="H56" s="215">
        <v>0.88580113167999996</v>
      </c>
      <c r="I56" s="215">
        <v>1.0499136046299999</v>
      </c>
      <c r="J56" s="215">
        <v>1.1411870754799998</v>
      </c>
      <c r="K56" s="215">
        <v>1.2808674715799995</v>
      </c>
      <c r="L56" s="215">
        <v>1.36911837775</v>
      </c>
      <c r="M56" s="215">
        <v>1.4632833485599996</v>
      </c>
      <c r="N56" s="197" t="s">
        <v>463</v>
      </c>
      <c r="O56" s="295"/>
    </row>
    <row r="57" spans="1:15" ht="13.5" customHeight="1">
      <c r="A57" s="189" t="s">
        <v>458</v>
      </c>
      <c r="B57" s="215">
        <v>2.6672400000000002E-5</v>
      </c>
      <c r="C57" s="215">
        <v>2.6672400000000002E-5</v>
      </c>
      <c r="D57" s="215">
        <v>3.7565999999999999E-5</v>
      </c>
      <c r="E57" s="215">
        <v>2.2255079999999999E-4</v>
      </c>
      <c r="F57" s="215">
        <v>4.1334576000000002E-4</v>
      </c>
      <c r="G57" s="215">
        <v>2.9653166160000001E-2</v>
      </c>
      <c r="H57" s="215">
        <v>3.5484163549999996E-2</v>
      </c>
      <c r="I57" s="215">
        <v>4.3520114829999998E-2</v>
      </c>
      <c r="J57" s="215">
        <v>6.0165736179999998E-2</v>
      </c>
      <c r="K57" s="215">
        <v>8.5198456840000006E-2</v>
      </c>
      <c r="L57" s="215">
        <v>0.15445716641000001</v>
      </c>
      <c r="M57" s="215">
        <v>0</v>
      </c>
      <c r="N57" s="197" t="s">
        <v>464</v>
      </c>
      <c r="O57" s="295"/>
    </row>
    <row r="58" spans="1:15" ht="13.5" customHeight="1">
      <c r="A58" s="189" t="s">
        <v>425</v>
      </c>
      <c r="B58" s="215" t="s">
        <v>135</v>
      </c>
      <c r="C58" s="215" t="s">
        <v>135</v>
      </c>
      <c r="D58" s="215" t="s">
        <v>135</v>
      </c>
      <c r="E58" s="215" t="s">
        <v>135</v>
      </c>
      <c r="F58" s="215" t="s">
        <v>135</v>
      </c>
      <c r="G58" s="215" t="s">
        <v>135</v>
      </c>
      <c r="H58" s="215" t="s">
        <v>135</v>
      </c>
      <c r="I58" s="215" t="s">
        <v>135</v>
      </c>
      <c r="J58" s="215">
        <v>0</v>
      </c>
      <c r="K58" s="215">
        <v>0</v>
      </c>
      <c r="L58" s="215">
        <v>0</v>
      </c>
      <c r="M58" s="215">
        <v>0.30114130939</v>
      </c>
      <c r="N58" s="197" t="s">
        <v>426</v>
      </c>
      <c r="O58" s="295"/>
    </row>
    <row r="59" spans="1:15" ht="13.5" customHeight="1">
      <c r="A59" s="189" t="s">
        <v>459</v>
      </c>
      <c r="B59" s="215">
        <v>0</v>
      </c>
      <c r="C59" s="215">
        <v>0</v>
      </c>
      <c r="D59" s="215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15">
        <v>0</v>
      </c>
      <c r="L59" s="215">
        <v>0</v>
      </c>
      <c r="M59" s="215">
        <v>0</v>
      </c>
      <c r="N59" s="197" t="s">
        <v>460</v>
      </c>
      <c r="O59" s="295"/>
    </row>
    <row r="60" spans="1:15" ht="13.5" customHeight="1">
      <c r="A60" s="189" t="s">
        <v>456</v>
      </c>
      <c r="B60" s="215" t="s">
        <v>135</v>
      </c>
      <c r="C60" s="215" t="s">
        <v>135</v>
      </c>
      <c r="D60" s="215" t="s">
        <v>135</v>
      </c>
      <c r="E60" s="215">
        <v>2.0294040000000002E-5</v>
      </c>
      <c r="F60" s="215">
        <v>2.0294040000000002E-5</v>
      </c>
      <c r="G60" s="215">
        <v>2.0294040000000002E-5</v>
      </c>
      <c r="H60" s="215">
        <v>2.0294040000000002E-5</v>
      </c>
      <c r="I60" s="215">
        <v>2.0294040000000002E-5</v>
      </c>
      <c r="J60" s="215">
        <v>2.0294040000000002E-5</v>
      </c>
      <c r="K60" s="215">
        <v>2.0294040000000002E-5</v>
      </c>
      <c r="L60" s="215">
        <v>8.5198456840000006E-2</v>
      </c>
      <c r="M60" s="215">
        <v>8.5198456840000006E-2</v>
      </c>
      <c r="N60" s="197" t="s">
        <v>456</v>
      </c>
      <c r="O60" s="295"/>
    </row>
    <row r="61" spans="1:15" ht="13.5" customHeight="1">
      <c r="A61" s="189" t="s">
        <v>202</v>
      </c>
      <c r="B61" s="215"/>
      <c r="C61" s="215"/>
      <c r="D61" s="215"/>
      <c r="E61" s="215">
        <v>0</v>
      </c>
      <c r="F61" s="215">
        <v>2.7704500000000001E-4</v>
      </c>
      <c r="G61" s="215">
        <v>8.7304975E-3</v>
      </c>
      <c r="H61" s="215">
        <v>9.5555499999999995E-3</v>
      </c>
      <c r="I61" s="215">
        <v>1.0241427500000001E-2</v>
      </c>
      <c r="J61" s="215">
        <v>1.077535E-2</v>
      </c>
      <c r="K61" s="215">
        <v>1.1698195E-2</v>
      </c>
      <c r="L61" s="215">
        <v>1.24762325E-2</v>
      </c>
      <c r="M61" s="215">
        <v>1.3676094999999999E-2</v>
      </c>
      <c r="N61" s="197" t="s">
        <v>457</v>
      </c>
      <c r="O61" s="295"/>
    </row>
    <row r="62" spans="1:15" s="185" customFormat="1" ht="13.5" customHeight="1">
      <c r="A62" s="178" t="s">
        <v>365</v>
      </c>
      <c r="B62" s="272">
        <f t="shared" ref="B62:M62" si="8">SUM(B63:B65)</f>
        <v>0.21345777499999999</v>
      </c>
      <c r="C62" s="272">
        <f t="shared" si="8"/>
        <v>0.45820327500000002</v>
      </c>
      <c r="D62" s="272">
        <f t="shared" si="8"/>
        <v>0.81250575000000014</v>
      </c>
      <c r="E62" s="272">
        <f t="shared" si="8"/>
        <v>1.134406925</v>
      </c>
      <c r="F62" s="272">
        <f t="shared" si="8"/>
        <v>1.425057475</v>
      </c>
      <c r="G62" s="272">
        <f t="shared" si="8"/>
        <v>1.9237573750000001</v>
      </c>
      <c r="H62" s="272">
        <f t="shared" si="8"/>
        <v>2.28614965</v>
      </c>
      <c r="I62" s="272">
        <f t="shared" si="8"/>
        <v>3.0087476999999998</v>
      </c>
      <c r="J62" s="272">
        <f t="shared" si="8"/>
        <v>3.625949705</v>
      </c>
      <c r="K62" s="272">
        <f t="shared" si="8"/>
        <v>4.4970622800000006</v>
      </c>
      <c r="L62" s="272">
        <f t="shared" si="8"/>
        <v>6.3727836050000004</v>
      </c>
      <c r="M62" s="272">
        <f t="shared" si="8"/>
        <v>7.5597054699999999</v>
      </c>
      <c r="N62" s="271" t="s">
        <v>367</v>
      </c>
      <c r="O62" s="296"/>
    </row>
    <row r="63" spans="1:15" ht="13.5" customHeight="1">
      <c r="A63" s="189" t="s">
        <v>414</v>
      </c>
      <c r="B63" s="215">
        <v>0.150087</v>
      </c>
      <c r="C63" s="215">
        <v>0.35933219999999999</v>
      </c>
      <c r="D63" s="215">
        <v>0.51787380000000005</v>
      </c>
      <c r="E63" s="215">
        <v>0.6749946</v>
      </c>
      <c r="F63" s="215">
        <v>0.82339899999999999</v>
      </c>
      <c r="G63" s="215">
        <v>1.1721172</v>
      </c>
      <c r="H63" s="215">
        <v>1.3888313999999999</v>
      </c>
      <c r="I63" s="215">
        <v>1.7866591999999999</v>
      </c>
      <c r="J63" s="215">
        <v>2.016901705</v>
      </c>
      <c r="K63" s="215">
        <v>2.2344753050000006</v>
      </c>
      <c r="L63" s="215">
        <v>2.4484839049999998</v>
      </c>
      <c r="M63" s="215">
        <v>2.8363689949999999</v>
      </c>
      <c r="N63" s="197" t="s">
        <v>461</v>
      </c>
      <c r="O63" s="295"/>
    </row>
    <row r="64" spans="1:15" ht="13.5" customHeight="1">
      <c r="A64" s="189" t="s">
        <v>417</v>
      </c>
      <c r="B64" s="215">
        <v>8.9991749999999999E-3</v>
      </c>
      <c r="C64" s="215">
        <v>2.6525650000000001E-2</v>
      </c>
      <c r="D64" s="215">
        <v>6.3462875000000002E-2</v>
      </c>
      <c r="E64" s="215">
        <v>7.3258599999999993E-2</v>
      </c>
      <c r="F64" s="215">
        <v>9.1835975E-2</v>
      </c>
      <c r="G64" s="215">
        <v>0.123126925</v>
      </c>
      <c r="H64" s="215">
        <v>0.167396775</v>
      </c>
      <c r="I64" s="215">
        <v>0.25258282500000001</v>
      </c>
      <c r="J64" s="215">
        <v>0.30659027500000002</v>
      </c>
      <c r="K64" s="215">
        <v>0.35643240000000004</v>
      </c>
      <c r="L64" s="215">
        <v>0.46189207500000001</v>
      </c>
      <c r="M64" s="215">
        <v>0.52725325000000001</v>
      </c>
      <c r="N64" s="197" t="s">
        <v>302</v>
      </c>
      <c r="O64" s="295"/>
    </row>
    <row r="65" spans="1:15" ht="13.5" customHeight="1">
      <c r="A65" s="274" t="s">
        <v>415</v>
      </c>
      <c r="B65" s="217">
        <v>5.4371599999999999E-2</v>
      </c>
      <c r="C65" s="217">
        <v>7.2345425000000005E-2</v>
      </c>
      <c r="D65" s="217">
        <v>0.231169075</v>
      </c>
      <c r="E65" s="217">
        <v>0.386153725</v>
      </c>
      <c r="F65" s="217">
        <v>0.50982249999999996</v>
      </c>
      <c r="G65" s="217">
        <v>0.62851325000000002</v>
      </c>
      <c r="H65" s="217">
        <v>0.72992147500000004</v>
      </c>
      <c r="I65" s="217">
        <v>0.96950567499999996</v>
      </c>
      <c r="J65" s="217">
        <v>1.302457725</v>
      </c>
      <c r="K65" s="217">
        <v>1.906154575</v>
      </c>
      <c r="L65" s="217">
        <v>3.462407625</v>
      </c>
      <c r="M65" s="217">
        <v>4.1960832249999998</v>
      </c>
      <c r="N65" s="218" t="s">
        <v>462</v>
      </c>
      <c r="O65" s="295"/>
    </row>
    <row r="66" spans="1:15" s="185" customFormat="1" ht="13.5" customHeight="1">
      <c r="A66" s="275" t="s">
        <v>427</v>
      </c>
      <c r="B66" s="270">
        <f t="shared" ref="B66:M66" si="9">SUM(B67:B69)</f>
        <v>3.4018635600299998</v>
      </c>
      <c r="C66" s="270">
        <f t="shared" si="9"/>
        <v>6.318756446200001</v>
      </c>
      <c r="D66" s="270">
        <f t="shared" si="9"/>
        <v>8.2913776119900007</v>
      </c>
      <c r="E66" s="270">
        <f t="shared" si="9"/>
        <v>10.4141046064</v>
      </c>
      <c r="F66" s="270">
        <f t="shared" si="9"/>
        <v>11.483397900630001</v>
      </c>
      <c r="G66" s="270">
        <f t="shared" si="9"/>
        <v>12.625231656330003</v>
      </c>
      <c r="H66" s="270">
        <f t="shared" si="9"/>
        <v>15.625295807630003</v>
      </c>
      <c r="I66" s="270">
        <f t="shared" si="9"/>
        <v>18.396372532970002</v>
      </c>
      <c r="J66" s="270">
        <f t="shared" si="9"/>
        <v>20.097454454400005</v>
      </c>
      <c r="K66" s="270">
        <f t="shared" si="9"/>
        <v>22.358059180050006</v>
      </c>
      <c r="L66" s="270">
        <f t="shared" si="9"/>
        <v>23.288304028100001</v>
      </c>
      <c r="M66" s="270">
        <f t="shared" si="9"/>
        <v>26.352541750519997</v>
      </c>
      <c r="N66" s="237" t="s">
        <v>421</v>
      </c>
      <c r="O66" s="297"/>
    </row>
    <row r="67" spans="1:15" ht="13.5" customHeight="1">
      <c r="A67" s="189" t="s">
        <v>416</v>
      </c>
      <c r="B67" s="215">
        <v>3.35196435805</v>
      </c>
      <c r="C67" s="215">
        <v>6.1993086171200007</v>
      </c>
      <c r="D67" s="215">
        <v>8.0826261539100006</v>
      </c>
      <c r="E67" s="215">
        <v>10.147931765320001</v>
      </c>
      <c r="F67" s="215">
        <v>11.17353609555</v>
      </c>
      <c r="G67" s="215">
        <v>12.255005571250003</v>
      </c>
      <c r="H67" s="215">
        <v>15.215865080550003</v>
      </c>
      <c r="I67" s="215">
        <v>17.941635698890003</v>
      </c>
      <c r="J67" s="215">
        <v>19.574785851320005</v>
      </c>
      <c r="K67" s="215">
        <v>21.757643093970007</v>
      </c>
      <c r="L67" s="215">
        <v>22.667892705020002</v>
      </c>
      <c r="M67" s="215">
        <v>25.665960304439999</v>
      </c>
      <c r="N67" s="197" t="s">
        <v>422</v>
      </c>
      <c r="O67" s="295"/>
    </row>
    <row r="68" spans="1:15" ht="13.5" customHeight="1">
      <c r="A68" s="189" t="s">
        <v>419</v>
      </c>
      <c r="B68" s="215">
        <v>4.9898693000000001E-2</v>
      </c>
      <c r="C68" s="215">
        <v>0.11944317</v>
      </c>
      <c r="D68" s="215">
        <v>0.20874679900000001</v>
      </c>
      <c r="E68" s="215">
        <v>0.26616818199999998</v>
      </c>
      <c r="F68" s="215">
        <v>0.30985714600000003</v>
      </c>
      <c r="G68" s="215">
        <v>0.37022142600000002</v>
      </c>
      <c r="H68" s="215">
        <v>0.40942606799999998</v>
      </c>
      <c r="I68" s="215">
        <v>0.45473217500000002</v>
      </c>
      <c r="J68" s="215">
        <v>0.52266394400000005</v>
      </c>
      <c r="K68" s="215">
        <v>0.60041142700000005</v>
      </c>
      <c r="L68" s="215">
        <v>0.620406664</v>
      </c>
      <c r="M68" s="215">
        <v>0.68657678700000002</v>
      </c>
      <c r="N68" s="197" t="s">
        <v>423</v>
      </c>
      <c r="O68" s="295"/>
    </row>
    <row r="69" spans="1:15" ht="13.5" customHeight="1">
      <c r="A69" s="273" t="s">
        <v>420</v>
      </c>
      <c r="B69" s="221">
        <v>5.0898E-7</v>
      </c>
      <c r="C69" s="221">
        <v>4.6590800000000003E-6</v>
      </c>
      <c r="D69" s="221">
        <v>4.6590800000000003E-6</v>
      </c>
      <c r="E69" s="221">
        <v>4.6590800000000003E-6</v>
      </c>
      <c r="F69" s="221">
        <v>4.6590800000000003E-6</v>
      </c>
      <c r="G69" s="221">
        <v>4.6590800000000003E-6</v>
      </c>
      <c r="H69" s="221">
        <v>4.6590800000000003E-6</v>
      </c>
      <c r="I69" s="221">
        <v>4.6590800000000003E-6</v>
      </c>
      <c r="J69" s="221">
        <v>4.6590800000000003E-6</v>
      </c>
      <c r="K69" s="221">
        <v>4.6590800000000003E-6</v>
      </c>
      <c r="L69" s="221">
        <v>4.6590800000000003E-6</v>
      </c>
      <c r="M69" s="221">
        <v>4.6590800000000003E-6</v>
      </c>
      <c r="N69" s="208" t="s">
        <v>428</v>
      </c>
      <c r="O69" s="295"/>
    </row>
    <row r="70" spans="1:15">
      <c r="A70" s="293" t="s">
        <v>384</v>
      </c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10" t="s">
        <v>385</v>
      </c>
    </row>
    <row r="71" spans="1:15">
      <c r="A71" s="222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4"/>
    </row>
    <row r="72" spans="1:15">
      <c r="A72" s="203" t="s">
        <v>376</v>
      </c>
      <c r="B72" s="212" t="str">
        <f t="shared" ref="B72:M72" si="10">+B4</f>
        <v>2015/01</v>
      </c>
      <c r="C72" s="212" t="str">
        <f t="shared" si="10"/>
        <v>2015/02</v>
      </c>
      <c r="D72" s="212" t="str">
        <f t="shared" si="10"/>
        <v>2015/03</v>
      </c>
      <c r="E72" s="212" t="str">
        <f t="shared" si="10"/>
        <v>2015/04</v>
      </c>
      <c r="F72" s="212" t="str">
        <f t="shared" si="10"/>
        <v>2015/05</v>
      </c>
      <c r="G72" s="212" t="str">
        <f t="shared" si="10"/>
        <v>2015/06</v>
      </c>
      <c r="H72" s="212" t="str">
        <f t="shared" si="10"/>
        <v>2015/07</v>
      </c>
      <c r="I72" s="212" t="str">
        <f t="shared" si="10"/>
        <v>2015/08</v>
      </c>
      <c r="J72" s="212" t="str">
        <f t="shared" si="10"/>
        <v>2015/09</v>
      </c>
      <c r="K72" s="301" t="str">
        <f t="shared" si="10"/>
        <v>2015/10</v>
      </c>
      <c r="L72" s="212" t="str">
        <f t="shared" si="10"/>
        <v>2015/11</v>
      </c>
      <c r="M72" s="212" t="str">
        <f t="shared" si="10"/>
        <v>2015/12</v>
      </c>
      <c r="N72" s="204" t="s">
        <v>377</v>
      </c>
    </row>
    <row r="73" spans="1:15">
      <c r="A73" s="193" t="s">
        <v>275</v>
      </c>
      <c r="B73" s="225">
        <v>626.9235282313266</v>
      </c>
      <c r="C73" s="225">
        <v>1170.1471496530226</v>
      </c>
      <c r="D73" s="225">
        <v>1869.1613682554751</v>
      </c>
      <c r="E73" s="225">
        <v>2562.4576725883167</v>
      </c>
      <c r="F73" s="225">
        <v>3318.6780999629154</v>
      </c>
      <c r="G73" s="225">
        <v>4213.0415963066725</v>
      </c>
      <c r="H73" s="225">
        <v>5080.8039629931027</v>
      </c>
      <c r="I73" s="225">
        <v>6060.3468414883218</v>
      </c>
      <c r="J73" s="225">
        <v>7007.6525465202185</v>
      </c>
      <c r="K73" s="302">
        <v>7856.8196571732506</v>
      </c>
      <c r="L73" s="302">
        <v>8712.2359114559713</v>
      </c>
      <c r="M73" s="302">
        <v>9545.9377293061298</v>
      </c>
      <c r="N73" s="195" t="s">
        <v>339</v>
      </c>
    </row>
    <row r="74" spans="1:15">
      <c r="A74" s="193" t="s">
        <v>274</v>
      </c>
      <c r="B74" s="201">
        <v>519.70373555730328</v>
      </c>
      <c r="C74" s="201">
        <v>956.47355573125208</v>
      </c>
      <c r="D74" s="201">
        <v>1498.6242737022365</v>
      </c>
      <c r="E74" s="201">
        <v>2044.9532618052936</v>
      </c>
      <c r="F74" s="201">
        <v>2633.4682688345097</v>
      </c>
      <c r="G74" s="201">
        <v>3327.223589074958</v>
      </c>
      <c r="H74" s="201">
        <v>4004.5559187949261</v>
      </c>
      <c r="I74" s="201">
        <v>4780.9974388356941</v>
      </c>
      <c r="J74" s="201">
        <v>5533.9323266903784</v>
      </c>
      <c r="K74" s="201">
        <v>6194.1355771003718</v>
      </c>
      <c r="L74" s="225">
        <v>6835.2459589167347</v>
      </c>
      <c r="M74" s="225">
        <v>7459.4581811504104</v>
      </c>
      <c r="N74" s="197" t="s">
        <v>294</v>
      </c>
    </row>
    <row r="75" spans="1:15">
      <c r="A75" s="182" t="s">
        <v>1</v>
      </c>
      <c r="B75" s="226">
        <f t="shared" ref="B75:M75" si="11">SUM(B73:B74)</f>
        <v>1146.62726378863</v>
      </c>
      <c r="C75" s="226">
        <f t="shared" si="11"/>
        <v>2126.6207053842745</v>
      </c>
      <c r="D75" s="183">
        <f t="shared" si="11"/>
        <v>3367.7856419577115</v>
      </c>
      <c r="E75" s="183">
        <f t="shared" si="11"/>
        <v>4607.4109343936107</v>
      </c>
      <c r="F75" s="183">
        <f t="shared" si="11"/>
        <v>5952.1463687974247</v>
      </c>
      <c r="G75" s="183">
        <f t="shared" si="11"/>
        <v>7540.2651853816305</v>
      </c>
      <c r="H75" s="183">
        <f t="shared" si="11"/>
        <v>9085.3598817880284</v>
      </c>
      <c r="I75" s="183">
        <f t="shared" si="11"/>
        <v>10841.344280324016</v>
      </c>
      <c r="J75" s="183">
        <f t="shared" si="11"/>
        <v>12541.584873210597</v>
      </c>
      <c r="K75" s="183">
        <f t="shared" si="11"/>
        <v>14050.955234273622</v>
      </c>
      <c r="L75" s="183">
        <f t="shared" si="11"/>
        <v>15547.481870372707</v>
      </c>
      <c r="M75" s="183">
        <f t="shared" si="11"/>
        <v>17005.39591045654</v>
      </c>
      <c r="N75" s="169" t="s">
        <v>2</v>
      </c>
    </row>
    <row r="76" spans="1:15">
      <c r="A76" s="222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190"/>
    </row>
    <row r="77" spans="1:15">
      <c r="A77" s="171" t="s">
        <v>469</v>
      </c>
      <c r="B77" s="191" t="str">
        <f t="shared" ref="B77:M77" si="12">+B4</f>
        <v>2015/01</v>
      </c>
      <c r="C77" s="191" t="str">
        <f t="shared" si="12"/>
        <v>2015/02</v>
      </c>
      <c r="D77" s="191" t="str">
        <f t="shared" si="12"/>
        <v>2015/03</v>
      </c>
      <c r="E77" s="191" t="str">
        <f t="shared" si="12"/>
        <v>2015/04</v>
      </c>
      <c r="F77" s="191" t="str">
        <f t="shared" si="12"/>
        <v>2015/05</v>
      </c>
      <c r="G77" s="191" t="str">
        <f t="shared" si="12"/>
        <v>2015/06</v>
      </c>
      <c r="H77" s="191" t="str">
        <f t="shared" si="12"/>
        <v>2015/07</v>
      </c>
      <c r="I77" s="191" t="str">
        <f t="shared" si="12"/>
        <v>2015/08</v>
      </c>
      <c r="J77" s="191" t="str">
        <f t="shared" si="12"/>
        <v>2015/09</v>
      </c>
      <c r="K77" s="191" t="str">
        <f t="shared" si="12"/>
        <v>2015/10</v>
      </c>
      <c r="L77" s="191" t="str">
        <f t="shared" si="12"/>
        <v>2015/11</v>
      </c>
      <c r="M77" s="191" t="str">
        <f t="shared" si="12"/>
        <v>2015/12</v>
      </c>
      <c r="N77" s="173" t="s">
        <v>470</v>
      </c>
      <c r="O77" s="170">
        <v>1000</v>
      </c>
    </row>
    <row r="78" spans="1:15">
      <c r="A78" s="213" t="s">
        <v>167</v>
      </c>
      <c r="B78" s="227">
        <v>1</v>
      </c>
      <c r="C78" s="227">
        <v>2</v>
      </c>
      <c r="D78" s="227">
        <v>2</v>
      </c>
      <c r="E78" s="227">
        <v>3</v>
      </c>
      <c r="F78" s="227">
        <v>3</v>
      </c>
      <c r="G78" s="227">
        <v>3</v>
      </c>
      <c r="H78" s="227">
        <v>3</v>
      </c>
      <c r="I78" s="227">
        <v>3</v>
      </c>
      <c r="J78" s="227">
        <v>4</v>
      </c>
      <c r="K78" s="227">
        <v>4</v>
      </c>
      <c r="L78" s="227">
        <v>4</v>
      </c>
      <c r="M78" s="227">
        <v>4</v>
      </c>
      <c r="N78" s="195" t="s">
        <v>168</v>
      </c>
    </row>
    <row r="79" spans="1:15">
      <c r="A79" s="228" t="s">
        <v>465</v>
      </c>
      <c r="B79" s="229">
        <v>4.7424999999999997</v>
      </c>
      <c r="C79" s="229">
        <v>18.8125</v>
      </c>
      <c r="D79" s="229">
        <v>18.8125</v>
      </c>
      <c r="E79" s="229">
        <v>39.212000000000003</v>
      </c>
      <c r="F79" s="229">
        <v>39.212000000000003</v>
      </c>
      <c r="G79" s="229">
        <v>39.212000000000003</v>
      </c>
      <c r="H79" s="229">
        <v>39.212000000000003</v>
      </c>
      <c r="I79" s="229">
        <v>39.212000000000003</v>
      </c>
      <c r="J79" s="229">
        <v>44.252000000000002</v>
      </c>
      <c r="K79" s="229">
        <v>44.252000000000002</v>
      </c>
      <c r="L79" s="229">
        <v>44.252499999999998</v>
      </c>
      <c r="M79" s="229">
        <v>44.252499999999998</v>
      </c>
      <c r="N79" s="230" t="s">
        <v>471</v>
      </c>
    </row>
    <row r="80" spans="1:15">
      <c r="A80" s="174" t="s">
        <v>183</v>
      </c>
      <c r="B80" s="231">
        <v>1</v>
      </c>
      <c r="C80" s="231">
        <v>1</v>
      </c>
      <c r="D80" s="231">
        <v>1</v>
      </c>
      <c r="E80" s="231">
        <v>1</v>
      </c>
      <c r="F80" s="231">
        <v>1</v>
      </c>
      <c r="G80" s="231">
        <v>1</v>
      </c>
      <c r="H80" s="231">
        <v>1</v>
      </c>
      <c r="I80" s="231">
        <v>1</v>
      </c>
      <c r="J80" s="231">
        <v>1</v>
      </c>
      <c r="K80" s="231">
        <v>2</v>
      </c>
      <c r="L80" s="231">
        <v>2</v>
      </c>
      <c r="M80" s="231">
        <v>2</v>
      </c>
      <c r="N80" s="197" t="s">
        <v>171</v>
      </c>
    </row>
    <row r="81" spans="1:14">
      <c r="A81" s="216" t="s">
        <v>466</v>
      </c>
      <c r="B81" s="232">
        <v>9.9116728688138931</v>
      </c>
      <c r="C81" s="232">
        <v>23.172499999999999</v>
      </c>
      <c r="D81" s="232">
        <v>23.172499999999999</v>
      </c>
      <c r="E81" s="232">
        <v>23.172499999999999</v>
      </c>
      <c r="F81" s="232">
        <v>23.172499999999999</v>
      </c>
      <c r="G81" s="232">
        <v>23.172499999999999</v>
      </c>
      <c r="H81" s="232">
        <v>23.172499999999999</v>
      </c>
      <c r="I81" s="232">
        <v>23.172499999999999</v>
      </c>
      <c r="J81" s="232">
        <v>23.172499999999999</v>
      </c>
      <c r="K81" s="232">
        <v>75.092500000000001</v>
      </c>
      <c r="L81" s="232">
        <v>75.092500000000001</v>
      </c>
      <c r="M81" s="232">
        <v>75.092500000000001</v>
      </c>
      <c r="N81" s="218" t="s">
        <v>472</v>
      </c>
    </row>
    <row r="82" spans="1:14">
      <c r="A82" s="174" t="s">
        <v>174</v>
      </c>
      <c r="B82" s="231">
        <v>0</v>
      </c>
      <c r="C82" s="231">
        <v>0</v>
      </c>
      <c r="D82" s="231">
        <v>0</v>
      </c>
      <c r="E82" s="231">
        <v>0</v>
      </c>
      <c r="F82" s="231">
        <v>0</v>
      </c>
      <c r="G82" s="231">
        <v>0</v>
      </c>
      <c r="H82" s="231">
        <v>0</v>
      </c>
      <c r="I82" s="231">
        <v>0</v>
      </c>
      <c r="J82" s="231">
        <v>0</v>
      </c>
      <c r="K82" s="231">
        <v>0</v>
      </c>
      <c r="L82" s="231">
        <v>0</v>
      </c>
      <c r="M82" s="231">
        <v>0</v>
      </c>
      <c r="N82" s="197" t="s">
        <v>175</v>
      </c>
    </row>
    <row r="83" spans="1:14">
      <c r="A83" s="216" t="s">
        <v>467</v>
      </c>
      <c r="B83" s="232">
        <v>0</v>
      </c>
      <c r="C83" s="232">
        <v>0</v>
      </c>
      <c r="D83" s="232">
        <v>0</v>
      </c>
      <c r="E83" s="232">
        <v>0</v>
      </c>
      <c r="F83" s="232">
        <v>0</v>
      </c>
      <c r="G83" s="232">
        <v>0</v>
      </c>
      <c r="H83" s="232">
        <v>0</v>
      </c>
      <c r="I83" s="232">
        <v>0</v>
      </c>
      <c r="J83" s="232">
        <v>0</v>
      </c>
      <c r="K83" s="232">
        <v>0</v>
      </c>
      <c r="L83" s="232">
        <v>0</v>
      </c>
      <c r="M83" s="232">
        <v>0</v>
      </c>
      <c r="N83" s="218" t="s">
        <v>473</v>
      </c>
    </row>
    <row r="84" spans="1:14">
      <c r="A84" s="219" t="s">
        <v>380</v>
      </c>
      <c r="B84" s="453">
        <v>45</v>
      </c>
      <c r="C84" s="453">
        <v>99</v>
      </c>
      <c r="D84" s="453">
        <v>151</v>
      </c>
      <c r="E84" s="453">
        <v>201</v>
      </c>
      <c r="F84" s="453">
        <v>253</v>
      </c>
      <c r="G84" s="453">
        <v>303</v>
      </c>
      <c r="H84" s="453">
        <v>354</v>
      </c>
      <c r="I84" s="453">
        <v>395</v>
      </c>
      <c r="J84" s="453">
        <v>444</v>
      </c>
      <c r="K84" s="453">
        <v>501</v>
      </c>
      <c r="L84" s="453">
        <v>559</v>
      </c>
      <c r="M84" s="453">
        <v>621</v>
      </c>
      <c r="N84" s="220" t="s">
        <v>382</v>
      </c>
    </row>
    <row r="85" spans="1:14">
      <c r="A85" s="206" t="s">
        <v>468</v>
      </c>
      <c r="B85" s="454">
        <v>4137.6703070000003</v>
      </c>
      <c r="C85" s="454">
        <v>10216.972624</v>
      </c>
      <c r="D85" s="454">
        <v>16863.156691</v>
      </c>
      <c r="E85" s="454">
        <v>22534.769776000001</v>
      </c>
      <c r="F85" s="454">
        <v>28951.539237000001</v>
      </c>
      <c r="G85" s="454">
        <v>36157.782758000001</v>
      </c>
      <c r="H85" s="454">
        <v>41162.729929000008</v>
      </c>
      <c r="I85" s="454">
        <v>48178.832527000006</v>
      </c>
      <c r="J85" s="454">
        <v>55041.737578</v>
      </c>
      <c r="K85" s="454">
        <v>62542.414424000002</v>
      </c>
      <c r="L85" s="454">
        <v>71841.701052000004</v>
      </c>
      <c r="M85" s="454">
        <v>79610.328141000005</v>
      </c>
      <c r="N85" s="208" t="s">
        <v>474</v>
      </c>
    </row>
    <row r="86" spans="1:14">
      <c r="A86" s="174"/>
      <c r="B86" s="466"/>
      <c r="C86" s="466"/>
      <c r="D86" s="466"/>
      <c r="E86" s="466"/>
      <c r="F86" s="466"/>
      <c r="G86" s="466"/>
      <c r="H86" s="466"/>
      <c r="I86" s="466"/>
      <c r="J86" s="466"/>
      <c r="K86" s="466"/>
      <c r="L86" s="466"/>
      <c r="M86" s="466"/>
      <c r="N86" s="197"/>
    </row>
    <row r="87" spans="1:14">
      <c r="A87" s="171" t="s">
        <v>390</v>
      </c>
      <c r="B87" s="191" t="str">
        <f t="shared" ref="B87:M87" si="13">+B4</f>
        <v>2015/01</v>
      </c>
      <c r="C87" s="191" t="str">
        <f t="shared" si="13"/>
        <v>2015/02</v>
      </c>
      <c r="D87" s="191" t="str">
        <f t="shared" si="13"/>
        <v>2015/03</v>
      </c>
      <c r="E87" s="191" t="str">
        <f t="shared" si="13"/>
        <v>2015/04</v>
      </c>
      <c r="F87" s="191" t="str">
        <f t="shared" si="13"/>
        <v>2015/05</v>
      </c>
      <c r="G87" s="191" t="str">
        <f t="shared" si="13"/>
        <v>2015/06</v>
      </c>
      <c r="H87" s="191" t="str">
        <f t="shared" si="13"/>
        <v>2015/07</v>
      </c>
      <c r="I87" s="191" t="str">
        <f t="shared" si="13"/>
        <v>2015/08</v>
      </c>
      <c r="J87" s="191" t="str">
        <f t="shared" si="13"/>
        <v>2015/09</v>
      </c>
      <c r="K87" s="191" t="str">
        <f t="shared" si="13"/>
        <v>2015/10</v>
      </c>
      <c r="L87" s="191" t="str">
        <f t="shared" si="13"/>
        <v>2015/11</v>
      </c>
      <c r="M87" s="191" t="str">
        <f t="shared" si="13"/>
        <v>2015/12</v>
      </c>
      <c r="N87" s="204" t="s">
        <v>391</v>
      </c>
    </row>
    <row r="88" spans="1:14">
      <c r="A88" s="213" t="s">
        <v>475</v>
      </c>
      <c r="B88" s="201">
        <v>37679.585931809997</v>
      </c>
      <c r="C88" s="201">
        <v>37880.15</v>
      </c>
      <c r="D88" s="201">
        <v>38175.241000000002</v>
      </c>
      <c r="E88" s="201">
        <v>38060.053999999996</v>
      </c>
      <c r="F88" s="201">
        <v>33186.633212219996</v>
      </c>
      <c r="G88" s="201">
        <v>32807.92400454</v>
      </c>
      <c r="H88" s="201">
        <v>38281.79</v>
      </c>
      <c r="I88" s="201">
        <v>39809.22</v>
      </c>
      <c r="J88" s="201">
        <v>39834.559999999998</v>
      </c>
      <c r="K88" s="201">
        <v>39231.120000000003</v>
      </c>
      <c r="L88" s="201">
        <v>38590</v>
      </c>
      <c r="M88" s="201">
        <v>37186.49</v>
      </c>
      <c r="N88" s="197" t="s">
        <v>54</v>
      </c>
    </row>
    <row r="89" spans="1:14">
      <c r="A89" s="174" t="s">
        <v>39</v>
      </c>
      <c r="B89" s="201">
        <v>39455.555807130004</v>
      </c>
      <c r="C89" s="201">
        <v>39153.347320000001</v>
      </c>
      <c r="D89" s="201">
        <v>40034.411399999997</v>
      </c>
      <c r="E89" s="201">
        <v>40680.10039</v>
      </c>
      <c r="F89" s="201">
        <v>41534.302299999996</v>
      </c>
      <c r="G89" s="201">
        <v>42426.393323429998</v>
      </c>
      <c r="H89" s="201">
        <v>43353.469798539903</v>
      </c>
      <c r="I89" s="201">
        <v>43685.36</v>
      </c>
      <c r="J89" s="201">
        <v>44151.82</v>
      </c>
      <c r="K89" s="201">
        <v>46175.873018120001</v>
      </c>
      <c r="L89" s="201">
        <v>46761</v>
      </c>
      <c r="M89" s="201">
        <v>47918.2</v>
      </c>
      <c r="N89" s="197" t="s">
        <v>40</v>
      </c>
    </row>
    <row r="90" spans="1:14">
      <c r="A90" s="174" t="s">
        <v>14</v>
      </c>
      <c r="B90" s="201">
        <v>295.06619807999999</v>
      </c>
      <c r="C90" s="201">
        <v>306.29719091999993</v>
      </c>
      <c r="D90" s="201">
        <v>277.39134127999995</v>
      </c>
      <c r="E90" s="201">
        <v>271.37134127999997</v>
      </c>
      <c r="F90" s="201">
        <v>271.37134127999997</v>
      </c>
      <c r="G90" s="201">
        <v>272.96733411999998</v>
      </c>
      <c r="H90" s="201">
        <v>270.16733412000002</v>
      </c>
      <c r="I90" s="201">
        <v>260.47336275999999</v>
      </c>
      <c r="J90" s="201">
        <v>263.32935559999999</v>
      </c>
      <c r="K90" s="201">
        <v>264.56733412</v>
      </c>
      <c r="L90" s="201">
        <v>279</v>
      </c>
      <c r="M90" s="201">
        <v>269.15134128</v>
      </c>
      <c r="N90" s="197" t="s">
        <v>15</v>
      </c>
    </row>
    <row r="91" spans="1:14">
      <c r="A91" s="174" t="s">
        <v>158</v>
      </c>
      <c r="B91" s="201">
        <v>24565.890212706199</v>
      </c>
      <c r="C91" s="201">
        <v>24038.823909825704</v>
      </c>
      <c r="D91" s="201">
        <v>23969.246915154901</v>
      </c>
      <c r="E91" s="201">
        <v>23222.788996804302</v>
      </c>
      <c r="F91" s="201">
        <v>23244.246496804302</v>
      </c>
      <c r="G91" s="201">
        <v>22249.4740141644</v>
      </c>
      <c r="H91" s="201">
        <v>21458.977967223898</v>
      </c>
      <c r="I91" s="201">
        <v>20198.999714523801</v>
      </c>
      <c r="J91" s="201">
        <v>20446.698615533998</v>
      </c>
      <c r="K91" s="201">
        <v>21914.937223793801</v>
      </c>
      <c r="L91" s="201">
        <v>22289</v>
      </c>
      <c r="M91" s="201">
        <v>21465.3290661836</v>
      </c>
      <c r="N91" s="197" t="s">
        <v>16</v>
      </c>
    </row>
    <row r="92" spans="1:14">
      <c r="A92" s="174" t="s">
        <v>182</v>
      </c>
      <c r="B92" s="201">
        <v>1490.73398</v>
      </c>
      <c r="C92" s="201">
        <v>1525.0404807999998</v>
      </c>
      <c r="D92" s="201">
        <v>1537.5247368</v>
      </c>
      <c r="E92" s="201">
        <v>1401.7831375999999</v>
      </c>
      <c r="F92" s="201">
        <v>1379.1831375999998</v>
      </c>
      <c r="G92" s="201">
        <v>1297.0358895999998</v>
      </c>
      <c r="H92" s="201">
        <v>1276.5920920000001</v>
      </c>
      <c r="I92" s="201">
        <v>1235.1179927999999</v>
      </c>
      <c r="J92" s="201">
        <v>1190.7685672</v>
      </c>
      <c r="K92" s="201">
        <v>1225.7792408</v>
      </c>
      <c r="L92" s="201">
        <v>1270</v>
      </c>
      <c r="M92" s="201">
        <v>1331.0474927999999</v>
      </c>
      <c r="N92" s="197" t="s">
        <v>17</v>
      </c>
    </row>
    <row r="93" spans="1:14">
      <c r="A93" s="235" t="s">
        <v>1</v>
      </c>
      <c r="B93" s="236">
        <f t="shared" ref="B93:M93" si="14">SUM(B88:B92)</f>
        <v>103486.83212972622</v>
      </c>
      <c r="C93" s="236">
        <f t="shared" si="14"/>
        <v>102903.6589015457</v>
      </c>
      <c r="D93" s="236">
        <f t="shared" si="14"/>
        <v>103993.81539323489</v>
      </c>
      <c r="E93" s="236">
        <f t="shared" si="14"/>
        <v>103636.09786568429</v>
      </c>
      <c r="F93" s="236">
        <f t="shared" si="14"/>
        <v>99615.736487904302</v>
      </c>
      <c r="G93" s="236">
        <f t="shared" si="14"/>
        <v>99053.79456585439</v>
      </c>
      <c r="H93" s="236">
        <f t="shared" si="14"/>
        <v>104640.9971918838</v>
      </c>
      <c r="I93" s="236">
        <f t="shared" si="14"/>
        <v>105189.17107008382</v>
      </c>
      <c r="J93" s="236">
        <f t="shared" si="14"/>
        <v>105887.176538334</v>
      </c>
      <c r="K93" s="236">
        <f t="shared" si="14"/>
        <v>108812.27681683381</v>
      </c>
      <c r="L93" s="236">
        <f t="shared" si="14"/>
        <v>109189</v>
      </c>
      <c r="M93" s="236">
        <f t="shared" si="14"/>
        <v>108170.2179002636</v>
      </c>
      <c r="N93" s="237" t="s">
        <v>2</v>
      </c>
    </row>
    <row r="94" spans="1:14">
      <c r="A94" s="298" t="s">
        <v>432</v>
      </c>
      <c r="B94" s="294">
        <v>3.7925402876488733E-2</v>
      </c>
      <c r="C94" s="294">
        <v>3.9387157497218543E-2</v>
      </c>
      <c r="D94" s="294">
        <v>3.9211844257722249E-2</v>
      </c>
      <c r="E94" s="294">
        <v>3.9087404878864501E-2</v>
      </c>
      <c r="F94" s="294">
        <v>3.7405526586705422E-2</v>
      </c>
      <c r="G94" s="294">
        <v>3.8196267589324255E-2</v>
      </c>
      <c r="H94" s="294">
        <v>4.0988128740096198E-2</v>
      </c>
      <c r="I94" s="299">
        <v>4.1883244E-2</v>
      </c>
      <c r="J94" s="294">
        <v>4.4452642726104039E-2</v>
      </c>
      <c r="K94" s="294">
        <v>4.4280502341103825E-2</v>
      </c>
      <c r="L94" s="294">
        <v>4.4280502341103825E-2</v>
      </c>
      <c r="M94" s="414" t="s">
        <v>135</v>
      </c>
      <c r="N94" s="238" t="s">
        <v>397</v>
      </c>
    </row>
    <row r="95" spans="1:14">
      <c r="A95" s="201"/>
      <c r="B95" s="198"/>
      <c r="C95" s="198"/>
      <c r="D95" s="198"/>
      <c r="E95" s="198"/>
      <c r="F95" s="239"/>
      <c r="G95" s="198"/>
      <c r="H95" s="198"/>
      <c r="I95" s="198"/>
      <c r="J95" s="198"/>
      <c r="K95" s="198"/>
      <c r="L95" s="198"/>
      <c r="M95" s="198"/>
      <c r="N95" s="190"/>
    </row>
    <row r="96" spans="1:14">
      <c r="A96" s="203" t="s">
        <v>709</v>
      </c>
      <c r="B96" s="261" t="str">
        <f t="shared" ref="B96:M96" si="15">+B4</f>
        <v>2015/01</v>
      </c>
      <c r="C96" s="261" t="str">
        <f t="shared" si="15"/>
        <v>2015/02</v>
      </c>
      <c r="D96" s="261" t="str">
        <f t="shared" si="15"/>
        <v>2015/03</v>
      </c>
      <c r="E96" s="261" t="str">
        <f t="shared" si="15"/>
        <v>2015/04</v>
      </c>
      <c r="F96" s="261" t="str">
        <f t="shared" si="15"/>
        <v>2015/05</v>
      </c>
      <c r="G96" s="261" t="str">
        <f t="shared" si="15"/>
        <v>2015/06</v>
      </c>
      <c r="H96" s="261" t="str">
        <f t="shared" si="15"/>
        <v>2015/07</v>
      </c>
      <c r="I96" s="261" t="str">
        <f t="shared" si="15"/>
        <v>2015/08</v>
      </c>
      <c r="J96" s="261" t="str">
        <f t="shared" si="15"/>
        <v>2015/09</v>
      </c>
      <c r="K96" s="261" t="str">
        <f t="shared" si="15"/>
        <v>2015/10</v>
      </c>
      <c r="L96" s="261" t="str">
        <f t="shared" si="15"/>
        <v>2015/11</v>
      </c>
      <c r="M96" s="261" t="str">
        <f t="shared" si="15"/>
        <v>2015/12</v>
      </c>
      <c r="N96" s="204" t="s">
        <v>291</v>
      </c>
    </row>
    <row r="97" spans="1:14">
      <c r="A97" s="193" t="s">
        <v>242</v>
      </c>
      <c r="B97" s="175">
        <v>88945.82</v>
      </c>
      <c r="C97" s="175">
        <v>84147.51</v>
      </c>
      <c r="D97" s="175">
        <v>80846.03</v>
      </c>
      <c r="E97" s="175">
        <v>83947.04</v>
      </c>
      <c r="F97" s="175">
        <v>82981.149999999994</v>
      </c>
      <c r="G97" s="175">
        <v>82249.531700000007</v>
      </c>
      <c r="H97" s="175">
        <v>79909.683199999999</v>
      </c>
      <c r="I97" s="175">
        <v>75210.37</v>
      </c>
      <c r="J97" s="175">
        <v>74205.469299999997</v>
      </c>
      <c r="K97" s="175">
        <v>79409</v>
      </c>
      <c r="L97" s="175">
        <v>75232.789999999994</v>
      </c>
      <c r="M97" s="175">
        <v>71726.990000000005</v>
      </c>
      <c r="N97" s="176" t="s">
        <v>242</v>
      </c>
    </row>
    <row r="98" spans="1:14" ht="12" customHeight="1">
      <c r="A98" s="193" t="s">
        <v>243</v>
      </c>
      <c r="B98" s="175">
        <v>91412</v>
      </c>
      <c r="C98" s="175">
        <v>91412</v>
      </c>
      <c r="D98" s="175">
        <v>91412</v>
      </c>
      <c r="E98" s="175">
        <v>91412</v>
      </c>
      <c r="F98" s="175">
        <v>91412</v>
      </c>
      <c r="G98" s="175">
        <v>91412</v>
      </c>
      <c r="H98" s="175">
        <v>91412</v>
      </c>
      <c r="I98" s="175">
        <v>91412</v>
      </c>
      <c r="J98" s="175">
        <v>91412</v>
      </c>
      <c r="K98" s="175">
        <v>91412</v>
      </c>
      <c r="L98" s="175">
        <v>91412</v>
      </c>
      <c r="M98" s="175">
        <v>91260.34</v>
      </c>
      <c r="N98" s="176" t="s">
        <v>292</v>
      </c>
    </row>
    <row r="99" spans="1:14">
      <c r="A99" s="193" t="s">
        <v>244</v>
      </c>
      <c r="B99" s="175">
        <v>85459</v>
      </c>
      <c r="C99" s="175">
        <v>83116.429999999993</v>
      </c>
      <c r="D99" s="175">
        <v>76642.13</v>
      </c>
      <c r="E99" s="175">
        <v>76642.13</v>
      </c>
      <c r="F99" s="175">
        <v>76642.13</v>
      </c>
      <c r="G99" s="175">
        <v>76642.13</v>
      </c>
      <c r="H99" s="175">
        <v>76642.13</v>
      </c>
      <c r="I99" s="175">
        <v>71341.95</v>
      </c>
      <c r="J99" s="175">
        <v>71341.95</v>
      </c>
      <c r="K99" s="175">
        <v>71341.95</v>
      </c>
      <c r="L99" s="175">
        <v>71292.789999999994</v>
      </c>
      <c r="M99" s="175">
        <v>69308.740000000005</v>
      </c>
      <c r="N99" s="176" t="s">
        <v>293</v>
      </c>
    </row>
    <row r="100" spans="1:14">
      <c r="A100" s="262" t="s">
        <v>156</v>
      </c>
      <c r="B100" s="263">
        <v>4686.18</v>
      </c>
      <c r="C100" s="263">
        <v>4786.37</v>
      </c>
      <c r="D100" s="263">
        <v>4590.67</v>
      </c>
      <c r="E100" s="263">
        <v>4236.83</v>
      </c>
      <c r="F100" s="263">
        <v>4455.6899999999996</v>
      </c>
      <c r="G100" s="263">
        <v>3967.47</v>
      </c>
      <c r="H100" s="263">
        <v>3387.47</v>
      </c>
      <c r="I100" s="263">
        <v>4330.0250670123769</v>
      </c>
      <c r="J100" s="263">
        <v>4014.292005686304</v>
      </c>
      <c r="K100" s="263">
        <v>4026.5616311693179</v>
      </c>
      <c r="L100" s="263">
        <v>4103.7233884465204</v>
      </c>
      <c r="M100" s="263">
        <v>4128.9851829999998</v>
      </c>
      <c r="N100" s="260" t="s">
        <v>157</v>
      </c>
    </row>
    <row r="101" spans="1:14">
      <c r="A101" s="281"/>
      <c r="B101" s="282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3"/>
    </row>
    <row r="102" spans="1:14">
      <c r="A102" s="240" t="s">
        <v>18</v>
      </c>
      <c r="B102" s="241" t="str">
        <f t="shared" ref="B102:M102" si="16">+B4</f>
        <v>2015/01</v>
      </c>
      <c r="C102" s="241" t="str">
        <f t="shared" si="16"/>
        <v>2015/02</v>
      </c>
      <c r="D102" s="241" t="str">
        <f t="shared" si="16"/>
        <v>2015/03</v>
      </c>
      <c r="E102" s="241" t="str">
        <f t="shared" si="16"/>
        <v>2015/04</v>
      </c>
      <c r="F102" s="241" t="str">
        <f t="shared" si="16"/>
        <v>2015/05</v>
      </c>
      <c r="G102" s="241" t="str">
        <f t="shared" si="16"/>
        <v>2015/06</v>
      </c>
      <c r="H102" s="241" t="str">
        <f t="shared" si="16"/>
        <v>2015/07</v>
      </c>
      <c r="I102" s="241" t="str">
        <f t="shared" si="16"/>
        <v>2015/08</v>
      </c>
      <c r="J102" s="241" t="str">
        <f t="shared" si="16"/>
        <v>2015/09</v>
      </c>
      <c r="K102" s="241" t="str">
        <f t="shared" si="16"/>
        <v>2015/10</v>
      </c>
      <c r="L102" s="241" t="str">
        <f t="shared" si="16"/>
        <v>2015/11</v>
      </c>
      <c r="M102" s="241" t="str">
        <f t="shared" si="16"/>
        <v>2015/12</v>
      </c>
      <c r="N102" s="242" t="s">
        <v>107</v>
      </c>
    </row>
    <row r="103" spans="1:14">
      <c r="A103" s="243" t="s">
        <v>234</v>
      </c>
      <c r="B103" s="201">
        <v>1057651</v>
      </c>
      <c r="C103" s="201">
        <v>1062765</v>
      </c>
      <c r="D103" s="201">
        <v>1068585</v>
      </c>
      <c r="E103" s="201">
        <v>1061813</v>
      </c>
      <c r="F103" s="201">
        <v>1059269</v>
      </c>
      <c r="G103" s="201">
        <v>1052900</v>
      </c>
      <c r="H103" s="201">
        <v>1052547</v>
      </c>
      <c r="I103" s="201">
        <v>1055450</v>
      </c>
      <c r="J103" s="201">
        <v>1044909</v>
      </c>
      <c r="K103" s="201">
        <v>1040746</v>
      </c>
      <c r="L103" s="201">
        <v>1059405</v>
      </c>
      <c r="M103" s="201">
        <v>1059313</v>
      </c>
      <c r="N103" s="244" t="s">
        <v>302</v>
      </c>
    </row>
    <row r="104" spans="1:14">
      <c r="A104" s="243" t="s">
        <v>261</v>
      </c>
      <c r="B104" s="201">
        <v>2721694</v>
      </c>
      <c r="C104" s="201">
        <v>2762618</v>
      </c>
      <c r="D104" s="201">
        <v>2738092</v>
      </c>
      <c r="E104" s="201">
        <v>2778989</v>
      </c>
      <c r="F104" s="201">
        <v>2785262</v>
      </c>
      <c r="G104" s="201">
        <v>2805488</v>
      </c>
      <c r="H104" s="201">
        <v>2832342</v>
      </c>
      <c r="I104" s="201">
        <v>2849097</v>
      </c>
      <c r="J104" s="201">
        <v>2873937</v>
      </c>
      <c r="K104" s="201">
        <v>2837027</v>
      </c>
      <c r="L104" s="201">
        <v>2865983</v>
      </c>
      <c r="M104" s="201">
        <v>2917780</v>
      </c>
      <c r="N104" s="244" t="s">
        <v>54</v>
      </c>
    </row>
    <row r="105" spans="1:14">
      <c r="A105" s="243" t="s">
        <v>262</v>
      </c>
      <c r="B105" s="245">
        <v>134659</v>
      </c>
      <c r="C105" s="245">
        <v>136526</v>
      </c>
      <c r="D105" s="245">
        <v>138929</v>
      </c>
      <c r="E105" s="245">
        <v>136801</v>
      </c>
      <c r="F105" s="245">
        <v>137910</v>
      </c>
      <c r="G105" s="245">
        <v>136239</v>
      </c>
      <c r="H105" s="245">
        <v>134115</v>
      </c>
      <c r="I105" s="245">
        <v>133446</v>
      </c>
      <c r="J105" s="245">
        <v>132448</v>
      </c>
      <c r="K105" s="245">
        <v>133547</v>
      </c>
      <c r="L105" s="245">
        <v>135967</v>
      </c>
      <c r="M105" s="245">
        <v>136756</v>
      </c>
      <c r="N105" s="244" t="s">
        <v>303</v>
      </c>
    </row>
    <row r="106" spans="1:14">
      <c r="A106" s="243" t="s">
        <v>263</v>
      </c>
      <c r="B106" s="246">
        <v>3240</v>
      </c>
      <c r="C106" s="246">
        <v>3456</v>
      </c>
      <c r="D106" s="246">
        <v>3449</v>
      </c>
      <c r="E106" s="246">
        <v>3647</v>
      </c>
      <c r="F106" s="246">
        <v>2841</v>
      </c>
      <c r="G106" s="246">
        <v>3086</v>
      </c>
      <c r="H106" s="246">
        <v>2728</v>
      </c>
      <c r="I106" s="246">
        <v>2928</v>
      </c>
      <c r="J106" s="246">
        <v>2695</v>
      </c>
      <c r="K106" s="246">
        <v>2622</v>
      </c>
      <c r="L106" s="246">
        <v>2666</v>
      </c>
      <c r="M106" s="246">
        <v>2898</v>
      </c>
      <c r="N106" s="244" t="s">
        <v>304</v>
      </c>
    </row>
    <row r="107" spans="1:14">
      <c r="A107" s="243" t="s">
        <v>264</v>
      </c>
      <c r="B107" s="246">
        <v>613</v>
      </c>
      <c r="C107" s="246">
        <v>526</v>
      </c>
      <c r="D107" s="246">
        <v>511</v>
      </c>
      <c r="E107" s="246">
        <v>512</v>
      </c>
      <c r="F107" s="246">
        <v>486</v>
      </c>
      <c r="G107" s="246">
        <v>865</v>
      </c>
      <c r="H107" s="246">
        <v>874</v>
      </c>
      <c r="I107" s="246">
        <v>845</v>
      </c>
      <c r="J107" s="246">
        <v>799</v>
      </c>
      <c r="K107" s="246">
        <v>794</v>
      </c>
      <c r="L107" s="246">
        <v>1546</v>
      </c>
      <c r="M107" s="246">
        <v>1579</v>
      </c>
      <c r="N107" s="244" t="s">
        <v>305</v>
      </c>
    </row>
    <row r="108" spans="1:14">
      <c r="A108" s="247" t="s">
        <v>39</v>
      </c>
      <c r="B108" s="248">
        <v>5161602</v>
      </c>
      <c r="C108" s="248">
        <v>5245459</v>
      </c>
      <c r="D108" s="248">
        <v>5323374</v>
      </c>
      <c r="E108" s="248">
        <v>5400513</v>
      </c>
      <c r="F108" s="248">
        <v>5478018</v>
      </c>
      <c r="G108" s="248">
        <v>5565583</v>
      </c>
      <c r="H108" s="248">
        <v>5617650</v>
      </c>
      <c r="I108" s="248">
        <v>5708314</v>
      </c>
      <c r="J108" s="248">
        <v>5773243</v>
      </c>
      <c r="K108" s="248">
        <v>5840697</v>
      </c>
      <c r="L108" s="248">
        <v>5927067</v>
      </c>
      <c r="M108" s="248">
        <v>6039300</v>
      </c>
      <c r="N108" s="249" t="s">
        <v>40</v>
      </c>
    </row>
    <row r="109" spans="1:14">
      <c r="A109" s="250"/>
      <c r="B109" s="246"/>
      <c r="C109" s="246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51"/>
    </row>
    <row r="110" spans="1:14">
      <c r="A110" s="240" t="s">
        <v>392</v>
      </c>
      <c r="B110" s="241" t="str">
        <f t="shared" ref="B110:M110" si="17">+B4</f>
        <v>2015/01</v>
      </c>
      <c r="C110" s="241" t="str">
        <f t="shared" si="17"/>
        <v>2015/02</v>
      </c>
      <c r="D110" s="241" t="str">
        <f t="shared" si="17"/>
        <v>2015/03</v>
      </c>
      <c r="E110" s="241" t="str">
        <f t="shared" si="17"/>
        <v>2015/04</v>
      </c>
      <c r="F110" s="241" t="str">
        <f t="shared" si="17"/>
        <v>2015/05</v>
      </c>
      <c r="G110" s="241" t="str">
        <f t="shared" si="17"/>
        <v>2015/06</v>
      </c>
      <c r="H110" s="241" t="str">
        <f t="shared" si="17"/>
        <v>2015/07</v>
      </c>
      <c r="I110" s="241" t="str">
        <f t="shared" si="17"/>
        <v>2015/08</v>
      </c>
      <c r="J110" s="241" t="str">
        <f t="shared" si="17"/>
        <v>2015/09</v>
      </c>
      <c r="K110" s="241" t="str">
        <f t="shared" si="17"/>
        <v>2015/10</v>
      </c>
      <c r="L110" s="241" t="str">
        <f t="shared" si="17"/>
        <v>2015/11</v>
      </c>
      <c r="M110" s="241" t="str">
        <f t="shared" si="17"/>
        <v>2015/12</v>
      </c>
      <c r="N110" s="242" t="s">
        <v>394</v>
      </c>
    </row>
    <row r="111" spans="1:14">
      <c r="A111" s="252" t="s">
        <v>357</v>
      </c>
      <c r="B111" s="246">
        <v>59779689</v>
      </c>
      <c r="C111" s="246">
        <v>61283568</v>
      </c>
      <c r="D111" s="246">
        <v>60676177</v>
      </c>
      <c r="E111" s="246">
        <v>62046804</v>
      </c>
      <c r="F111" s="246">
        <v>62730952</v>
      </c>
      <c r="G111" s="246">
        <v>61827822</v>
      </c>
      <c r="H111" s="246">
        <v>62372982</v>
      </c>
      <c r="I111" s="246">
        <v>62984457</v>
      </c>
      <c r="J111" s="246">
        <v>63488363</v>
      </c>
      <c r="K111" s="246">
        <v>64024876</v>
      </c>
      <c r="L111" s="246">
        <v>65189593</v>
      </c>
      <c r="M111" s="246">
        <v>64658343</v>
      </c>
      <c r="N111" s="253" t="s">
        <v>345</v>
      </c>
    </row>
    <row r="112" spans="1:14">
      <c r="A112" s="252" t="s">
        <v>358</v>
      </c>
      <c r="B112" s="246">
        <v>497505</v>
      </c>
      <c r="C112" s="246">
        <v>508214</v>
      </c>
      <c r="D112" s="246">
        <v>518056</v>
      </c>
      <c r="E112" s="246">
        <v>531345</v>
      </c>
      <c r="F112" s="246">
        <v>538157</v>
      </c>
      <c r="G112" s="246">
        <v>542445</v>
      </c>
      <c r="H112" s="246">
        <v>549292</v>
      </c>
      <c r="I112" s="246">
        <v>571740</v>
      </c>
      <c r="J112" s="246">
        <v>597917</v>
      </c>
      <c r="K112" s="246">
        <v>618340</v>
      </c>
      <c r="L112" s="246">
        <v>628847</v>
      </c>
      <c r="M112" s="246">
        <v>627219</v>
      </c>
      <c r="N112" s="244" t="s">
        <v>359</v>
      </c>
    </row>
    <row r="113" spans="1:14">
      <c r="A113" s="254" t="s">
        <v>1</v>
      </c>
      <c r="B113" s="255">
        <f t="shared" ref="B113:K113" si="18">SUM(B111:B112)</f>
        <v>60277194</v>
      </c>
      <c r="C113" s="255">
        <f t="shared" si="18"/>
        <v>61791782</v>
      </c>
      <c r="D113" s="255">
        <f t="shared" si="18"/>
        <v>61194233</v>
      </c>
      <c r="E113" s="255">
        <f t="shared" si="18"/>
        <v>62578149</v>
      </c>
      <c r="F113" s="255">
        <f t="shared" si="18"/>
        <v>63269109</v>
      </c>
      <c r="G113" s="255">
        <f t="shared" si="18"/>
        <v>62370267</v>
      </c>
      <c r="H113" s="255">
        <f t="shared" si="18"/>
        <v>62922274</v>
      </c>
      <c r="I113" s="255">
        <f t="shared" si="18"/>
        <v>63556197</v>
      </c>
      <c r="J113" s="255">
        <f t="shared" si="18"/>
        <v>64086280</v>
      </c>
      <c r="K113" s="255">
        <f t="shared" si="18"/>
        <v>64643216</v>
      </c>
      <c r="L113" s="255">
        <v>65818440</v>
      </c>
      <c r="M113" s="255">
        <v>65285562</v>
      </c>
      <c r="N113" s="256" t="s">
        <v>2</v>
      </c>
    </row>
    <row r="114" spans="1:14" ht="21.75">
      <c r="A114" s="279" t="s">
        <v>393</v>
      </c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  <c r="N114" s="280" t="s">
        <v>395</v>
      </c>
    </row>
    <row r="115" spans="1:14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</row>
    <row r="116" spans="1:14">
      <c r="A116" s="240" t="s">
        <v>433</v>
      </c>
      <c r="B116" s="241" t="str">
        <f t="shared" ref="B116:M116" si="19">+B4</f>
        <v>2015/01</v>
      </c>
      <c r="C116" s="241" t="str">
        <f t="shared" si="19"/>
        <v>2015/02</v>
      </c>
      <c r="D116" s="241" t="str">
        <f t="shared" si="19"/>
        <v>2015/03</v>
      </c>
      <c r="E116" s="241" t="str">
        <f t="shared" si="19"/>
        <v>2015/04</v>
      </c>
      <c r="F116" s="241" t="str">
        <f t="shared" si="19"/>
        <v>2015/05</v>
      </c>
      <c r="G116" s="241" t="str">
        <f t="shared" si="19"/>
        <v>2015/06</v>
      </c>
      <c r="H116" s="241" t="str">
        <f t="shared" si="19"/>
        <v>2015/07</v>
      </c>
      <c r="I116" s="241" t="str">
        <f t="shared" si="19"/>
        <v>2015/08</v>
      </c>
      <c r="J116" s="241" t="str">
        <f t="shared" si="19"/>
        <v>2015/09</v>
      </c>
      <c r="K116" s="241" t="str">
        <f t="shared" si="19"/>
        <v>2015/10</v>
      </c>
      <c r="L116" s="241" t="str">
        <f t="shared" si="19"/>
        <v>2015/11</v>
      </c>
      <c r="M116" s="241" t="str">
        <f t="shared" si="19"/>
        <v>2015/12</v>
      </c>
      <c r="N116" s="242" t="s">
        <v>439</v>
      </c>
    </row>
    <row r="117" spans="1:14">
      <c r="A117" s="288" t="s">
        <v>434</v>
      </c>
      <c r="B117" s="236">
        <f t="shared" ref="B117:M117" si="20">SUM(B118:B120)</f>
        <v>92394.227067476982</v>
      </c>
      <c r="C117" s="236">
        <f t="shared" si="20"/>
        <v>91318.9084027317</v>
      </c>
      <c r="D117" s="236">
        <f t="shared" si="20"/>
        <v>88682.468723981787</v>
      </c>
      <c r="E117" s="236">
        <f t="shared" si="20"/>
        <v>94545.729158660004</v>
      </c>
      <c r="F117" s="236">
        <f t="shared" si="20"/>
        <v>91583.085743211195</v>
      </c>
      <c r="G117" s="236">
        <f t="shared" si="20"/>
        <v>88926.361125612413</v>
      </c>
      <c r="H117" s="236">
        <f t="shared" si="20"/>
        <v>87824.035405692601</v>
      </c>
      <c r="I117" s="236">
        <f t="shared" si="20"/>
        <v>80464.357467894108</v>
      </c>
      <c r="J117" s="236">
        <f t="shared" si="20"/>
        <v>80577.589233628401</v>
      </c>
      <c r="K117" s="236">
        <f t="shared" si="20"/>
        <v>84037.242839679209</v>
      </c>
      <c r="L117" s="236">
        <f t="shared" si="20"/>
        <v>85678.497356026099</v>
      </c>
      <c r="M117" s="236">
        <f t="shared" si="20"/>
        <v>85113.510525173609</v>
      </c>
      <c r="N117" s="289" t="s">
        <v>440</v>
      </c>
    </row>
    <row r="118" spans="1:14">
      <c r="A118" s="243" t="s">
        <v>435</v>
      </c>
      <c r="B118" s="246">
        <v>43703.147406301199</v>
      </c>
      <c r="C118" s="246">
        <v>43834.786941635997</v>
      </c>
      <c r="D118" s="246">
        <v>43672.085258483698</v>
      </c>
      <c r="E118" s="246">
        <v>44537.463689916403</v>
      </c>
      <c r="F118" s="246">
        <v>43981.762424424698</v>
      </c>
      <c r="G118" s="246">
        <v>43148.696232608803</v>
      </c>
      <c r="H118" s="246">
        <v>43230.9428745716</v>
      </c>
      <c r="I118" s="246">
        <v>41202.117927493397</v>
      </c>
      <c r="J118" s="246">
        <v>41522.5185901144</v>
      </c>
      <c r="K118" s="246">
        <v>42685.510884003801</v>
      </c>
      <c r="L118" s="246">
        <v>44310.297871653202</v>
      </c>
      <c r="M118" s="246">
        <v>43667.839282020803</v>
      </c>
      <c r="N118" s="253" t="s">
        <v>441</v>
      </c>
    </row>
    <row r="119" spans="1:14">
      <c r="A119" s="243" t="s">
        <v>436</v>
      </c>
      <c r="B119" s="246">
        <v>36338.342199787097</v>
      </c>
      <c r="C119" s="246">
        <v>35578.157308265101</v>
      </c>
      <c r="D119" s="246">
        <v>33560.395667853001</v>
      </c>
      <c r="E119" s="246">
        <v>37598.188704919303</v>
      </c>
      <c r="F119" s="246">
        <v>35554.284755531902</v>
      </c>
      <c r="G119" s="246">
        <v>33725.159917065699</v>
      </c>
      <c r="H119" s="246">
        <v>32449.027897885499</v>
      </c>
      <c r="I119" s="246">
        <v>27760.0810474424</v>
      </c>
      <c r="J119" s="246">
        <v>27378.7544995225</v>
      </c>
      <c r="K119" s="246">
        <v>28948.149211920299</v>
      </c>
      <c r="L119" s="246">
        <v>28715.756912672699</v>
      </c>
      <c r="M119" s="246">
        <v>28197.554383247701</v>
      </c>
      <c r="N119" s="253" t="s">
        <v>442</v>
      </c>
    </row>
    <row r="120" spans="1:14">
      <c r="A120" s="243" t="s">
        <v>437</v>
      </c>
      <c r="B120" s="246">
        <v>12352.7374613887</v>
      </c>
      <c r="C120" s="246">
        <v>11905.9641528306</v>
      </c>
      <c r="D120" s="246">
        <v>11449.987797645101</v>
      </c>
      <c r="E120" s="246">
        <v>12410.0767638243</v>
      </c>
      <c r="F120" s="246">
        <v>12047.0385632546</v>
      </c>
      <c r="G120" s="246">
        <v>12052.5049759379</v>
      </c>
      <c r="H120" s="246">
        <v>12144.064633235501</v>
      </c>
      <c r="I120" s="246">
        <v>11502.1584929583</v>
      </c>
      <c r="J120" s="246">
        <v>11676.3161439915</v>
      </c>
      <c r="K120" s="246">
        <v>12403.5827437551</v>
      </c>
      <c r="L120" s="246">
        <v>12652.4425717002</v>
      </c>
      <c r="M120" s="246">
        <v>13248.1168599051</v>
      </c>
      <c r="N120" s="253" t="s">
        <v>443</v>
      </c>
    </row>
    <row r="121" spans="1:14">
      <c r="A121" s="288" t="s">
        <v>438</v>
      </c>
      <c r="B121" s="236">
        <f t="shared" ref="B121:M121" si="21">SUM(B122:B124)</f>
        <v>165906.0517140298</v>
      </c>
      <c r="C121" s="236">
        <f t="shared" si="21"/>
        <v>155486.30688912451</v>
      </c>
      <c r="D121" s="236">
        <f t="shared" si="21"/>
        <v>151745.37199738761</v>
      </c>
      <c r="E121" s="236">
        <f t="shared" si="21"/>
        <v>159977.4284888962</v>
      </c>
      <c r="F121" s="236">
        <f t="shared" si="21"/>
        <v>158472.0996193889</v>
      </c>
      <c r="G121" s="236">
        <f t="shared" si="21"/>
        <v>159826.98682824371</v>
      </c>
      <c r="H121" s="236">
        <f t="shared" si="21"/>
        <v>156130.03138667191</v>
      </c>
      <c r="I121" s="236">
        <f t="shared" si="21"/>
        <v>147186.86387982941</v>
      </c>
      <c r="J121" s="236">
        <f t="shared" si="21"/>
        <v>146150.86490459391</v>
      </c>
      <c r="K121" s="236">
        <f t="shared" si="21"/>
        <v>158722.13802897581</v>
      </c>
      <c r="L121" s="236">
        <f t="shared" si="21"/>
        <v>148196.8964991539</v>
      </c>
      <c r="M121" s="236">
        <f t="shared" si="21"/>
        <v>141206.33490861449</v>
      </c>
      <c r="N121" s="289" t="s">
        <v>20</v>
      </c>
    </row>
    <row r="122" spans="1:14">
      <c r="A122" s="243" t="s">
        <v>435</v>
      </c>
      <c r="B122" s="246">
        <v>598.08801166219996</v>
      </c>
      <c r="C122" s="246">
        <v>577.56999372730002</v>
      </c>
      <c r="D122" s="246">
        <v>571.07414121950001</v>
      </c>
      <c r="E122" s="246">
        <v>630.93801479540002</v>
      </c>
      <c r="F122" s="246">
        <v>599.86070429589995</v>
      </c>
      <c r="G122" s="246">
        <v>593.00957564299995</v>
      </c>
      <c r="H122" s="246">
        <v>642.56368587860004</v>
      </c>
      <c r="I122" s="246">
        <v>624.49067534280005</v>
      </c>
      <c r="J122" s="246">
        <v>618.11607847849996</v>
      </c>
      <c r="K122" s="246">
        <v>664.99145587500004</v>
      </c>
      <c r="L122" s="246">
        <v>638.33173115190004</v>
      </c>
      <c r="M122" s="246">
        <v>702.5284286136</v>
      </c>
      <c r="N122" s="253" t="s">
        <v>441</v>
      </c>
    </row>
    <row r="123" spans="1:14">
      <c r="A123" s="243" t="s">
        <v>436</v>
      </c>
      <c r="B123" s="246">
        <v>49964.026952001601</v>
      </c>
      <c r="C123" s="246">
        <v>47602.454060368203</v>
      </c>
      <c r="D123" s="246">
        <v>46401.031837827097</v>
      </c>
      <c r="E123" s="246">
        <v>49981.581168925797</v>
      </c>
      <c r="F123" s="246">
        <v>50179.890601963001</v>
      </c>
      <c r="G123" s="246">
        <v>52843.988499892701</v>
      </c>
      <c r="H123" s="246">
        <v>52405.915120277299</v>
      </c>
      <c r="I123" s="246">
        <v>49610.012933031401</v>
      </c>
      <c r="J123" s="246">
        <v>50584.461723193497</v>
      </c>
      <c r="K123" s="246">
        <v>56252.387809193802</v>
      </c>
      <c r="L123" s="246">
        <v>53852.705726645298</v>
      </c>
      <c r="M123" s="246">
        <v>51992.578023148897</v>
      </c>
      <c r="N123" s="253" t="s">
        <v>442</v>
      </c>
    </row>
    <row r="124" spans="1:14">
      <c r="A124" s="243" t="s">
        <v>437</v>
      </c>
      <c r="B124" s="246">
        <v>115343.936750366</v>
      </c>
      <c r="C124" s="246">
        <v>107306.28283502899</v>
      </c>
      <c r="D124" s="246">
        <v>104773.266018341</v>
      </c>
      <c r="E124" s="246">
        <v>109364.909305175</v>
      </c>
      <c r="F124" s="246">
        <v>107692.34831313</v>
      </c>
      <c r="G124" s="246">
        <v>106389.988752708</v>
      </c>
      <c r="H124" s="246">
        <v>103081.552580516</v>
      </c>
      <c r="I124" s="246">
        <v>96952.360271455196</v>
      </c>
      <c r="J124" s="246">
        <v>94948.287102921895</v>
      </c>
      <c r="K124" s="246">
        <v>101804.758763907</v>
      </c>
      <c r="L124" s="246">
        <v>93705.8590413567</v>
      </c>
      <c r="M124" s="246">
        <v>88511.228456851997</v>
      </c>
      <c r="N124" s="253" t="s">
        <v>443</v>
      </c>
    </row>
    <row r="125" spans="1:14">
      <c r="A125" s="288" t="s">
        <v>1</v>
      </c>
      <c r="B125" s="236">
        <f t="shared" ref="B125:M125" si="22">+B121+B117</f>
        <v>258300.27878150679</v>
      </c>
      <c r="C125" s="236">
        <f t="shared" si="22"/>
        <v>246805.21529185621</v>
      </c>
      <c r="D125" s="236">
        <f t="shared" si="22"/>
        <v>240427.8407213694</v>
      </c>
      <c r="E125" s="236">
        <f t="shared" si="22"/>
        <v>254523.15764755622</v>
      </c>
      <c r="F125" s="236">
        <f t="shared" si="22"/>
        <v>250055.18536260008</v>
      </c>
      <c r="G125" s="236">
        <f t="shared" si="22"/>
        <v>248753.34795385611</v>
      </c>
      <c r="H125" s="236">
        <f t="shared" si="22"/>
        <v>243954.06679236452</v>
      </c>
      <c r="I125" s="236">
        <f t="shared" si="22"/>
        <v>227651.22134772351</v>
      </c>
      <c r="J125" s="236">
        <f t="shared" si="22"/>
        <v>226728.45413822233</v>
      </c>
      <c r="K125" s="236">
        <f t="shared" si="22"/>
        <v>242759.38086865502</v>
      </c>
      <c r="L125" s="236">
        <f t="shared" si="22"/>
        <v>233875.39385518001</v>
      </c>
      <c r="M125" s="236">
        <f t="shared" si="22"/>
        <v>226319.84543378808</v>
      </c>
      <c r="N125" s="289" t="s">
        <v>2</v>
      </c>
    </row>
    <row r="126" spans="1:14">
      <c r="A126" s="285" t="s">
        <v>509</v>
      </c>
      <c r="B126" s="286"/>
      <c r="C126" s="286"/>
      <c r="D126" s="286"/>
      <c r="E126" s="286"/>
      <c r="F126" s="286"/>
      <c r="G126" s="286"/>
      <c r="H126" s="286"/>
      <c r="I126" s="286"/>
      <c r="J126" s="286"/>
      <c r="K126" s="286"/>
      <c r="L126" s="286"/>
      <c r="M126" s="286"/>
      <c r="N126" s="287" t="s">
        <v>510</v>
      </c>
    </row>
    <row r="127" spans="1:14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</row>
    <row r="128" spans="1:14">
      <c r="A128" s="240" t="s">
        <v>444</v>
      </c>
      <c r="B128" s="241" t="str">
        <f t="shared" ref="B128:M128" si="23">+B4</f>
        <v>2015/01</v>
      </c>
      <c r="C128" s="241" t="str">
        <f t="shared" si="23"/>
        <v>2015/02</v>
      </c>
      <c r="D128" s="241" t="str">
        <f t="shared" si="23"/>
        <v>2015/03</v>
      </c>
      <c r="E128" s="241" t="str">
        <f t="shared" si="23"/>
        <v>2015/04</v>
      </c>
      <c r="F128" s="241" t="str">
        <f t="shared" si="23"/>
        <v>2015/05</v>
      </c>
      <c r="G128" s="241" t="str">
        <f t="shared" si="23"/>
        <v>2015/06</v>
      </c>
      <c r="H128" s="241" t="str">
        <f t="shared" si="23"/>
        <v>2015/07</v>
      </c>
      <c r="I128" s="241" t="str">
        <f t="shared" si="23"/>
        <v>2015/08</v>
      </c>
      <c r="J128" s="241" t="str">
        <f t="shared" si="23"/>
        <v>2015/09</v>
      </c>
      <c r="K128" s="241" t="str">
        <f t="shared" si="23"/>
        <v>2015/10</v>
      </c>
      <c r="L128" s="241" t="str">
        <f t="shared" si="23"/>
        <v>2015/11</v>
      </c>
      <c r="M128" s="241" t="str">
        <f t="shared" si="23"/>
        <v>2015/12</v>
      </c>
      <c r="N128" s="242" t="s">
        <v>445</v>
      </c>
    </row>
    <row r="129" spans="1:14">
      <c r="A129" s="288" t="s">
        <v>434</v>
      </c>
      <c r="B129" s="236">
        <f t="shared" ref="B129:M129" si="24">SUM(B130:B132)</f>
        <v>43820.462550313801</v>
      </c>
      <c r="C129" s="236">
        <f t="shared" si="24"/>
        <v>43263.015986647908</v>
      </c>
      <c r="D129" s="236">
        <f t="shared" si="24"/>
        <v>43088.4899490428</v>
      </c>
      <c r="E129" s="236">
        <f t="shared" si="24"/>
        <v>42766.485107116503</v>
      </c>
      <c r="F129" s="236">
        <f t="shared" si="24"/>
        <v>43026.037639480601</v>
      </c>
      <c r="G129" s="236">
        <f t="shared" si="24"/>
        <v>42875.811110220297</v>
      </c>
      <c r="H129" s="236">
        <f t="shared" si="24"/>
        <v>44129.260633225298</v>
      </c>
      <c r="I129" s="236">
        <f t="shared" si="24"/>
        <v>44464.114447333195</v>
      </c>
      <c r="J129" s="236">
        <f t="shared" si="24"/>
        <v>44595.091177614297</v>
      </c>
      <c r="K129" s="236">
        <f t="shared" si="24"/>
        <v>45471.585719688999</v>
      </c>
      <c r="L129" s="236">
        <f t="shared" si="24"/>
        <v>46183.306302521203</v>
      </c>
      <c r="M129" s="236">
        <f t="shared" si="24"/>
        <v>45845.012226677703</v>
      </c>
      <c r="N129" s="289" t="s">
        <v>440</v>
      </c>
    </row>
    <row r="130" spans="1:14">
      <c r="A130" s="243" t="s">
        <v>435</v>
      </c>
      <c r="B130" s="246">
        <v>13807.0070057345</v>
      </c>
      <c r="C130" s="246">
        <v>13591.893980590001</v>
      </c>
      <c r="D130" s="246">
        <v>13764.892407057399</v>
      </c>
      <c r="E130" s="246">
        <v>13672.7758223563</v>
      </c>
      <c r="F130" s="246">
        <v>13715.6206965499</v>
      </c>
      <c r="G130" s="246">
        <v>13643.578966205299</v>
      </c>
      <c r="H130" s="246">
        <v>13724.120106656699</v>
      </c>
      <c r="I130" s="246">
        <v>13828.7404404839</v>
      </c>
      <c r="J130" s="246">
        <v>13513.562266455199</v>
      </c>
      <c r="K130" s="246">
        <v>13531.665071187599</v>
      </c>
      <c r="L130" s="246">
        <v>14040.2027420003</v>
      </c>
      <c r="M130" s="246">
        <v>13791.7069380475</v>
      </c>
      <c r="N130" s="253" t="s">
        <v>441</v>
      </c>
    </row>
    <row r="131" spans="1:14">
      <c r="A131" s="243" t="s">
        <v>436</v>
      </c>
      <c r="B131" s="246">
        <v>8582.0859254407005</v>
      </c>
      <c r="C131" s="246">
        <v>8341.2171880238002</v>
      </c>
      <c r="D131" s="246">
        <v>8010.2039097904999</v>
      </c>
      <c r="E131" s="246">
        <v>7561.8485534873998</v>
      </c>
      <c r="F131" s="246">
        <v>7244.2606868984003</v>
      </c>
      <c r="G131" s="246">
        <v>6898.6590161431996</v>
      </c>
      <c r="H131" s="246">
        <v>7156.2179185038003</v>
      </c>
      <c r="I131" s="246">
        <v>7199.1875152599996</v>
      </c>
      <c r="J131" s="246">
        <v>7065.9574225592996</v>
      </c>
      <c r="K131" s="246">
        <v>7025.1749718104002</v>
      </c>
      <c r="L131" s="246">
        <v>6749.2490005623004</v>
      </c>
      <c r="M131" s="246">
        <v>7231.8362585250998</v>
      </c>
      <c r="N131" s="253" t="s">
        <v>442</v>
      </c>
    </row>
    <row r="132" spans="1:14">
      <c r="A132" s="243" t="s">
        <v>437</v>
      </c>
      <c r="B132" s="246">
        <v>21431.369619138601</v>
      </c>
      <c r="C132" s="246">
        <v>21329.904818034101</v>
      </c>
      <c r="D132" s="246">
        <v>21313.3936321949</v>
      </c>
      <c r="E132" s="246">
        <v>21531.860731272802</v>
      </c>
      <c r="F132" s="246">
        <v>22066.1562560323</v>
      </c>
      <c r="G132" s="246">
        <v>22333.573127871801</v>
      </c>
      <c r="H132" s="246">
        <v>23248.9226080648</v>
      </c>
      <c r="I132" s="246">
        <v>23436.186491589298</v>
      </c>
      <c r="J132" s="246">
        <v>24015.571488599799</v>
      </c>
      <c r="K132" s="246">
        <v>24914.745676691</v>
      </c>
      <c r="L132" s="246">
        <v>25393.8545599586</v>
      </c>
      <c r="M132" s="246">
        <v>24821.469030105101</v>
      </c>
      <c r="N132" s="253" t="s">
        <v>443</v>
      </c>
    </row>
    <row r="133" spans="1:14">
      <c r="A133" s="288" t="s">
        <v>438</v>
      </c>
      <c r="B133" s="236">
        <f t="shared" ref="B133:M133" si="25">SUM(B134:B136)</f>
        <v>1106.5894458799999</v>
      </c>
      <c r="C133" s="236">
        <f t="shared" si="25"/>
        <v>829.77490708790003</v>
      </c>
      <c r="D133" s="236">
        <f t="shared" si="25"/>
        <v>749.97104770179999</v>
      </c>
      <c r="E133" s="236">
        <f t="shared" si="25"/>
        <v>724.7587232535999</v>
      </c>
      <c r="F133" s="236">
        <f t="shared" si="25"/>
        <v>792.1935015798</v>
      </c>
      <c r="G133" s="236">
        <f t="shared" si="25"/>
        <v>738.6064359090999</v>
      </c>
      <c r="H133" s="236">
        <f t="shared" si="25"/>
        <v>693.48602687890002</v>
      </c>
      <c r="I133" s="236">
        <f t="shared" si="25"/>
        <v>743.90390987120009</v>
      </c>
      <c r="J133" s="236">
        <f t="shared" si="25"/>
        <v>731.48736675780003</v>
      </c>
      <c r="K133" s="236">
        <f t="shared" si="25"/>
        <v>822.81210544470002</v>
      </c>
      <c r="L133" s="236">
        <f t="shared" si="25"/>
        <v>841.11833508469999</v>
      </c>
      <c r="M133" s="236">
        <f t="shared" si="25"/>
        <v>962.1707301097</v>
      </c>
      <c r="N133" s="289" t="s">
        <v>20</v>
      </c>
    </row>
    <row r="134" spans="1:14">
      <c r="A134" s="243" t="s">
        <v>435</v>
      </c>
      <c r="B134" s="246">
        <v>159.2206647125</v>
      </c>
      <c r="C134" s="246">
        <v>170.53624481189999</v>
      </c>
      <c r="D134" s="246">
        <v>158.26387090750001</v>
      </c>
      <c r="E134" s="246">
        <v>153.8367317336</v>
      </c>
      <c r="F134" s="246">
        <v>152.52412125020001</v>
      </c>
      <c r="G134" s="246">
        <v>152.1434598939</v>
      </c>
      <c r="H134" s="246">
        <v>153.68207928870001</v>
      </c>
      <c r="I134" s="246">
        <v>152.1508771741</v>
      </c>
      <c r="J134" s="246">
        <v>139.41198292350001</v>
      </c>
      <c r="K134" s="246">
        <v>132.17772371570001</v>
      </c>
      <c r="L134" s="246">
        <v>134.2571691412</v>
      </c>
      <c r="M134" s="246">
        <v>132.3713966361</v>
      </c>
      <c r="N134" s="253" t="s">
        <v>441</v>
      </c>
    </row>
    <row r="135" spans="1:14">
      <c r="A135" s="243" t="s">
        <v>436</v>
      </c>
      <c r="B135" s="246">
        <v>752.96347680609995</v>
      </c>
      <c r="C135" s="246">
        <v>570.2729521279</v>
      </c>
      <c r="D135" s="246">
        <v>507.3029447943</v>
      </c>
      <c r="E135" s="246">
        <v>478.04885331999998</v>
      </c>
      <c r="F135" s="246">
        <v>508.4344840796</v>
      </c>
      <c r="G135" s="246">
        <v>445.58968151520003</v>
      </c>
      <c r="H135" s="246">
        <v>412.97694419020002</v>
      </c>
      <c r="I135" s="246">
        <v>462.19286919709998</v>
      </c>
      <c r="J135" s="246">
        <v>456.44449213429999</v>
      </c>
      <c r="K135" s="246">
        <v>554.97793007899998</v>
      </c>
      <c r="L135" s="246">
        <v>577.70408014350005</v>
      </c>
      <c r="M135" s="246">
        <v>657.01215107359997</v>
      </c>
      <c r="N135" s="253" t="s">
        <v>442</v>
      </c>
    </row>
    <row r="136" spans="1:14">
      <c r="A136" s="243" t="s">
        <v>437</v>
      </c>
      <c r="B136" s="246">
        <v>194.4053043614</v>
      </c>
      <c r="C136" s="246">
        <v>88.965710148100001</v>
      </c>
      <c r="D136" s="246">
        <v>84.404231999999993</v>
      </c>
      <c r="E136" s="246">
        <v>92.8731382</v>
      </c>
      <c r="F136" s="246">
        <v>131.23489624999999</v>
      </c>
      <c r="G136" s="246">
        <v>140.87329449999999</v>
      </c>
      <c r="H136" s="246">
        <v>126.8270034</v>
      </c>
      <c r="I136" s="246">
        <v>129.56016349999999</v>
      </c>
      <c r="J136" s="246">
        <v>135.63089170000001</v>
      </c>
      <c r="K136" s="246">
        <v>135.65645165000001</v>
      </c>
      <c r="L136" s="246">
        <v>129.1570858</v>
      </c>
      <c r="M136" s="246">
        <v>172.78718240000001</v>
      </c>
      <c r="N136" s="253" t="s">
        <v>443</v>
      </c>
    </row>
    <row r="137" spans="1:14">
      <c r="A137" s="290" t="s">
        <v>1</v>
      </c>
      <c r="B137" s="226">
        <f t="shared" ref="B137:M137" si="26">+B133+B129</f>
        <v>44927.051996193804</v>
      </c>
      <c r="C137" s="226">
        <f t="shared" si="26"/>
        <v>44092.790893735808</v>
      </c>
      <c r="D137" s="226">
        <f t="shared" si="26"/>
        <v>43838.460996744601</v>
      </c>
      <c r="E137" s="226">
        <f t="shared" si="26"/>
        <v>43491.243830370106</v>
      </c>
      <c r="F137" s="226">
        <f t="shared" si="26"/>
        <v>43818.231141060402</v>
      </c>
      <c r="G137" s="226">
        <f t="shared" si="26"/>
        <v>43614.4175461294</v>
      </c>
      <c r="H137" s="226">
        <f t="shared" si="26"/>
        <v>44822.746660104196</v>
      </c>
      <c r="I137" s="226">
        <f t="shared" si="26"/>
        <v>45208.018357204397</v>
      </c>
      <c r="J137" s="226">
        <f t="shared" si="26"/>
        <v>45326.578544372096</v>
      </c>
      <c r="K137" s="226">
        <f t="shared" si="26"/>
        <v>46294.397825133696</v>
      </c>
      <c r="L137" s="226">
        <f t="shared" si="26"/>
        <v>47024.424637605902</v>
      </c>
      <c r="M137" s="226">
        <f t="shared" si="26"/>
        <v>46807.182956787401</v>
      </c>
      <c r="N137" s="256" t="s">
        <v>2</v>
      </c>
    </row>
    <row r="138" spans="1:14">
      <c r="A138" s="285" t="s">
        <v>509</v>
      </c>
      <c r="B138" s="214"/>
      <c r="C138" s="214"/>
      <c r="D138" s="214"/>
      <c r="E138" s="214"/>
      <c r="F138" s="214"/>
      <c r="G138" s="214"/>
      <c r="H138" s="214"/>
      <c r="I138" s="214"/>
      <c r="J138" s="214"/>
      <c r="K138" s="214"/>
      <c r="L138" s="286"/>
      <c r="M138" s="286"/>
      <c r="N138" s="287" t="s">
        <v>510</v>
      </c>
    </row>
    <row r="139" spans="1:14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  <c r="L139" s="189"/>
      <c r="M139" s="189"/>
      <c r="N139" s="189"/>
    </row>
    <row r="140" spans="1:14" ht="14.25">
      <c r="A140" s="240" t="s">
        <v>446</v>
      </c>
      <c r="B140" s="241" t="str">
        <f t="shared" ref="B140:M140" si="27">+B4</f>
        <v>2015/01</v>
      </c>
      <c r="C140" s="241" t="str">
        <f t="shared" si="27"/>
        <v>2015/02</v>
      </c>
      <c r="D140" s="241" t="str">
        <f t="shared" si="27"/>
        <v>2015/03</v>
      </c>
      <c r="E140" s="241" t="str">
        <f t="shared" si="27"/>
        <v>2015/04</v>
      </c>
      <c r="F140" s="241" t="str">
        <f t="shared" si="27"/>
        <v>2015/05</v>
      </c>
      <c r="G140" s="241" t="str">
        <f t="shared" si="27"/>
        <v>2015/06</v>
      </c>
      <c r="H140" s="241" t="str">
        <f t="shared" si="27"/>
        <v>2015/07</v>
      </c>
      <c r="I140" s="241" t="str">
        <f t="shared" si="27"/>
        <v>2015/08</v>
      </c>
      <c r="J140" s="241" t="str">
        <f t="shared" si="27"/>
        <v>2015/09</v>
      </c>
      <c r="K140" s="241" t="str">
        <f t="shared" si="27"/>
        <v>2015/10</v>
      </c>
      <c r="L140" s="241" t="str">
        <f t="shared" si="27"/>
        <v>2015/11</v>
      </c>
      <c r="M140" s="241" t="str">
        <f t="shared" si="27"/>
        <v>2015/12</v>
      </c>
      <c r="N140" s="284" t="s">
        <v>450</v>
      </c>
    </row>
    <row r="141" spans="1:14">
      <c r="A141" s="288" t="s">
        <v>434</v>
      </c>
      <c r="B141" s="236">
        <f t="shared" ref="B141:L141" si="28">SUM(B142:B145)</f>
        <v>345537.4</v>
      </c>
      <c r="C141" s="236">
        <f t="shared" si="28"/>
        <v>343070.60000000003</v>
      </c>
      <c r="D141" s="236">
        <f t="shared" si="28"/>
        <v>342478.69999999995</v>
      </c>
      <c r="E141" s="236">
        <f t="shared" si="28"/>
        <v>343144.70000000007</v>
      </c>
      <c r="F141" s="236">
        <f t="shared" si="28"/>
        <v>346738.4</v>
      </c>
      <c r="G141" s="236">
        <f t="shared" si="28"/>
        <v>351301.10000000003</v>
      </c>
      <c r="H141" s="236">
        <f t="shared" si="28"/>
        <v>353372.70000000007</v>
      </c>
      <c r="I141" s="236">
        <f t="shared" si="28"/>
        <v>350331.4</v>
      </c>
      <c r="J141" s="236">
        <f t="shared" si="28"/>
        <v>352671</v>
      </c>
      <c r="K141" s="236">
        <f t="shared" si="28"/>
        <v>359344</v>
      </c>
      <c r="L141" s="236">
        <f t="shared" si="28"/>
        <v>361137.5</v>
      </c>
      <c r="M141" s="236">
        <v>364455.1</v>
      </c>
      <c r="N141" s="289" t="s">
        <v>440</v>
      </c>
    </row>
    <row r="142" spans="1:14">
      <c r="A142" s="243" t="s">
        <v>435</v>
      </c>
      <c r="B142" s="246">
        <v>1911.9</v>
      </c>
      <c r="C142" s="246">
        <v>1876.2</v>
      </c>
      <c r="D142" s="246">
        <v>1610.3</v>
      </c>
      <c r="E142" s="246">
        <v>1677.7</v>
      </c>
      <c r="F142" s="246">
        <v>1675.4</v>
      </c>
      <c r="G142" s="246">
        <v>1703.4</v>
      </c>
      <c r="H142" s="246">
        <v>1530.6</v>
      </c>
      <c r="I142" s="246">
        <v>1439.6</v>
      </c>
      <c r="J142" s="246">
        <v>1568.6</v>
      </c>
      <c r="K142" s="246">
        <v>1640.9</v>
      </c>
      <c r="L142" s="246">
        <v>1611.7</v>
      </c>
      <c r="M142" s="246">
        <v>1503.6</v>
      </c>
      <c r="N142" s="253" t="s">
        <v>441</v>
      </c>
    </row>
    <row r="143" spans="1:14">
      <c r="A143" s="243" t="s">
        <v>447</v>
      </c>
      <c r="B143" s="246">
        <v>200424.6</v>
      </c>
      <c r="C143" s="246">
        <v>198115.6</v>
      </c>
      <c r="D143" s="246">
        <v>197298.2</v>
      </c>
      <c r="E143" s="246">
        <v>198028.9</v>
      </c>
      <c r="F143" s="246">
        <v>201029.7</v>
      </c>
      <c r="G143" s="246">
        <v>204215.6</v>
      </c>
      <c r="H143" s="246">
        <v>204484.3</v>
      </c>
      <c r="I143" s="246">
        <v>201639.1</v>
      </c>
      <c r="J143" s="246">
        <v>203414</v>
      </c>
      <c r="K143" s="246">
        <v>206755.9</v>
      </c>
      <c r="L143" s="246">
        <v>207971.7</v>
      </c>
      <c r="M143" s="246">
        <v>210432.4</v>
      </c>
      <c r="N143" s="253" t="s">
        <v>124</v>
      </c>
    </row>
    <row r="144" spans="1:14">
      <c r="A144" s="243" t="s">
        <v>448</v>
      </c>
      <c r="B144" s="246">
        <v>140964</v>
      </c>
      <c r="C144" s="246">
        <v>141583</v>
      </c>
      <c r="D144" s="246">
        <v>141946.1</v>
      </c>
      <c r="E144" s="246">
        <v>141966.20000000001</v>
      </c>
      <c r="F144" s="246">
        <v>142716.20000000001</v>
      </c>
      <c r="G144" s="246">
        <v>144473.20000000001</v>
      </c>
      <c r="H144" s="246">
        <v>146456.90000000002</v>
      </c>
      <c r="I144" s="246">
        <v>146129.30000000002</v>
      </c>
      <c r="J144" s="246">
        <v>146577.60000000001</v>
      </c>
      <c r="K144" s="246">
        <v>149697.80000000002</v>
      </c>
      <c r="L144" s="246">
        <v>150350.6</v>
      </c>
      <c r="M144" s="246">
        <v>151251.5</v>
      </c>
      <c r="N144" s="253" t="s">
        <v>451</v>
      </c>
    </row>
    <row r="145" spans="1:14">
      <c r="A145" s="243" t="s">
        <v>449</v>
      </c>
      <c r="B145" s="246">
        <v>2236.8999999999996</v>
      </c>
      <c r="C145" s="246">
        <v>1495.8</v>
      </c>
      <c r="D145" s="246">
        <v>1624.1</v>
      </c>
      <c r="E145" s="246">
        <v>1471.8999999999999</v>
      </c>
      <c r="F145" s="246">
        <v>1317.1000000000001</v>
      </c>
      <c r="G145" s="246">
        <v>908.9</v>
      </c>
      <c r="H145" s="246">
        <v>900.9</v>
      </c>
      <c r="I145" s="246">
        <v>1123.4000000000001</v>
      </c>
      <c r="J145" s="246">
        <v>1110.8</v>
      </c>
      <c r="K145" s="246">
        <v>1249.4000000000001</v>
      </c>
      <c r="L145" s="246">
        <v>1203.5</v>
      </c>
      <c r="M145" s="246">
        <v>1267.5999999999999</v>
      </c>
      <c r="N145" s="253" t="s">
        <v>452</v>
      </c>
    </row>
    <row r="146" spans="1:14">
      <c r="A146" s="288" t="s">
        <v>438</v>
      </c>
      <c r="B146" s="236">
        <f t="shared" ref="B146:L146" si="29">SUM(B147:B150)</f>
        <v>122412.40000000001</v>
      </c>
      <c r="C146" s="236">
        <f t="shared" si="29"/>
        <v>116863.8</v>
      </c>
      <c r="D146" s="236">
        <f t="shared" si="29"/>
        <v>116970.6</v>
      </c>
      <c r="E146" s="236">
        <f t="shared" si="29"/>
        <v>112184.49999999999</v>
      </c>
      <c r="F146" s="236">
        <f t="shared" si="29"/>
        <v>107966.79999999999</v>
      </c>
      <c r="G146" s="236">
        <f t="shared" si="29"/>
        <v>105191.09999999999</v>
      </c>
      <c r="H146" s="236">
        <f t="shared" si="29"/>
        <v>102375.9</v>
      </c>
      <c r="I146" s="236">
        <f t="shared" si="29"/>
        <v>101820.1</v>
      </c>
      <c r="J146" s="236">
        <f t="shared" si="29"/>
        <v>101009.2</v>
      </c>
      <c r="K146" s="236">
        <f t="shared" si="29"/>
        <v>101871.3</v>
      </c>
      <c r="L146" s="236">
        <f t="shared" si="29"/>
        <v>101285.2</v>
      </c>
      <c r="M146" s="236">
        <v>100170.5</v>
      </c>
      <c r="N146" s="289" t="s">
        <v>20</v>
      </c>
    </row>
    <row r="147" spans="1:14">
      <c r="A147" s="243" t="s">
        <v>435</v>
      </c>
      <c r="B147" s="246">
        <v>78.5</v>
      </c>
      <c r="C147" s="246">
        <v>80.5</v>
      </c>
      <c r="D147" s="246">
        <v>72.599999999999994</v>
      </c>
      <c r="E147" s="246">
        <v>73.400000000000006</v>
      </c>
      <c r="F147" s="246">
        <v>66</v>
      </c>
      <c r="G147" s="246">
        <v>64.400000000000006</v>
      </c>
      <c r="H147" s="246">
        <v>60.3</v>
      </c>
      <c r="I147" s="246">
        <v>63.4</v>
      </c>
      <c r="J147" s="246">
        <v>71.7</v>
      </c>
      <c r="K147" s="246">
        <v>81.099999999999994</v>
      </c>
      <c r="L147" s="246">
        <v>79.8</v>
      </c>
      <c r="M147" s="246">
        <v>75.2</v>
      </c>
      <c r="N147" s="253" t="s">
        <v>441</v>
      </c>
    </row>
    <row r="148" spans="1:14">
      <c r="A148" s="243" t="s">
        <v>447</v>
      </c>
      <c r="B148" s="246">
        <v>71835.100000000006</v>
      </c>
      <c r="C148" s="246">
        <v>68341.7</v>
      </c>
      <c r="D148" s="246">
        <v>69644.899999999994</v>
      </c>
      <c r="E148" s="246">
        <v>67425.399999999994</v>
      </c>
      <c r="F148" s="246">
        <v>61852.2</v>
      </c>
      <c r="G148" s="246">
        <v>61180.7</v>
      </c>
      <c r="H148" s="246">
        <v>58114.1</v>
      </c>
      <c r="I148" s="246">
        <v>58115.1</v>
      </c>
      <c r="J148" s="246">
        <v>58116.1</v>
      </c>
      <c r="K148" s="246">
        <v>58121.1</v>
      </c>
      <c r="L148" s="246">
        <v>58122.1</v>
      </c>
      <c r="M148" s="246">
        <v>58123.1</v>
      </c>
      <c r="N148" s="253" t="s">
        <v>124</v>
      </c>
    </row>
    <row r="149" spans="1:14">
      <c r="A149" s="243" t="s">
        <v>448</v>
      </c>
      <c r="B149" s="246">
        <v>50227.6</v>
      </c>
      <c r="C149" s="246">
        <v>48398.400000000001</v>
      </c>
      <c r="D149" s="246">
        <v>47219</v>
      </c>
      <c r="E149" s="246">
        <v>44650.7</v>
      </c>
      <c r="F149" s="246">
        <v>45914.1</v>
      </c>
      <c r="G149" s="246">
        <v>43810.3</v>
      </c>
      <c r="H149" s="246">
        <v>44065</v>
      </c>
      <c r="I149" s="246">
        <v>43506</v>
      </c>
      <c r="J149" s="246">
        <v>42685.4</v>
      </c>
      <c r="K149" s="246">
        <v>43581.4</v>
      </c>
      <c r="L149" s="246">
        <v>42996</v>
      </c>
      <c r="M149" s="246">
        <v>41885.1</v>
      </c>
      <c r="N149" s="253" t="s">
        <v>451</v>
      </c>
    </row>
    <row r="150" spans="1:14">
      <c r="A150" s="243" t="s">
        <v>449</v>
      </c>
      <c r="B150" s="189">
        <v>271.2</v>
      </c>
      <c r="C150" s="189">
        <v>43.2</v>
      </c>
      <c r="D150" s="189">
        <v>34.1</v>
      </c>
      <c r="E150" s="189">
        <v>35</v>
      </c>
      <c r="F150" s="189">
        <v>134.5</v>
      </c>
      <c r="G150" s="189">
        <v>135.69999999999999</v>
      </c>
      <c r="H150" s="189">
        <v>136.5</v>
      </c>
      <c r="I150" s="189">
        <v>135.6</v>
      </c>
      <c r="J150" s="189">
        <v>136</v>
      </c>
      <c r="K150" s="189">
        <v>87.7</v>
      </c>
      <c r="L150" s="189">
        <v>87.3</v>
      </c>
      <c r="M150" s="189">
        <v>87.1</v>
      </c>
      <c r="N150" s="253" t="s">
        <v>452</v>
      </c>
    </row>
    <row r="151" spans="1:14">
      <c r="A151" s="290" t="s">
        <v>1</v>
      </c>
      <c r="B151" s="226">
        <f t="shared" ref="B151:L151" si="30">+B146+B141</f>
        <v>467949.80000000005</v>
      </c>
      <c r="C151" s="226">
        <f t="shared" si="30"/>
        <v>459934.4</v>
      </c>
      <c r="D151" s="226">
        <f t="shared" si="30"/>
        <v>459449.29999999993</v>
      </c>
      <c r="E151" s="226">
        <f t="shared" si="30"/>
        <v>455329.20000000007</v>
      </c>
      <c r="F151" s="226">
        <f t="shared" si="30"/>
        <v>454705.2</v>
      </c>
      <c r="G151" s="226">
        <f t="shared" si="30"/>
        <v>456492.2</v>
      </c>
      <c r="H151" s="226">
        <f t="shared" si="30"/>
        <v>455748.60000000009</v>
      </c>
      <c r="I151" s="226">
        <f t="shared" si="30"/>
        <v>452151.5</v>
      </c>
      <c r="J151" s="226">
        <f t="shared" si="30"/>
        <v>453680.2</v>
      </c>
      <c r="K151" s="226">
        <f t="shared" si="30"/>
        <v>461215.3</v>
      </c>
      <c r="L151" s="226">
        <f t="shared" si="30"/>
        <v>462422.7</v>
      </c>
      <c r="M151" s="226">
        <v>464625.6</v>
      </c>
      <c r="N151" s="256" t="s">
        <v>2</v>
      </c>
    </row>
    <row r="152" spans="1:14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</row>
    <row r="153" spans="1:14">
      <c r="A153" s="291" t="s">
        <v>453</v>
      </c>
      <c r="B153" s="258" t="str">
        <f>+B4</f>
        <v>2015/01</v>
      </c>
      <c r="C153" s="258" t="str">
        <f t="shared" ref="C153:M153" si="31">+C4</f>
        <v>2015/02</v>
      </c>
      <c r="D153" s="258" t="str">
        <f t="shared" si="31"/>
        <v>2015/03</v>
      </c>
      <c r="E153" s="258" t="str">
        <f t="shared" si="31"/>
        <v>2015/04</v>
      </c>
      <c r="F153" s="258" t="str">
        <f t="shared" si="31"/>
        <v>2015/05</v>
      </c>
      <c r="G153" s="258" t="str">
        <f t="shared" si="31"/>
        <v>2015/06</v>
      </c>
      <c r="H153" s="258" t="str">
        <f t="shared" si="31"/>
        <v>2015/07</v>
      </c>
      <c r="I153" s="258" t="str">
        <f t="shared" si="31"/>
        <v>2015/08</v>
      </c>
      <c r="J153" s="258" t="str">
        <f t="shared" si="31"/>
        <v>2015/09</v>
      </c>
      <c r="K153" s="258" t="str">
        <f t="shared" si="31"/>
        <v>2015/10</v>
      </c>
      <c r="L153" s="258" t="str">
        <f t="shared" si="31"/>
        <v>2015/11</v>
      </c>
      <c r="M153" s="258" t="str">
        <f t="shared" si="31"/>
        <v>2015/12</v>
      </c>
      <c r="N153" s="204" t="s">
        <v>454</v>
      </c>
    </row>
    <row r="154" spans="1:14">
      <c r="A154" s="174" t="s">
        <v>374</v>
      </c>
      <c r="B154" s="205">
        <v>18635.902876737749</v>
      </c>
      <c r="C154" s="205">
        <v>35328.877007167626</v>
      </c>
      <c r="D154" s="205">
        <v>55607.347601487862</v>
      </c>
      <c r="E154" s="205">
        <v>68868.759095398666</v>
      </c>
      <c r="F154" s="205">
        <v>82111</v>
      </c>
      <c r="G154" s="205">
        <v>96357.360763000252</v>
      </c>
      <c r="H154" s="205">
        <v>107319.93866783283</v>
      </c>
      <c r="I154" s="205">
        <v>118073.75026919784</v>
      </c>
      <c r="J154" s="205">
        <v>127415.49999895942</v>
      </c>
      <c r="K154" s="205">
        <v>139992.0049121808</v>
      </c>
      <c r="L154" s="205">
        <v>153921.284169183</v>
      </c>
      <c r="M154" s="205">
        <v>167425.96992788522</v>
      </c>
      <c r="N154" s="176" t="s">
        <v>375</v>
      </c>
    </row>
    <row r="155" spans="1:14">
      <c r="A155" s="174" t="s">
        <v>66</v>
      </c>
      <c r="B155" s="259">
        <v>0.22048405642045213</v>
      </c>
      <c r="C155" s="259">
        <v>0.21757581203910784</v>
      </c>
      <c r="D155" s="259">
        <v>0.23125746480411005</v>
      </c>
      <c r="E155" s="259">
        <v>0.22393874634843944</v>
      </c>
      <c r="F155" s="259">
        <v>0.22</v>
      </c>
      <c r="G155" s="259">
        <v>0.22086696712939533</v>
      </c>
      <c r="H155" s="259">
        <v>0.21834168151962594</v>
      </c>
      <c r="I155" s="259">
        <v>0.21951797289991981</v>
      </c>
      <c r="J155" s="259">
        <v>0.2210061363741388</v>
      </c>
      <c r="K155" s="259">
        <v>0.22756486972938336</v>
      </c>
      <c r="L155" s="259">
        <v>0.21932969463049801</v>
      </c>
      <c r="M155" s="259">
        <v>0.21991967067295465</v>
      </c>
      <c r="N155" s="176" t="s">
        <v>72</v>
      </c>
    </row>
    <row r="156" spans="1:14">
      <c r="A156" s="206" t="s">
        <v>411</v>
      </c>
      <c r="B156" s="207">
        <v>403.57548763876343</v>
      </c>
      <c r="C156" s="207">
        <v>-327.73485870779803</v>
      </c>
      <c r="D156" s="207">
        <v>-837.76830342396352</v>
      </c>
      <c r="E156" s="207">
        <v>-305.79080120740218</v>
      </c>
      <c r="F156" s="207">
        <v>-290</v>
      </c>
      <c r="G156" s="207">
        <v>6.9673186752119705</v>
      </c>
      <c r="H156" s="207">
        <v>-240.88747965875334</v>
      </c>
      <c r="I156" s="207">
        <v>-702.96254661909961</v>
      </c>
      <c r="J156" s="207">
        <v>-936.78719467715359</v>
      </c>
      <c r="K156" s="207">
        <v>-768.94085257831</v>
      </c>
      <c r="L156" s="207">
        <v>-1905.3090015487101</v>
      </c>
      <c r="M156" s="207">
        <v>-2545.425556429183</v>
      </c>
      <c r="N156" s="260" t="s">
        <v>412</v>
      </c>
    </row>
    <row r="157" spans="1:14">
      <c r="A157" s="264"/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</row>
    <row r="158" spans="1:14">
      <c r="A158" s="265" t="s">
        <v>418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24" t="s">
        <v>455</v>
      </c>
    </row>
    <row r="159" spans="1:14">
      <c r="B159" s="265"/>
      <c r="C159" s="265"/>
      <c r="D159" s="265"/>
      <c r="E159" s="265"/>
      <c r="F159" s="265"/>
      <c r="G159" s="265"/>
      <c r="H159" s="265"/>
      <c r="I159" s="265"/>
      <c r="J159" s="265"/>
      <c r="K159" s="265"/>
      <c r="L159" s="265"/>
      <c r="M159" s="265"/>
    </row>
    <row r="160" spans="1:14">
      <c r="A160" s="266"/>
      <c r="B160" s="266"/>
      <c r="C160" s="266"/>
      <c r="D160" s="266"/>
      <c r="E160" s="266"/>
      <c r="F160" s="266"/>
      <c r="G160" s="266"/>
      <c r="H160" s="266"/>
      <c r="I160" s="266"/>
      <c r="J160" s="266"/>
      <c r="K160" s="266"/>
      <c r="L160" s="266"/>
      <c r="M160" s="266"/>
    </row>
    <row r="161" spans="1:13">
      <c r="A161" s="267"/>
      <c r="B161" s="265"/>
      <c r="C161" s="265"/>
      <c r="D161" s="265"/>
      <c r="E161" s="265"/>
      <c r="F161" s="265"/>
      <c r="G161" s="265"/>
      <c r="H161" s="265"/>
      <c r="I161" s="265"/>
      <c r="J161" s="265"/>
      <c r="K161" s="265"/>
      <c r="L161" s="265"/>
      <c r="M161" s="265"/>
    </row>
    <row r="162" spans="1:13">
      <c r="A162" s="268"/>
      <c r="B162" s="268"/>
      <c r="C162" s="268"/>
      <c r="D162" s="268"/>
      <c r="E162" s="265"/>
      <c r="F162" s="265"/>
      <c r="G162" s="265"/>
      <c r="H162" s="265"/>
      <c r="I162" s="265"/>
      <c r="J162" s="265"/>
      <c r="K162" s="265"/>
      <c r="L162" s="265"/>
      <c r="M162" s="265"/>
    </row>
    <row r="163" spans="1:13">
      <c r="A163" s="268"/>
      <c r="B163" s="268"/>
      <c r="C163" s="268"/>
      <c r="D163" s="268"/>
      <c r="E163" s="266"/>
      <c r="F163" s="266"/>
      <c r="G163" s="266"/>
      <c r="H163" s="266"/>
      <c r="I163" s="266"/>
      <c r="J163" s="266"/>
      <c r="K163" s="266"/>
      <c r="L163" s="266"/>
      <c r="M163" s="266"/>
    </row>
    <row r="164" spans="1:13">
      <c r="A164" s="268"/>
      <c r="B164" s="268"/>
      <c r="C164" s="268"/>
      <c r="D164" s="268"/>
    </row>
    <row r="165" spans="1:13">
      <c r="A165" s="268"/>
      <c r="B165" s="268"/>
      <c r="C165" s="268"/>
      <c r="D165" s="268"/>
    </row>
    <row r="166" spans="1:13">
      <c r="A166" s="268"/>
      <c r="B166" s="268"/>
      <c r="C166" s="26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</row>
    <row r="167" spans="1:13">
      <c r="A167" s="268"/>
      <c r="B167" s="268"/>
      <c r="C167" s="268"/>
      <c r="D167" s="268"/>
      <c r="E167" s="268"/>
      <c r="F167" s="268"/>
      <c r="G167" s="268"/>
      <c r="H167" s="268"/>
      <c r="I167" s="268"/>
      <c r="J167" s="268"/>
      <c r="K167" s="268"/>
      <c r="L167" s="268"/>
      <c r="M167" s="268"/>
    </row>
    <row r="168" spans="1:13">
      <c r="A168" s="268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</row>
    <row r="169" spans="1:13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8"/>
    </row>
    <row r="170" spans="1:13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</row>
    <row r="171" spans="1:13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3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</row>
    <row r="173" spans="1:13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3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3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3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269"/>
      <c r="C179" s="269"/>
      <c r="D179" s="269"/>
      <c r="E179" s="269"/>
      <c r="F179" s="269"/>
      <c r="G179" s="269"/>
      <c r="H179" s="269"/>
      <c r="I179" s="269"/>
      <c r="J179" s="269"/>
      <c r="K179" s="269"/>
      <c r="L179" s="269"/>
      <c r="M179" s="269"/>
    </row>
    <row r="180" spans="1:13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268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268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268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268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268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268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268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268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268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268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268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268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268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268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268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268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268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268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268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268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268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268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268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268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268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268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268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268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268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268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268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268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268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268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268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268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268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</row>
    <row r="308" spans="1:13">
      <c r="A308" s="268"/>
      <c r="B308" s="268"/>
      <c r="C308" s="268"/>
      <c r="D308" s="268"/>
      <c r="E308" s="268"/>
      <c r="F308" s="268"/>
      <c r="G308" s="268"/>
      <c r="H308" s="268"/>
      <c r="I308" s="268"/>
      <c r="J308" s="268"/>
      <c r="K308" s="268"/>
      <c r="L308" s="268"/>
      <c r="M308" s="268"/>
    </row>
    <row r="309" spans="1:13">
      <c r="A309" s="268"/>
      <c r="B309" s="268"/>
      <c r="C309" s="268"/>
      <c r="D309" s="268"/>
      <c r="E309" s="268"/>
      <c r="F309" s="268"/>
      <c r="G309" s="268"/>
      <c r="H309" s="268"/>
      <c r="I309" s="268"/>
      <c r="J309" s="268"/>
      <c r="K309" s="268"/>
      <c r="L309" s="268"/>
      <c r="M309" s="268"/>
    </row>
    <row r="310" spans="1:13">
      <c r="A310" s="268"/>
      <c r="B310" s="268"/>
      <c r="C310" s="268"/>
      <c r="D310" s="268"/>
      <c r="E310" s="268"/>
      <c r="F310" s="268"/>
      <c r="G310" s="268"/>
      <c r="H310" s="268"/>
      <c r="I310" s="268"/>
      <c r="J310" s="268"/>
      <c r="K310" s="268"/>
      <c r="L310" s="268"/>
      <c r="M310" s="268"/>
    </row>
    <row r="311" spans="1:13">
      <c r="A311" s="268"/>
      <c r="B311" s="268"/>
      <c r="C311" s="268"/>
      <c r="D311" s="268"/>
      <c r="E311" s="268"/>
      <c r="F311" s="268"/>
      <c r="G311" s="268"/>
      <c r="H311" s="268"/>
      <c r="I311" s="268"/>
      <c r="J311" s="268"/>
      <c r="K311" s="268"/>
      <c r="L311" s="268"/>
      <c r="M311" s="268"/>
    </row>
    <row r="312" spans="1:13">
      <c r="A312" s="268"/>
      <c r="B312" s="268"/>
      <c r="C312" s="268"/>
      <c r="D312" s="268"/>
      <c r="E312" s="268"/>
      <c r="F312" s="268"/>
      <c r="G312" s="268"/>
      <c r="H312" s="268"/>
      <c r="I312" s="268"/>
      <c r="J312" s="268"/>
      <c r="K312" s="268"/>
      <c r="L312" s="268"/>
      <c r="M312" s="268"/>
    </row>
    <row r="313" spans="1:13">
      <c r="A313" s="268"/>
      <c r="B313" s="268"/>
      <c r="C313" s="268"/>
      <c r="D313" s="268"/>
      <c r="E313" s="268"/>
      <c r="F313" s="268"/>
      <c r="G313" s="268"/>
      <c r="H313" s="268"/>
      <c r="I313" s="268"/>
      <c r="J313" s="268"/>
      <c r="K313" s="268"/>
      <c r="L313" s="268"/>
      <c r="M313" s="268"/>
    </row>
    <row r="314" spans="1:13">
      <c r="A314" s="268"/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</row>
    <row r="315" spans="1:13">
      <c r="A315" s="268"/>
      <c r="B315" s="268"/>
      <c r="C315" s="268"/>
      <c r="D315" s="268"/>
      <c r="E315" s="268"/>
      <c r="F315" s="268"/>
      <c r="G315" s="268"/>
      <c r="H315" s="268"/>
      <c r="I315" s="268"/>
      <c r="J315" s="268"/>
      <c r="K315" s="268"/>
      <c r="L315" s="268"/>
      <c r="M315" s="268"/>
    </row>
    <row r="316" spans="1:13">
      <c r="A316" s="268"/>
      <c r="B316" s="268"/>
      <c r="C316" s="268"/>
      <c r="D316" s="268"/>
      <c r="E316" s="268"/>
      <c r="F316" s="268"/>
      <c r="G316" s="268"/>
      <c r="H316" s="268"/>
      <c r="I316" s="268"/>
      <c r="J316" s="268"/>
      <c r="K316" s="268"/>
      <c r="L316" s="268"/>
      <c r="M316" s="268"/>
    </row>
    <row r="317" spans="1:13">
      <c r="A317" s="268"/>
      <c r="B317" s="268"/>
      <c r="C317" s="268"/>
      <c r="D317" s="268"/>
      <c r="E317" s="268"/>
      <c r="F317" s="268"/>
      <c r="G317" s="268"/>
      <c r="H317" s="268"/>
      <c r="I317" s="268"/>
      <c r="J317" s="268"/>
      <c r="K317" s="268"/>
      <c r="L317" s="268"/>
      <c r="M317" s="268"/>
    </row>
  </sheetData>
  <pageMargins left="0.43307086614173229" right="0.23622047244094491" top="0.31496062992125984" bottom="0.31496062992125984" header="0.15748031496062992" footer="0.19685039370078741"/>
  <pageSetup paperSize="9" scale="45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70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N320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5" sqref="M5:M27"/>
    </sheetView>
  </sheetViews>
  <sheetFormatPr defaultColWidth="42" defaultRowHeight="12.75"/>
  <cols>
    <col min="1" max="1" width="73.5703125" style="170" customWidth="1"/>
    <col min="2" max="4" width="17" style="170" bestFit="1" customWidth="1"/>
    <col min="5" max="13" width="14.7109375" style="170" bestFit="1" customWidth="1"/>
    <col min="14" max="14" width="75.7109375" style="170" bestFit="1" customWidth="1"/>
    <col min="15" max="16384" width="42" style="170"/>
  </cols>
  <sheetData>
    <row r="1" spans="1:14" s="165" customFormat="1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14" s="165" customFormat="1" ht="22.5">
      <c r="A2" s="278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276"/>
    </row>
    <row r="3" spans="1:14" s="165" customFormat="1" ht="22.5">
      <c r="A3" s="277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276"/>
    </row>
    <row r="4" spans="1:14">
      <c r="A4" s="167" t="s">
        <v>495</v>
      </c>
      <c r="B4" s="168" t="s">
        <v>497</v>
      </c>
      <c r="C4" s="168" t="s">
        <v>498</v>
      </c>
      <c r="D4" s="168" t="s">
        <v>499</v>
      </c>
      <c r="E4" s="168" t="s">
        <v>500</v>
      </c>
      <c r="F4" s="168" t="s">
        <v>501</v>
      </c>
      <c r="G4" s="168" t="s">
        <v>502</v>
      </c>
      <c r="H4" s="168" t="s">
        <v>503</v>
      </c>
      <c r="I4" s="168" t="s">
        <v>504</v>
      </c>
      <c r="J4" s="168" t="s">
        <v>505</v>
      </c>
      <c r="K4" s="168" t="s">
        <v>506</v>
      </c>
      <c r="L4" s="168" t="s">
        <v>507</v>
      </c>
      <c r="M4" s="168" t="s">
        <v>508</v>
      </c>
      <c r="N4" s="169" t="s">
        <v>496</v>
      </c>
    </row>
    <row r="5" spans="1:14">
      <c r="A5" s="171" t="s">
        <v>343</v>
      </c>
      <c r="B5" s="172">
        <f t="shared" ref="B5:M5" si="0">SUM(B6:B15)</f>
        <v>1734412.5863139948</v>
      </c>
      <c r="C5" s="172">
        <f t="shared" si="0"/>
        <v>1757775.570738056</v>
      </c>
      <c r="D5" s="172">
        <f t="shared" si="0"/>
        <v>1772005.1858949543</v>
      </c>
      <c r="E5" s="172">
        <f t="shared" si="0"/>
        <v>1778005.4175429021</v>
      </c>
      <c r="F5" s="172">
        <f t="shared" si="0"/>
        <v>1800667.5785300033</v>
      </c>
      <c r="G5" s="172">
        <f t="shared" si="0"/>
        <v>1809390.1165390597</v>
      </c>
      <c r="H5" s="172">
        <f t="shared" si="0"/>
        <v>1819005.7840522018</v>
      </c>
      <c r="I5" s="172">
        <f t="shared" si="0"/>
        <v>1822992.9788977257</v>
      </c>
      <c r="J5" s="172">
        <f t="shared" si="0"/>
        <v>1847543.8215849595</v>
      </c>
      <c r="K5" s="172">
        <f t="shared" si="0"/>
        <v>1876973.0081117279</v>
      </c>
      <c r="L5" s="172">
        <f t="shared" si="0"/>
        <v>1941228.2694361489</v>
      </c>
      <c r="M5" s="172">
        <f t="shared" si="0"/>
        <v>1991018.7162767523</v>
      </c>
      <c r="N5" s="173" t="s">
        <v>345</v>
      </c>
    </row>
    <row r="6" spans="1:14">
      <c r="A6" s="174" t="s">
        <v>340</v>
      </c>
      <c r="B6" s="175">
        <v>708131.31700000004</v>
      </c>
      <c r="C6" s="175">
        <v>722638.09100000001</v>
      </c>
      <c r="D6" s="175">
        <v>716075.96699999995</v>
      </c>
      <c r="E6" s="175">
        <v>716458.55200000003</v>
      </c>
      <c r="F6" s="175">
        <v>740616.15599999996</v>
      </c>
      <c r="G6" s="175">
        <v>752596.09299999999</v>
      </c>
      <c r="H6" s="175">
        <v>776131.79</v>
      </c>
      <c r="I6" s="175">
        <v>779487.76100000006</v>
      </c>
      <c r="J6" s="175">
        <v>802701.67299999995</v>
      </c>
      <c r="K6" s="175">
        <v>815616.78399999999</v>
      </c>
      <c r="L6" s="175">
        <v>827146.04200000002</v>
      </c>
      <c r="M6" s="175">
        <v>829293.45200000005</v>
      </c>
      <c r="N6" s="176" t="s">
        <v>351</v>
      </c>
    </row>
    <row r="7" spans="1:14">
      <c r="A7" s="174" t="s">
        <v>341</v>
      </c>
      <c r="B7" s="175">
        <v>446001.56699999998</v>
      </c>
      <c r="C7" s="175">
        <v>452574.07</v>
      </c>
      <c r="D7" s="175">
        <v>460600.88</v>
      </c>
      <c r="E7" s="175">
        <v>462671.59899999999</v>
      </c>
      <c r="F7" s="175">
        <v>463532.99699999997</v>
      </c>
      <c r="G7" s="175">
        <v>453449.10399999999</v>
      </c>
      <c r="H7" s="175">
        <v>442437.37599999999</v>
      </c>
      <c r="I7" s="175">
        <v>439203.59</v>
      </c>
      <c r="J7" s="175">
        <v>434764.05800000002</v>
      </c>
      <c r="K7" s="175">
        <v>442838.53200000001</v>
      </c>
      <c r="L7" s="175">
        <v>493806.52100000001</v>
      </c>
      <c r="M7" s="175">
        <v>512487.41</v>
      </c>
      <c r="N7" s="176" t="s">
        <v>352</v>
      </c>
    </row>
    <row r="8" spans="1:14">
      <c r="A8" s="174" t="s">
        <v>342</v>
      </c>
      <c r="B8" s="177">
        <v>10043.84</v>
      </c>
      <c r="C8" s="177">
        <v>9698.5519999999997</v>
      </c>
      <c r="D8" s="177">
        <v>9872.4410000000007</v>
      </c>
      <c r="E8" s="177">
        <v>9884.4120000000003</v>
      </c>
      <c r="F8" s="177">
        <v>9659.4529999999995</v>
      </c>
      <c r="G8" s="177">
        <v>9302.5460000000003</v>
      </c>
      <c r="H8" s="177">
        <v>9437.4130000000005</v>
      </c>
      <c r="I8" s="177">
        <v>10209.522999999999</v>
      </c>
      <c r="J8" s="177">
        <v>10681.772000000001</v>
      </c>
      <c r="K8" s="177">
        <v>12545.037</v>
      </c>
      <c r="L8" s="177">
        <v>12767.156000000001</v>
      </c>
      <c r="M8" s="177">
        <v>16963.696</v>
      </c>
      <c r="N8" s="176" t="s">
        <v>353</v>
      </c>
    </row>
    <row r="9" spans="1:14">
      <c r="A9" s="174" t="s">
        <v>49</v>
      </c>
      <c r="B9" s="175">
        <v>367449.7</v>
      </c>
      <c r="C9" s="175">
        <v>367493.1</v>
      </c>
      <c r="D9" s="177">
        <v>377248</v>
      </c>
      <c r="E9" s="177">
        <v>381360.60000000003</v>
      </c>
      <c r="F9" s="177">
        <v>378952.1</v>
      </c>
      <c r="G9" s="177">
        <v>387862.4</v>
      </c>
      <c r="H9" s="177">
        <v>386837.5</v>
      </c>
      <c r="I9" s="177">
        <v>387688.19999999995</v>
      </c>
      <c r="J9" s="177">
        <v>394719.39999999997</v>
      </c>
      <c r="K9" s="177">
        <v>397608.10000000003</v>
      </c>
      <c r="L9" s="177">
        <v>398282.8</v>
      </c>
      <c r="M9" s="177">
        <v>402517.99999999994</v>
      </c>
      <c r="N9" s="176" t="s">
        <v>298</v>
      </c>
    </row>
    <row r="10" spans="1:14">
      <c r="A10" s="174" t="s">
        <v>613</v>
      </c>
      <c r="B10" s="175">
        <v>67398.966700000004</v>
      </c>
      <c r="C10" s="175">
        <v>68202.654519999996</v>
      </c>
      <c r="D10" s="175">
        <v>65965.087369999994</v>
      </c>
      <c r="E10" s="175">
        <v>65306.236800000006</v>
      </c>
      <c r="F10" s="175">
        <v>68707.083050000001</v>
      </c>
      <c r="G10" s="175">
        <v>69639.937439999994</v>
      </c>
      <c r="H10" s="175">
        <v>69228.153750000012</v>
      </c>
      <c r="I10" s="175">
        <v>68304.250800000009</v>
      </c>
      <c r="J10" s="175">
        <v>66710.293520000007</v>
      </c>
      <c r="K10" s="175">
        <v>68345.872000000003</v>
      </c>
      <c r="L10" s="175">
        <v>72943.036040000006</v>
      </c>
      <c r="M10" s="175">
        <v>75166.240880000012</v>
      </c>
      <c r="N10" s="176" t="s">
        <v>615</v>
      </c>
    </row>
    <row r="11" spans="1:14">
      <c r="A11" s="174" t="s">
        <v>614</v>
      </c>
      <c r="B11" s="175" t="s">
        <v>135</v>
      </c>
      <c r="C11" s="175" t="s">
        <v>135</v>
      </c>
      <c r="D11" s="175" t="s">
        <v>135</v>
      </c>
      <c r="E11" s="175" t="s">
        <v>135</v>
      </c>
      <c r="F11" s="175" t="s">
        <v>135</v>
      </c>
      <c r="G11" s="175" t="s">
        <v>135</v>
      </c>
      <c r="H11" s="175" t="s">
        <v>135</v>
      </c>
      <c r="I11" s="175" t="s">
        <v>135</v>
      </c>
      <c r="J11" s="175" t="s">
        <v>135</v>
      </c>
      <c r="K11" s="175" t="s">
        <v>135</v>
      </c>
      <c r="L11" s="175" t="s">
        <v>135</v>
      </c>
      <c r="M11" s="175">
        <v>14324.19976</v>
      </c>
      <c r="N11" s="176" t="s">
        <v>616</v>
      </c>
    </row>
    <row r="12" spans="1:14">
      <c r="A12" s="174" t="s">
        <v>234</v>
      </c>
      <c r="B12" s="177">
        <v>86545.146105563006</v>
      </c>
      <c r="C12" s="177">
        <v>87569.479354100607</v>
      </c>
      <c r="D12" s="177">
        <v>91926.271450907705</v>
      </c>
      <c r="E12" s="177">
        <v>92910.700768750801</v>
      </c>
      <c r="F12" s="177">
        <v>89921.510558302194</v>
      </c>
      <c r="G12" s="177">
        <v>87175.814798837586</v>
      </c>
      <c r="H12" s="177">
        <v>86461.6541083138</v>
      </c>
      <c r="I12" s="177">
        <v>88455.186757063901</v>
      </c>
      <c r="J12" s="177">
        <v>88363.903488390206</v>
      </c>
      <c r="K12" s="177">
        <v>89796.479201252194</v>
      </c>
      <c r="L12" s="177">
        <v>86349.684915060207</v>
      </c>
      <c r="M12" s="177">
        <v>90321.394947708905</v>
      </c>
      <c r="N12" s="176" t="s">
        <v>144</v>
      </c>
    </row>
    <row r="13" spans="1:14">
      <c r="A13" s="174" t="s">
        <v>262</v>
      </c>
      <c r="B13" s="175">
        <v>47255.345330437704</v>
      </c>
      <c r="C13" s="175">
        <v>47978.610429592198</v>
      </c>
      <c r="D13" s="175">
        <v>48688.825640478601</v>
      </c>
      <c r="E13" s="175">
        <v>47641.451365200897</v>
      </c>
      <c r="F13" s="175">
        <v>47403.643462851098</v>
      </c>
      <c r="G13" s="175">
        <v>47460.907668736902</v>
      </c>
      <c r="H13" s="175">
        <v>46547.124741783002</v>
      </c>
      <c r="I13" s="175">
        <v>47726.337042991501</v>
      </c>
      <c r="J13" s="175">
        <v>47572.433931348904</v>
      </c>
      <c r="K13" s="175">
        <v>48178.885209485401</v>
      </c>
      <c r="L13" s="175">
        <v>47992.293347708801</v>
      </c>
      <c r="M13" s="175">
        <v>47861.731633304596</v>
      </c>
      <c r="N13" s="176" t="s">
        <v>299</v>
      </c>
    </row>
    <row r="14" spans="1:14">
      <c r="A14" s="174" t="s">
        <v>354</v>
      </c>
      <c r="B14" s="175">
        <v>1560.411286799</v>
      </c>
      <c r="C14" s="175">
        <v>1594.384564043</v>
      </c>
      <c r="D14" s="175">
        <v>1596.5112638677001</v>
      </c>
      <c r="E14" s="175">
        <v>1740.2098926701001</v>
      </c>
      <c r="F14" s="175">
        <v>1840.8976525701</v>
      </c>
      <c r="G14" s="175">
        <v>1879.0606235</v>
      </c>
      <c r="H14" s="175">
        <v>1892.4831489849998</v>
      </c>
      <c r="I14" s="175">
        <v>1892.78594516</v>
      </c>
      <c r="J14" s="175">
        <v>2013.0883382806001</v>
      </c>
      <c r="K14" s="175">
        <v>2025.9812349999997</v>
      </c>
      <c r="L14" s="175">
        <v>1913.7599899899999</v>
      </c>
      <c r="M14" s="175">
        <v>2046.5267422889999</v>
      </c>
      <c r="N14" s="176" t="s">
        <v>347</v>
      </c>
    </row>
    <row r="15" spans="1:14">
      <c r="A15" s="174" t="s">
        <v>263</v>
      </c>
      <c r="B15" s="175">
        <v>26.292891194999999</v>
      </c>
      <c r="C15" s="175">
        <v>26.628870320000001</v>
      </c>
      <c r="D15" s="175">
        <v>31.202169699999999</v>
      </c>
      <c r="E15" s="175">
        <v>31.65571628</v>
      </c>
      <c r="F15" s="175">
        <v>33.737806280000001</v>
      </c>
      <c r="G15" s="175">
        <v>24.253007984999996</v>
      </c>
      <c r="H15" s="175">
        <v>32.28930312</v>
      </c>
      <c r="I15" s="175">
        <v>25.34435251</v>
      </c>
      <c r="J15" s="175">
        <v>17.19930694</v>
      </c>
      <c r="K15" s="175">
        <v>17.337465989999998</v>
      </c>
      <c r="L15" s="175">
        <v>26.976143389999997</v>
      </c>
      <c r="M15" s="175">
        <v>36.06431345</v>
      </c>
      <c r="N15" s="176" t="s">
        <v>346</v>
      </c>
    </row>
    <row r="16" spans="1:14">
      <c r="A16" s="178" t="s">
        <v>344</v>
      </c>
      <c r="B16" s="179">
        <f t="shared" ref="B16:M16" si="1">SUM(B17:B26)</f>
        <v>322278.92874476477</v>
      </c>
      <c r="C16" s="179">
        <f t="shared" si="1"/>
        <v>328975.74725765875</v>
      </c>
      <c r="D16" s="179">
        <f t="shared" si="1"/>
        <v>351315.3315796426</v>
      </c>
      <c r="E16" s="179">
        <f t="shared" si="1"/>
        <v>363549.04129081639</v>
      </c>
      <c r="F16" s="179">
        <f t="shared" si="1"/>
        <v>353713.41876772145</v>
      </c>
      <c r="G16" s="179">
        <f t="shared" si="1"/>
        <v>352600.38179954246</v>
      </c>
      <c r="H16" s="179">
        <f t="shared" si="1"/>
        <v>350711.12831615051</v>
      </c>
      <c r="I16" s="179">
        <f t="shared" si="1"/>
        <v>350726.72417744831</v>
      </c>
      <c r="J16" s="179">
        <f t="shared" si="1"/>
        <v>353083.03511856764</v>
      </c>
      <c r="K16" s="179">
        <f t="shared" si="1"/>
        <v>353690.55984064081</v>
      </c>
      <c r="L16" s="179">
        <f t="shared" si="1"/>
        <v>339212.43260897929</v>
      </c>
      <c r="M16" s="179">
        <f t="shared" si="1"/>
        <v>350535.83076155535</v>
      </c>
      <c r="N16" s="180" t="s">
        <v>359</v>
      </c>
    </row>
    <row r="17" spans="1:14">
      <c r="A17" s="174" t="s">
        <v>340</v>
      </c>
      <c r="B17" s="175">
        <v>13246.543</v>
      </c>
      <c r="C17" s="175">
        <v>13269.06</v>
      </c>
      <c r="D17" s="175">
        <v>13228.313</v>
      </c>
      <c r="E17" s="175">
        <v>13397.436</v>
      </c>
      <c r="F17" s="175">
        <v>13944.519</v>
      </c>
      <c r="G17" s="175">
        <v>13958.197</v>
      </c>
      <c r="H17" s="175">
        <v>14360.909</v>
      </c>
      <c r="I17" s="175">
        <v>14628.648999999999</v>
      </c>
      <c r="J17" s="175">
        <v>14951.766</v>
      </c>
      <c r="K17" s="175">
        <v>15246.458000000001</v>
      </c>
      <c r="L17" s="175">
        <v>15682.865</v>
      </c>
      <c r="M17" s="175">
        <v>15407.732</v>
      </c>
      <c r="N17" s="176" t="s">
        <v>351</v>
      </c>
    </row>
    <row r="18" spans="1:14">
      <c r="A18" s="174" t="s">
        <v>341</v>
      </c>
      <c r="B18" s="175">
        <v>71366.364000000001</v>
      </c>
      <c r="C18" s="175">
        <v>70090.732000000004</v>
      </c>
      <c r="D18" s="175">
        <v>73057.273000000001</v>
      </c>
      <c r="E18" s="175">
        <v>73657.179999999993</v>
      </c>
      <c r="F18" s="175">
        <v>80341.077999999994</v>
      </c>
      <c r="G18" s="175">
        <v>80497.255000000005</v>
      </c>
      <c r="H18" s="175">
        <v>80125.982999999993</v>
      </c>
      <c r="I18" s="175">
        <v>77533.682000000001</v>
      </c>
      <c r="J18" s="175">
        <v>76107.115000000005</v>
      </c>
      <c r="K18" s="175">
        <v>75346.201000000001</v>
      </c>
      <c r="L18" s="175">
        <v>80227.229000000007</v>
      </c>
      <c r="M18" s="175">
        <v>78586.596000000005</v>
      </c>
      <c r="N18" s="176" t="s">
        <v>352</v>
      </c>
    </row>
    <row r="19" spans="1:14">
      <c r="A19" s="174" t="s">
        <v>342</v>
      </c>
      <c r="B19" s="175">
        <v>386.14600000000002</v>
      </c>
      <c r="C19" s="175">
        <v>379.38900000000001</v>
      </c>
      <c r="D19" s="177">
        <v>363.05900000000003</v>
      </c>
      <c r="E19" s="177">
        <v>356.13600000000002</v>
      </c>
      <c r="F19" s="177">
        <v>359.721</v>
      </c>
      <c r="G19" s="177">
        <v>368.178</v>
      </c>
      <c r="H19" s="177">
        <v>374.654</v>
      </c>
      <c r="I19" s="177">
        <v>376.68099999999998</v>
      </c>
      <c r="J19" s="177">
        <v>387.07600000000002</v>
      </c>
      <c r="K19" s="177">
        <v>364.20299999999997</v>
      </c>
      <c r="L19" s="177">
        <v>402.7</v>
      </c>
      <c r="M19" s="177">
        <v>481.06400000000002</v>
      </c>
      <c r="N19" s="176" t="s">
        <v>353</v>
      </c>
    </row>
    <row r="20" spans="1:14">
      <c r="A20" s="174" t="s">
        <v>49</v>
      </c>
      <c r="B20" s="177">
        <v>91908.7</v>
      </c>
      <c r="C20" s="177">
        <v>95212.000000000015</v>
      </c>
      <c r="D20" s="175">
        <v>98471.900000000009</v>
      </c>
      <c r="E20" s="175">
        <v>103783.8</v>
      </c>
      <c r="F20" s="175">
        <v>102778.20000000001</v>
      </c>
      <c r="G20" s="175">
        <v>104127.6</v>
      </c>
      <c r="H20" s="175">
        <v>105139.9</v>
      </c>
      <c r="I20" s="175">
        <v>108036</v>
      </c>
      <c r="J20" s="175">
        <v>109004.5</v>
      </c>
      <c r="K20" s="175">
        <v>104809.2</v>
      </c>
      <c r="L20" s="175">
        <v>94034.8</v>
      </c>
      <c r="M20" s="175">
        <v>94438.200000000012</v>
      </c>
      <c r="N20" s="176" t="s">
        <v>298</v>
      </c>
    </row>
    <row r="21" spans="1:14">
      <c r="A21" s="174" t="s">
        <v>613</v>
      </c>
      <c r="B21" s="177">
        <v>1258.3824999999999</v>
      </c>
      <c r="C21" s="177">
        <v>1318.9184799999998</v>
      </c>
      <c r="D21" s="175">
        <v>1207.6447499999999</v>
      </c>
      <c r="E21" s="175">
        <v>1163.70156</v>
      </c>
      <c r="F21" s="175">
        <v>1275.048</v>
      </c>
      <c r="G21" s="175">
        <v>1335.9508799999999</v>
      </c>
      <c r="H21" s="175">
        <v>1312.8474999999999</v>
      </c>
      <c r="I21" s="175">
        <v>1432.884</v>
      </c>
      <c r="J21" s="175">
        <v>1546.1061199999999</v>
      </c>
      <c r="K21" s="175">
        <v>1714.6964800000001</v>
      </c>
      <c r="L21" s="175">
        <v>1793.1097800000002</v>
      </c>
      <c r="M21" s="175">
        <v>1905.9987199999998</v>
      </c>
      <c r="N21" s="176" t="s">
        <v>615</v>
      </c>
    </row>
    <row r="22" spans="1:14">
      <c r="A22" s="174" t="s">
        <v>614</v>
      </c>
      <c r="B22" s="177" t="s">
        <v>135</v>
      </c>
      <c r="C22" s="177" t="s">
        <v>135</v>
      </c>
      <c r="D22" s="175" t="s">
        <v>135</v>
      </c>
      <c r="E22" s="175" t="s">
        <v>135</v>
      </c>
      <c r="F22" s="175" t="s">
        <v>135</v>
      </c>
      <c r="G22" s="175" t="s">
        <v>135</v>
      </c>
      <c r="H22" s="175" t="s">
        <v>135</v>
      </c>
      <c r="I22" s="175" t="s">
        <v>135</v>
      </c>
      <c r="J22" s="175" t="s">
        <v>135</v>
      </c>
      <c r="K22" s="175" t="s">
        <v>135</v>
      </c>
      <c r="L22" s="175" t="s">
        <v>135</v>
      </c>
      <c r="M22" s="175" t="s">
        <v>135</v>
      </c>
      <c r="N22" s="176" t="s">
        <v>616</v>
      </c>
    </row>
    <row r="23" spans="1:14">
      <c r="A23" s="174" t="s">
        <v>234</v>
      </c>
      <c r="B23" s="177">
        <v>141279.3120302897</v>
      </c>
      <c r="C23" s="177">
        <v>145917.8438295901</v>
      </c>
      <c r="D23" s="177">
        <v>162203.01561109698</v>
      </c>
      <c r="E23" s="177">
        <v>168381.76732882339</v>
      </c>
      <c r="F23" s="177">
        <v>152202.99076475151</v>
      </c>
      <c r="G23" s="177">
        <v>149388.3205012439</v>
      </c>
      <c r="H23" s="177">
        <v>146443.97381816019</v>
      </c>
      <c r="I23" s="177">
        <v>145826.03936501831</v>
      </c>
      <c r="J23" s="177">
        <v>148234.73867189419</v>
      </c>
      <c r="K23" s="177">
        <v>153299.19305567391</v>
      </c>
      <c r="L23" s="177">
        <v>144048.9313390484</v>
      </c>
      <c r="M23" s="177">
        <v>156510.9589819368</v>
      </c>
      <c r="N23" s="176" t="s">
        <v>144</v>
      </c>
    </row>
    <row r="24" spans="1:14">
      <c r="A24" s="174" t="s">
        <v>262</v>
      </c>
      <c r="B24" s="177">
        <v>1150.8650113588999</v>
      </c>
      <c r="C24" s="177">
        <v>1106.6084685716</v>
      </c>
      <c r="D24" s="175">
        <v>1125.0874407433</v>
      </c>
      <c r="E24" s="175">
        <v>1153.558231553</v>
      </c>
      <c r="F24" s="175">
        <v>1296.5760699298999</v>
      </c>
      <c r="G24" s="175">
        <v>1410.8903819135001</v>
      </c>
      <c r="H24" s="175">
        <v>1440.0506329154</v>
      </c>
      <c r="I24" s="175">
        <v>1390.0737505200002</v>
      </c>
      <c r="J24" s="175">
        <v>1422.5327740341002</v>
      </c>
      <c r="K24" s="175">
        <v>1484.1430381369</v>
      </c>
      <c r="L24" s="175">
        <v>1428.3216217408999</v>
      </c>
      <c r="M24" s="175">
        <v>1490.5366024276</v>
      </c>
      <c r="N24" s="176" t="s">
        <v>299</v>
      </c>
    </row>
    <row r="25" spans="1:14">
      <c r="A25" s="174" t="s">
        <v>354</v>
      </c>
      <c r="B25" s="177">
        <v>1682.5371467011</v>
      </c>
      <c r="C25" s="177">
        <v>1681.1813964570001</v>
      </c>
      <c r="D25" s="175">
        <v>1658.9876986323002</v>
      </c>
      <c r="E25" s="175">
        <v>1655.2989447299999</v>
      </c>
      <c r="F25" s="175">
        <v>1515.241833</v>
      </c>
      <c r="G25" s="175">
        <v>1513.5742949999999</v>
      </c>
      <c r="H25" s="175">
        <v>1512.772469515</v>
      </c>
      <c r="I25" s="175">
        <v>1502.58550384</v>
      </c>
      <c r="J25" s="175">
        <v>1429.0832607194</v>
      </c>
      <c r="K25" s="175">
        <v>1426.349864</v>
      </c>
      <c r="L25" s="175">
        <v>1594.42969601</v>
      </c>
      <c r="M25" s="175">
        <v>1714.697465211</v>
      </c>
      <c r="N25" s="176" t="s">
        <v>347</v>
      </c>
    </row>
    <row r="26" spans="1:14">
      <c r="A26" s="174" t="s">
        <v>263</v>
      </c>
      <c r="B26" s="181">
        <v>7.9056415000000005E-2</v>
      </c>
      <c r="C26" s="181">
        <v>1.408304E-2</v>
      </c>
      <c r="D26" s="181">
        <v>5.107917E-2</v>
      </c>
      <c r="E26" s="181">
        <v>0.16322571</v>
      </c>
      <c r="F26" s="181">
        <v>4.410004E-2</v>
      </c>
      <c r="G26" s="181">
        <v>0.41574138500000002</v>
      </c>
      <c r="H26" s="181">
        <v>3.7895560000000002E-2</v>
      </c>
      <c r="I26" s="181">
        <v>0.12955807</v>
      </c>
      <c r="J26" s="181">
        <v>0.11729191999999999</v>
      </c>
      <c r="K26" s="181">
        <v>0.11540283</v>
      </c>
      <c r="L26" s="181">
        <v>4.617218E-2</v>
      </c>
      <c r="M26" s="181">
        <v>4.6991980000000003E-2</v>
      </c>
      <c r="N26" s="176" t="s">
        <v>346</v>
      </c>
    </row>
    <row r="27" spans="1:14" s="185" customFormat="1">
      <c r="A27" s="182" t="s">
        <v>1</v>
      </c>
      <c r="B27" s="183">
        <f t="shared" ref="B27:M27" si="2">+B16+B5</f>
        <v>2056691.5150587596</v>
      </c>
      <c r="C27" s="183">
        <f t="shared" si="2"/>
        <v>2086751.3179957147</v>
      </c>
      <c r="D27" s="183">
        <f t="shared" si="2"/>
        <v>2123320.5174745969</v>
      </c>
      <c r="E27" s="183">
        <f t="shared" si="2"/>
        <v>2141554.4588337187</v>
      </c>
      <c r="F27" s="183">
        <f t="shared" si="2"/>
        <v>2154380.9972977247</v>
      </c>
      <c r="G27" s="183">
        <f t="shared" si="2"/>
        <v>2161990.498338602</v>
      </c>
      <c r="H27" s="183">
        <f t="shared" si="2"/>
        <v>2169716.9123683525</v>
      </c>
      <c r="I27" s="183">
        <f t="shared" si="2"/>
        <v>2173719.7030751742</v>
      </c>
      <c r="J27" s="183">
        <f t="shared" si="2"/>
        <v>2200626.8567035273</v>
      </c>
      <c r="K27" s="183">
        <f t="shared" si="2"/>
        <v>2230663.5679523689</v>
      </c>
      <c r="L27" s="183">
        <f t="shared" si="2"/>
        <v>2280440.7020451282</v>
      </c>
      <c r="M27" s="183">
        <f t="shared" si="2"/>
        <v>2341554.5470383074</v>
      </c>
      <c r="N27" s="184" t="s">
        <v>2</v>
      </c>
    </row>
    <row r="28" spans="1:14" s="188" customFormat="1">
      <c r="A28" s="292" t="s">
        <v>348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7" t="s">
        <v>349</v>
      </c>
    </row>
    <row r="29" spans="1:14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90"/>
    </row>
    <row r="30" spans="1:14">
      <c r="A30" s="167" t="s">
        <v>360</v>
      </c>
      <c r="B30" s="191" t="s">
        <v>497</v>
      </c>
      <c r="C30" s="191" t="str">
        <f t="shared" ref="C30:M30" si="3">+C4</f>
        <v>2016/02</v>
      </c>
      <c r="D30" s="191" t="str">
        <f t="shared" si="3"/>
        <v>2016/03</v>
      </c>
      <c r="E30" s="191" t="s">
        <v>500</v>
      </c>
      <c r="F30" s="191" t="str">
        <f t="shared" si="3"/>
        <v>2016/05</v>
      </c>
      <c r="G30" s="191" t="s">
        <v>502</v>
      </c>
      <c r="H30" s="191" t="s">
        <v>503</v>
      </c>
      <c r="I30" s="191" t="str">
        <f t="shared" si="3"/>
        <v>2016/08</v>
      </c>
      <c r="J30" s="191" t="str">
        <f t="shared" si="3"/>
        <v>2016/09</v>
      </c>
      <c r="K30" s="191" t="str">
        <f t="shared" si="3"/>
        <v>2016/10</v>
      </c>
      <c r="L30" s="191" t="str">
        <f t="shared" si="3"/>
        <v>2016/11</v>
      </c>
      <c r="M30" s="191" t="str">
        <f t="shared" si="3"/>
        <v>2016/12</v>
      </c>
      <c r="N30" s="192" t="s">
        <v>361</v>
      </c>
    </row>
    <row r="31" spans="1:14">
      <c r="A31" s="193" t="s">
        <v>258</v>
      </c>
      <c r="B31" s="194">
        <v>561456.13</v>
      </c>
      <c r="C31" s="194">
        <v>574591.21200000006</v>
      </c>
      <c r="D31" s="194">
        <v>640318.69999999995</v>
      </c>
      <c r="E31" s="194">
        <v>653182.71</v>
      </c>
      <c r="F31" s="194">
        <v>604030.42000000004</v>
      </c>
      <c r="G31" s="194">
        <v>591445.56999999995</v>
      </c>
      <c r="H31" s="194">
        <v>581772.73</v>
      </c>
      <c r="I31" s="194">
        <v>582872.91</v>
      </c>
      <c r="J31" s="194">
        <v>588157.66999999993</v>
      </c>
      <c r="K31" s="194">
        <v>604624.76</v>
      </c>
      <c r="L31" s="194">
        <v>575432.93999999994</v>
      </c>
      <c r="M31" s="194">
        <v>614068.99</v>
      </c>
      <c r="N31" s="195" t="s">
        <v>300</v>
      </c>
    </row>
    <row r="32" spans="1:14">
      <c r="A32" s="193" t="s">
        <v>235</v>
      </c>
      <c r="B32" s="196">
        <f>226936017451.777/1000000</f>
        <v>226936.01745177701</v>
      </c>
      <c r="C32" s="196">
        <f>231572201942.485/1000000</f>
        <v>231572.20194248497</v>
      </c>
      <c r="D32" s="196">
        <v>252853.09826100001</v>
      </c>
      <c r="E32" s="196">
        <v>260258.80357635999</v>
      </c>
      <c r="F32" s="196">
        <v>242753.453921976</v>
      </c>
      <c r="G32" s="196">
        <v>236182.06758235002</v>
      </c>
      <c r="H32" s="196">
        <v>231404.94887699999</v>
      </c>
      <c r="I32" s="196">
        <v>234120.010718</v>
      </c>
      <c r="J32" s="196">
        <v>236598.64216028439</v>
      </c>
      <c r="K32" s="196">
        <v>243095.67225692613</v>
      </c>
      <c r="L32" s="196">
        <v>230398.61625410861</v>
      </c>
      <c r="M32" s="196">
        <v>246832.35392964579</v>
      </c>
      <c r="N32" s="197" t="s">
        <v>163</v>
      </c>
    </row>
    <row r="33" spans="1:14" s="313" customFormat="1">
      <c r="A33" s="526" t="s">
        <v>372</v>
      </c>
      <c r="B33" s="527">
        <v>52039.6</v>
      </c>
      <c r="C33" s="527">
        <v>52701.2</v>
      </c>
      <c r="D33" s="527">
        <v>53285</v>
      </c>
      <c r="E33" s="527">
        <v>52544.3</v>
      </c>
      <c r="F33" s="527">
        <v>52341.7</v>
      </c>
      <c r="G33" s="527">
        <v>52297</v>
      </c>
      <c r="H33" s="527">
        <v>51803.4</v>
      </c>
      <c r="I33" s="527">
        <v>52962.2</v>
      </c>
      <c r="J33" s="527">
        <v>52709.599999999999</v>
      </c>
      <c r="K33" s="527">
        <v>53433.399999999994</v>
      </c>
      <c r="L33" s="527">
        <v>53328.4</v>
      </c>
      <c r="M33" s="527">
        <v>53302.700000000004</v>
      </c>
      <c r="N33" s="528" t="s">
        <v>373</v>
      </c>
    </row>
    <row r="34" spans="1:14" s="188" customFormat="1">
      <c r="A34" s="292" t="s">
        <v>338</v>
      </c>
      <c r="B34" s="529"/>
      <c r="C34" s="529"/>
      <c r="D34" s="529"/>
      <c r="E34" s="529"/>
      <c r="F34" s="529"/>
      <c r="G34" s="529"/>
      <c r="H34" s="529"/>
      <c r="I34" s="529"/>
      <c r="J34" s="529"/>
      <c r="K34" s="529"/>
      <c r="L34" s="529"/>
      <c r="M34" s="529"/>
      <c r="N34" s="187" t="s">
        <v>350</v>
      </c>
    </row>
    <row r="35" spans="1:14">
      <c r="A35" s="201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202"/>
    </row>
    <row r="36" spans="1:14">
      <c r="A36" s="203" t="s">
        <v>211</v>
      </c>
      <c r="B36" s="191" t="s">
        <v>497</v>
      </c>
      <c r="C36" s="191" t="str">
        <f t="shared" ref="C36:M36" si="4">+C4</f>
        <v>2016/02</v>
      </c>
      <c r="D36" s="191" t="str">
        <f t="shared" si="4"/>
        <v>2016/03</v>
      </c>
      <c r="E36" s="191" t="str">
        <f t="shared" si="4"/>
        <v>2016/04</v>
      </c>
      <c r="F36" s="191" t="str">
        <f t="shared" si="4"/>
        <v>2016/05</v>
      </c>
      <c r="G36" s="191" t="s">
        <v>502</v>
      </c>
      <c r="H36" s="191" t="s">
        <v>503</v>
      </c>
      <c r="I36" s="191" t="str">
        <f t="shared" si="4"/>
        <v>2016/08</v>
      </c>
      <c r="J36" s="191" t="str">
        <f t="shared" si="4"/>
        <v>2016/09</v>
      </c>
      <c r="K36" s="191" t="str">
        <f t="shared" si="4"/>
        <v>2016/10</v>
      </c>
      <c r="L36" s="191" t="str">
        <f t="shared" si="4"/>
        <v>2016/11</v>
      </c>
      <c r="M36" s="191" t="str">
        <f t="shared" si="4"/>
        <v>2016/12</v>
      </c>
      <c r="N36" s="204" t="s">
        <v>287</v>
      </c>
    </row>
    <row r="37" spans="1:14">
      <c r="A37" s="174" t="s">
        <v>478</v>
      </c>
      <c r="B37" s="205">
        <v>116</v>
      </c>
      <c r="C37" s="205">
        <v>116</v>
      </c>
      <c r="D37" s="205">
        <v>116</v>
      </c>
      <c r="E37" s="205">
        <v>117</v>
      </c>
      <c r="F37" s="205">
        <v>116</v>
      </c>
      <c r="G37" s="205">
        <v>116</v>
      </c>
      <c r="H37" s="205">
        <v>117</v>
      </c>
      <c r="I37" s="205">
        <v>117</v>
      </c>
      <c r="J37" s="205">
        <v>117</v>
      </c>
      <c r="K37" s="205">
        <v>118</v>
      </c>
      <c r="L37" s="205">
        <v>118</v>
      </c>
      <c r="M37" s="205">
        <v>120</v>
      </c>
      <c r="N37" s="197" t="s">
        <v>486</v>
      </c>
    </row>
    <row r="38" spans="1:14">
      <c r="A38" s="174" t="s">
        <v>479</v>
      </c>
      <c r="B38" s="205">
        <v>184</v>
      </c>
      <c r="C38" s="205">
        <v>185</v>
      </c>
      <c r="D38" s="205">
        <v>183</v>
      </c>
      <c r="E38" s="205">
        <v>182</v>
      </c>
      <c r="F38" s="205">
        <v>181</v>
      </c>
      <c r="G38" s="205">
        <v>181</v>
      </c>
      <c r="H38" s="205">
        <v>180</v>
      </c>
      <c r="I38" s="205">
        <v>177</v>
      </c>
      <c r="J38" s="205">
        <v>177</v>
      </c>
      <c r="K38" s="205">
        <v>176</v>
      </c>
      <c r="L38" s="205">
        <v>173</v>
      </c>
      <c r="M38" s="205">
        <v>169</v>
      </c>
      <c r="N38" s="197" t="s">
        <v>487</v>
      </c>
    </row>
    <row r="39" spans="1:14">
      <c r="A39" s="174" t="s">
        <v>480</v>
      </c>
      <c r="B39" s="205">
        <v>39</v>
      </c>
      <c r="C39" s="205">
        <v>39</v>
      </c>
      <c r="D39" s="205">
        <v>39</v>
      </c>
      <c r="E39" s="205">
        <v>39</v>
      </c>
      <c r="F39" s="205">
        <v>40</v>
      </c>
      <c r="G39" s="205">
        <v>40</v>
      </c>
      <c r="H39" s="205">
        <v>39</v>
      </c>
      <c r="I39" s="205">
        <v>38</v>
      </c>
      <c r="J39" s="205">
        <v>38</v>
      </c>
      <c r="K39" s="205">
        <v>38</v>
      </c>
      <c r="L39" s="205">
        <v>38</v>
      </c>
      <c r="M39" s="205">
        <v>38</v>
      </c>
      <c r="N39" s="197" t="s">
        <v>488</v>
      </c>
    </row>
    <row r="40" spans="1:14">
      <c r="A40" s="174" t="s">
        <v>481</v>
      </c>
      <c r="B40" s="205">
        <v>67</v>
      </c>
      <c r="C40" s="205">
        <v>67</v>
      </c>
      <c r="D40" s="205">
        <v>68</v>
      </c>
      <c r="E40" s="205">
        <v>67</v>
      </c>
      <c r="F40" s="205">
        <v>67</v>
      </c>
      <c r="G40" s="205">
        <v>67</v>
      </c>
      <c r="H40" s="205">
        <v>65</v>
      </c>
      <c r="I40" s="205">
        <v>69</v>
      </c>
      <c r="J40" s="205">
        <v>69</v>
      </c>
      <c r="K40" s="205">
        <v>69</v>
      </c>
      <c r="L40" s="205">
        <v>70</v>
      </c>
      <c r="M40" s="205">
        <v>69</v>
      </c>
      <c r="N40" s="197" t="s">
        <v>489</v>
      </c>
    </row>
    <row r="41" spans="1:14">
      <c r="A41" s="174" t="s">
        <v>214</v>
      </c>
      <c r="B41" s="205">
        <v>20</v>
      </c>
      <c r="C41" s="205">
        <v>20</v>
      </c>
      <c r="D41" s="205">
        <v>20</v>
      </c>
      <c r="E41" s="205">
        <v>18</v>
      </c>
      <c r="F41" s="205">
        <v>18</v>
      </c>
      <c r="G41" s="205">
        <v>18</v>
      </c>
      <c r="H41" s="205">
        <v>18</v>
      </c>
      <c r="I41" s="205">
        <v>18</v>
      </c>
      <c r="J41" s="205">
        <v>18</v>
      </c>
      <c r="K41" s="205">
        <v>18</v>
      </c>
      <c r="L41" s="205">
        <v>18</v>
      </c>
      <c r="M41" s="205">
        <v>18</v>
      </c>
      <c r="N41" s="197" t="s">
        <v>492</v>
      </c>
    </row>
    <row r="42" spans="1:14" ht="11.25" customHeight="1">
      <c r="A42" s="206" t="s">
        <v>482</v>
      </c>
      <c r="B42" s="207">
        <v>900</v>
      </c>
      <c r="C42" s="207">
        <v>964</v>
      </c>
      <c r="D42" s="207">
        <v>872</v>
      </c>
      <c r="E42" s="207">
        <v>1010</v>
      </c>
      <c r="F42" s="207">
        <v>1030</v>
      </c>
      <c r="G42" s="207">
        <v>1112</v>
      </c>
      <c r="H42" s="207">
        <v>1086</v>
      </c>
      <c r="I42" s="207">
        <v>932</v>
      </c>
      <c r="J42" s="207">
        <v>736</v>
      </c>
      <c r="K42" s="207">
        <v>774</v>
      </c>
      <c r="L42" s="207">
        <v>1029</v>
      </c>
      <c r="M42" s="207">
        <v>1071</v>
      </c>
      <c r="N42" s="208" t="s">
        <v>490</v>
      </c>
    </row>
    <row r="43" spans="1:14" s="188" customFormat="1">
      <c r="A43" s="300" t="s">
        <v>483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10" t="s">
        <v>491</v>
      </c>
    </row>
    <row r="44" spans="1:14">
      <c r="A44" s="189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11"/>
    </row>
    <row r="45" spans="1:14">
      <c r="A45" s="203" t="s">
        <v>430</v>
      </c>
      <c r="B45" s="212" t="s">
        <v>497</v>
      </c>
      <c r="C45" s="212" t="str">
        <f t="shared" ref="C45:M45" si="5">+C4</f>
        <v>2016/02</v>
      </c>
      <c r="D45" s="212" t="str">
        <f t="shared" si="5"/>
        <v>2016/03</v>
      </c>
      <c r="E45" s="212" t="str">
        <f t="shared" si="5"/>
        <v>2016/04</v>
      </c>
      <c r="F45" s="212" t="str">
        <f t="shared" si="5"/>
        <v>2016/05</v>
      </c>
      <c r="G45" s="212" t="s">
        <v>502</v>
      </c>
      <c r="H45" s="212" t="s">
        <v>503</v>
      </c>
      <c r="I45" s="212" t="str">
        <f t="shared" si="5"/>
        <v>2016/08</v>
      </c>
      <c r="J45" s="212" t="str">
        <f t="shared" si="5"/>
        <v>2016/09</v>
      </c>
      <c r="K45" s="212" t="str">
        <f t="shared" si="5"/>
        <v>2016/10</v>
      </c>
      <c r="L45" s="212" t="str">
        <f t="shared" si="5"/>
        <v>2016/11</v>
      </c>
      <c r="M45" s="212" t="str">
        <f t="shared" si="5"/>
        <v>2016/12</v>
      </c>
      <c r="N45" s="204" t="s">
        <v>431</v>
      </c>
    </row>
    <row r="46" spans="1:14" s="185" customFormat="1" ht="13.5" customHeight="1">
      <c r="A46" s="303" t="s">
        <v>238</v>
      </c>
      <c r="B46" s="304">
        <v>105.740077</v>
      </c>
      <c r="C46" s="304">
        <v>179.43522038899999</v>
      </c>
      <c r="D46" s="304">
        <v>287.77685579500002</v>
      </c>
      <c r="E46" s="304">
        <v>389.40152422</v>
      </c>
      <c r="F46" s="304">
        <v>479.72455252200001</v>
      </c>
      <c r="G46" s="304">
        <v>554.82734844000004</v>
      </c>
      <c r="H46" s="304">
        <v>628.45403822799983</v>
      </c>
      <c r="I46" s="304">
        <v>704.17797942200002</v>
      </c>
      <c r="J46" s="304">
        <v>768.74383601900001</v>
      </c>
      <c r="K46" s="304">
        <v>853.29222318999996</v>
      </c>
      <c r="L46" s="304">
        <v>939.27570054299997</v>
      </c>
      <c r="M46" s="304">
        <v>1012.403833327</v>
      </c>
      <c r="N46" s="308" t="s">
        <v>514</v>
      </c>
    </row>
    <row r="47" spans="1:14" s="185" customFormat="1" ht="13.5" customHeight="1">
      <c r="A47" s="235" t="s">
        <v>368</v>
      </c>
      <c r="B47" s="236">
        <v>49.196440791999997</v>
      </c>
      <c r="C47" s="236">
        <v>105.286908549</v>
      </c>
      <c r="D47" s="236">
        <v>168.45402857299999</v>
      </c>
      <c r="E47" s="236">
        <v>226.04179057000002</v>
      </c>
      <c r="F47" s="236">
        <v>281.09873870000001</v>
      </c>
      <c r="G47" s="236">
        <v>338.23526761900001</v>
      </c>
      <c r="H47" s="236">
        <v>393.68716610199999</v>
      </c>
      <c r="I47" s="236">
        <v>444.84455904999999</v>
      </c>
      <c r="J47" s="236">
        <v>492.59491383800002</v>
      </c>
      <c r="K47" s="236">
        <v>549.775638448</v>
      </c>
      <c r="L47" s="236">
        <v>616.031372971</v>
      </c>
      <c r="M47" s="236">
        <v>660.71504320400004</v>
      </c>
      <c r="N47" s="237" t="s">
        <v>370</v>
      </c>
    </row>
    <row r="48" spans="1:14" s="185" customFormat="1" ht="13.5" customHeight="1">
      <c r="A48" s="235" t="s">
        <v>369</v>
      </c>
      <c r="B48" s="236">
        <v>1131.655</v>
      </c>
      <c r="C48" s="236">
        <v>2326.9039989999997</v>
      </c>
      <c r="D48" s="236">
        <v>3625.740256</v>
      </c>
      <c r="E48" s="236">
        <v>4622.6802989999996</v>
      </c>
      <c r="F48" s="236">
        <v>5681.577929</v>
      </c>
      <c r="G48" s="236">
        <v>6790.9225450000004</v>
      </c>
      <c r="H48" s="236">
        <v>7668.2897830000002</v>
      </c>
      <c r="I48" s="236">
        <v>8550.9822249999997</v>
      </c>
      <c r="J48" s="236">
        <v>9189.2612590000008</v>
      </c>
      <c r="K48" s="236">
        <v>9797.7263170000006</v>
      </c>
      <c r="L48" s="236">
        <v>10529.685319</v>
      </c>
      <c r="M48" s="236">
        <v>11552.721</v>
      </c>
      <c r="N48" s="237" t="s">
        <v>371</v>
      </c>
    </row>
    <row r="49" spans="1:14" s="185" customFormat="1" ht="13.5" customHeight="1">
      <c r="A49" s="235" t="s">
        <v>429</v>
      </c>
      <c r="B49" s="236">
        <v>27.279008999999999</v>
      </c>
      <c r="C49" s="236">
        <v>56.924545999999999</v>
      </c>
      <c r="D49" s="236">
        <v>91.897592000000003</v>
      </c>
      <c r="E49" s="236">
        <f>125453400/1000000</f>
        <v>125.4534</v>
      </c>
      <c r="F49" s="236">
        <v>162.414241</v>
      </c>
      <c r="G49" s="236">
        <v>197.418306</v>
      </c>
      <c r="H49" s="236">
        <v>228.41457299999999</v>
      </c>
      <c r="I49" s="236">
        <v>267.38928499999997</v>
      </c>
      <c r="J49" s="236">
        <v>300.911224</v>
      </c>
      <c r="K49" s="236">
        <v>336.75845800000002</v>
      </c>
      <c r="L49" s="236">
        <v>381.44381900000002</v>
      </c>
      <c r="M49" s="236">
        <v>427.96808600000003</v>
      </c>
      <c r="N49" s="237" t="s">
        <v>494</v>
      </c>
    </row>
    <row r="50" spans="1:14" s="185" customFormat="1" ht="13.5" customHeight="1">
      <c r="A50" s="178" t="s">
        <v>364</v>
      </c>
      <c r="B50" s="307">
        <f t="shared" ref="B50:J50" si="6">+SUM(B51:B60)</f>
        <v>46.954651339999998</v>
      </c>
      <c r="C50" s="307">
        <f t="shared" si="6"/>
        <v>104.74640592399001</v>
      </c>
      <c r="D50" s="307">
        <f t="shared" si="6"/>
        <v>152.55194366645003</v>
      </c>
      <c r="E50" s="307">
        <f t="shared" si="6"/>
        <v>204.96060254201998</v>
      </c>
      <c r="F50" s="307">
        <f t="shared" si="6"/>
        <v>254.91643718285994</v>
      </c>
      <c r="G50" s="307">
        <f t="shared" si="6"/>
        <v>304.56836728382001</v>
      </c>
      <c r="H50" s="307">
        <f t="shared" si="6"/>
        <v>342.50079489543998</v>
      </c>
      <c r="I50" s="307">
        <f t="shared" si="6"/>
        <v>389.05389002293992</v>
      </c>
      <c r="J50" s="307">
        <f t="shared" si="6"/>
        <v>417.75434325250001</v>
      </c>
      <c r="K50" s="307">
        <f>+SUM(K51:K60)</f>
        <v>465.84099060366998</v>
      </c>
      <c r="L50" s="307">
        <f>+SUM(L51:L60)</f>
        <v>519.67987025253001</v>
      </c>
      <c r="M50" s="307">
        <f>+SUM(M51:M60)</f>
        <v>580.14342444912006</v>
      </c>
      <c r="N50" s="271" t="s">
        <v>366</v>
      </c>
    </row>
    <row r="51" spans="1:14" ht="13.5" customHeight="1">
      <c r="A51" s="189" t="s">
        <v>417</v>
      </c>
      <c r="B51" s="215">
        <v>4.4952574000000002E-2</v>
      </c>
      <c r="C51" s="215">
        <v>0.28153249800000002</v>
      </c>
      <c r="D51" s="215">
        <v>0.42498882700000001</v>
      </c>
      <c r="E51" s="215">
        <f>717738655/1000000000</f>
        <v>0.717738655</v>
      </c>
      <c r="F51" s="215">
        <v>1.293123579</v>
      </c>
      <c r="G51" s="215">
        <v>1.6788474920000001</v>
      </c>
      <c r="H51" s="215">
        <v>2.0459064090000001</v>
      </c>
      <c r="I51" s="215">
        <v>2.2986223141999997</v>
      </c>
      <c r="J51" s="215">
        <v>2.5291149331999998</v>
      </c>
      <c r="K51" s="215">
        <v>2.6691519939599999</v>
      </c>
      <c r="L51" s="215">
        <v>2.9059082859599998</v>
      </c>
      <c r="M51" s="215">
        <v>3.2870740969600001</v>
      </c>
      <c r="N51" s="197" t="s">
        <v>302</v>
      </c>
    </row>
    <row r="52" spans="1:14" ht="13.5" customHeight="1">
      <c r="A52" s="189" t="s">
        <v>414</v>
      </c>
      <c r="B52" s="201">
        <v>36.331199349999999</v>
      </c>
      <c r="C52" s="201">
        <v>82.684710977500004</v>
      </c>
      <c r="D52" s="201">
        <v>120.688643215</v>
      </c>
      <c r="E52" s="201">
        <f>164363180540/1000000000</f>
        <v>164.36318054</v>
      </c>
      <c r="F52" s="201">
        <v>202.96516890749999</v>
      </c>
      <c r="G52" s="201">
        <v>241.7555086575</v>
      </c>
      <c r="H52" s="201">
        <v>271.36520482750001</v>
      </c>
      <c r="I52" s="201">
        <v>308.44364804750001</v>
      </c>
      <c r="J52" s="201">
        <v>331.119884345</v>
      </c>
      <c r="K52" s="201">
        <v>366.69875012</v>
      </c>
      <c r="L52" s="201">
        <v>402.06491437749997</v>
      </c>
      <c r="M52" s="201">
        <v>437.92679687750001</v>
      </c>
      <c r="N52" s="197" t="s">
        <v>461</v>
      </c>
    </row>
    <row r="53" spans="1:14" ht="13.5" customHeight="1">
      <c r="A53" s="189" t="s">
        <v>415</v>
      </c>
      <c r="B53" s="201">
        <v>10.177429849999999</v>
      </c>
      <c r="C53" s="201">
        <v>20.636043934830003</v>
      </c>
      <c r="D53" s="201">
        <v>29.653351469209998</v>
      </c>
      <c r="E53" s="201">
        <v>37.577852068599995</v>
      </c>
      <c r="F53" s="201">
        <v>47.747168064429999</v>
      </c>
      <c r="G53" s="201">
        <v>57.314748040849999</v>
      </c>
      <c r="H53" s="201">
        <v>64.590778725999996</v>
      </c>
      <c r="I53" s="201">
        <v>73.181236902329999</v>
      </c>
      <c r="J53" s="201">
        <v>78.535439167520011</v>
      </c>
      <c r="K53" s="201">
        <v>90.151895442990011</v>
      </c>
      <c r="L53" s="201">
        <v>107.54722931547001</v>
      </c>
      <c r="M53" s="201">
        <v>130.85553100657</v>
      </c>
      <c r="N53" s="197" t="s">
        <v>462</v>
      </c>
    </row>
    <row r="54" spans="1:14" ht="13.5" customHeight="1">
      <c r="A54" s="189" t="s">
        <v>424</v>
      </c>
      <c r="B54" s="215">
        <v>0.13155771799999999</v>
      </c>
      <c r="C54" s="215">
        <v>0.44569617902999997</v>
      </c>
      <c r="D54" s="215">
        <v>0.85378423928999991</v>
      </c>
      <c r="E54" s="215">
        <v>1.1794468440299999</v>
      </c>
      <c r="F54" s="215">
        <v>1.6018901216799999</v>
      </c>
      <c r="G54" s="215">
        <v>2.2800060330199998</v>
      </c>
      <c r="H54" s="215">
        <v>2.7599815558699996</v>
      </c>
      <c r="I54" s="215">
        <v>3.1951422086399996</v>
      </c>
      <c r="J54" s="215">
        <v>3.49195939183</v>
      </c>
      <c r="K54" s="215">
        <v>4.0816846543900001</v>
      </c>
      <c r="L54" s="215">
        <v>4.7469730907900001</v>
      </c>
      <c r="M54" s="215">
        <v>5.2704973058400002</v>
      </c>
      <c r="N54" s="197" t="s">
        <v>463</v>
      </c>
    </row>
    <row r="55" spans="1:14" ht="13.5" customHeight="1">
      <c r="A55" s="189" t="s">
        <v>458</v>
      </c>
      <c r="B55" s="215">
        <v>0.268190278</v>
      </c>
      <c r="C55" s="215">
        <v>0.69602704462999998</v>
      </c>
      <c r="D55" s="215">
        <v>0.9276330959500001</v>
      </c>
      <c r="E55" s="215">
        <v>1.1177776393900001</v>
      </c>
      <c r="F55" s="215">
        <v>1.30343795275</v>
      </c>
      <c r="G55" s="215">
        <v>1.5322155179500001</v>
      </c>
      <c r="H55" s="215">
        <v>1.7309122770700001</v>
      </c>
      <c r="I55" s="215">
        <v>1.9258681877700001</v>
      </c>
      <c r="J55" s="215">
        <v>2.0673372924500004</v>
      </c>
      <c r="K55" s="215">
        <v>2.2277883173300004</v>
      </c>
      <c r="L55" s="215">
        <v>2.4014712478100004</v>
      </c>
      <c r="M55" s="215">
        <v>2.7890091372500003</v>
      </c>
      <c r="N55" s="197" t="s">
        <v>464</v>
      </c>
    </row>
    <row r="56" spans="1:14" ht="13.5" customHeight="1">
      <c r="A56" s="189" t="s">
        <v>425</v>
      </c>
      <c r="B56" s="215">
        <v>0</v>
      </c>
      <c r="C56" s="215">
        <v>1.91E-5</v>
      </c>
      <c r="D56" s="215">
        <v>1.91E-5</v>
      </c>
      <c r="E56" s="215">
        <v>1.91E-5</v>
      </c>
      <c r="F56" s="215">
        <v>1.91E-5</v>
      </c>
      <c r="G56" s="215">
        <v>1.91E-5</v>
      </c>
      <c r="H56" s="215">
        <v>1.91E-5</v>
      </c>
      <c r="I56" s="215">
        <v>1.91E-5</v>
      </c>
      <c r="J56" s="215">
        <v>1.91E-5</v>
      </c>
      <c r="K56" s="215">
        <v>1.91E-5</v>
      </c>
      <c r="L56" s="215">
        <v>1.91E-5</v>
      </c>
      <c r="M56" s="215">
        <v>1.91E-5</v>
      </c>
      <c r="N56" s="197" t="s">
        <v>426</v>
      </c>
    </row>
    <row r="57" spans="1:14" ht="13.5" customHeight="1">
      <c r="A57" s="189" t="s">
        <v>459</v>
      </c>
      <c r="B57" s="215">
        <v>0</v>
      </c>
      <c r="C57" s="215">
        <v>0</v>
      </c>
      <c r="D57" s="215">
        <v>0</v>
      </c>
      <c r="E57" s="215">
        <v>0</v>
      </c>
      <c r="F57" s="215">
        <v>0</v>
      </c>
      <c r="G57" s="215">
        <v>0</v>
      </c>
      <c r="H57" s="215">
        <v>0</v>
      </c>
      <c r="I57" s="215">
        <v>0</v>
      </c>
      <c r="J57" s="215">
        <v>0</v>
      </c>
      <c r="K57" s="215">
        <v>0</v>
      </c>
      <c r="L57" s="215">
        <v>0</v>
      </c>
      <c r="M57" s="215">
        <v>0</v>
      </c>
      <c r="N57" s="197" t="s">
        <v>460</v>
      </c>
    </row>
    <row r="58" spans="1:14" ht="13.5" customHeight="1">
      <c r="A58" s="189" t="s">
        <v>456</v>
      </c>
      <c r="B58" s="215">
        <v>0</v>
      </c>
      <c r="C58" s="215">
        <v>0</v>
      </c>
      <c r="D58" s="215">
        <v>0</v>
      </c>
      <c r="E58" s="215">
        <v>0</v>
      </c>
      <c r="F58" s="215">
        <v>0</v>
      </c>
      <c r="G58" s="215">
        <v>0</v>
      </c>
      <c r="H58" s="215">
        <v>0</v>
      </c>
      <c r="I58" s="215">
        <v>0</v>
      </c>
      <c r="J58" s="215">
        <v>0</v>
      </c>
      <c r="K58" s="215">
        <v>0</v>
      </c>
      <c r="L58" s="215">
        <v>0</v>
      </c>
      <c r="M58" s="215">
        <v>0</v>
      </c>
      <c r="N58" s="197" t="s">
        <v>456</v>
      </c>
    </row>
    <row r="59" spans="1:14" ht="13.5" customHeight="1">
      <c r="A59" s="189" t="s">
        <v>202</v>
      </c>
      <c r="B59" s="215">
        <v>1.32157E-3</v>
      </c>
      <c r="C59" s="215">
        <v>2.3761899999999998E-3</v>
      </c>
      <c r="D59" s="215">
        <v>3.5237200000000002E-3</v>
      </c>
      <c r="E59" s="215">
        <v>4.5876950000000001E-3</v>
      </c>
      <c r="F59" s="215">
        <v>5.6294574999999998E-3</v>
      </c>
      <c r="G59" s="215">
        <v>7.0224425E-3</v>
      </c>
      <c r="H59" s="215">
        <v>7.9920000000000008E-3</v>
      </c>
      <c r="I59" s="215">
        <v>9.3532625000000008E-3</v>
      </c>
      <c r="J59" s="215">
        <v>1.05890225E-2</v>
      </c>
      <c r="K59" s="215">
        <v>1.1700975000000001E-2</v>
      </c>
      <c r="L59" s="215">
        <v>1.3354835000000001E-2</v>
      </c>
      <c r="M59" s="215">
        <v>1.4496925000000001E-2</v>
      </c>
      <c r="N59" s="197" t="s">
        <v>457</v>
      </c>
    </row>
    <row r="60" spans="1:14" ht="13.5" customHeight="1">
      <c r="A60" s="189" t="s">
        <v>517</v>
      </c>
      <c r="B60" s="215">
        <v>0</v>
      </c>
      <c r="C60" s="215">
        <v>0</v>
      </c>
      <c r="D60" s="215">
        <v>0</v>
      </c>
      <c r="E60" s="215">
        <v>0</v>
      </c>
      <c r="F60" s="215">
        <v>0</v>
      </c>
      <c r="G60" s="215">
        <v>0</v>
      </c>
      <c r="H60" s="215">
        <v>0</v>
      </c>
      <c r="I60" s="215">
        <v>0</v>
      </c>
      <c r="J60" s="215">
        <v>0</v>
      </c>
      <c r="K60" s="215">
        <v>0</v>
      </c>
      <c r="L60" s="215">
        <v>0</v>
      </c>
      <c r="M60" s="215">
        <v>0</v>
      </c>
      <c r="N60" s="197" t="s">
        <v>516</v>
      </c>
    </row>
    <row r="61" spans="1:14" s="185" customFormat="1" ht="13.5" customHeight="1">
      <c r="A61" s="178" t="s">
        <v>365</v>
      </c>
      <c r="B61" s="272">
        <f t="shared" ref="B61:M61" si="7">+SUM(B62:B64)</f>
        <v>1.3405796000000001</v>
      </c>
      <c r="C61" s="272">
        <f t="shared" si="7"/>
        <v>2.5402490750000002</v>
      </c>
      <c r="D61" s="272">
        <f t="shared" si="7"/>
        <v>3.6426192250000002</v>
      </c>
      <c r="E61" s="272">
        <f t="shared" si="7"/>
        <v>5.046018675</v>
      </c>
      <c r="F61" s="272">
        <f t="shared" si="7"/>
        <v>6.7494791499999991</v>
      </c>
      <c r="G61" s="272">
        <f t="shared" si="7"/>
        <v>9.1394611500000007</v>
      </c>
      <c r="H61" s="272">
        <f t="shared" si="7"/>
        <v>10.384226249999999</v>
      </c>
      <c r="I61" s="272">
        <f t="shared" si="7"/>
        <v>11.886432975000002</v>
      </c>
      <c r="J61" s="272">
        <f t="shared" si="7"/>
        <v>13.691567225</v>
      </c>
      <c r="K61" s="272">
        <f t="shared" si="7"/>
        <v>16.053447925</v>
      </c>
      <c r="L61" s="272">
        <f t="shared" si="7"/>
        <v>21.559766599999996</v>
      </c>
      <c r="M61" s="272">
        <f t="shared" si="7"/>
        <v>27.081726749999998</v>
      </c>
      <c r="N61" s="271" t="s">
        <v>367</v>
      </c>
    </row>
    <row r="62" spans="1:14" ht="13.5" customHeight="1">
      <c r="A62" s="189" t="s">
        <v>414</v>
      </c>
      <c r="B62" s="215">
        <v>0.29972019999999999</v>
      </c>
      <c r="C62" s="215">
        <v>0.57759039999999995</v>
      </c>
      <c r="D62" s="215">
        <v>0.78756000000000004</v>
      </c>
      <c r="E62" s="215">
        <v>1.0672504</v>
      </c>
      <c r="F62" s="215">
        <v>1.2899288</v>
      </c>
      <c r="G62" s="215">
        <v>1.5998540000000001</v>
      </c>
      <c r="H62" s="215">
        <v>1.8267610000000001</v>
      </c>
      <c r="I62" s="215">
        <v>1.333421025</v>
      </c>
      <c r="J62" s="215">
        <v>1.4619032249999999</v>
      </c>
      <c r="K62" s="215">
        <v>1.686837175</v>
      </c>
      <c r="L62" s="215">
        <v>1.8577899499999999</v>
      </c>
      <c r="M62" s="215">
        <v>2.0134667500000001</v>
      </c>
      <c r="N62" s="197" t="s">
        <v>461</v>
      </c>
    </row>
    <row r="63" spans="1:14" ht="13.5" customHeight="1">
      <c r="A63" s="189" t="s">
        <v>417</v>
      </c>
      <c r="B63" s="215">
        <v>9.4681925E-2</v>
      </c>
      <c r="C63" s="215">
        <v>0.23868452500000001</v>
      </c>
      <c r="D63" s="215">
        <v>0.36722630000000001</v>
      </c>
      <c r="E63" s="215">
        <v>0.56459917500000001</v>
      </c>
      <c r="F63" s="215">
        <v>0.69194482499999999</v>
      </c>
      <c r="G63" s="215">
        <v>0.94734702500000001</v>
      </c>
      <c r="H63" s="215">
        <v>1.1807104500000001</v>
      </c>
      <c r="I63" s="215">
        <v>2.0118475999999998</v>
      </c>
      <c r="J63" s="215">
        <v>2.2044380000000001</v>
      </c>
      <c r="K63" s="215">
        <v>2.4210465999999999</v>
      </c>
      <c r="L63" s="215">
        <v>2.7109944000000001</v>
      </c>
      <c r="M63" s="215">
        <v>2.9691130000000001</v>
      </c>
      <c r="N63" s="197" t="s">
        <v>302</v>
      </c>
    </row>
    <row r="64" spans="1:14" ht="13.5" customHeight="1">
      <c r="A64" s="274" t="s">
        <v>415</v>
      </c>
      <c r="B64" s="217">
        <v>0.94617747500000005</v>
      </c>
      <c r="C64" s="217">
        <v>1.7239741500000001</v>
      </c>
      <c r="D64" s="217">
        <v>2.4878329250000002</v>
      </c>
      <c r="E64" s="217">
        <v>3.4141691000000001</v>
      </c>
      <c r="F64" s="217">
        <v>4.7676055249999996</v>
      </c>
      <c r="G64" s="217">
        <v>6.5922601250000001</v>
      </c>
      <c r="H64" s="217">
        <v>7.3767547999999996</v>
      </c>
      <c r="I64" s="217">
        <v>8.5411643500000007</v>
      </c>
      <c r="J64" s="217">
        <v>10.025226</v>
      </c>
      <c r="K64" s="217">
        <v>11.945564149999999</v>
      </c>
      <c r="L64" s="217">
        <v>16.990982249999998</v>
      </c>
      <c r="M64" s="217">
        <v>22.099146999999999</v>
      </c>
      <c r="N64" s="218" t="s">
        <v>462</v>
      </c>
    </row>
    <row r="65" spans="1:14" s="185" customFormat="1" ht="13.5" customHeight="1">
      <c r="A65" s="275" t="s">
        <v>427</v>
      </c>
      <c r="B65" s="272">
        <f t="shared" ref="B65:M65" si="8">+SUM(B66:B68)</f>
        <v>0.98934707603997885</v>
      </c>
      <c r="C65" s="272">
        <f t="shared" si="8"/>
        <v>3.8644237546599993</v>
      </c>
      <c r="D65" s="272">
        <f t="shared" si="8"/>
        <v>6.3681335483699995</v>
      </c>
      <c r="E65" s="272">
        <f t="shared" si="8"/>
        <v>7.86930424022</v>
      </c>
      <c r="F65" s="272">
        <f t="shared" si="8"/>
        <v>10.487743820909998</v>
      </c>
      <c r="G65" s="272">
        <f t="shared" si="8"/>
        <v>13.200017326959998</v>
      </c>
      <c r="H65" s="272">
        <f t="shared" si="8"/>
        <v>14.526136842729999</v>
      </c>
      <c r="I65" s="272">
        <f t="shared" si="8"/>
        <v>16.712774015439997</v>
      </c>
      <c r="J65" s="272">
        <f t="shared" si="8"/>
        <v>18.55518616466</v>
      </c>
      <c r="K65" s="272">
        <f t="shared" si="8"/>
        <v>22.578682586579998</v>
      </c>
      <c r="L65" s="272">
        <f t="shared" si="8"/>
        <v>27.773529549949998</v>
      </c>
      <c r="M65" s="272">
        <f t="shared" si="8"/>
        <v>30.434760829159995</v>
      </c>
      <c r="N65" s="237" t="s">
        <v>421</v>
      </c>
    </row>
    <row r="66" spans="1:14" ht="13.5" customHeight="1">
      <c r="A66" s="189" t="s">
        <v>416</v>
      </c>
      <c r="B66" s="215">
        <v>0.98934707600000005</v>
      </c>
      <c r="C66" s="215">
        <v>3.7730468776499997</v>
      </c>
      <c r="D66" s="215">
        <v>6.1849936113599995</v>
      </c>
      <c r="E66" s="215">
        <v>7.6402336387699998</v>
      </c>
      <c r="F66" s="215">
        <v>10.192416212159999</v>
      </c>
      <c r="G66" s="215">
        <v>12.857612598209998</v>
      </c>
      <c r="H66" s="215">
        <v>14.13735880998</v>
      </c>
      <c r="I66" s="215">
        <v>16.193696736689997</v>
      </c>
      <c r="J66" s="215">
        <v>17.962652035910001</v>
      </c>
      <c r="K66" s="215">
        <v>21.889352248759998</v>
      </c>
      <c r="L66" s="215">
        <v>24.43739431869</v>
      </c>
      <c r="M66" s="215">
        <v>29.636698124339997</v>
      </c>
      <c r="N66" s="197" t="s">
        <v>422</v>
      </c>
    </row>
    <row r="67" spans="1:14" ht="13.5" customHeight="1">
      <c r="A67" s="189" t="s">
        <v>419</v>
      </c>
      <c r="B67" s="215">
        <v>3.9978799999999999E-11</v>
      </c>
      <c r="C67" s="215">
        <v>9.1295517000000007E-2</v>
      </c>
      <c r="D67" s="215">
        <v>0.183058577</v>
      </c>
      <c r="E67" s="215">
        <v>0.228905253</v>
      </c>
      <c r="F67" s="215">
        <v>0.29510583299999998</v>
      </c>
      <c r="G67" s="215">
        <v>0.34218295300000001</v>
      </c>
      <c r="H67" s="215">
        <v>0.38855625700000002</v>
      </c>
      <c r="I67" s="215">
        <v>0.51885550300000005</v>
      </c>
      <c r="J67" s="215">
        <v>0.59231235299999996</v>
      </c>
      <c r="K67" s="215">
        <v>0.68895707299999998</v>
      </c>
      <c r="L67" s="215">
        <v>0.73833848499999999</v>
      </c>
      <c r="M67" s="215">
        <v>0.79768943999999997</v>
      </c>
      <c r="N67" s="197" t="s">
        <v>423</v>
      </c>
    </row>
    <row r="68" spans="1:14" ht="13.5" customHeight="1">
      <c r="A68" s="273" t="s">
        <v>420</v>
      </c>
      <c r="B68" s="221">
        <v>0</v>
      </c>
      <c r="C68" s="221">
        <v>8.1360009999999994E-5</v>
      </c>
      <c r="D68" s="221">
        <v>8.1360009999999994E-5</v>
      </c>
      <c r="E68" s="221">
        <v>1.6534845000000002E-4</v>
      </c>
      <c r="F68" s="221">
        <v>2.2177575E-4</v>
      </c>
      <c r="G68" s="221">
        <v>2.2177575E-4</v>
      </c>
      <c r="H68" s="221">
        <v>2.2177575E-4</v>
      </c>
      <c r="I68" s="221">
        <v>2.2177575E-4</v>
      </c>
      <c r="J68" s="221">
        <v>2.2177575E-4</v>
      </c>
      <c r="K68" s="221">
        <v>3.7326482000000008E-4</v>
      </c>
      <c r="L68" s="221">
        <v>2.5977967462599998</v>
      </c>
      <c r="M68" s="221">
        <v>3.7326482000000008E-4</v>
      </c>
      <c r="N68" s="208" t="s">
        <v>428</v>
      </c>
    </row>
    <row r="69" spans="1:14">
      <c r="A69" s="293" t="s">
        <v>384</v>
      </c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10" t="s">
        <v>385</v>
      </c>
    </row>
    <row r="70" spans="1:14">
      <c r="A70" s="222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4"/>
    </row>
    <row r="71" spans="1:14">
      <c r="A71" s="203" t="s">
        <v>376</v>
      </c>
      <c r="B71" s="212" t="s">
        <v>497</v>
      </c>
      <c r="C71" s="212" t="str">
        <f>+C4</f>
        <v>2016/02</v>
      </c>
      <c r="D71" s="212" t="str">
        <f>+D4</f>
        <v>2016/03</v>
      </c>
      <c r="E71" s="212" t="str">
        <f>+E4</f>
        <v>2016/04</v>
      </c>
      <c r="F71" s="212" t="s">
        <v>501</v>
      </c>
      <c r="G71" s="212" t="s">
        <v>502</v>
      </c>
      <c r="H71" s="212" t="str">
        <f t="shared" ref="H71:M71" si="9">+H4</f>
        <v>2016/07</v>
      </c>
      <c r="I71" s="212" t="str">
        <f t="shared" si="9"/>
        <v>2016/08</v>
      </c>
      <c r="J71" s="212" t="str">
        <f t="shared" si="9"/>
        <v>2016/09</v>
      </c>
      <c r="K71" s="212" t="str">
        <f t="shared" si="9"/>
        <v>2016/10</v>
      </c>
      <c r="L71" s="212" t="str">
        <f t="shared" si="9"/>
        <v>2016/11</v>
      </c>
      <c r="M71" s="212" t="str">
        <f t="shared" si="9"/>
        <v>2016/12</v>
      </c>
      <c r="N71" s="204" t="s">
        <v>377</v>
      </c>
    </row>
    <row r="72" spans="1:14">
      <c r="A72" s="193" t="s">
        <v>275</v>
      </c>
      <c r="B72" s="225">
        <v>756.62153999999998</v>
      </c>
      <c r="C72" s="225">
        <v>1524.5314064029899</v>
      </c>
      <c r="D72" s="225">
        <v>2494.8896460742776</v>
      </c>
      <c r="E72" s="225">
        <v>3566.9951640027625</v>
      </c>
      <c r="F72" s="225">
        <v>4496.3578382962896</v>
      </c>
      <c r="G72" s="225">
        <v>5539.3263435163917</v>
      </c>
      <c r="H72" s="225">
        <v>6532.719863214933</v>
      </c>
      <c r="I72" s="225">
        <v>7566.7893220852175</v>
      </c>
      <c r="J72" s="225">
        <v>8671.37198405864</v>
      </c>
      <c r="K72" s="225">
        <v>9824.0490647920051</v>
      </c>
      <c r="L72" s="225">
        <v>11139.910537571101</v>
      </c>
      <c r="M72" s="225">
        <v>12245.245996879221</v>
      </c>
      <c r="N72" s="195" t="s">
        <v>339</v>
      </c>
    </row>
    <row r="73" spans="1:14">
      <c r="A73" s="193" t="s">
        <v>274</v>
      </c>
      <c r="B73" s="201">
        <v>582.16817900000001</v>
      </c>
      <c r="C73" s="201">
        <v>1187.00020929528</v>
      </c>
      <c r="D73" s="201">
        <v>1978.7927191420347</v>
      </c>
      <c r="E73" s="201">
        <v>2836.8790188823291</v>
      </c>
      <c r="F73" s="201">
        <v>3569.1786568856969</v>
      </c>
      <c r="G73" s="201">
        <v>4361.4754424050088</v>
      </c>
      <c r="H73" s="201">
        <v>5106.5845743249365</v>
      </c>
      <c r="I73" s="201">
        <v>5857.4504880469349</v>
      </c>
      <c r="J73" s="201">
        <v>6753.26909813168</v>
      </c>
      <c r="K73" s="201">
        <v>7693.2452995865406</v>
      </c>
      <c r="L73" s="201">
        <v>8717.4712213872408</v>
      </c>
      <c r="M73" s="201">
        <v>9604.4511504046059</v>
      </c>
      <c r="N73" s="197" t="s">
        <v>294</v>
      </c>
    </row>
    <row r="74" spans="1:14">
      <c r="A74" s="182" t="s">
        <v>1</v>
      </c>
      <c r="B74" s="226">
        <f t="shared" ref="B74:M74" si="10">+SUM(B72:B73)</f>
        <v>1338.7897189999999</v>
      </c>
      <c r="C74" s="226">
        <f t="shared" si="10"/>
        <v>2711.5316156982699</v>
      </c>
      <c r="D74" s="226">
        <f t="shared" si="10"/>
        <v>4473.6823652163121</v>
      </c>
      <c r="E74" s="226">
        <f t="shared" si="10"/>
        <v>6403.8741828850916</v>
      </c>
      <c r="F74" s="226">
        <f t="shared" si="10"/>
        <v>8065.5364951819865</v>
      </c>
      <c r="G74" s="226">
        <f t="shared" si="10"/>
        <v>9900.8017859214015</v>
      </c>
      <c r="H74" s="226">
        <f t="shared" si="10"/>
        <v>11639.304437539869</v>
      </c>
      <c r="I74" s="226">
        <f t="shared" si="10"/>
        <v>13424.239810132152</v>
      </c>
      <c r="J74" s="226">
        <f t="shared" si="10"/>
        <v>15424.641082190319</v>
      </c>
      <c r="K74" s="226">
        <f t="shared" si="10"/>
        <v>17517.294364378547</v>
      </c>
      <c r="L74" s="226">
        <f t="shared" si="10"/>
        <v>19857.381758958341</v>
      </c>
      <c r="M74" s="226">
        <f t="shared" si="10"/>
        <v>21849.697147283827</v>
      </c>
      <c r="N74" s="169" t="s">
        <v>2</v>
      </c>
    </row>
    <row r="75" spans="1:14">
      <c r="A75" s="222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190"/>
    </row>
    <row r="76" spans="1:14">
      <c r="A76" s="171" t="s">
        <v>469</v>
      </c>
      <c r="B76" s="191" t="s">
        <v>497</v>
      </c>
      <c r="C76" s="191" t="str">
        <f>+C4</f>
        <v>2016/02</v>
      </c>
      <c r="D76" s="191" t="str">
        <f>+D4</f>
        <v>2016/03</v>
      </c>
      <c r="E76" s="191" t="str">
        <f>+E4</f>
        <v>2016/04</v>
      </c>
      <c r="F76" s="191" t="str">
        <f>+F4</f>
        <v>2016/05</v>
      </c>
      <c r="G76" s="191" t="s">
        <v>502</v>
      </c>
      <c r="H76" s="191" t="s">
        <v>503</v>
      </c>
      <c r="I76" s="191" t="str">
        <f>+I4</f>
        <v>2016/08</v>
      </c>
      <c r="J76" s="191" t="str">
        <f>+J4</f>
        <v>2016/09</v>
      </c>
      <c r="K76" s="191" t="str">
        <f>+K4</f>
        <v>2016/10</v>
      </c>
      <c r="L76" s="191" t="str">
        <f>+L4</f>
        <v>2016/11</v>
      </c>
      <c r="M76" s="191" t="str">
        <f>+M4</f>
        <v>2016/12</v>
      </c>
      <c r="N76" s="173" t="s">
        <v>470</v>
      </c>
    </row>
    <row r="77" spans="1:14">
      <c r="A77" s="213" t="s">
        <v>167</v>
      </c>
      <c r="B77" s="227">
        <v>0</v>
      </c>
      <c r="C77" s="227">
        <v>1</v>
      </c>
      <c r="D77" s="227">
        <v>1</v>
      </c>
      <c r="E77" s="227">
        <v>1</v>
      </c>
      <c r="F77" s="227">
        <v>1</v>
      </c>
      <c r="G77" s="227">
        <v>1</v>
      </c>
      <c r="H77" s="227">
        <v>1</v>
      </c>
      <c r="I77" s="227">
        <v>1</v>
      </c>
      <c r="J77" s="227">
        <v>1</v>
      </c>
      <c r="K77" s="227">
        <v>1</v>
      </c>
      <c r="L77" s="227">
        <v>1</v>
      </c>
      <c r="M77" s="227">
        <v>1</v>
      </c>
      <c r="N77" s="195" t="s">
        <v>168</v>
      </c>
    </row>
    <row r="78" spans="1:14">
      <c r="A78" s="228" t="s">
        <v>465</v>
      </c>
      <c r="B78" s="229">
        <v>0</v>
      </c>
      <c r="C78" s="229">
        <v>37</v>
      </c>
      <c r="D78" s="229">
        <v>37</v>
      </c>
      <c r="E78" s="229">
        <v>37</v>
      </c>
      <c r="F78" s="229">
        <v>37</v>
      </c>
      <c r="G78" s="229">
        <v>37</v>
      </c>
      <c r="H78" s="229">
        <v>37</v>
      </c>
      <c r="I78" s="229">
        <v>37</v>
      </c>
      <c r="J78" s="229">
        <v>37</v>
      </c>
      <c r="K78" s="229">
        <v>37</v>
      </c>
      <c r="L78" s="229">
        <v>37</v>
      </c>
      <c r="M78" s="229">
        <v>37</v>
      </c>
      <c r="N78" s="230" t="s">
        <v>471</v>
      </c>
    </row>
    <row r="79" spans="1:14">
      <c r="A79" s="174" t="s">
        <v>183</v>
      </c>
      <c r="B79" s="231">
        <v>0</v>
      </c>
      <c r="C79" s="231">
        <v>0</v>
      </c>
      <c r="D79" s="231">
        <v>0</v>
      </c>
      <c r="E79" s="231">
        <v>0</v>
      </c>
      <c r="F79" s="231">
        <v>1</v>
      </c>
      <c r="G79" s="231">
        <v>1</v>
      </c>
      <c r="H79" s="231">
        <v>1</v>
      </c>
      <c r="I79" s="231">
        <v>1</v>
      </c>
      <c r="J79" s="231">
        <v>1</v>
      </c>
      <c r="K79" s="231">
        <v>1</v>
      </c>
      <c r="L79" s="231">
        <v>1</v>
      </c>
      <c r="M79" s="231">
        <v>1</v>
      </c>
      <c r="N79" s="197" t="s">
        <v>171</v>
      </c>
    </row>
    <row r="80" spans="1:14">
      <c r="A80" s="216" t="s">
        <v>466</v>
      </c>
      <c r="B80" s="232">
        <v>0</v>
      </c>
      <c r="C80" s="232">
        <v>0</v>
      </c>
      <c r="D80" s="232">
        <v>0</v>
      </c>
      <c r="E80" s="232">
        <v>0</v>
      </c>
      <c r="F80" s="232">
        <v>306</v>
      </c>
      <c r="G80" s="232">
        <v>306</v>
      </c>
      <c r="H80" s="232">
        <v>306</v>
      </c>
      <c r="I80" s="232">
        <v>306</v>
      </c>
      <c r="J80" s="232">
        <v>306</v>
      </c>
      <c r="K80" s="232">
        <v>306</v>
      </c>
      <c r="L80" s="232">
        <v>306</v>
      </c>
      <c r="M80" s="232">
        <v>306</v>
      </c>
      <c r="N80" s="218" t="s">
        <v>472</v>
      </c>
    </row>
    <row r="81" spans="1:14">
      <c r="A81" s="174" t="s">
        <v>174</v>
      </c>
      <c r="B81" s="231">
        <v>0</v>
      </c>
      <c r="C81" s="231">
        <v>0</v>
      </c>
      <c r="D81" s="231">
        <v>0</v>
      </c>
      <c r="E81" s="231">
        <v>0</v>
      </c>
      <c r="F81" s="231">
        <v>0</v>
      </c>
      <c r="G81" s="231">
        <v>0</v>
      </c>
      <c r="H81" s="231">
        <v>0</v>
      </c>
      <c r="I81" s="231">
        <v>0</v>
      </c>
      <c r="J81" s="231">
        <v>0</v>
      </c>
      <c r="K81" s="231">
        <v>0</v>
      </c>
      <c r="L81" s="231">
        <v>0</v>
      </c>
      <c r="M81" s="231">
        <v>0</v>
      </c>
      <c r="N81" s="197" t="s">
        <v>175</v>
      </c>
    </row>
    <row r="82" spans="1:14">
      <c r="A82" s="216" t="s">
        <v>467</v>
      </c>
      <c r="B82" s="232">
        <v>0</v>
      </c>
      <c r="C82" s="232">
        <v>0</v>
      </c>
      <c r="D82" s="232">
        <v>0</v>
      </c>
      <c r="E82" s="232">
        <v>0</v>
      </c>
      <c r="F82" s="232">
        <v>0</v>
      </c>
      <c r="G82" s="232">
        <v>0</v>
      </c>
      <c r="H82" s="232">
        <v>0</v>
      </c>
      <c r="I82" s="232">
        <v>0</v>
      </c>
      <c r="J82" s="232">
        <v>0</v>
      </c>
      <c r="K82" s="232">
        <v>0</v>
      </c>
      <c r="L82" s="232">
        <v>0</v>
      </c>
      <c r="M82" s="232">
        <v>0</v>
      </c>
      <c r="N82" s="218" t="s">
        <v>473</v>
      </c>
    </row>
    <row r="83" spans="1:14">
      <c r="A83" s="219" t="s">
        <v>380</v>
      </c>
      <c r="B83" s="233">
        <v>59</v>
      </c>
      <c r="C83" s="233">
        <v>108</v>
      </c>
      <c r="D83" s="233">
        <v>172</v>
      </c>
      <c r="E83" s="233">
        <v>234</v>
      </c>
      <c r="F83" s="233">
        <v>295</v>
      </c>
      <c r="G83" s="233">
        <v>367</v>
      </c>
      <c r="H83" s="233">
        <v>426</v>
      </c>
      <c r="I83" s="233">
        <v>494</v>
      </c>
      <c r="J83" s="233">
        <v>545</v>
      </c>
      <c r="K83" s="233">
        <v>610</v>
      </c>
      <c r="L83" s="233">
        <v>690</v>
      </c>
      <c r="M83" s="233">
        <v>760</v>
      </c>
      <c r="N83" s="220" t="s">
        <v>382</v>
      </c>
    </row>
    <row r="84" spans="1:14">
      <c r="A84" s="206" t="s">
        <v>468</v>
      </c>
      <c r="B84" s="234">
        <v>7077.447604</v>
      </c>
      <c r="C84" s="234">
        <v>12963.396000000001</v>
      </c>
      <c r="D84" s="234">
        <v>21907.888835000002</v>
      </c>
      <c r="E84" s="234">
        <v>29975.031470999998</v>
      </c>
      <c r="F84" s="234">
        <v>36332.004865000003</v>
      </c>
      <c r="G84" s="234">
        <v>43631.013691</v>
      </c>
      <c r="H84" s="234">
        <v>51475.055939999998</v>
      </c>
      <c r="I84" s="234">
        <v>60635.662190000003</v>
      </c>
      <c r="J84" s="234">
        <v>67462.478587999998</v>
      </c>
      <c r="K84" s="234">
        <v>73960.399699999994</v>
      </c>
      <c r="L84" s="234">
        <v>84019.854235000006</v>
      </c>
      <c r="M84" s="234">
        <v>90148.448172999997</v>
      </c>
      <c r="N84" s="208" t="s">
        <v>474</v>
      </c>
    </row>
    <row r="85" spans="1:14">
      <c r="A85" s="174"/>
      <c r="B85" s="231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197"/>
    </row>
    <row r="86" spans="1:14" s="313" customFormat="1">
      <c r="A86" s="310" t="s">
        <v>390</v>
      </c>
      <c r="B86" s="311" t="s">
        <v>497</v>
      </c>
      <c r="C86" s="311" t="str">
        <f t="shared" ref="C86:M86" si="11">+C4</f>
        <v>2016/02</v>
      </c>
      <c r="D86" s="311" t="str">
        <f t="shared" si="11"/>
        <v>2016/03</v>
      </c>
      <c r="E86" s="311" t="str">
        <f t="shared" si="11"/>
        <v>2016/04</v>
      </c>
      <c r="F86" s="311" t="str">
        <f t="shared" si="11"/>
        <v>2016/05</v>
      </c>
      <c r="G86" s="311" t="str">
        <f t="shared" si="11"/>
        <v>2016/06</v>
      </c>
      <c r="H86" s="311" t="str">
        <f t="shared" si="11"/>
        <v>2016/07</v>
      </c>
      <c r="I86" s="311" t="str">
        <f t="shared" si="11"/>
        <v>2016/08</v>
      </c>
      <c r="J86" s="311" t="str">
        <f t="shared" si="11"/>
        <v>2016/09</v>
      </c>
      <c r="K86" s="311" t="str">
        <f t="shared" si="11"/>
        <v>2016/10</v>
      </c>
      <c r="L86" s="311" t="str">
        <f t="shared" si="11"/>
        <v>2016/11</v>
      </c>
      <c r="M86" s="311" t="str">
        <f t="shared" si="11"/>
        <v>2016/12</v>
      </c>
      <c r="N86" s="312" t="s">
        <v>391</v>
      </c>
    </row>
    <row r="87" spans="1:14" s="313" customFormat="1">
      <c r="A87" s="314" t="s">
        <v>475</v>
      </c>
      <c r="B87" s="315">
        <v>39278.980000000003</v>
      </c>
      <c r="C87" s="315">
        <v>38621.800000000003</v>
      </c>
      <c r="D87" s="315">
        <v>38284.11</v>
      </c>
      <c r="E87" s="315">
        <v>39819.19</v>
      </c>
      <c r="F87" s="315">
        <v>41486.160000000003</v>
      </c>
      <c r="G87" s="315">
        <v>41381.54</v>
      </c>
      <c r="H87" s="315">
        <v>43624.5</v>
      </c>
      <c r="I87" s="315">
        <v>42376.11</v>
      </c>
      <c r="J87" s="315">
        <v>45142.1077</v>
      </c>
      <c r="K87" s="315">
        <v>43868.91</v>
      </c>
      <c r="L87" s="315">
        <v>44153.96</v>
      </c>
      <c r="M87" s="315">
        <v>43755.33</v>
      </c>
      <c r="N87" s="316" t="s">
        <v>54</v>
      </c>
    </row>
    <row r="88" spans="1:14" s="313" customFormat="1">
      <c r="A88" s="317" t="s">
        <v>39</v>
      </c>
      <c r="B88" s="315">
        <v>48960.58</v>
      </c>
      <c r="C88" s="315">
        <v>49832.98</v>
      </c>
      <c r="D88" s="315">
        <v>51699.12</v>
      </c>
      <c r="E88" s="315">
        <v>53483.59</v>
      </c>
      <c r="F88" s="315">
        <v>53479.28</v>
      </c>
      <c r="G88" s="315">
        <v>54799.47</v>
      </c>
      <c r="H88" s="315">
        <v>55741.35</v>
      </c>
      <c r="I88" s="315">
        <v>55504.18</v>
      </c>
      <c r="J88" s="315">
        <v>58038.986279999997</v>
      </c>
      <c r="K88" s="315">
        <v>58629.58</v>
      </c>
      <c r="L88" s="315">
        <v>58954.74</v>
      </c>
      <c r="M88" s="315">
        <v>58439.199999999997</v>
      </c>
      <c r="N88" s="316" t="s">
        <v>40</v>
      </c>
    </row>
    <row r="89" spans="1:14" s="313" customFormat="1">
      <c r="A89" s="317" t="s">
        <v>14</v>
      </c>
      <c r="B89" s="315">
        <v>274.47931979999998</v>
      </c>
      <c r="C89" s="315">
        <v>268.69137708</v>
      </c>
      <c r="D89" s="315">
        <v>268.69137708</v>
      </c>
      <c r="E89" s="315">
        <v>265.80339856000001</v>
      </c>
      <c r="F89" s="315">
        <v>258.36141287999999</v>
      </c>
      <c r="G89" s="315">
        <v>257.11141287999999</v>
      </c>
      <c r="H89" s="315">
        <v>250.24942720000001</v>
      </c>
      <c r="I89" s="315">
        <v>261.26141288000002</v>
      </c>
      <c r="J89" s="315">
        <v>294.2093198</v>
      </c>
      <c r="K89" s="315">
        <v>309.72531264000003</v>
      </c>
      <c r="L89" s="315">
        <v>319.60729831999998</v>
      </c>
      <c r="M89" s="315">
        <v>341.07527684000001</v>
      </c>
      <c r="N89" s="316" t="s">
        <v>15</v>
      </c>
    </row>
    <row r="90" spans="1:14" s="313" customFormat="1">
      <c r="A90" s="317" t="s">
        <v>158</v>
      </c>
      <c r="B90" s="315">
        <v>21909.380285503397</v>
      </c>
      <c r="C90" s="315">
        <v>23784.702989753398</v>
      </c>
      <c r="D90" s="315">
        <v>23784.702989753398</v>
      </c>
      <c r="E90" s="315">
        <v>25009.945121623703</v>
      </c>
      <c r="F90" s="315">
        <v>25020.127508363301</v>
      </c>
      <c r="G90" s="315">
        <v>25017.789167633298</v>
      </c>
      <c r="H90" s="315">
        <v>22701.2270250535</v>
      </c>
      <c r="I90" s="315">
        <v>25092.8254780651</v>
      </c>
      <c r="J90" s="315">
        <v>23319.341835464998</v>
      </c>
      <c r="K90" s="315">
        <v>24331.178479305701</v>
      </c>
      <c r="L90" s="315">
        <v>24942.818654627899</v>
      </c>
      <c r="M90" s="315">
        <v>25877.750648027199</v>
      </c>
      <c r="N90" s="316" t="s">
        <v>16</v>
      </c>
    </row>
    <row r="91" spans="1:14" s="313" customFormat="1">
      <c r="A91" s="317" t="s">
        <v>182</v>
      </c>
      <c r="B91" s="315">
        <v>1217.3404224000001</v>
      </c>
      <c r="C91" s="315">
        <v>1313.5481207999999</v>
      </c>
      <c r="D91" s="315">
        <v>1313.5481207999999</v>
      </c>
      <c r="E91" s="315">
        <v>1492.9231952</v>
      </c>
      <c r="F91" s="315">
        <v>1534.475596</v>
      </c>
      <c r="G91" s="315">
        <v>1417.5259472</v>
      </c>
      <c r="H91" s="315">
        <v>1325.2578976</v>
      </c>
      <c r="I91" s="315">
        <v>1259.8588728</v>
      </c>
      <c r="J91" s="315">
        <v>1110.2759183999999</v>
      </c>
      <c r="K91" s="315">
        <v>1086.43372</v>
      </c>
      <c r="L91" s="315">
        <v>1167.4610176000001</v>
      </c>
      <c r="M91" s="315">
        <v>1221.6689928000001</v>
      </c>
      <c r="N91" s="316" t="s">
        <v>17</v>
      </c>
    </row>
    <row r="92" spans="1:14" s="313" customFormat="1">
      <c r="A92" s="318" t="s">
        <v>1</v>
      </c>
      <c r="B92" s="319">
        <f t="shared" ref="B92:M92" si="12">SUM(B87:B91)</f>
        <v>111640.76002770339</v>
      </c>
      <c r="C92" s="319">
        <f t="shared" si="12"/>
        <v>113821.72248763339</v>
      </c>
      <c r="D92" s="319">
        <f t="shared" si="12"/>
        <v>115350.1724876334</v>
      </c>
      <c r="E92" s="319">
        <f t="shared" si="12"/>
        <v>120071.45171538371</v>
      </c>
      <c r="F92" s="319">
        <f t="shared" si="12"/>
        <v>121778.4045172433</v>
      </c>
      <c r="G92" s="319">
        <f t="shared" si="12"/>
        <v>122873.4365277133</v>
      </c>
      <c r="H92" s="319">
        <f t="shared" si="12"/>
        <v>123642.5843498535</v>
      </c>
      <c r="I92" s="319">
        <f t="shared" si="12"/>
        <v>124494.23576374512</v>
      </c>
      <c r="J92" s="319">
        <f t="shared" si="12"/>
        <v>127904.92105366499</v>
      </c>
      <c r="K92" s="319">
        <f t="shared" si="12"/>
        <v>128225.82751194571</v>
      </c>
      <c r="L92" s="319">
        <f t="shared" si="12"/>
        <v>129538.5869705479</v>
      </c>
      <c r="M92" s="319">
        <f t="shared" si="12"/>
        <v>129635.02491766719</v>
      </c>
      <c r="N92" s="320" t="s">
        <v>2</v>
      </c>
    </row>
    <row r="93" spans="1:14">
      <c r="A93" s="201"/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0"/>
    </row>
    <row r="94" spans="1:14">
      <c r="A94" s="203" t="s">
        <v>709</v>
      </c>
      <c r="B94" s="261" t="s">
        <v>497</v>
      </c>
      <c r="C94" s="261" t="str">
        <f t="shared" ref="C94:M94" si="13">+C4</f>
        <v>2016/02</v>
      </c>
      <c r="D94" s="261" t="str">
        <f t="shared" si="13"/>
        <v>2016/03</v>
      </c>
      <c r="E94" s="261" t="str">
        <f t="shared" si="13"/>
        <v>2016/04</v>
      </c>
      <c r="F94" s="261" t="str">
        <f t="shared" si="13"/>
        <v>2016/05</v>
      </c>
      <c r="G94" s="261" t="str">
        <f t="shared" si="13"/>
        <v>2016/06</v>
      </c>
      <c r="H94" s="261" t="str">
        <f t="shared" si="13"/>
        <v>2016/07</v>
      </c>
      <c r="I94" s="261" t="str">
        <f t="shared" si="13"/>
        <v>2016/08</v>
      </c>
      <c r="J94" s="261" t="str">
        <f t="shared" si="13"/>
        <v>2016/09</v>
      </c>
      <c r="K94" s="261" t="str">
        <f t="shared" si="13"/>
        <v>2016/10</v>
      </c>
      <c r="L94" s="261" t="str">
        <f t="shared" si="13"/>
        <v>2016/11</v>
      </c>
      <c r="M94" s="261" t="str">
        <f t="shared" si="13"/>
        <v>2016/12</v>
      </c>
      <c r="N94" s="204" t="s">
        <v>291</v>
      </c>
    </row>
    <row r="95" spans="1:14">
      <c r="A95" s="193" t="s">
        <v>242</v>
      </c>
      <c r="B95" s="175">
        <v>73481.09</v>
      </c>
      <c r="C95" s="175">
        <v>75814.41</v>
      </c>
      <c r="D95" s="201">
        <v>83268.039999999994</v>
      </c>
      <c r="E95" s="175">
        <v>85327.8</v>
      </c>
      <c r="F95" s="175">
        <v>77803.41</v>
      </c>
      <c r="G95" s="175">
        <v>76817.19</v>
      </c>
      <c r="H95" s="175">
        <v>75405.53</v>
      </c>
      <c r="I95" s="175">
        <v>75968</v>
      </c>
      <c r="J95" s="175">
        <v>76488.38</v>
      </c>
      <c r="K95" s="175">
        <v>78536.17</v>
      </c>
      <c r="L95" s="175">
        <v>73995.199999999997</v>
      </c>
      <c r="M95" s="175">
        <v>78138.66</v>
      </c>
      <c r="N95" s="176" t="s">
        <v>242</v>
      </c>
    </row>
    <row r="96" spans="1:14" ht="12" customHeight="1">
      <c r="A96" s="193" t="s">
        <v>243</v>
      </c>
      <c r="B96" s="175">
        <v>73481.09</v>
      </c>
      <c r="C96" s="175">
        <v>75814.41</v>
      </c>
      <c r="D96" s="201">
        <v>83402.73</v>
      </c>
      <c r="E96" s="175">
        <v>86343.65</v>
      </c>
      <c r="F96" s="175">
        <v>86343.65</v>
      </c>
      <c r="G96" s="175">
        <v>86343.65</v>
      </c>
      <c r="H96" s="175">
        <v>86343.65</v>
      </c>
      <c r="I96" s="175">
        <v>86343.65</v>
      </c>
      <c r="J96" s="175">
        <v>86343.65</v>
      </c>
      <c r="K96" s="175">
        <v>86343.65</v>
      </c>
      <c r="L96" s="175">
        <v>86343.65</v>
      </c>
      <c r="M96" s="175">
        <v>86343.65</v>
      </c>
      <c r="N96" s="176" t="s">
        <v>292</v>
      </c>
    </row>
    <row r="97" spans="1:14">
      <c r="A97" s="193" t="s">
        <v>244</v>
      </c>
      <c r="B97" s="175">
        <v>68567.89</v>
      </c>
      <c r="C97" s="175">
        <v>68567.89</v>
      </c>
      <c r="D97" s="201">
        <v>68567.89</v>
      </c>
      <c r="E97" s="201">
        <v>68567.89</v>
      </c>
      <c r="F97" s="201">
        <v>68567.89</v>
      </c>
      <c r="G97" s="201">
        <v>68567.89</v>
      </c>
      <c r="H97" s="201">
        <v>68567.89</v>
      </c>
      <c r="I97" s="201">
        <v>68567.89</v>
      </c>
      <c r="J97" s="201">
        <v>68567.89</v>
      </c>
      <c r="K97" s="201">
        <v>68567.89</v>
      </c>
      <c r="L97" s="201">
        <v>68567.89</v>
      </c>
      <c r="M97" s="201">
        <v>68567.89</v>
      </c>
      <c r="N97" s="176" t="s">
        <v>293</v>
      </c>
    </row>
    <row r="98" spans="1:14">
      <c r="A98" s="262" t="s">
        <v>156</v>
      </c>
      <c r="B98" s="263">
        <v>4212.6600429999999</v>
      </c>
      <c r="C98" s="263">
        <v>4551.48902</v>
      </c>
      <c r="D98" s="263">
        <v>4702.5800920000001</v>
      </c>
      <c r="E98" s="175">
        <v>4843.8194707657103</v>
      </c>
      <c r="F98" s="175">
        <v>4308.3423270000003</v>
      </c>
      <c r="G98" s="175">
        <v>3417.7365679999998</v>
      </c>
      <c r="H98" s="175">
        <v>4092.4485519999998</v>
      </c>
      <c r="I98" s="175">
        <v>4195.4339848726167</v>
      </c>
      <c r="J98" s="175">
        <v>3329.1991799799998</v>
      </c>
      <c r="K98" s="175">
        <v>4126.5119913272429</v>
      </c>
      <c r="L98" s="175">
        <v>4106.0082898504324</v>
      </c>
      <c r="M98" s="175">
        <v>4038.0970015940993</v>
      </c>
      <c r="N98" s="260" t="s">
        <v>157</v>
      </c>
    </row>
    <row r="99" spans="1:14">
      <c r="A99" s="281"/>
      <c r="B99" s="282"/>
      <c r="C99" s="282"/>
      <c r="D99" s="282"/>
      <c r="E99" s="282"/>
      <c r="F99" s="282"/>
      <c r="G99" s="282"/>
      <c r="H99" s="282"/>
      <c r="I99" s="282"/>
      <c r="J99" s="282"/>
      <c r="K99" s="282"/>
      <c r="L99" s="282"/>
      <c r="M99" s="282"/>
      <c r="N99" s="283"/>
    </row>
    <row r="100" spans="1:14">
      <c r="A100" s="240" t="s">
        <v>18</v>
      </c>
      <c r="B100" s="241" t="s">
        <v>497</v>
      </c>
      <c r="C100" s="241" t="str">
        <f t="shared" ref="C100:M100" si="14">+C4</f>
        <v>2016/02</v>
      </c>
      <c r="D100" s="241" t="str">
        <f t="shared" si="14"/>
        <v>2016/03</v>
      </c>
      <c r="E100" s="241" t="str">
        <f t="shared" si="14"/>
        <v>2016/04</v>
      </c>
      <c r="F100" s="241" t="str">
        <f t="shared" si="14"/>
        <v>2016/05</v>
      </c>
      <c r="G100" s="241" t="str">
        <f t="shared" si="14"/>
        <v>2016/06</v>
      </c>
      <c r="H100" s="241" t="str">
        <f t="shared" si="14"/>
        <v>2016/07</v>
      </c>
      <c r="I100" s="241" t="str">
        <f t="shared" si="14"/>
        <v>2016/08</v>
      </c>
      <c r="J100" s="241" t="str">
        <f t="shared" si="14"/>
        <v>2016/09</v>
      </c>
      <c r="K100" s="241" t="str">
        <f t="shared" si="14"/>
        <v>2016/10</v>
      </c>
      <c r="L100" s="241" t="str">
        <f t="shared" si="14"/>
        <v>2016/11</v>
      </c>
      <c r="M100" s="241" t="str">
        <f t="shared" si="14"/>
        <v>2016/12</v>
      </c>
      <c r="N100" s="242" t="s">
        <v>107</v>
      </c>
    </row>
    <row r="101" spans="1:14">
      <c r="A101" s="243" t="s">
        <v>234</v>
      </c>
      <c r="B101" s="201">
        <v>1053926</v>
      </c>
      <c r="C101" s="201">
        <v>1050627</v>
      </c>
      <c r="D101" s="201">
        <v>1056210</v>
      </c>
      <c r="E101" s="201">
        <v>1044596</v>
      </c>
      <c r="F101" s="201">
        <v>1062552</v>
      </c>
      <c r="G101" s="201">
        <v>1062315</v>
      </c>
      <c r="H101" s="201">
        <v>1062967</v>
      </c>
      <c r="I101" s="201">
        <v>1058801</v>
      </c>
      <c r="J101" s="201">
        <v>1054532</v>
      </c>
      <c r="K101" s="201">
        <v>1048880</v>
      </c>
      <c r="L101" s="201">
        <v>1043329</v>
      </c>
      <c r="M101" s="201">
        <v>1040794</v>
      </c>
      <c r="N101" s="244" t="s">
        <v>302</v>
      </c>
    </row>
    <row r="102" spans="1:14">
      <c r="A102" s="243" t="s">
        <v>261</v>
      </c>
      <c r="B102" s="201">
        <v>2850462</v>
      </c>
      <c r="C102" s="201">
        <v>2870654</v>
      </c>
      <c r="D102" s="201">
        <v>2880051</v>
      </c>
      <c r="E102" s="201">
        <v>2895025</v>
      </c>
      <c r="F102" s="201">
        <v>2881639</v>
      </c>
      <c r="G102" s="201">
        <v>2880298</v>
      </c>
      <c r="H102" s="201">
        <v>2890141</v>
      </c>
      <c r="I102" s="201">
        <v>2877746</v>
      </c>
      <c r="J102" s="201">
        <v>2758650</v>
      </c>
      <c r="K102" s="201">
        <v>2873893</v>
      </c>
      <c r="L102" s="201">
        <v>2889306</v>
      </c>
      <c r="M102" s="201">
        <v>2918622</v>
      </c>
      <c r="N102" s="244" t="s">
        <v>54</v>
      </c>
    </row>
    <row r="103" spans="1:14">
      <c r="A103" s="243" t="s">
        <v>262</v>
      </c>
      <c r="B103" s="245">
        <v>138585</v>
      </c>
      <c r="C103" s="245">
        <v>136865</v>
      </c>
      <c r="D103" s="245">
        <v>135665</v>
      </c>
      <c r="E103" s="245">
        <v>130857</v>
      </c>
      <c r="F103" s="245">
        <v>127754</v>
      </c>
      <c r="G103" s="245">
        <v>122572</v>
      </c>
      <c r="H103" s="245">
        <v>118502</v>
      </c>
      <c r="I103" s="245">
        <v>113822</v>
      </c>
      <c r="J103" s="245">
        <v>110964</v>
      </c>
      <c r="K103" s="245">
        <v>103556</v>
      </c>
      <c r="L103" s="245">
        <v>100157</v>
      </c>
      <c r="M103" s="245">
        <v>97476</v>
      </c>
      <c r="N103" s="244" t="s">
        <v>303</v>
      </c>
    </row>
    <row r="104" spans="1:14">
      <c r="A104" s="243" t="s">
        <v>263</v>
      </c>
      <c r="B104" s="246">
        <v>2626</v>
      </c>
      <c r="C104" s="246">
        <v>2515</v>
      </c>
      <c r="D104" s="246">
        <v>2421</v>
      </c>
      <c r="E104" s="246">
        <v>2654</v>
      </c>
      <c r="F104" s="246">
        <v>2617</v>
      </c>
      <c r="G104" s="246">
        <v>2585</v>
      </c>
      <c r="H104" s="246">
        <v>2415</v>
      </c>
      <c r="I104" s="246">
        <v>2374</v>
      </c>
      <c r="J104" s="246">
        <v>2148</v>
      </c>
      <c r="K104" s="246">
        <v>2244</v>
      </c>
      <c r="L104" s="246">
        <v>2343</v>
      </c>
      <c r="M104" s="246">
        <v>2571</v>
      </c>
      <c r="N104" s="244" t="s">
        <v>304</v>
      </c>
    </row>
    <row r="105" spans="1:14">
      <c r="A105" s="243" t="s">
        <v>264</v>
      </c>
      <c r="B105" s="246">
        <v>1251</v>
      </c>
      <c r="C105" s="246">
        <v>1168</v>
      </c>
      <c r="D105" s="246">
        <v>1134</v>
      </c>
      <c r="E105" s="246">
        <v>1160</v>
      </c>
      <c r="F105" s="246">
        <v>847</v>
      </c>
      <c r="G105" s="246">
        <v>853</v>
      </c>
      <c r="H105" s="246">
        <v>849</v>
      </c>
      <c r="I105" s="246">
        <v>738</v>
      </c>
      <c r="J105" s="246">
        <v>786</v>
      </c>
      <c r="K105" s="246">
        <v>794</v>
      </c>
      <c r="L105" s="246">
        <v>471</v>
      </c>
      <c r="M105" s="246">
        <v>481</v>
      </c>
      <c r="N105" s="244" t="s">
        <v>305</v>
      </c>
    </row>
    <row r="106" spans="1:14">
      <c r="A106" s="324" t="s">
        <v>39</v>
      </c>
      <c r="B106" s="325">
        <v>6078800</v>
      </c>
      <c r="C106" s="325">
        <v>6137144</v>
      </c>
      <c r="D106" s="325">
        <v>6210607</v>
      </c>
      <c r="E106" s="325">
        <v>6261947</v>
      </c>
      <c r="F106" s="325">
        <v>6210607</v>
      </c>
      <c r="G106" s="325">
        <v>6373401</v>
      </c>
      <c r="H106" s="325">
        <v>6417275</v>
      </c>
      <c r="I106" s="325">
        <v>6447344</v>
      </c>
      <c r="J106" s="325">
        <v>6484665</v>
      </c>
      <c r="K106" s="325">
        <v>6514155</v>
      </c>
      <c r="L106" s="325">
        <v>6566391</v>
      </c>
      <c r="M106" s="325">
        <v>6625759</v>
      </c>
      <c r="N106" s="326" t="s">
        <v>40</v>
      </c>
    </row>
    <row r="107" spans="1:14" s="313" customFormat="1">
      <c r="A107" s="487" t="s">
        <v>617</v>
      </c>
      <c r="B107" s="497">
        <v>204105</v>
      </c>
      <c r="C107" s="497">
        <v>213758</v>
      </c>
      <c r="D107" s="497">
        <v>229376</v>
      </c>
      <c r="E107" s="497">
        <v>236826</v>
      </c>
      <c r="F107" s="497">
        <v>230375</v>
      </c>
      <c r="G107" s="497">
        <v>208172</v>
      </c>
      <c r="H107" s="497">
        <v>212634</v>
      </c>
      <c r="I107" s="497">
        <v>198352</v>
      </c>
      <c r="J107" s="497">
        <v>179322</v>
      </c>
      <c r="K107" s="497">
        <v>209731</v>
      </c>
      <c r="L107" s="497">
        <v>216908</v>
      </c>
      <c r="M107" s="497">
        <v>213900</v>
      </c>
      <c r="N107" s="495" t="s">
        <v>621</v>
      </c>
    </row>
    <row r="108" spans="1:14" s="313" customFormat="1">
      <c r="A108" s="430" t="s">
        <v>618</v>
      </c>
      <c r="B108" s="496">
        <v>8992</v>
      </c>
      <c r="C108" s="496">
        <v>8090</v>
      </c>
      <c r="D108" s="496">
        <v>8897</v>
      </c>
      <c r="E108" s="496">
        <v>9224</v>
      </c>
      <c r="F108" s="496">
        <v>8777</v>
      </c>
      <c r="G108" s="496">
        <v>7886</v>
      </c>
      <c r="H108" s="496">
        <v>7725</v>
      </c>
      <c r="I108" s="496">
        <v>7733</v>
      </c>
      <c r="J108" s="496">
        <v>7449</v>
      </c>
      <c r="K108" s="496">
        <v>7713</v>
      </c>
      <c r="L108" s="496">
        <v>8293</v>
      </c>
      <c r="M108" s="496">
        <v>8524</v>
      </c>
      <c r="N108" s="490" t="s">
        <v>622</v>
      </c>
    </row>
    <row r="109" spans="1:14" s="313" customFormat="1">
      <c r="A109" s="498" t="s">
        <v>619</v>
      </c>
      <c r="B109" s="457">
        <v>32163</v>
      </c>
      <c r="C109" s="457">
        <v>32418</v>
      </c>
      <c r="D109" s="457">
        <v>34485</v>
      </c>
      <c r="E109" s="500">
        <v>33487</v>
      </c>
      <c r="F109" s="500">
        <v>36033</v>
      </c>
      <c r="G109" s="500">
        <v>37173</v>
      </c>
      <c r="H109" s="500">
        <v>36029</v>
      </c>
      <c r="I109" s="500">
        <v>36711</v>
      </c>
      <c r="J109" s="500">
        <v>36563</v>
      </c>
      <c r="K109" s="500">
        <v>39629</v>
      </c>
      <c r="L109" s="500">
        <v>43241</v>
      </c>
      <c r="M109" s="500">
        <v>40329</v>
      </c>
      <c r="N109" s="501" t="s">
        <v>623</v>
      </c>
    </row>
    <row r="110" spans="1:14" ht="21.75">
      <c r="A110" s="279" t="s">
        <v>624</v>
      </c>
      <c r="B110" s="246"/>
      <c r="C110" s="246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280" t="s">
        <v>625</v>
      </c>
    </row>
    <row r="111" spans="1:14">
      <c r="A111" s="250"/>
      <c r="B111" s="246"/>
      <c r="C111" s="246"/>
      <c r="D111" s="246"/>
      <c r="E111" s="246"/>
      <c r="F111" s="246"/>
      <c r="G111" s="246"/>
      <c r="H111" s="246"/>
      <c r="I111" s="246"/>
      <c r="J111" s="246"/>
      <c r="K111" s="246"/>
      <c r="L111" s="246"/>
      <c r="M111" s="246"/>
      <c r="N111" s="251"/>
    </row>
    <row r="112" spans="1:14">
      <c r="A112" s="240" t="s">
        <v>392</v>
      </c>
      <c r="B112" s="241" t="s">
        <v>497</v>
      </c>
      <c r="C112" s="241" t="str">
        <f t="shared" ref="C112:M112" si="15">+C4</f>
        <v>2016/02</v>
      </c>
      <c r="D112" s="241" t="str">
        <f t="shared" si="15"/>
        <v>2016/03</v>
      </c>
      <c r="E112" s="241" t="str">
        <f t="shared" si="15"/>
        <v>2016/04</v>
      </c>
      <c r="F112" s="241" t="str">
        <f t="shared" si="15"/>
        <v>2016/05</v>
      </c>
      <c r="G112" s="241" t="str">
        <f t="shared" si="15"/>
        <v>2016/06</v>
      </c>
      <c r="H112" s="241" t="str">
        <f t="shared" si="15"/>
        <v>2016/07</v>
      </c>
      <c r="I112" s="241" t="str">
        <f t="shared" si="15"/>
        <v>2016/08</v>
      </c>
      <c r="J112" s="241" t="str">
        <f t="shared" si="15"/>
        <v>2016/09</v>
      </c>
      <c r="K112" s="241" t="str">
        <f t="shared" si="15"/>
        <v>2016/10</v>
      </c>
      <c r="L112" s="241" t="str">
        <f t="shared" si="15"/>
        <v>2016/11</v>
      </c>
      <c r="M112" s="241" t="str">
        <f t="shared" si="15"/>
        <v>2016/12</v>
      </c>
      <c r="N112" s="242" t="s">
        <v>394</v>
      </c>
    </row>
    <row r="113" spans="1:14">
      <c r="A113" s="252" t="s">
        <v>357</v>
      </c>
      <c r="B113" s="246">
        <v>65241231</v>
      </c>
      <c r="C113" s="246">
        <v>66956691</v>
      </c>
      <c r="D113" s="246">
        <v>68084241</v>
      </c>
      <c r="E113" s="246">
        <v>69303572</v>
      </c>
      <c r="F113" s="246">
        <v>69979281</v>
      </c>
      <c r="G113" s="246">
        <v>71166530</v>
      </c>
      <c r="H113" s="246">
        <v>70496266</v>
      </c>
      <c r="I113" s="246">
        <v>71316345</v>
      </c>
      <c r="J113" s="246">
        <v>72168323</v>
      </c>
      <c r="K113" s="246">
        <v>73153142</v>
      </c>
      <c r="L113" s="246">
        <v>73471646</v>
      </c>
      <c r="M113" s="246">
        <v>75680572</v>
      </c>
      <c r="N113" s="253" t="s">
        <v>345</v>
      </c>
    </row>
    <row r="114" spans="1:14">
      <c r="A114" s="252" t="s">
        <v>358</v>
      </c>
      <c r="B114" s="246">
        <v>635238</v>
      </c>
      <c r="C114" s="246">
        <v>659427</v>
      </c>
      <c r="D114" s="246">
        <v>678446</v>
      </c>
      <c r="E114" s="246">
        <v>690580</v>
      </c>
      <c r="F114" s="246">
        <v>699945</v>
      </c>
      <c r="G114" s="246">
        <v>708072</v>
      </c>
      <c r="H114" s="246">
        <v>709590</v>
      </c>
      <c r="I114" s="246">
        <v>725452</v>
      </c>
      <c r="J114" s="246">
        <v>741852</v>
      </c>
      <c r="K114" s="246">
        <v>748362</v>
      </c>
      <c r="L114" s="246">
        <v>758206</v>
      </c>
      <c r="M114" s="246">
        <v>763397</v>
      </c>
      <c r="N114" s="244" t="s">
        <v>359</v>
      </c>
    </row>
    <row r="115" spans="1:14">
      <c r="A115" s="254" t="s">
        <v>1</v>
      </c>
      <c r="B115" s="255">
        <f t="shared" ref="B115:M115" si="16">+SUM(B113:B114)</f>
        <v>65876469</v>
      </c>
      <c r="C115" s="255">
        <f t="shared" si="16"/>
        <v>67616118</v>
      </c>
      <c r="D115" s="255">
        <f t="shared" si="16"/>
        <v>68762687</v>
      </c>
      <c r="E115" s="255">
        <f t="shared" si="16"/>
        <v>69994152</v>
      </c>
      <c r="F115" s="255">
        <f t="shared" si="16"/>
        <v>70679226</v>
      </c>
      <c r="G115" s="255">
        <f t="shared" si="16"/>
        <v>71874602</v>
      </c>
      <c r="H115" s="255">
        <f t="shared" si="16"/>
        <v>71205856</v>
      </c>
      <c r="I115" s="255">
        <f t="shared" si="16"/>
        <v>72041797</v>
      </c>
      <c r="J115" s="255">
        <f t="shared" si="16"/>
        <v>72910175</v>
      </c>
      <c r="K115" s="255">
        <f t="shared" si="16"/>
        <v>73901504</v>
      </c>
      <c r="L115" s="255">
        <f t="shared" si="16"/>
        <v>74229852</v>
      </c>
      <c r="M115" s="255">
        <f t="shared" si="16"/>
        <v>76443969</v>
      </c>
      <c r="N115" s="256" t="s">
        <v>2</v>
      </c>
    </row>
    <row r="116" spans="1:14" ht="21.75">
      <c r="A116" s="279" t="s">
        <v>393</v>
      </c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80" t="s">
        <v>395</v>
      </c>
    </row>
    <row r="117" spans="1:14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</row>
    <row r="118" spans="1:14">
      <c r="A118" s="240" t="s">
        <v>433</v>
      </c>
      <c r="B118" s="241" t="s">
        <v>497</v>
      </c>
      <c r="C118" s="241" t="str">
        <f t="shared" ref="C118:M118" si="17">+C4</f>
        <v>2016/02</v>
      </c>
      <c r="D118" s="241" t="str">
        <f t="shared" si="17"/>
        <v>2016/03</v>
      </c>
      <c r="E118" s="241" t="str">
        <f t="shared" si="17"/>
        <v>2016/04</v>
      </c>
      <c r="F118" s="241" t="str">
        <f t="shared" si="17"/>
        <v>2016/05</v>
      </c>
      <c r="G118" s="241" t="str">
        <f t="shared" si="17"/>
        <v>2016/06</v>
      </c>
      <c r="H118" s="241" t="str">
        <f t="shared" si="17"/>
        <v>2016/07</v>
      </c>
      <c r="I118" s="241" t="str">
        <f t="shared" si="17"/>
        <v>2016/08</v>
      </c>
      <c r="J118" s="241" t="str">
        <f t="shared" si="17"/>
        <v>2016/09</v>
      </c>
      <c r="K118" s="241" t="str">
        <f t="shared" si="17"/>
        <v>2016/10</v>
      </c>
      <c r="L118" s="241" t="str">
        <f t="shared" si="17"/>
        <v>2016/11</v>
      </c>
      <c r="M118" s="241" t="str">
        <f t="shared" si="17"/>
        <v>2016/12</v>
      </c>
      <c r="N118" s="242" t="s">
        <v>439</v>
      </c>
    </row>
    <row r="119" spans="1:14">
      <c r="A119" s="288" t="s">
        <v>434</v>
      </c>
      <c r="B119" s="236">
        <v>86545.146110000001</v>
      </c>
      <c r="C119" s="236">
        <f t="shared" ref="C119:M119" si="18">+SUM(C120:C122)</f>
        <v>87569.479354100607</v>
      </c>
      <c r="D119" s="236">
        <f t="shared" si="18"/>
        <v>91926.271450907705</v>
      </c>
      <c r="E119" s="236">
        <f t="shared" si="18"/>
        <v>92910.700768750801</v>
      </c>
      <c r="F119" s="236">
        <f t="shared" si="18"/>
        <v>89921.510558302194</v>
      </c>
      <c r="G119" s="236">
        <f t="shared" si="18"/>
        <v>87175.814798837586</v>
      </c>
      <c r="H119" s="236">
        <f t="shared" si="18"/>
        <v>86461.6541083138</v>
      </c>
      <c r="I119" s="236">
        <f t="shared" si="18"/>
        <v>88455.186757063901</v>
      </c>
      <c r="J119" s="236">
        <f t="shared" si="18"/>
        <v>88363.903488390206</v>
      </c>
      <c r="K119" s="236">
        <f t="shared" si="18"/>
        <v>89796.479201252208</v>
      </c>
      <c r="L119" s="236">
        <f t="shared" si="18"/>
        <v>86349.684915060207</v>
      </c>
      <c r="M119" s="236">
        <f t="shared" si="18"/>
        <v>90321.394947708905</v>
      </c>
      <c r="N119" s="289" t="s">
        <v>440</v>
      </c>
    </row>
    <row r="120" spans="1:14">
      <c r="A120" s="243" t="s">
        <v>435</v>
      </c>
      <c r="B120" s="246">
        <v>44477.337930000002</v>
      </c>
      <c r="C120" s="246">
        <v>44953.401288889901</v>
      </c>
      <c r="D120" s="246">
        <v>47492.626375424501</v>
      </c>
      <c r="E120" s="246">
        <v>47645.770515579599</v>
      </c>
      <c r="F120" s="246">
        <v>46574.980246453197</v>
      </c>
      <c r="G120" s="246">
        <v>44932.838418264597</v>
      </c>
      <c r="H120" s="246">
        <v>44987.704552194402</v>
      </c>
      <c r="I120" s="246">
        <v>45726.868800416603</v>
      </c>
      <c r="J120" s="246">
        <v>45453.657287424001</v>
      </c>
      <c r="K120" s="246">
        <v>46039.076288119802</v>
      </c>
      <c r="L120" s="246">
        <v>45041.919910172401</v>
      </c>
      <c r="M120" s="246">
        <v>47288.679735200902</v>
      </c>
      <c r="N120" s="253" t="s">
        <v>441</v>
      </c>
    </row>
    <row r="121" spans="1:14">
      <c r="A121" s="243" t="s">
        <v>436</v>
      </c>
      <c r="B121" s="246">
        <v>28516.969489999999</v>
      </c>
      <c r="C121" s="246">
        <v>29086.069931453701</v>
      </c>
      <c r="D121" s="246">
        <v>30811.380677129298</v>
      </c>
      <c r="E121" s="246">
        <v>31634.264547274201</v>
      </c>
      <c r="F121" s="246">
        <v>30147.7315459458</v>
      </c>
      <c r="G121" s="246">
        <v>28750.244124528799</v>
      </c>
      <c r="H121" s="246">
        <v>28039.391657925102</v>
      </c>
      <c r="I121" s="246">
        <v>29067.315879183599</v>
      </c>
      <c r="J121" s="246">
        <v>29235.418472218302</v>
      </c>
      <c r="K121" s="246">
        <v>29853.069188609101</v>
      </c>
      <c r="L121" s="246">
        <v>27996.625322628999</v>
      </c>
      <c r="M121" s="246">
        <v>29046.409834847698</v>
      </c>
      <c r="N121" s="253" t="s">
        <v>442</v>
      </c>
    </row>
    <row r="122" spans="1:14">
      <c r="A122" s="243" t="s">
        <v>437</v>
      </c>
      <c r="B122" s="246">
        <v>13550.838680000001</v>
      </c>
      <c r="C122" s="246">
        <v>13530.008133757001</v>
      </c>
      <c r="D122" s="246">
        <v>13622.2643983539</v>
      </c>
      <c r="E122" s="246">
        <v>13630.665705896999</v>
      </c>
      <c r="F122" s="246">
        <v>13198.798765903201</v>
      </c>
      <c r="G122" s="246">
        <v>13492.732256044201</v>
      </c>
      <c r="H122" s="246">
        <v>13434.5578981943</v>
      </c>
      <c r="I122" s="246">
        <v>13661.0020774637</v>
      </c>
      <c r="J122" s="246">
        <v>13674.8277287479</v>
      </c>
      <c r="K122" s="246">
        <v>13904.3337245233</v>
      </c>
      <c r="L122" s="246">
        <v>13311.139682258799</v>
      </c>
      <c r="M122" s="246">
        <v>13986.305377660299</v>
      </c>
      <c r="N122" s="253" t="s">
        <v>443</v>
      </c>
    </row>
    <row r="123" spans="1:14">
      <c r="A123" s="288" t="s">
        <v>438</v>
      </c>
      <c r="B123" s="236">
        <v>141279.31200000001</v>
      </c>
      <c r="C123" s="236">
        <f t="shared" ref="C123:M123" si="19">+SUM(C124:C126)</f>
        <v>145917.8438295901</v>
      </c>
      <c r="D123" s="236">
        <f t="shared" si="19"/>
        <v>162203.01561109698</v>
      </c>
      <c r="E123" s="236">
        <f t="shared" si="19"/>
        <v>168381.76732882339</v>
      </c>
      <c r="F123" s="236">
        <f t="shared" si="19"/>
        <v>152202.99076475151</v>
      </c>
      <c r="G123" s="236">
        <f t="shared" si="19"/>
        <v>149388.3205012439</v>
      </c>
      <c r="H123" s="236">
        <f t="shared" si="19"/>
        <v>146443.97381816019</v>
      </c>
      <c r="I123" s="236">
        <f t="shared" si="19"/>
        <v>145826.03936501831</v>
      </c>
      <c r="J123" s="236">
        <f t="shared" si="19"/>
        <v>148234.73867189419</v>
      </c>
      <c r="K123" s="236">
        <f t="shared" si="19"/>
        <v>153299.19305567391</v>
      </c>
      <c r="L123" s="236">
        <f t="shared" si="19"/>
        <v>144048.9313390484</v>
      </c>
      <c r="M123" s="236">
        <f t="shared" si="19"/>
        <v>156510.9589819368</v>
      </c>
      <c r="N123" s="289" t="s">
        <v>20</v>
      </c>
    </row>
    <row r="124" spans="1:14">
      <c r="A124" s="243" t="s">
        <v>435</v>
      </c>
      <c r="B124" s="246">
        <v>696.81160580000005</v>
      </c>
      <c r="C124" s="246">
        <v>702.11408725349997</v>
      </c>
      <c r="D124" s="246">
        <v>756.56693898499998</v>
      </c>
      <c r="E124" s="246">
        <v>757.31959784569995</v>
      </c>
      <c r="F124" s="246">
        <v>731.29980051339999</v>
      </c>
      <c r="G124" s="246">
        <v>704.75852483040001</v>
      </c>
      <c r="H124" s="246">
        <v>694.73606139200001</v>
      </c>
      <c r="I124" s="246">
        <v>674.09636948649995</v>
      </c>
      <c r="J124" s="246">
        <v>680.99555957350003</v>
      </c>
      <c r="K124" s="246">
        <v>689.4835027025</v>
      </c>
      <c r="L124" s="246">
        <v>697.65920432680002</v>
      </c>
      <c r="M124" s="246">
        <v>695.29696565840004</v>
      </c>
      <c r="N124" s="253" t="s">
        <v>441</v>
      </c>
    </row>
    <row r="125" spans="1:14">
      <c r="A125" s="243" t="s">
        <v>436</v>
      </c>
      <c r="B125" s="246">
        <v>50209.23055</v>
      </c>
      <c r="C125" s="246">
        <v>51158.704640161101</v>
      </c>
      <c r="D125" s="246">
        <v>56570.163139969001</v>
      </c>
      <c r="E125" s="246">
        <v>59266.124545663697</v>
      </c>
      <c r="F125" s="246">
        <v>54670.413508814898</v>
      </c>
      <c r="G125" s="246">
        <v>52943.484074771302</v>
      </c>
      <c r="H125" s="246">
        <v>52959.156146196401</v>
      </c>
      <c r="I125" s="246">
        <v>52105.416867289699</v>
      </c>
      <c r="J125" s="246">
        <v>52983.522494737503</v>
      </c>
      <c r="K125" s="246">
        <v>54669.328285837</v>
      </c>
      <c r="L125" s="246">
        <v>52600.591221884497</v>
      </c>
      <c r="M125" s="246">
        <v>60204.384819734703</v>
      </c>
      <c r="N125" s="253" t="s">
        <v>442</v>
      </c>
    </row>
    <row r="126" spans="1:14">
      <c r="A126" s="243" t="s">
        <v>437</v>
      </c>
      <c r="B126" s="246">
        <v>90373.269880000007</v>
      </c>
      <c r="C126" s="246">
        <v>94057.025102175496</v>
      </c>
      <c r="D126" s="246">
        <v>104876.285532143</v>
      </c>
      <c r="E126" s="246">
        <v>108358.323185314</v>
      </c>
      <c r="F126" s="246">
        <v>96801.277455423202</v>
      </c>
      <c r="G126" s="246">
        <v>95740.077901642202</v>
      </c>
      <c r="H126" s="246">
        <v>92790.081610571797</v>
      </c>
      <c r="I126" s="246">
        <v>93046.526128242098</v>
      </c>
      <c r="J126" s="246">
        <v>94570.220617583196</v>
      </c>
      <c r="K126" s="246">
        <v>97940.381267134406</v>
      </c>
      <c r="L126" s="246">
        <v>90750.680912837095</v>
      </c>
      <c r="M126" s="246">
        <v>95611.277196543699</v>
      </c>
      <c r="N126" s="253" t="s">
        <v>443</v>
      </c>
    </row>
    <row r="127" spans="1:14">
      <c r="A127" s="288" t="s">
        <v>1</v>
      </c>
      <c r="B127" s="236">
        <v>227824.45809999999</v>
      </c>
      <c r="C127" s="236">
        <f t="shared" ref="C127:M127" si="20">+SUM(C123+C119)</f>
        <v>233487.32318369072</v>
      </c>
      <c r="D127" s="236">
        <f t="shared" si="20"/>
        <v>254129.28706200467</v>
      </c>
      <c r="E127" s="236">
        <f t="shared" si="20"/>
        <v>261292.46809757419</v>
      </c>
      <c r="F127" s="236">
        <f t="shared" si="20"/>
        <v>242124.5013230537</v>
      </c>
      <c r="G127" s="236">
        <f t="shared" si="20"/>
        <v>236564.13530008149</v>
      </c>
      <c r="H127" s="236">
        <f t="shared" si="20"/>
        <v>232905.62792647397</v>
      </c>
      <c r="I127" s="236">
        <f t="shared" si="20"/>
        <v>234281.22612208221</v>
      </c>
      <c r="J127" s="236">
        <f t="shared" si="20"/>
        <v>236598.64216028439</v>
      </c>
      <c r="K127" s="236">
        <f t="shared" si="20"/>
        <v>243095.67225692613</v>
      </c>
      <c r="L127" s="236">
        <f t="shared" si="20"/>
        <v>230398.61625410861</v>
      </c>
      <c r="M127" s="236">
        <f t="shared" si="20"/>
        <v>246832.3539296457</v>
      </c>
      <c r="N127" s="289" t="s">
        <v>2</v>
      </c>
    </row>
    <row r="128" spans="1:14">
      <c r="A128" s="285" t="s">
        <v>509</v>
      </c>
      <c r="B128" s="286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7" t="s">
        <v>510</v>
      </c>
    </row>
    <row r="129" spans="1:14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</row>
    <row r="130" spans="1:14">
      <c r="A130" s="240" t="s">
        <v>444</v>
      </c>
      <c r="B130" s="241" t="s">
        <v>497</v>
      </c>
      <c r="C130" s="241" t="str">
        <f t="shared" ref="C130:M130" si="21">+C4</f>
        <v>2016/02</v>
      </c>
      <c r="D130" s="241" t="str">
        <f t="shared" si="21"/>
        <v>2016/03</v>
      </c>
      <c r="E130" s="241" t="str">
        <f t="shared" si="21"/>
        <v>2016/04</v>
      </c>
      <c r="F130" s="241" t="str">
        <f t="shared" si="21"/>
        <v>2016/05</v>
      </c>
      <c r="G130" s="241" t="str">
        <f t="shared" si="21"/>
        <v>2016/06</v>
      </c>
      <c r="H130" s="241" t="str">
        <f t="shared" si="21"/>
        <v>2016/07</v>
      </c>
      <c r="I130" s="241" t="str">
        <f t="shared" si="21"/>
        <v>2016/08</v>
      </c>
      <c r="J130" s="241" t="str">
        <f t="shared" si="21"/>
        <v>2016/09</v>
      </c>
      <c r="K130" s="241" t="str">
        <f t="shared" si="21"/>
        <v>2016/10</v>
      </c>
      <c r="L130" s="241" t="str">
        <f t="shared" si="21"/>
        <v>2016/11</v>
      </c>
      <c r="M130" s="241" t="str">
        <f t="shared" si="21"/>
        <v>2016/12</v>
      </c>
      <c r="N130" s="242" t="s">
        <v>445</v>
      </c>
    </row>
    <row r="131" spans="1:14">
      <c r="A131" s="288" t="s">
        <v>434</v>
      </c>
      <c r="B131" s="236">
        <v>47255.345329000003</v>
      </c>
      <c r="C131" s="236">
        <f t="shared" ref="C131:M131" si="22">+SUM(C132:C134)</f>
        <v>47978.610429592198</v>
      </c>
      <c r="D131" s="236">
        <f t="shared" si="22"/>
        <v>48688.825640478601</v>
      </c>
      <c r="E131" s="236">
        <f t="shared" si="22"/>
        <v>47641.451365200905</v>
      </c>
      <c r="F131" s="236">
        <f t="shared" si="22"/>
        <v>47403.643462851098</v>
      </c>
      <c r="G131" s="236">
        <f t="shared" si="22"/>
        <v>47460.907668736902</v>
      </c>
      <c r="H131" s="236">
        <f t="shared" si="22"/>
        <v>46547.124741783002</v>
      </c>
      <c r="I131" s="236">
        <f t="shared" si="22"/>
        <v>47726.337042991501</v>
      </c>
      <c r="J131" s="236">
        <f t="shared" si="22"/>
        <v>47572.433931348904</v>
      </c>
      <c r="K131" s="236">
        <f t="shared" si="22"/>
        <v>48178.885209485401</v>
      </c>
      <c r="L131" s="236">
        <f t="shared" si="22"/>
        <v>47992.293347708794</v>
      </c>
      <c r="M131" s="236">
        <f t="shared" si="22"/>
        <v>47861.731633304604</v>
      </c>
      <c r="N131" s="289" t="s">
        <v>440</v>
      </c>
    </row>
    <row r="132" spans="1:14">
      <c r="A132" s="243" t="s">
        <v>435</v>
      </c>
      <c r="B132" s="246">
        <v>14140.259029999999</v>
      </c>
      <c r="C132" s="246">
        <v>13922.476294582801</v>
      </c>
      <c r="D132" s="246">
        <v>14082.6841794057</v>
      </c>
      <c r="E132" s="246">
        <v>14015.7559653403</v>
      </c>
      <c r="F132" s="246">
        <v>13469.2074800424</v>
      </c>
      <c r="G132" s="246">
        <v>13497.632235201199</v>
      </c>
      <c r="H132" s="246">
        <v>13088.386291065401</v>
      </c>
      <c r="I132" s="246">
        <v>12977.9431484078</v>
      </c>
      <c r="J132" s="246">
        <v>12735.845313829701</v>
      </c>
      <c r="K132" s="246">
        <v>12162.624145285499</v>
      </c>
      <c r="L132" s="246">
        <v>11732.846747686899</v>
      </c>
      <c r="M132" s="246">
        <v>11205.3823021322</v>
      </c>
      <c r="N132" s="253" t="s">
        <v>441</v>
      </c>
    </row>
    <row r="133" spans="1:14">
      <c r="A133" s="243" t="s">
        <v>436</v>
      </c>
      <c r="B133" s="246">
        <v>7607.3554990000002</v>
      </c>
      <c r="C133" s="246">
        <v>7995.8139761815</v>
      </c>
      <c r="D133" s="246">
        <v>7950.8097274595002</v>
      </c>
      <c r="E133" s="246">
        <v>7538.1368755294998</v>
      </c>
      <c r="F133" s="246">
        <v>7601.9176618684996</v>
      </c>
      <c r="G133" s="246">
        <v>7356.4057064133003</v>
      </c>
      <c r="H133" s="246">
        <v>7413.7104947455</v>
      </c>
      <c r="I133" s="246">
        <v>7550.3076357228001</v>
      </c>
      <c r="J133" s="246">
        <v>7508.3365857480003</v>
      </c>
      <c r="K133" s="246">
        <v>7455.8407924459998</v>
      </c>
      <c r="L133" s="246">
        <v>7045.0221392101002</v>
      </c>
      <c r="M133" s="246">
        <v>7181.6635095543998</v>
      </c>
      <c r="N133" s="253" t="s">
        <v>442</v>
      </c>
    </row>
    <row r="134" spans="1:14">
      <c r="A134" s="243" t="s">
        <v>437</v>
      </c>
      <c r="B134" s="246">
        <v>25507.730800000001</v>
      </c>
      <c r="C134" s="246">
        <v>26060.320158827901</v>
      </c>
      <c r="D134" s="246">
        <v>26655.331733613399</v>
      </c>
      <c r="E134" s="246">
        <v>26087.5585243311</v>
      </c>
      <c r="F134" s="246">
        <v>26332.518320940198</v>
      </c>
      <c r="G134" s="246">
        <v>26606.869727122401</v>
      </c>
      <c r="H134" s="246">
        <v>26045.027955972098</v>
      </c>
      <c r="I134" s="246">
        <v>27198.086258860902</v>
      </c>
      <c r="J134" s="246">
        <v>27328.252031771201</v>
      </c>
      <c r="K134" s="246">
        <v>28560.420271753901</v>
      </c>
      <c r="L134" s="246">
        <v>29214.424460811799</v>
      </c>
      <c r="M134" s="246">
        <v>29474.685821618001</v>
      </c>
      <c r="N134" s="253" t="s">
        <v>443</v>
      </c>
    </row>
    <row r="135" spans="1:14">
      <c r="A135" s="288" t="s">
        <v>438</v>
      </c>
      <c r="B135" s="236">
        <v>1150.8650110000001</v>
      </c>
      <c r="C135" s="236">
        <f t="shared" ref="C135:M135" si="23">+SUM(C136:C138)</f>
        <v>1106.6084685716</v>
      </c>
      <c r="D135" s="236">
        <f t="shared" si="23"/>
        <v>1125.0874407433</v>
      </c>
      <c r="E135" s="236">
        <f t="shared" si="23"/>
        <v>1153.558231553</v>
      </c>
      <c r="F135" s="236">
        <f t="shared" si="23"/>
        <v>1296.5760699298999</v>
      </c>
      <c r="G135" s="236">
        <f t="shared" si="23"/>
        <v>1410.8903819135001</v>
      </c>
      <c r="H135" s="236">
        <f t="shared" si="23"/>
        <v>1440.0506329154</v>
      </c>
      <c r="I135" s="236">
        <f t="shared" si="23"/>
        <v>1390.0737505200002</v>
      </c>
      <c r="J135" s="236">
        <f t="shared" si="23"/>
        <v>1422.5327740341002</v>
      </c>
      <c r="K135" s="236">
        <f t="shared" si="23"/>
        <v>1484.1430381369</v>
      </c>
      <c r="L135" s="236">
        <f t="shared" si="23"/>
        <v>1428.3216217409001</v>
      </c>
      <c r="M135" s="236">
        <f t="shared" si="23"/>
        <v>1490.5366024276002</v>
      </c>
      <c r="N135" s="289" t="s">
        <v>20</v>
      </c>
    </row>
    <row r="136" spans="1:14">
      <c r="A136" s="243" t="s">
        <v>435</v>
      </c>
      <c r="B136" s="246">
        <v>128.16005899999999</v>
      </c>
      <c r="C136" s="246">
        <v>126.7594694596</v>
      </c>
      <c r="D136" s="246">
        <v>126.6964664317</v>
      </c>
      <c r="E136" s="246">
        <v>121.60782120019999</v>
      </c>
      <c r="F136" s="246">
        <v>116.43763496699999</v>
      </c>
      <c r="G136" s="246">
        <v>108.5410016485</v>
      </c>
      <c r="H136" s="246">
        <v>102.6414883553</v>
      </c>
      <c r="I136" s="246">
        <v>95.170917994500002</v>
      </c>
      <c r="J136" s="246">
        <v>91.032280147199998</v>
      </c>
      <c r="K136" s="246">
        <v>88.590722017199994</v>
      </c>
      <c r="L136" s="246">
        <v>84.287632680900003</v>
      </c>
      <c r="M136" s="246">
        <v>80.6311805462</v>
      </c>
      <c r="N136" s="253" t="s">
        <v>441</v>
      </c>
    </row>
    <row r="137" spans="1:14">
      <c r="A137" s="243" t="s">
        <v>436</v>
      </c>
      <c r="B137" s="246">
        <v>842.18383837199997</v>
      </c>
      <c r="C137" s="246">
        <v>803.67829571200002</v>
      </c>
      <c r="D137" s="246">
        <v>828.63626586160001</v>
      </c>
      <c r="E137" s="246">
        <v>809.58936835279997</v>
      </c>
      <c r="F137" s="246">
        <v>948.71706886289996</v>
      </c>
      <c r="G137" s="246">
        <v>1060.0960629650001</v>
      </c>
      <c r="H137" s="246">
        <v>1145.6457925601001</v>
      </c>
      <c r="I137" s="246">
        <v>1102.7614115255001</v>
      </c>
      <c r="J137" s="246">
        <v>1139.2950709869001</v>
      </c>
      <c r="K137" s="246">
        <v>1204.6329381196999</v>
      </c>
      <c r="L137" s="246">
        <v>1161.69210206</v>
      </c>
      <c r="M137" s="246">
        <v>1228.0568298814001</v>
      </c>
      <c r="N137" s="253" t="s">
        <v>442</v>
      </c>
    </row>
    <row r="138" spans="1:14">
      <c r="A138" s="243" t="s">
        <v>437</v>
      </c>
      <c r="B138" s="246">
        <v>180.52111389999999</v>
      </c>
      <c r="C138" s="246">
        <v>176.17070340000001</v>
      </c>
      <c r="D138" s="246">
        <v>169.75470845000001</v>
      </c>
      <c r="E138" s="246">
        <v>222.361042</v>
      </c>
      <c r="F138" s="246">
        <v>231.4213661</v>
      </c>
      <c r="G138" s="246">
        <v>242.25331729999999</v>
      </c>
      <c r="H138" s="246">
        <v>191.763352</v>
      </c>
      <c r="I138" s="246">
        <v>192.14142100000001</v>
      </c>
      <c r="J138" s="246">
        <v>192.2054229</v>
      </c>
      <c r="K138" s="246">
        <v>190.91937799999999</v>
      </c>
      <c r="L138" s="246">
        <v>182.34188700000001</v>
      </c>
      <c r="M138" s="246">
        <v>181.848592</v>
      </c>
      <c r="N138" s="253" t="s">
        <v>443</v>
      </c>
    </row>
    <row r="139" spans="1:14">
      <c r="A139" s="290" t="s">
        <v>1</v>
      </c>
      <c r="B139" s="226">
        <v>48406.210340000005</v>
      </c>
      <c r="C139" s="226">
        <f t="shared" ref="C139:M139" si="24">+SUM(C135+C131)</f>
        <v>49085.218898163796</v>
      </c>
      <c r="D139" s="226">
        <f t="shared" si="24"/>
        <v>49813.913081221901</v>
      </c>
      <c r="E139" s="226">
        <f t="shared" si="24"/>
        <v>48795.009596753902</v>
      </c>
      <c r="F139" s="226">
        <f t="shared" si="24"/>
        <v>48700.219532780997</v>
      </c>
      <c r="G139" s="226">
        <f t="shared" si="24"/>
        <v>48871.798050650403</v>
      </c>
      <c r="H139" s="226">
        <f t="shared" si="24"/>
        <v>47987.175374698403</v>
      </c>
      <c r="I139" s="226">
        <f t="shared" si="24"/>
        <v>49116.410793511503</v>
      </c>
      <c r="J139" s="226">
        <f t="shared" si="24"/>
        <v>48994.966705383005</v>
      </c>
      <c r="K139" s="226">
        <f t="shared" si="24"/>
        <v>49663.0282476223</v>
      </c>
      <c r="L139" s="226">
        <f t="shared" si="24"/>
        <v>49420.614969449693</v>
      </c>
      <c r="M139" s="226">
        <f t="shared" si="24"/>
        <v>49352.268235732205</v>
      </c>
      <c r="N139" s="256" t="s">
        <v>2</v>
      </c>
    </row>
    <row r="140" spans="1:14">
      <c r="A140" s="285" t="s">
        <v>509</v>
      </c>
      <c r="B140" s="214"/>
      <c r="C140" s="214"/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87" t="s">
        <v>510</v>
      </c>
    </row>
    <row r="141" spans="1:14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</row>
    <row r="142" spans="1:14">
      <c r="A142" s="240" t="s">
        <v>446</v>
      </c>
      <c r="B142" s="241" t="s">
        <v>497</v>
      </c>
      <c r="C142" s="241" t="str">
        <f t="shared" ref="C142:M142" si="25">+C4</f>
        <v>2016/02</v>
      </c>
      <c r="D142" s="241" t="str">
        <f t="shared" si="25"/>
        <v>2016/03</v>
      </c>
      <c r="E142" s="241" t="str">
        <f t="shared" si="25"/>
        <v>2016/04</v>
      </c>
      <c r="F142" s="241" t="str">
        <f t="shared" si="25"/>
        <v>2016/05</v>
      </c>
      <c r="G142" s="241" t="str">
        <f t="shared" si="25"/>
        <v>2016/06</v>
      </c>
      <c r="H142" s="241" t="str">
        <f t="shared" si="25"/>
        <v>2016/07</v>
      </c>
      <c r="I142" s="241" t="str">
        <f t="shared" si="25"/>
        <v>2016/08</v>
      </c>
      <c r="J142" s="241" t="str">
        <f t="shared" si="25"/>
        <v>2016/09</v>
      </c>
      <c r="K142" s="241" t="str">
        <f t="shared" si="25"/>
        <v>2016/10</v>
      </c>
      <c r="L142" s="241" t="str">
        <f t="shared" si="25"/>
        <v>2016/11</v>
      </c>
      <c r="M142" s="241" t="str">
        <f t="shared" si="25"/>
        <v>2016/12</v>
      </c>
      <c r="N142" s="242" t="s">
        <v>450</v>
      </c>
    </row>
    <row r="143" spans="1:14">
      <c r="A143" s="288" t="s">
        <v>434</v>
      </c>
      <c r="B143" s="236">
        <f>SUM(B144:B148)</f>
        <v>367449.80000000005</v>
      </c>
      <c r="C143" s="236">
        <f t="shared" ref="C143:L143" si="26">SUM(C144:C148)</f>
        <v>367493.1</v>
      </c>
      <c r="D143" s="236">
        <f t="shared" si="26"/>
        <v>376127</v>
      </c>
      <c r="E143" s="236">
        <f t="shared" si="26"/>
        <v>381360.6</v>
      </c>
      <c r="F143" s="236">
        <f t="shared" si="26"/>
        <v>378952.1</v>
      </c>
      <c r="G143" s="236">
        <f t="shared" si="26"/>
        <v>386700.69999999995</v>
      </c>
      <c r="H143" s="236">
        <f t="shared" si="26"/>
        <v>386837.5</v>
      </c>
      <c r="I143" s="236">
        <f t="shared" si="26"/>
        <v>387688.19999999995</v>
      </c>
      <c r="J143" s="236">
        <f t="shared" si="26"/>
        <v>394719.39999999997</v>
      </c>
      <c r="K143" s="236">
        <f t="shared" si="26"/>
        <v>397608.10000000003</v>
      </c>
      <c r="L143" s="236">
        <f t="shared" si="26"/>
        <v>398282.8</v>
      </c>
      <c r="M143" s="236">
        <v>402517.99999999994</v>
      </c>
      <c r="N143" s="289" t="s">
        <v>440</v>
      </c>
    </row>
    <row r="144" spans="1:14">
      <c r="A144" s="243" t="s">
        <v>518</v>
      </c>
      <c r="B144" s="246">
        <v>1493.1</v>
      </c>
      <c r="C144" s="246">
        <v>1401.1</v>
      </c>
      <c r="D144" s="246">
        <v>1434.9</v>
      </c>
      <c r="E144" s="246">
        <v>1351.1</v>
      </c>
      <c r="F144" s="246">
        <v>1363.3</v>
      </c>
      <c r="G144" s="246">
        <v>1292.3</v>
      </c>
      <c r="H144" s="246">
        <v>1139.7</v>
      </c>
      <c r="I144" s="246">
        <v>1030.7</v>
      </c>
      <c r="J144" s="246">
        <v>1000.5</v>
      </c>
      <c r="K144" s="246">
        <v>1005.9</v>
      </c>
      <c r="L144" s="246">
        <v>1009.9</v>
      </c>
      <c r="M144" s="246">
        <v>897.6</v>
      </c>
      <c r="N144" s="253" t="s">
        <v>441</v>
      </c>
    </row>
    <row r="145" spans="1:14">
      <c r="A145" s="243" t="s">
        <v>449</v>
      </c>
      <c r="B145" s="246">
        <v>1389.8</v>
      </c>
      <c r="C145" s="246">
        <v>1358.5</v>
      </c>
      <c r="D145" s="246">
        <v>1454.7</v>
      </c>
      <c r="E145" s="246">
        <v>1420.8999999999999</v>
      </c>
      <c r="F145" s="246">
        <v>1658.6</v>
      </c>
      <c r="G145" s="246">
        <v>1610.8</v>
      </c>
      <c r="H145" s="246">
        <v>1036.5999999999999</v>
      </c>
      <c r="I145" s="246">
        <v>1012.8</v>
      </c>
      <c r="J145" s="246">
        <v>1130.8</v>
      </c>
      <c r="K145" s="246">
        <v>1182.7</v>
      </c>
      <c r="L145" s="246">
        <v>1147.1999999999998</v>
      </c>
      <c r="M145" s="246">
        <v>1184.4000000000001</v>
      </c>
      <c r="N145" s="253" t="s">
        <v>452</v>
      </c>
    </row>
    <row r="146" spans="1:14">
      <c r="A146" s="243" t="s">
        <v>447</v>
      </c>
      <c r="B146" s="246">
        <v>213834.7</v>
      </c>
      <c r="C146" s="246">
        <v>214542.9</v>
      </c>
      <c r="D146" s="246">
        <v>218218.1</v>
      </c>
      <c r="E146" s="246">
        <v>217937.9</v>
      </c>
      <c r="F146" s="246">
        <v>214766.2</v>
      </c>
      <c r="G146" s="246">
        <v>217109</v>
      </c>
      <c r="H146" s="246">
        <v>217137.4</v>
      </c>
      <c r="I146" s="246">
        <v>217124.7</v>
      </c>
      <c r="J146" s="246">
        <v>221377.8</v>
      </c>
      <c r="K146" s="246">
        <v>222237.1</v>
      </c>
      <c r="L146" s="246">
        <v>226552.3</v>
      </c>
      <c r="M146" s="246">
        <v>228046.9</v>
      </c>
      <c r="N146" s="253" t="s">
        <v>124</v>
      </c>
    </row>
    <row r="147" spans="1:14">
      <c r="A147" s="243" t="s">
        <v>448</v>
      </c>
      <c r="B147" s="246">
        <v>142891.70000000001</v>
      </c>
      <c r="C147" s="246">
        <v>143342.6</v>
      </c>
      <c r="D147" s="246">
        <v>147761.80000000002</v>
      </c>
      <c r="E147" s="246">
        <v>152925.9</v>
      </c>
      <c r="F147" s="246">
        <v>152873</v>
      </c>
      <c r="G147" s="246">
        <v>157480.5</v>
      </c>
      <c r="H147" s="246">
        <v>157825.30000000002</v>
      </c>
      <c r="I147" s="246">
        <v>158018.4</v>
      </c>
      <c r="J147" s="246">
        <v>160053.29999999999</v>
      </c>
      <c r="K147" s="246">
        <v>161021.20000000001</v>
      </c>
      <c r="L147" s="246">
        <v>157223.70000000001</v>
      </c>
      <c r="M147" s="246">
        <v>158510.29999999999</v>
      </c>
      <c r="N147" s="253" t="s">
        <v>451</v>
      </c>
    </row>
    <row r="148" spans="1:14">
      <c r="A148" s="243" t="s">
        <v>513</v>
      </c>
      <c r="B148" s="246">
        <v>7840.5</v>
      </c>
      <c r="C148" s="246">
        <v>6848</v>
      </c>
      <c r="D148" s="246">
        <v>7257.5</v>
      </c>
      <c r="E148" s="246">
        <v>7724.8</v>
      </c>
      <c r="F148" s="246">
        <v>8291</v>
      </c>
      <c r="G148" s="246">
        <v>9208.1</v>
      </c>
      <c r="H148" s="246">
        <v>9698.5</v>
      </c>
      <c r="I148" s="246">
        <v>10501.6</v>
      </c>
      <c r="J148" s="246">
        <v>11157</v>
      </c>
      <c r="K148" s="246">
        <v>12161.2</v>
      </c>
      <c r="L148" s="246">
        <v>12349.7</v>
      </c>
      <c r="M148" s="246">
        <v>13878.8</v>
      </c>
      <c r="N148" s="253" t="s">
        <v>515</v>
      </c>
    </row>
    <row r="149" spans="1:14">
      <c r="A149" s="288" t="s">
        <v>438</v>
      </c>
      <c r="B149" s="236">
        <f>SUM(B150:B153)</f>
        <v>91908.700000000012</v>
      </c>
      <c r="C149" s="236">
        <f t="shared" ref="C149:L149" si="27">SUM(C150:C153)</f>
        <v>95212</v>
      </c>
      <c r="D149" s="236">
        <f t="shared" si="27"/>
        <v>98897.299999999988</v>
      </c>
      <c r="E149" s="236">
        <f t="shared" si="27"/>
        <v>103783.8</v>
      </c>
      <c r="F149" s="236">
        <f t="shared" si="27"/>
        <v>102778.20000000001</v>
      </c>
      <c r="G149" s="236">
        <f t="shared" si="27"/>
        <v>104127.6</v>
      </c>
      <c r="H149" s="236">
        <f t="shared" si="27"/>
        <v>105139.9</v>
      </c>
      <c r="I149" s="236">
        <f t="shared" si="27"/>
        <v>108035.7</v>
      </c>
      <c r="J149" s="236">
        <f t="shared" si="27"/>
        <v>109004.5</v>
      </c>
      <c r="K149" s="236">
        <f t="shared" si="27"/>
        <v>104809.2</v>
      </c>
      <c r="L149" s="236">
        <f t="shared" si="27"/>
        <v>94034.8</v>
      </c>
      <c r="M149" s="236">
        <v>94438.200000000012</v>
      </c>
      <c r="N149" s="289" t="s">
        <v>20</v>
      </c>
    </row>
    <row r="150" spans="1:14">
      <c r="A150" s="243" t="s">
        <v>518</v>
      </c>
      <c r="B150" s="246">
        <v>76.599999999999994</v>
      </c>
      <c r="C150" s="246">
        <v>76</v>
      </c>
      <c r="D150" s="246">
        <v>78.599999999999994</v>
      </c>
      <c r="E150" s="246">
        <v>73.099999999999994</v>
      </c>
      <c r="F150" s="246">
        <v>73</v>
      </c>
      <c r="G150" s="246">
        <v>72.2</v>
      </c>
      <c r="H150" s="246">
        <v>70.099999999999994</v>
      </c>
      <c r="I150" s="246">
        <v>60.3</v>
      </c>
      <c r="J150" s="246">
        <v>62.9</v>
      </c>
      <c r="K150" s="246">
        <v>63.1</v>
      </c>
      <c r="L150" s="246">
        <v>60.9</v>
      </c>
      <c r="M150" s="246">
        <v>57.1</v>
      </c>
      <c r="N150" s="253" t="s">
        <v>441</v>
      </c>
    </row>
    <row r="151" spans="1:14">
      <c r="A151" s="243" t="s">
        <v>449</v>
      </c>
      <c r="B151" s="246">
        <v>120.8</v>
      </c>
      <c r="C151" s="246">
        <v>75.8</v>
      </c>
      <c r="D151" s="246">
        <v>76.5</v>
      </c>
      <c r="E151" s="246">
        <v>38</v>
      </c>
      <c r="F151" s="246">
        <v>38</v>
      </c>
      <c r="G151" s="246">
        <v>37.1</v>
      </c>
      <c r="H151" s="246">
        <v>36.4</v>
      </c>
      <c r="I151" s="246">
        <v>32.4</v>
      </c>
      <c r="J151" s="246">
        <v>32.700000000000003</v>
      </c>
      <c r="K151" s="246">
        <v>30</v>
      </c>
      <c r="L151" s="246">
        <v>28.9</v>
      </c>
      <c r="M151" s="246">
        <v>27.9</v>
      </c>
      <c r="N151" s="253" t="s">
        <v>452</v>
      </c>
    </row>
    <row r="152" spans="1:14">
      <c r="A152" s="243" t="s">
        <v>447</v>
      </c>
      <c r="B152" s="246">
        <v>50088</v>
      </c>
      <c r="C152" s="246">
        <v>51412.4</v>
      </c>
      <c r="D152" s="246">
        <v>52647</v>
      </c>
      <c r="E152" s="246">
        <v>55216.9</v>
      </c>
      <c r="F152" s="246">
        <v>55269.9</v>
      </c>
      <c r="G152" s="246">
        <v>56648.1</v>
      </c>
      <c r="H152" s="246">
        <v>56296.2</v>
      </c>
      <c r="I152" s="246">
        <v>57813.2</v>
      </c>
      <c r="J152" s="246">
        <v>57394.2</v>
      </c>
      <c r="K152" s="246">
        <v>55297.4</v>
      </c>
      <c r="L152" s="246">
        <v>48888.6</v>
      </c>
      <c r="M152" s="246">
        <v>50255.3</v>
      </c>
      <c r="N152" s="253" t="s">
        <v>124</v>
      </c>
    </row>
    <row r="153" spans="1:14">
      <c r="A153" s="243" t="s">
        <v>448</v>
      </c>
      <c r="B153" s="201">
        <v>41623.300000000003</v>
      </c>
      <c r="C153" s="201">
        <v>43647.8</v>
      </c>
      <c r="D153" s="201">
        <v>46095.199999999997</v>
      </c>
      <c r="E153" s="201">
        <v>48455.8</v>
      </c>
      <c r="F153" s="201">
        <v>47397.3</v>
      </c>
      <c r="G153" s="201">
        <v>47370.2</v>
      </c>
      <c r="H153" s="201">
        <v>48737.2</v>
      </c>
      <c r="I153" s="201">
        <v>50129.8</v>
      </c>
      <c r="J153" s="201">
        <v>51514.7</v>
      </c>
      <c r="K153" s="201">
        <v>49418.7</v>
      </c>
      <c r="L153" s="201">
        <v>45056.4</v>
      </c>
      <c r="M153" s="201">
        <v>44097.9</v>
      </c>
      <c r="N153" s="253" t="s">
        <v>451</v>
      </c>
    </row>
    <row r="154" spans="1:14">
      <c r="A154" s="290" t="s">
        <v>1</v>
      </c>
      <c r="B154" s="226">
        <f>SUM(B149,B143)</f>
        <v>459358.50000000006</v>
      </c>
      <c r="C154" s="226">
        <f t="shared" ref="C154:L154" si="28">SUM(C149,C143)</f>
        <v>462705.1</v>
      </c>
      <c r="D154" s="226">
        <f t="shared" si="28"/>
        <v>475024.3</v>
      </c>
      <c r="E154" s="226">
        <f t="shared" si="28"/>
        <v>485144.39999999997</v>
      </c>
      <c r="F154" s="226">
        <f t="shared" si="28"/>
        <v>481730.3</v>
      </c>
      <c r="G154" s="226">
        <f t="shared" si="28"/>
        <v>490828.29999999993</v>
      </c>
      <c r="H154" s="226">
        <f t="shared" si="28"/>
        <v>491977.4</v>
      </c>
      <c r="I154" s="226">
        <f t="shared" si="28"/>
        <v>495723.89999999997</v>
      </c>
      <c r="J154" s="226">
        <f t="shared" si="28"/>
        <v>503723.89999999997</v>
      </c>
      <c r="K154" s="226">
        <f t="shared" si="28"/>
        <v>502417.30000000005</v>
      </c>
      <c r="L154" s="226">
        <f t="shared" si="28"/>
        <v>492317.6</v>
      </c>
      <c r="M154" s="226">
        <v>496956.19999999995</v>
      </c>
      <c r="N154" s="256" t="s">
        <v>2</v>
      </c>
    </row>
    <row r="155" spans="1:14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</row>
    <row r="156" spans="1:14">
      <c r="A156" s="291" t="s">
        <v>453</v>
      </c>
      <c r="B156" s="258" t="s">
        <v>497</v>
      </c>
      <c r="C156" s="258" t="str">
        <f t="shared" ref="C156:M156" si="29">+C4</f>
        <v>2016/02</v>
      </c>
      <c r="D156" s="258" t="str">
        <f t="shared" si="29"/>
        <v>2016/03</v>
      </c>
      <c r="E156" s="258" t="str">
        <f t="shared" si="29"/>
        <v>2016/04</v>
      </c>
      <c r="F156" s="258" t="str">
        <f t="shared" si="29"/>
        <v>2016/05</v>
      </c>
      <c r="G156" s="258" t="str">
        <f t="shared" si="29"/>
        <v>2016/06</v>
      </c>
      <c r="H156" s="258" t="str">
        <f t="shared" si="29"/>
        <v>2016/07</v>
      </c>
      <c r="I156" s="258" t="str">
        <f t="shared" si="29"/>
        <v>2016/08</v>
      </c>
      <c r="J156" s="258" t="str">
        <f t="shared" si="29"/>
        <v>2016/09</v>
      </c>
      <c r="K156" s="258" t="str">
        <f t="shared" si="29"/>
        <v>2016/10</v>
      </c>
      <c r="L156" s="258" t="str">
        <f t="shared" si="29"/>
        <v>2016/11</v>
      </c>
      <c r="M156" s="258" t="str">
        <f t="shared" si="29"/>
        <v>2016/12</v>
      </c>
      <c r="N156" s="204" t="s">
        <v>454</v>
      </c>
    </row>
    <row r="157" spans="1:14">
      <c r="A157" s="174" t="s">
        <v>374</v>
      </c>
      <c r="B157" s="205">
        <v>13657.787734698142</v>
      </c>
      <c r="C157" s="205">
        <v>30102.385258274982</v>
      </c>
      <c r="D157" s="205">
        <v>48991.385807265862</v>
      </c>
      <c r="E157" s="205">
        <v>66192.130404242096</v>
      </c>
      <c r="F157" s="205">
        <v>82708.250118349824</v>
      </c>
      <c r="G157" s="205">
        <v>96369.298144254513</v>
      </c>
      <c r="H157" s="205">
        <v>111416.29149950988</v>
      </c>
      <c r="I157" s="205">
        <v>124188.31279171488</v>
      </c>
      <c r="J157" s="205">
        <v>135086.09760221923</v>
      </c>
      <c r="K157" s="205">
        <v>147423.13478142518</v>
      </c>
      <c r="L157" s="205">
        <v>160393.57451115755</v>
      </c>
      <c r="M157" s="205">
        <v>169345.74704871152</v>
      </c>
      <c r="N157" s="176" t="s">
        <v>375</v>
      </c>
    </row>
    <row r="158" spans="1:14">
      <c r="A158" s="174" t="s">
        <v>66</v>
      </c>
      <c r="B158" s="309">
        <v>0.24395208529110582</v>
      </c>
      <c r="C158" s="309">
        <v>0.24876520357624568</v>
      </c>
      <c r="D158" s="309">
        <v>0.24995961686388024</v>
      </c>
      <c r="E158" s="309">
        <v>0.24719286789438566</v>
      </c>
      <c r="F158" s="309">
        <v>0.25097942604519718</v>
      </c>
      <c r="G158" s="309">
        <v>0.25283217497569765</v>
      </c>
      <c r="H158" s="309">
        <v>0.25863653966043165</v>
      </c>
      <c r="I158" s="309">
        <v>0.25767417544397953</v>
      </c>
      <c r="J158" s="309">
        <v>0.257017463722234</v>
      </c>
      <c r="K158" s="309">
        <v>0.25385067543018974</v>
      </c>
      <c r="L158" s="309">
        <v>0.25323672385742374</v>
      </c>
      <c r="M158" s="309">
        <v>0.25074106334756768</v>
      </c>
      <c r="N158" s="176" t="s">
        <v>72</v>
      </c>
    </row>
    <row r="159" spans="1:14">
      <c r="A159" s="206" t="s">
        <v>411</v>
      </c>
      <c r="B159" s="207">
        <v>100.13683279510308</v>
      </c>
      <c r="C159" s="207">
        <v>421.72866190442278</v>
      </c>
      <c r="D159" s="207">
        <v>1497.6482352147123</v>
      </c>
      <c r="E159" s="207">
        <v>1776.9942220300475</v>
      </c>
      <c r="F159" s="207">
        <v>884.74105464017009</v>
      </c>
      <c r="G159" s="207">
        <v>577.98310887624643</v>
      </c>
      <c r="H159" s="207">
        <v>366.31960528761863</v>
      </c>
      <c r="I159" s="207">
        <v>378.10019197024917</v>
      </c>
      <c r="J159" s="207">
        <v>516.86396354407498</v>
      </c>
      <c r="K159" s="207">
        <v>1053.2607569700795</v>
      </c>
      <c r="L159" s="207">
        <v>370.09860021866803</v>
      </c>
      <c r="M159" s="207">
        <v>547.28762420354178</v>
      </c>
      <c r="N159" s="260" t="s">
        <v>412</v>
      </c>
    </row>
    <row r="160" spans="1:14">
      <c r="A160" s="189"/>
      <c r="B160" s="205"/>
      <c r="C160" s="205"/>
      <c r="D160" s="205"/>
      <c r="E160" s="205"/>
      <c r="F160" s="205"/>
      <c r="G160" s="205"/>
      <c r="H160" s="205"/>
      <c r="I160" s="205"/>
      <c r="J160" s="205"/>
      <c r="K160" s="205"/>
      <c r="L160" s="205"/>
      <c r="M160" s="205"/>
      <c r="N160" s="202"/>
    </row>
    <row r="161" spans="1:14">
      <c r="A161" s="265" t="s">
        <v>511</v>
      </c>
      <c r="B161" s="265"/>
      <c r="D161" s="265"/>
      <c r="E161" s="265"/>
      <c r="F161" s="265"/>
      <c r="G161" s="265"/>
      <c r="H161" s="265"/>
      <c r="I161" s="265"/>
      <c r="J161" s="265"/>
      <c r="K161" s="265"/>
      <c r="L161" s="265"/>
      <c r="M161" s="265"/>
      <c r="N161" s="224" t="s">
        <v>512</v>
      </c>
    </row>
    <row r="162" spans="1:14">
      <c r="B162" s="265"/>
      <c r="D162" s="265"/>
      <c r="E162" s="265"/>
      <c r="F162" s="265"/>
      <c r="G162" s="265"/>
      <c r="H162" s="265"/>
      <c r="I162" s="265"/>
      <c r="J162" s="265"/>
      <c r="K162" s="265"/>
      <c r="L162" s="265"/>
      <c r="M162" s="265"/>
    </row>
    <row r="163" spans="1:14">
      <c r="A163" s="266"/>
      <c r="B163" s="266"/>
    </row>
    <row r="164" spans="1:14">
      <c r="A164" s="267"/>
      <c r="B164" s="265"/>
      <c r="C164" s="265"/>
      <c r="D164" s="268"/>
      <c r="E164" s="266"/>
      <c r="F164" s="266"/>
      <c r="G164" s="266"/>
      <c r="H164" s="266"/>
      <c r="I164" s="266"/>
      <c r="J164" s="266"/>
      <c r="K164" s="266"/>
      <c r="L164" s="266"/>
      <c r="M164" s="266"/>
    </row>
    <row r="165" spans="1:14">
      <c r="A165" s="268"/>
      <c r="B165" s="268"/>
      <c r="C165" s="268"/>
      <c r="D165" s="268"/>
      <c r="E165" s="265"/>
      <c r="F165" s="265"/>
      <c r="G165" s="265"/>
      <c r="H165" s="265"/>
      <c r="I165" s="265"/>
      <c r="J165" s="265"/>
      <c r="K165" s="265"/>
      <c r="L165" s="265"/>
      <c r="M165" s="265"/>
    </row>
    <row r="166" spans="1:14">
      <c r="A166" s="268"/>
      <c r="B166" s="268"/>
      <c r="C166" s="268"/>
      <c r="D166" s="268"/>
      <c r="E166" s="266"/>
      <c r="F166" s="266"/>
      <c r="G166" s="266"/>
      <c r="H166" s="266"/>
      <c r="I166" s="266"/>
      <c r="J166" s="266"/>
      <c r="K166" s="266"/>
      <c r="L166" s="266"/>
      <c r="M166" s="266"/>
    </row>
    <row r="167" spans="1:14">
      <c r="A167" s="268"/>
      <c r="B167" s="268"/>
      <c r="C167" s="268"/>
      <c r="D167" s="268"/>
    </row>
    <row r="168" spans="1:14">
      <c r="A168" s="268"/>
      <c r="B168" s="268"/>
      <c r="C168" s="268"/>
      <c r="D168" s="268"/>
    </row>
    <row r="169" spans="1:14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8"/>
    </row>
    <row r="170" spans="1:14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</row>
    <row r="171" spans="1:14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4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</row>
    <row r="173" spans="1:14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4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4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4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269"/>
      <c r="C182" s="269"/>
      <c r="D182" s="269"/>
      <c r="E182" s="269"/>
      <c r="F182" s="269"/>
      <c r="G182" s="269"/>
      <c r="H182" s="269"/>
      <c r="I182" s="269"/>
      <c r="J182" s="269"/>
      <c r="K182" s="269"/>
      <c r="L182" s="269"/>
      <c r="M182" s="269"/>
    </row>
    <row r="183" spans="1:13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268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268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268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268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268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268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268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268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268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268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268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268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268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268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268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268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268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268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268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268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268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268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268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268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268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268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268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268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268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268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268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268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268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268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268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268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</row>
    <row r="308" spans="1:13">
      <c r="A308" s="268"/>
      <c r="B308" s="268"/>
      <c r="C308" s="268"/>
      <c r="D308" s="268"/>
      <c r="E308" s="268"/>
      <c r="F308" s="268"/>
      <c r="G308" s="268"/>
      <c r="H308" s="268"/>
      <c r="I308" s="268"/>
      <c r="J308" s="268"/>
      <c r="K308" s="268"/>
      <c r="L308" s="268"/>
      <c r="M308" s="268"/>
    </row>
    <row r="309" spans="1:13">
      <c r="A309" s="268"/>
      <c r="B309" s="268"/>
      <c r="C309" s="268"/>
      <c r="D309" s="268"/>
      <c r="E309" s="268"/>
      <c r="F309" s="268"/>
      <c r="G309" s="268"/>
      <c r="H309" s="268"/>
      <c r="I309" s="268"/>
      <c r="J309" s="268"/>
      <c r="K309" s="268"/>
      <c r="L309" s="268"/>
      <c r="M309" s="268"/>
    </row>
    <row r="310" spans="1:13">
      <c r="A310" s="268"/>
      <c r="B310" s="268"/>
      <c r="C310" s="268"/>
      <c r="D310" s="268"/>
      <c r="E310" s="268"/>
      <c r="F310" s="268"/>
      <c r="G310" s="268"/>
      <c r="H310" s="268"/>
      <c r="I310" s="268"/>
      <c r="J310" s="268"/>
      <c r="K310" s="268"/>
      <c r="L310" s="268"/>
      <c r="M310" s="268"/>
    </row>
    <row r="311" spans="1:13">
      <c r="A311" s="268"/>
      <c r="B311" s="268"/>
      <c r="C311" s="268"/>
      <c r="D311" s="268"/>
      <c r="E311" s="268"/>
      <c r="F311" s="268"/>
      <c r="G311" s="268"/>
      <c r="H311" s="268"/>
      <c r="I311" s="268"/>
      <c r="J311" s="268"/>
      <c r="K311" s="268"/>
      <c r="L311" s="268"/>
      <c r="M311" s="268"/>
    </row>
    <row r="312" spans="1:13">
      <c r="A312" s="268"/>
      <c r="B312" s="268"/>
      <c r="C312" s="268"/>
      <c r="D312" s="268"/>
      <c r="E312" s="268"/>
      <c r="F312" s="268"/>
      <c r="G312" s="268"/>
      <c r="H312" s="268"/>
      <c r="I312" s="268"/>
      <c r="J312" s="268"/>
      <c r="K312" s="268"/>
      <c r="L312" s="268"/>
      <c r="M312" s="268"/>
    </row>
    <row r="313" spans="1:13">
      <c r="A313" s="268"/>
      <c r="B313" s="268"/>
      <c r="C313" s="268"/>
      <c r="D313" s="268"/>
      <c r="E313" s="268"/>
      <c r="F313" s="268"/>
      <c r="G313" s="268"/>
      <c r="H313" s="268"/>
      <c r="I313" s="268"/>
      <c r="J313" s="268"/>
      <c r="K313" s="268"/>
      <c r="L313" s="268"/>
      <c r="M313" s="268"/>
    </row>
    <row r="314" spans="1:13">
      <c r="A314" s="268"/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</row>
    <row r="315" spans="1:13">
      <c r="A315" s="268"/>
      <c r="B315" s="268"/>
      <c r="C315" s="268"/>
      <c r="D315" s="268"/>
      <c r="E315" s="268"/>
      <c r="F315" s="268"/>
      <c r="G315" s="268"/>
      <c r="H315" s="268"/>
      <c r="I315" s="268"/>
      <c r="J315" s="268"/>
      <c r="K315" s="268"/>
      <c r="L315" s="268"/>
      <c r="M315" s="268"/>
    </row>
    <row r="316" spans="1:13">
      <c r="A316" s="268"/>
      <c r="B316" s="268"/>
      <c r="C316" s="268"/>
      <c r="D316" s="268"/>
      <c r="E316" s="268"/>
      <c r="F316" s="268"/>
      <c r="G316" s="268"/>
      <c r="H316" s="268"/>
      <c r="I316" s="268"/>
      <c r="J316" s="268"/>
      <c r="K316" s="268"/>
      <c r="L316" s="268"/>
      <c r="M316" s="268"/>
    </row>
    <row r="317" spans="1:13">
      <c r="A317" s="268"/>
      <c r="B317" s="268"/>
      <c r="C317" s="268"/>
      <c r="D317" s="268"/>
      <c r="E317" s="268"/>
      <c r="F317" s="268"/>
      <c r="G317" s="268"/>
      <c r="H317" s="268"/>
      <c r="I317" s="268"/>
      <c r="J317" s="268"/>
      <c r="K317" s="268"/>
      <c r="L317" s="268"/>
      <c r="M317" s="268"/>
    </row>
    <row r="318" spans="1:13">
      <c r="A318" s="268"/>
      <c r="B318" s="268"/>
      <c r="C318" s="268"/>
      <c r="D318" s="268"/>
      <c r="E318" s="268"/>
      <c r="F318" s="268"/>
      <c r="G318" s="268"/>
      <c r="H318" s="268"/>
      <c r="I318" s="268"/>
      <c r="J318" s="268"/>
      <c r="K318" s="268"/>
      <c r="L318" s="268"/>
      <c r="M318" s="268"/>
    </row>
    <row r="319" spans="1:13">
      <c r="A319" s="268"/>
      <c r="B319" s="268"/>
      <c r="C319" s="268"/>
      <c r="D319" s="268"/>
      <c r="E319" s="268"/>
      <c r="F319" s="268"/>
      <c r="G319" s="268"/>
      <c r="H319" s="268"/>
      <c r="I319" s="268"/>
      <c r="J319" s="268"/>
      <c r="K319" s="268"/>
      <c r="L319" s="268"/>
      <c r="M319" s="268"/>
    </row>
    <row r="320" spans="1:13">
      <c r="A320" s="268"/>
      <c r="B320" s="268"/>
      <c r="C320" s="268"/>
      <c r="D320" s="268"/>
      <c r="E320" s="268"/>
      <c r="F320" s="268"/>
      <c r="G320" s="268"/>
      <c r="H320" s="268"/>
      <c r="I320" s="268"/>
      <c r="J320" s="268"/>
      <c r="K320" s="268"/>
      <c r="L320" s="268"/>
      <c r="M320" s="268"/>
    </row>
  </sheetData>
  <pageMargins left="0.43307086614173229" right="0.23622047244094491" top="0.31496062992125984" bottom="0.31496062992125984" header="0.15748031496062992" footer="0.19685039370078741"/>
  <pageSetup paperSize="9" scale="43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69" max="1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:O320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5" sqref="M5:M27"/>
    </sheetView>
  </sheetViews>
  <sheetFormatPr defaultColWidth="42" defaultRowHeight="12.75"/>
  <cols>
    <col min="1" max="1" width="71.140625" style="170" customWidth="1"/>
    <col min="2" max="13" width="15" style="170" customWidth="1"/>
    <col min="14" max="14" width="75.7109375" style="170" bestFit="1" customWidth="1"/>
    <col min="15" max="16384" width="42" style="170"/>
  </cols>
  <sheetData>
    <row r="1" spans="1:14" s="165" customFormat="1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14" s="165" customFormat="1" ht="22.5">
      <c r="A2" s="278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276"/>
    </row>
    <row r="3" spans="1:14" s="165" customFormat="1" ht="22.5">
      <c r="A3" s="277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276"/>
    </row>
    <row r="4" spans="1:14">
      <c r="A4" s="167" t="s">
        <v>495</v>
      </c>
      <c r="B4" s="168" t="s">
        <v>519</v>
      </c>
      <c r="C4" s="168" t="s">
        <v>520</v>
      </c>
      <c r="D4" s="168" t="s">
        <v>521</v>
      </c>
      <c r="E4" s="168" t="s">
        <v>522</v>
      </c>
      <c r="F4" s="168" t="s">
        <v>523</v>
      </c>
      <c r="G4" s="168" t="s">
        <v>524</v>
      </c>
      <c r="H4" s="168" t="s">
        <v>525</v>
      </c>
      <c r="I4" s="168" t="s">
        <v>526</v>
      </c>
      <c r="J4" s="168" t="s">
        <v>527</v>
      </c>
      <c r="K4" s="168" t="s">
        <v>528</v>
      </c>
      <c r="L4" s="168" t="s">
        <v>529</v>
      </c>
      <c r="M4" s="168" t="s">
        <v>530</v>
      </c>
      <c r="N4" s="169" t="s">
        <v>496</v>
      </c>
    </row>
    <row r="5" spans="1:14">
      <c r="A5" s="171" t="s">
        <v>343</v>
      </c>
      <c r="B5" s="172">
        <f>SUM(B6:B15)</f>
        <v>2034087.5816689993</v>
      </c>
      <c r="C5" s="172">
        <f t="shared" ref="C5:M5" si="0">SUM(C6:C15)</f>
        <v>2033549.9177659666</v>
      </c>
      <c r="D5" s="172">
        <f t="shared" si="0"/>
        <v>2072632.6413646047</v>
      </c>
      <c r="E5" s="172">
        <f t="shared" si="0"/>
        <v>2099495.79436279</v>
      </c>
      <c r="F5" s="172">
        <f t="shared" si="0"/>
        <v>2126363.3683286621</v>
      </c>
      <c r="G5" s="172">
        <f t="shared" si="0"/>
        <v>2151051.427276019</v>
      </c>
      <c r="H5" s="172">
        <f t="shared" si="0"/>
        <v>2173903.9772733077</v>
      </c>
      <c r="I5" s="172">
        <f t="shared" si="0"/>
        <v>2185038.3169983374</v>
      </c>
      <c r="J5" s="172">
        <f t="shared" si="0"/>
        <v>2219188.7660836251</v>
      </c>
      <c r="K5" s="172">
        <f t="shared" si="0"/>
        <v>2289521.4507451281</v>
      </c>
      <c r="L5" s="172">
        <f t="shared" si="0"/>
        <v>2308933.1523327129</v>
      </c>
      <c r="M5" s="172">
        <f t="shared" si="0"/>
        <v>2329521.4940559128</v>
      </c>
      <c r="N5" s="173" t="s">
        <v>345</v>
      </c>
    </row>
    <row r="6" spans="1:14">
      <c r="A6" s="174" t="s">
        <v>340</v>
      </c>
      <c r="B6" s="175">
        <v>813262.32299999997</v>
      </c>
      <c r="C6" s="175">
        <v>812584.16799999995</v>
      </c>
      <c r="D6" s="175">
        <v>822165.005</v>
      </c>
      <c r="E6" s="175">
        <v>828807.25699999998</v>
      </c>
      <c r="F6" s="175">
        <v>845560</v>
      </c>
      <c r="G6" s="175">
        <v>862173</v>
      </c>
      <c r="H6" s="175">
        <v>883361</v>
      </c>
      <c r="I6" s="175">
        <v>878490.85400000005</v>
      </c>
      <c r="J6" s="416">
        <v>897392.11199999996</v>
      </c>
      <c r="K6" s="416">
        <v>929317.07299999997</v>
      </c>
      <c r="L6" s="416">
        <v>926308.23100000003</v>
      </c>
      <c r="M6" s="416">
        <v>932582.42500000005</v>
      </c>
      <c r="N6" s="176" t="s">
        <v>351</v>
      </c>
    </row>
    <row r="7" spans="1:14">
      <c r="A7" s="174" t="s">
        <v>341</v>
      </c>
      <c r="B7" s="175">
        <v>550629.49600000004</v>
      </c>
      <c r="C7" s="175">
        <v>541454.91899999999</v>
      </c>
      <c r="D7" s="175">
        <v>563578.60199999996</v>
      </c>
      <c r="E7" s="175">
        <v>576746.25800000003</v>
      </c>
      <c r="F7" s="175">
        <v>578837</v>
      </c>
      <c r="G7" s="175">
        <v>576632</v>
      </c>
      <c r="H7" s="175">
        <v>568344</v>
      </c>
      <c r="I7" s="175">
        <v>579765</v>
      </c>
      <c r="J7" s="416">
        <v>594027.47199999995</v>
      </c>
      <c r="K7" s="416">
        <v>610104.73499999999</v>
      </c>
      <c r="L7" s="416">
        <v>630665.45499999996</v>
      </c>
      <c r="M7" s="416">
        <v>623557.97</v>
      </c>
      <c r="N7" s="176" t="s">
        <v>352</v>
      </c>
    </row>
    <row r="8" spans="1:14">
      <c r="A8" s="174" t="s">
        <v>342</v>
      </c>
      <c r="B8" s="177">
        <v>17359.005000000001</v>
      </c>
      <c r="C8" s="177">
        <v>18115.691999999999</v>
      </c>
      <c r="D8" s="177">
        <v>18394.368999999999</v>
      </c>
      <c r="E8" s="177">
        <v>18104.191999999999</v>
      </c>
      <c r="F8" s="177">
        <v>20401</v>
      </c>
      <c r="G8" s="177">
        <v>22587</v>
      </c>
      <c r="H8" s="177">
        <v>22907</v>
      </c>
      <c r="I8" s="177">
        <v>22587</v>
      </c>
      <c r="J8" s="424">
        <v>20413.249</v>
      </c>
      <c r="K8" s="424">
        <v>19490.036</v>
      </c>
      <c r="L8" s="424">
        <v>21520.652999999998</v>
      </c>
      <c r="M8" s="424">
        <v>23474.076000000001</v>
      </c>
      <c r="N8" s="176" t="s">
        <v>353</v>
      </c>
    </row>
    <row r="9" spans="1:14">
      <c r="A9" s="174" t="s">
        <v>49</v>
      </c>
      <c r="B9" s="175">
        <v>409599.9</v>
      </c>
      <c r="C9" s="175">
        <v>419512.6</v>
      </c>
      <c r="D9" s="177">
        <v>421572</v>
      </c>
      <c r="E9" s="177">
        <v>424125.1</v>
      </c>
      <c r="F9" s="177">
        <v>424651.5</v>
      </c>
      <c r="G9" s="177">
        <v>430731.89999999997</v>
      </c>
      <c r="H9" s="177">
        <v>433172.6</v>
      </c>
      <c r="I9" s="177">
        <v>437686.60000000003</v>
      </c>
      <c r="J9" s="424">
        <v>442935.5</v>
      </c>
      <c r="K9" s="424">
        <v>448080.3</v>
      </c>
      <c r="L9" s="424">
        <v>448162.19999999995</v>
      </c>
      <c r="M9" s="424">
        <v>456311.29999999993</v>
      </c>
      <c r="N9" s="176" t="s">
        <v>298</v>
      </c>
    </row>
    <row r="10" spans="1:14">
      <c r="A10" s="174" t="s">
        <v>613</v>
      </c>
      <c r="B10" s="175">
        <v>84342.692720000006</v>
      </c>
      <c r="C10" s="175">
        <v>78723.278340000019</v>
      </c>
      <c r="D10" s="175">
        <v>79985.855020000003</v>
      </c>
      <c r="E10" s="175">
        <v>80749.942559999996</v>
      </c>
      <c r="F10" s="175">
        <v>81804.923460000005</v>
      </c>
      <c r="G10" s="175">
        <v>80728.847359999985</v>
      </c>
      <c r="H10" s="175">
        <v>79575.18174</v>
      </c>
      <c r="I10" s="175">
        <v>76729.138500000001</v>
      </c>
      <c r="J10" s="416">
        <v>77992.038859999986</v>
      </c>
      <c r="K10" s="416">
        <v>82633.312420000002</v>
      </c>
      <c r="L10" s="416">
        <v>86623.336800000005</v>
      </c>
      <c r="M10" s="416">
        <v>84637.664099999995</v>
      </c>
      <c r="N10" s="176" t="s">
        <v>615</v>
      </c>
    </row>
    <row r="11" spans="1:14">
      <c r="A11" s="174" t="s">
        <v>614</v>
      </c>
      <c r="B11" s="175">
        <v>15869.815103999999</v>
      </c>
      <c r="C11" s="175">
        <v>14811.353886000001</v>
      </c>
      <c r="D11" s="175">
        <v>16117.601948</v>
      </c>
      <c r="E11" s="175">
        <v>14894.354047999999</v>
      </c>
      <c r="F11" s="175">
        <v>15050.941307999999</v>
      </c>
      <c r="G11" s="175">
        <v>15066.14704</v>
      </c>
      <c r="H11" s="175">
        <v>15080.07447</v>
      </c>
      <c r="I11" s="175">
        <v>14985.967919999999</v>
      </c>
      <c r="J11" s="416">
        <v>14364.33719</v>
      </c>
      <c r="K11" s="416">
        <v>15675.913847999998</v>
      </c>
      <c r="L11" s="416">
        <v>16676.071619999999</v>
      </c>
      <c r="M11" s="416">
        <v>16178.358042000002</v>
      </c>
      <c r="N11" s="176" t="s">
        <v>616</v>
      </c>
    </row>
    <row r="12" spans="1:14">
      <c r="A12" s="174" t="s">
        <v>234</v>
      </c>
      <c r="B12" s="177">
        <v>95467.56733268901</v>
      </c>
      <c r="C12" s="177">
        <v>96000.413717894902</v>
      </c>
      <c r="D12" s="177">
        <v>97587.916119557602</v>
      </c>
      <c r="E12" s="177">
        <v>101718.4305605495</v>
      </c>
      <c r="F12" s="177">
        <v>105373.0182129591</v>
      </c>
      <c r="G12" s="177">
        <v>108518.1272198735</v>
      </c>
      <c r="H12" s="177">
        <v>115367.4153046453</v>
      </c>
      <c r="I12" s="177">
        <v>115885.72308480821</v>
      </c>
      <c r="J12" s="424">
        <v>110782.7466366291</v>
      </c>
      <c r="K12" s="424">
        <v>118799.9307225611</v>
      </c>
      <c r="L12" s="424">
        <v>110957.91467416719</v>
      </c>
      <c r="M12" s="424">
        <v>122613.520988131</v>
      </c>
      <c r="N12" s="176" t="s">
        <v>144</v>
      </c>
    </row>
    <row r="13" spans="1:14">
      <c r="A13" s="174" t="s">
        <v>262</v>
      </c>
      <c r="B13" s="175">
        <v>45583.7853827504</v>
      </c>
      <c r="C13" s="175">
        <v>50279.882033362104</v>
      </c>
      <c r="D13" s="175">
        <v>51228.1195176615</v>
      </c>
      <c r="E13" s="175">
        <v>52017.628705474504</v>
      </c>
      <c r="F13" s="175">
        <v>52265.285034013199</v>
      </c>
      <c r="G13" s="175">
        <v>51731.225306935405</v>
      </c>
      <c r="H13" s="175">
        <v>53072.383395121607</v>
      </c>
      <c r="I13" s="175">
        <v>55453.021222608993</v>
      </c>
      <c r="J13" s="416">
        <v>57208.520630928397</v>
      </c>
      <c r="K13" s="416">
        <v>60875.366256491805</v>
      </c>
      <c r="L13" s="416">
        <v>63224.530772845494</v>
      </c>
      <c r="M13" s="416">
        <v>64460.718734247101</v>
      </c>
      <c r="N13" s="176" t="s">
        <v>299</v>
      </c>
    </row>
    <row r="14" spans="1:14">
      <c r="A14" s="174" t="s">
        <v>354</v>
      </c>
      <c r="B14" s="175">
        <v>1919.4541212499998</v>
      </c>
      <c r="C14" s="175">
        <v>2018.9564519999999</v>
      </c>
      <c r="D14" s="175">
        <v>1961.393773046</v>
      </c>
      <c r="E14" s="175">
        <v>2273.4738941160003</v>
      </c>
      <c r="F14" s="175">
        <v>2355.9009133</v>
      </c>
      <c r="G14" s="175">
        <v>2829.0451120500998</v>
      </c>
      <c r="H14" s="175">
        <v>2951.4430038360001</v>
      </c>
      <c r="I14" s="175">
        <v>3367.4790769299998</v>
      </c>
      <c r="J14" s="416">
        <v>4010.9379029285001</v>
      </c>
      <c r="K14" s="416">
        <v>4455.5397360999996</v>
      </c>
      <c r="L14" s="416">
        <v>4690.161795</v>
      </c>
      <c r="M14" s="416">
        <v>5569.2969595000004</v>
      </c>
      <c r="N14" s="176" t="s">
        <v>347</v>
      </c>
    </row>
    <row r="15" spans="1:14">
      <c r="A15" s="174" t="s">
        <v>263</v>
      </c>
      <c r="B15" s="175">
        <v>53.543008309999998</v>
      </c>
      <c r="C15" s="175">
        <v>48.654336710000003</v>
      </c>
      <c r="D15" s="175">
        <v>41.778986339999996</v>
      </c>
      <c r="E15" s="175">
        <v>59.157594650000007</v>
      </c>
      <c r="F15" s="175">
        <v>63.799400390000002</v>
      </c>
      <c r="G15" s="175">
        <v>54.135237160000003</v>
      </c>
      <c r="H15" s="175">
        <v>72.879359704999999</v>
      </c>
      <c r="I15" s="175">
        <v>87.533193990000001</v>
      </c>
      <c r="J15" s="416">
        <v>61.851863140000006</v>
      </c>
      <c r="K15" s="416">
        <v>89.243761974999998</v>
      </c>
      <c r="L15" s="416">
        <v>104.59767069999999</v>
      </c>
      <c r="M15" s="416">
        <v>136.164232035</v>
      </c>
      <c r="N15" s="176" t="s">
        <v>346</v>
      </c>
    </row>
    <row r="16" spans="1:14">
      <c r="A16" s="178" t="s">
        <v>344</v>
      </c>
      <c r="B16" s="179">
        <f>SUM(B17:B26)</f>
        <v>388839.53466861299</v>
      </c>
      <c r="C16" s="179">
        <f t="shared" ref="C16:M16" si="1">SUM(C17:C26)</f>
        <v>387177.11711116898</v>
      </c>
      <c r="D16" s="179">
        <f t="shared" si="1"/>
        <v>390784.16912798706</v>
      </c>
      <c r="E16" s="179">
        <f t="shared" si="1"/>
        <v>407463.09583200299</v>
      </c>
      <c r="F16" s="179">
        <f t="shared" si="1"/>
        <v>418528.80503800383</v>
      </c>
      <c r="G16" s="179">
        <f t="shared" si="1"/>
        <v>434768.06280639296</v>
      </c>
      <c r="H16" s="179">
        <f t="shared" si="1"/>
        <v>460113.97176134173</v>
      </c>
      <c r="I16" s="179">
        <f t="shared" si="1"/>
        <v>470809.81148283614</v>
      </c>
      <c r="J16" s="179">
        <f t="shared" si="1"/>
        <v>458473.95556160941</v>
      </c>
      <c r="K16" s="179">
        <f t="shared" si="1"/>
        <v>473478.39831687411</v>
      </c>
      <c r="L16" s="179">
        <f t="shared" si="1"/>
        <v>462039.34028647398</v>
      </c>
      <c r="M16" s="179">
        <f t="shared" si="1"/>
        <v>486852.72726555052</v>
      </c>
      <c r="N16" s="180" t="s">
        <v>359</v>
      </c>
    </row>
    <row r="17" spans="1:15">
      <c r="A17" s="174" t="s">
        <v>340</v>
      </c>
      <c r="B17" s="175">
        <v>19396.058000000001</v>
      </c>
      <c r="C17" s="175">
        <v>19583.191999999999</v>
      </c>
      <c r="D17" s="175">
        <v>19972.224999999999</v>
      </c>
      <c r="E17" s="175">
        <v>20099.242999999999</v>
      </c>
      <c r="F17" s="175">
        <v>20341</v>
      </c>
      <c r="G17" s="175">
        <v>20358</v>
      </c>
      <c r="H17" s="175">
        <v>20560</v>
      </c>
      <c r="I17" s="175">
        <v>20790.474999999999</v>
      </c>
      <c r="J17" s="416">
        <v>20975.281999999999</v>
      </c>
      <c r="K17" s="416">
        <v>21636.49</v>
      </c>
      <c r="L17" s="416">
        <v>22167.173999999999</v>
      </c>
      <c r="M17" s="416">
        <v>21856.478999999999</v>
      </c>
      <c r="N17" s="176" t="s">
        <v>351</v>
      </c>
    </row>
    <row r="18" spans="1:15">
      <c r="A18" s="174" t="s">
        <v>341</v>
      </c>
      <c r="B18" s="175">
        <v>98285.43</v>
      </c>
      <c r="C18" s="175">
        <v>91708.591</v>
      </c>
      <c r="D18" s="175">
        <v>93275.701000000001</v>
      </c>
      <c r="E18" s="175">
        <v>91616.483999999997</v>
      </c>
      <c r="F18" s="175">
        <v>93812</v>
      </c>
      <c r="G18" s="175">
        <v>95763</v>
      </c>
      <c r="H18" s="175">
        <v>99503</v>
      </c>
      <c r="I18" s="175">
        <v>100464</v>
      </c>
      <c r="J18" s="416">
        <v>101791.442</v>
      </c>
      <c r="K18" s="416">
        <v>104822.164</v>
      </c>
      <c r="L18" s="416">
        <v>112010.164</v>
      </c>
      <c r="M18" s="416">
        <v>108731.182</v>
      </c>
      <c r="N18" s="176" t="s">
        <v>352</v>
      </c>
    </row>
    <row r="19" spans="1:15">
      <c r="A19" s="174" t="s">
        <v>342</v>
      </c>
      <c r="B19" s="175">
        <v>555.48900000000003</v>
      </c>
      <c r="C19" s="175">
        <v>540.69600000000003</v>
      </c>
      <c r="D19" s="177">
        <v>543.75900000000001</v>
      </c>
      <c r="E19" s="177">
        <v>532.62300000000005</v>
      </c>
      <c r="F19" s="177">
        <v>514</v>
      </c>
      <c r="G19" s="177">
        <v>538</v>
      </c>
      <c r="H19" s="177">
        <v>563</v>
      </c>
      <c r="I19" s="177">
        <v>549</v>
      </c>
      <c r="J19" s="424">
        <v>563.81700000000001</v>
      </c>
      <c r="K19" s="424">
        <v>591.25199999999995</v>
      </c>
      <c r="L19" s="424">
        <v>623.73299999999995</v>
      </c>
      <c r="M19" s="424">
        <v>629.23500000000001</v>
      </c>
      <c r="N19" s="176" t="s">
        <v>353</v>
      </c>
    </row>
    <row r="20" spans="1:15">
      <c r="A20" s="174" t="s">
        <v>49</v>
      </c>
      <c r="B20" s="177">
        <v>91884.299999999988</v>
      </c>
      <c r="C20" s="177">
        <v>93827.299999999988</v>
      </c>
      <c r="D20" s="175">
        <v>95526</v>
      </c>
      <c r="E20" s="175">
        <v>102296.5</v>
      </c>
      <c r="F20" s="175">
        <v>106056.8</v>
      </c>
      <c r="G20" s="175">
        <v>111159.6</v>
      </c>
      <c r="H20" s="175">
        <v>117425</v>
      </c>
      <c r="I20" s="175">
        <v>119528.1</v>
      </c>
      <c r="J20" s="416">
        <v>120823.09999999999</v>
      </c>
      <c r="K20" s="416">
        <v>118557.19999999998</v>
      </c>
      <c r="L20" s="416">
        <v>113476.6</v>
      </c>
      <c r="M20" s="416">
        <v>117976.20000000001</v>
      </c>
      <c r="N20" s="176" t="s">
        <v>298</v>
      </c>
    </row>
    <row r="21" spans="1:15">
      <c r="A21" s="174" t="s">
        <v>613</v>
      </c>
      <c r="B21" s="177">
        <v>2202.0970400000001</v>
      </c>
      <c r="C21" s="177">
        <v>2264.2552800000003</v>
      </c>
      <c r="D21" s="175">
        <v>2155.1757400000001</v>
      </c>
      <c r="E21" s="175">
        <v>2275.4513599999996</v>
      </c>
      <c r="F21" s="175">
        <v>2220.3885599999999</v>
      </c>
      <c r="G21" s="175">
        <v>2169.5139199999999</v>
      </c>
      <c r="H21" s="175">
        <v>2191.0572000000002</v>
      </c>
      <c r="I21" s="175">
        <v>2108.9888999999998</v>
      </c>
      <c r="J21" s="416">
        <v>2009.7781799999998</v>
      </c>
      <c r="K21" s="416">
        <v>2109.3159800000003</v>
      </c>
      <c r="L21" s="416">
        <v>2070.7323000000001</v>
      </c>
      <c r="M21" s="416">
        <v>1796.5559699999999</v>
      </c>
      <c r="N21" s="176" t="s">
        <v>615</v>
      </c>
    </row>
    <row r="22" spans="1:15">
      <c r="A22" s="174" t="s">
        <v>614</v>
      </c>
      <c r="B22" s="177" t="s">
        <v>135</v>
      </c>
      <c r="C22" s="177" t="s">
        <v>135</v>
      </c>
      <c r="D22" s="175" t="s">
        <v>135</v>
      </c>
      <c r="E22" s="175" t="s">
        <v>135</v>
      </c>
      <c r="F22" s="175" t="s">
        <v>135</v>
      </c>
      <c r="G22" s="175" t="s">
        <v>135</v>
      </c>
      <c r="H22" s="175" t="s">
        <v>135</v>
      </c>
      <c r="I22" s="175" t="s">
        <v>135</v>
      </c>
      <c r="J22" s="416" t="s">
        <v>135</v>
      </c>
      <c r="K22" s="416" t="s">
        <v>135</v>
      </c>
      <c r="L22" s="416" t="s">
        <v>135</v>
      </c>
      <c r="M22" s="416" t="s">
        <v>135</v>
      </c>
      <c r="N22" s="176" t="s">
        <v>616</v>
      </c>
    </row>
    <row r="23" spans="1:15">
      <c r="A23" s="174" t="s">
        <v>234</v>
      </c>
      <c r="B23" s="177">
        <v>173466.3202962534</v>
      </c>
      <c r="C23" s="177">
        <v>176102.91337462969</v>
      </c>
      <c r="D23" s="177">
        <v>176633.88977284881</v>
      </c>
      <c r="E23" s="177">
        <v>187532.91742576321</v>
      </c>
      <c r="F23" s="177">
        <v>192514.08938351768</v>
      </c>
      <c r="G23" s="177">
        <v>201606.00032844831</v>
      </c>
      <c r="H23" s="177">
        <v>216528.87382469623</v>
      </c>
      <c r="I23" s="177">
        <v>223889.4678341081</v>
      </c>
      <c r="J23" s="424">
        <v>208688.2876433788</v>
      </c>
      <c r="K23" s="424">
        <v>222004.2385676461</v>
      </c>
      <c r="L23" s="424">
        <v>208311.10472514029</v>
      </c>
      <c r="M23" s="424">
        <v>232260.84863972932</v>
      </c>
      <c r="N23" s="176" t="s">
        <v>144</v>
      </c>
    </row>
    <row r="24" spans="1:15">
      <c r="A24" s="174" t="s">
        <v>262</v>
      </c>
      <c r="B24" s="177">
        <v>1347.3153839996</v>
      </c>
      <c r="C24" s="177">
        <v>1450.0468972393001</v>
      </c>
      <c r="D24" s="175">
        <v>1336.4268510841</v>
      </c>
      <c r="E24" s="175">
        <v>1769.8866807255999</v>
      </c>
      <c r="F24" s="175">
        <v>1829.4300654960998</v>
      </c>
      <c r="G24" s="175">
        <v>1927.9170835146999</v>
      </c>
      <c r="H24" s="175">
        <v>2098.9118498165999</v>
      </c>
      <c r="I24" s="175">
        <v>2247.3097394480001</v>
      </c>
      <c r="J24" s="416">
        <v>2298.3125447790999</v>
      </c>
      <c r="K24" s="416">
        <v>2429.743300313</v>
      </c>
      <c r="L24" s="416">
        <v>2393.2817584736999</v>
      </c>
      <c r="M24" s="416">
        <v>2472.9325752561999</v>
      </c>
      <c r="N24" s="176" t="s">
        <v>299</v>
      </c>
    </row>
    <row r="25" spans="1:15">
      <c r="A25" s="174" t="s">
        <v>354</v>
      </c>
      <c r="B25" s="177">
        <v>1702.50712875</v>
      </c>
      <c r="C25" s="177">
        <v>1700.0540040000001</v>
      </c>
      <c r="D25" s="175">
        <v>1340.9789344541</v>
      </c>
      <c r="E25" s="175">
        <v>1336.4268510841002</v>
      </c>
      <c r="F25" s="175">
        <v>1240.7969089000001</v>
      </c>
      <c r="G25" s="175">
        <v>1245.99362595</v>
      </c>
      <c r="H25" s="175">
        <v>1244.0664623639002</v>
      </c>
      <c r="I25" s="175">
        <v>1232.42991267</v>
      </c>
      <c r="J25" s="416">
        <v>1323.9175972715</v>
      </c>
      <c r="K25" s="416">
        <v>1327.9430553999998</v>
      </c>
      <c r="L25" s="416">
        <v>986.45228999999995</v>
      </c>
      <c r="M25" s="416">
        <v>1129.2232345</v>
      </c>
      <c r="N25" s="176" t="s">
        <v>347</v>
      </c>
    </row>
    <row r="26" spans="1:15">
      <c r="A26" s="174" t="s">
        <v>263</v>
      </c>
      <c r="B26" s="181">
        <v>1.781961E-2</v>
      </c>
      <c r="C26" s="181">
        <v>6.85553E-2</v>
      </c>
      <c r="D26" s="181">
        <v>1.28296E-2</v>
      </c>
      <c r="E26" s="181">
        <v>3.5635144300000001</v>
      </c>
      <c r="F26" s="181">
        <v>0.30012009000000001</v>
      </c>
      <c r="G26" s="181">
        <v>3.7848479999999997E-2</v>
      </c>
      <c r="H26" s="181">
        <v>6.2424464999999998E-2</v>
      </c>
      <c r="I26" s="181">
        <v>4.0096609999999998E-2</v>
      </c>
      <c r="J26" s="425">
        <v>1.859618E-2</v>
      </c>
      <c r="K26" s="425">
        <v>5.1413515E-2</v>
      </c>
      <c r="L26" s="425">
        <v>9.8212859999999999E-2</v>
      </c>
      <c r="M26" s="425">
        <v>7.0846065E-2</v>
      </c>
      <c r="N26" s="176" t="s">
        <v>346</v>
      </c>
    </row>
    <row r="27" spans="1:15" s="185" customFormat="1">
      <c r="A27" s="182" t="s">
        <v>1</v>
      </c>
      <c r="B27" s="183">
        <f>+B5+B16</f>
        <v>2422927.1163376123</v>
      </c>
      <c r="C27" s="183">
        <f>+C5+C16</f>
        <v>2420727.0348771354</v>
      </c>
      <c r="D27" s="183">
        <f>+D5+D16</f>
        <v>2463416.8104925919</v>
      </c>
      <c r="E27" s="183">
        <f t="shared" ref="E27:L27" si="2">+E5+E16</f>
        <v>2506958.8901947928</v>
      </c>
      <c r="F27" s="183">
        <f t="shared" si="2"/>
        <v>2544892.1733666658</v>
      </c>
      <c r="G27" s="183">
        <f t="shared" si="2"/>
        <v>2585819.490082412</v>
      </c>
      <c r="H27" s="183">
        <f t="shared" si="2"/>
        <v>2634017.9490346494</v>
      </c>
      <c r="I27" s="183">
        <f t="shared" si="2"/>
        <v>2655848.1284811734</v>
      </c>
      <c r="J27" s="183">
        <f t="shared" si="2"/>
        <v>2677662.7216452346</v>
      </c>
      <c r="K27" s="183">
        <f t="shared" si="2"/>
        <v>2762999.8490620023</v>
      </c>
      <c r="L27" s="183">
        <f t="shared" si="2"/>
        <v>2770972.4926191866</v>
      </c>
      <c r="M27" s="183">
        <v>2800195.8632794637</v>
      </c>
      <c r="N27" s="184" t="s">
        <v>2</v>
      </c>
      <c r="O27" s="170"/>
    </row>
    <row r="28" spans="1:15" s="188" customFormat="1">
      <c r="A28" s="292" t="s">
        <v>348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7" t="s">
        <v>349</v>
      </c>
      <c r="O28" s="170"/>
    </row>
    <row r="29" spans="1:15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90"/>
    </row>
    <row r="30" spans="1:15">
      <c r="A30" s="167" t="s">
        <v>360</v>
      </c>
      <c r="B30" s="191" t="str">
        <f>+B4</f>
        <v>2017/01</v>
      </c>
      <c r="C30" s="191" t="str">
        <f>+C4</f>
        <v>2017/02</v>
      </c>
      <c r="D30" s="191" t="str">
        <f>+D4</f>
        <v>2017/03</v>
      </c>
      <c r="E30" s="191" t="s">
        <v>500</v>
      </c>
      <c r="F30" s="191" t="str">
        <f>+F4</f>
        <v>2017/05</v>
      </c>
      <c r="G30" s="191" t="s">
        <v>502</v>
      </c>
      <c r="H30" s="191" t="s">
        <v>503</v>
      </c>
      <c r="I30" s="191" t="str">
        <f>+I4</f>
        <v>2017/08</v>
      </c>
      <c r="J30" s="191" t="str">
        <f>+J4</f>
        <v>2017/09</v>
      </c>
      <c r="K30" s="191" t="str">
        <f>+K4</f>
        <v>2017/10</v>
      </c>
      <c r="L30" s="191" t="str">
        <f>+L4</f>
        <v>2017/11</v>
      </c>
      <c r="M30" s="191" t="str">
        <f>+M4</f>
        <v>2017/12</v>
      </c>
      <c r="N30" s="192" t="s">
        <v>361</v>
      </c>
    </row>
    <row r="31" spans="1:15">
      <c r="A31" s="193" t="s">
        <v>258</v>
      </c>
      <c r="B31" s="194">
        <v>672544.32</v>
      </c>
      <c r="C31" s="194">
        <v>677899.92999999993</v>
      </c>
      <c r="D31" s="194">
        <v>692425.81</v>
      </c>
      <c r="E31" s="194">
        <v>730662.03</v>
      </c>
      <c r="F31" s="194">
        <v>750295.83</v>
      </c>
      <c r="G31" s="194">
        <v>773201.9</v>
      </c>
      <c r="H31" s="196">
        <v>827167.1</v>
      </c>
      <c r="I31" s="194">
        <v>845795.53</v>
      </c>
      <c r="J31" s="194">
        <v>794628.47</v>
      </c>
      <c r="K31" s="194">
        <v>849250.7</v>
      </c>
      <c r="L31" s="194">
        <v>797217.7</v>
      </c>
      <c r="M31" s="194">
        <v>873246.33135352202</v>
      </c>
      <c r="N31" s="195" t="s">
        <v>300</v>
      </c>
    </row>
    <row r="32" spans="1:15">
      <c r="A32" s="193" t="s">
        <v>235</v>
      </c>
      <c r="B32" s="196">
        <v>268933.88762894238</v>
      </c>
      <c r="C32" s="196">
        <v>272103.32709252462</v>
      </c>
      <c r="D32" s="196">
        <v>274221.80589240638</v>
      </c>
      <c r="E32" s="196">
        <v>289251.3479863127</v>
      </c>
      <c r="F32" s="196">
        <v>297545.758699</v>
      </c>
      <c r="G32" s="196">
        <v>308448.80889500002</v>
      </c>
      <c r="H32" s="196">
        <v>330961.780165</v>
      </c>
      <c r="I32" s="196">
        <v>339775</v>
      </c>
      <c r="J32" s="196">
        <v>319471.03428000829</v>
      </c>
      <c r="K32" s="196">
        <v>340804.16929020721</v>
      </c>
      <c r="L32" s="196">
        <v>319269.01939930778</v>
      </c>
      <c r="M32" s="196">
        <v>354874.36962785933</v>
      </c>
      <c r="N32" s="197" t="s">
        <v>163</v>
      </c>
    </row>
    <row r="33" spans="1:14">
      <c r="A33" s="521" t="s">
        <v>372</v>
      </c>
      <c r="B33" s="522">
        <v>54166</v>
      </c>
      <c r="C33" s="522">
        <v>55896.2</v>
      </c>
      <c r="D33" s="522">
        <v>56289.1</v>
      </c>
      <c r="E33" s="522">
        <v>57325</v>
      </c>
      <c r="F33" s="522">
        <v>57100.5</v>
      </c>
      <c r="G33" s="522">
        <v>57244.1</v>
      </c>
      <c r="H33" s="522">
        <v>58429.4</v>
      </c>
      <c r="I33" s="522">
        <v>62293</v>
      </c>
      <c r="J33" s="522">
        <v>63978.3</v>
      </c>
      <c r="K33" s="522">
        <v>67735.600000000006</v>
      </c>
      <c r="L33" s="522">
        <v>70258.8</v>
      </c>
      <c r="M33" s="522">
        <v>72470.5</v>
      </c>
      <c r="N33" s="523" t="s">
        <v>373</v>
      </c>
    </row>
    <row r="34" spans="1:14">
      <c r="A34" s="201"/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202"/>
    </row>
    <row r="35" spans="1:14">
      <c r="A35" s="203" t="s">
        <v>211</v>
      </c>
      <c r="B35" s="191" t="str">
        <f>+B4</f>
        <v>2017/01</v>
      </c>
      <c r="C35" s="191" t="str">
        <f>+C4</f>
        <v>2017/02</v>
      </c>
      <c r="D35" s="191" t="str">
        <f>+D4</f>
        <v>2017/03</v>
      </c>
      <c r="E35" s="191" t="str">
        <f>+E4</f>
        <v>2017/04</v>
      </c>
      <c r="F35" s="191" t="str">
        <f>+F4</f>
        <v>2017/05</v>
      </c>
      <c r="G35" s="191" t="s">
        <v>502</v>
      </c>
      <c r="H35" s="191" t="s">
        <v>503</v>
      </c>
      <c r="I35" s="191" t="str">
        <f>+I4</f>
        <v>2017/08</v>
      </c>
      <c r="J35" s="191" t="str">
        <f>+J4</f>
        <v>2017/09</v>
      </c>
      <c r="K35" s="191" t="str">
        <f>+K4</f>
        <v>2017/10</v>
      </c>
      <c r="L35" s="191" t="str">
        <f>+L4</f>
        <v>2017/11</v>
      </c>
      <c r="M35" s="191" t="str">
        <f>+M4</f>
        <v>2017/12</v>
      </c>
      <c r="N35" s="204" t="s">
        <v>287</v>
      </c>
    </row>
    <row r="36" spans="1:14">
      <c r="A36" s="174" t="s">
        <v>478</v>
      </c>
      <c r="B36" s="205">
        <v>120</v>
      </c>
      <c r="C36" s="205">
        <v>118</v>
      </c>
      <c r="D36" s="205">
        <v>118</v>
      </c>
      <c r="E36" s="205">
        <v>121</v>
      </c>
      <c r="F36" s="205">
        <v>121</v>
      </c>
      <c r="G36" s="205">
        <v>122</v>
      </c>
      <c r="H36" s="205">
        <v>125</v>
      </c>
      <c r="I36" s="205">
        <v>128</v>
      </c>
      <c r="J36" s="205">
        <v>128</v>
      </c>
      <c r="K36" s="205">
        <v>130</v>
      </c>
      <c r="L36" s="205">
        <v>130</v>
      </c>
      <c r="M36" s="205">
        <v>130</v>
      </c>
      <c r="N36" s="197" t="s">
        <v>486</v>
      </c>
    </row>
    <row r="37" spans="1:14">
      <c r="A37" s="174" t="s">
        <v>479</v>
      </c>
      <c r="B37" s="205">
        <v>169</v>
      </c>
      <c r="C37" s="205">
        <v>171</v>
      </c>
      <c r="D37" s="205">
        <v>172</v>
      </c>
      <c r="E37" s="205">
        <v>169</v>
      </c>
      <c r="F37" s="205">
        <v>170</v>
      </c>
      <c r="G37" s="205">
        <v>170</v>
      </c>
      <c r="H37" s="205">
        <v>168</v>
      </c>
      <c r="I37" s="205">
        <v>164</v>
      </c>
      <c r="J37" s="205">
        <v>164</v>
      </c>
      <c r="K37" s="205">
        <v>160</v>
      </c>
      <c r="L37" s="205">
        <v>160</v>
      </c>
      <c r="M37" s="205">
        <v>159</v>
      </c>
      <c r="N37" s="197" t="s">
        <v>487</v>
      </c>
    </row>
    <row r="38" spans="1:14">
      <c r="A38" s="174" t="s">
        <v>555</v>
      </c>
      <c r="B38" s="205">
        <v>38</v>
      </c>
      <c r="C38" s="205">
        <v>38</v>
      </c>
      <c r="D38" s="205">
        <v>38</v>
      </c>
      <c r="E38" s="205">
        <v>38</v>
      </c>
      <c r="F38" s="205">
        <v>38</v>
      </c>
      <c r="G38" s="205">
        <v>38</v>
      </c>
      <c r="H38" s="205">
        <v>38</v>
      </c>
      <c r="I38" s="205">
        <v>38</v>
      </c>
      <c r="J38" s="205">
        <v>38</v>
      </c>
      <c r="K38" s="205">
        <v>38</v>
      </c>
      <c r="L38" s="205">
        <v>41</v>
      </c>
      <c r="M38" s="205">
        <v>41</v>
      </c>
      <c r="N38" s="197" t="s">
        <v>556</v>
      </c>
    </row>
    <row r="39" spans="1:14">
      <c r="A39" s="174" t="s">
        <v>481</v>
      </c>
      <c r="B39" s="205">
        <v>69</v>
      </c>
      <c r="C39" s="205">
        <v>68</v>
      </c>
      <c r="D39" s="205">
        <v>66</v>
      </c>
      <c r="E39" s="205">
        <v>66</v>
      </c>
      <c r="F39" s="205">
        <v>65</v>
      </c>
      <c r="G39" s="205">
        <v>65</v>
      </c>
      <c r="H39" s="205">
        <v>64</v>
      </c>
      <c r="I39" s="205">
        <v>65</v>
      </c>
      <c r="J39" s="205">
        <v>65</v>
      </c>
      <c r="K39" s="205">
        <v>64</v>
      </c>
      <c r="L39" s="205">
        <v>64</v>
      </c>
      <c r="M39" s="205">
        <v>63</v>
      </c>
      <c r="N39" s="197" t="s">
        <v>489</v>
      </c>
    </row>
    <row r="40" spans="1:14">
      <c r="A40" s="174" t="s">
        <v>214</v>
      </c>
      <c r="B40" s="205">
        <v>18</v>
      </c>
      <c r="C40" s="205">
        <v>18</v>
      </c>
      <c r="D40" s="205">
        <v>18</v>
      </c>
      <c r="E40" s="205">
        <v>18</v>
      </c>
      <c r="F40" s="205">
        <v>18</v>
      </c>
      <c r="G40" s="205">
        <v>18</v>
      </c>
      <c r="H40" s="205">
        <v>18</v>
      </c>
      <c r="I40" s="205">
        <v>18</v>
      </c>
      <c r="J40" s="205">
        <v>18</v>
      </c>
      <c r="K40" s="205">
        <v>18</v>
      </c>
      <c r="L40" s="205">
        <v>18</v>
      </c>
      <c r="M40" s="205">
        <v>18</v>
      </c>
      <c r="N40" s="197" t="s">
        <v>492</v>
      </c>
    </row>
    <row r="41" spans="1:14" ht="11.25" customHeight="1">
      <c r="A41" s="206" t="s">
        <v>482</v>
      </c>
      <c r="B41" s="207">
        <v>1113</v>
      </c>
      <c r="C41" s="207">
        <v>1229</v>
      </c>
      <c r="D41" s="415">
        <v>1241</v>
      </c>
      <c r="E41" s="415">
        <v>1319</v>
      </c>
      <c r="F41" s="415">
        <v>1222</v>
      </c>
      <c r="G41" s="415">
        <v>1260</v>
      </c>
      <c r="H41" s="415">
        <v>1172</v>
      </c>
      <c r="I41" s="415">
        <v>929</v>
      </c>
      <c r="J41" s="207">
        <v>930</v>
      </c>
      <c r="K41" s="207">
        <v>1411</v>
      </c>
      <c r="L41" s="207">
        <v>1438</v>
      </c>
      <c r="M41" s="207">
        <v>1596</v>
      </c>
      <c r="N41" s="208" t="s">
        <v>490</v>
      </c>
    </row>
    <row r="42" spans="1:14" s="188" customFormat="1">
      <c r="A42" s="300" t="s">
        <v>483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10" t="s">
        <v>491</v>
      </c>
    </row>
    <row r="43" spans="1:14">
      <c r="A43" s="189"/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11"/>
    </row>
    <row r="44" spans="1:14">
      <c r="A44" s="203" t="s">
        <v>430</v>
      </c>
      <c r="B44" s="212" t="str">
        <f>+B4</f>
        <v>2017/01</v>
      </c>
      <c r="C44" s="212" t="str">
        <f>+C4</f>
        <v>2017/02</v>
      </c>
      <c r="D44" s="212" t="str">
        <f>+D4</f>
        <v>2017/03</v>
      </c>
      <c r="E44" s="212" t="str">
        <f>+E4</f>
        <v>2017/04</v>
      </c>
      <c r="F44" s="212" t="str">
        <f>+F4</f>
        <v>2017/05</v>
      </c>
      <c r="G44" s="212" t="s">
        <v>502</v>
      </c>
      <c r="H44" s="212" t="s">
        <v>503</v>
      </c>
      <c r="I44" s="212" t="str">
        <f>+I4</f>
        <v>2017/08</v>
      </c>
      <c r="J44" s="212" t="str">
        <f>+J4</f>
        <v>2017/09</v>
      </c>
      <c r="K44" s="212" t="str">
        <f>+K4</f>
        <v>2017/10</v>
      </c>
      <c r="L44" s="212" t="str">
        <f>+L4</f>
        <v>2017/11</v>
      </c>
      <c r="M44" s="212" t="str">
        <f>+M4</f>
        <v>2017/12</v>
      </c>
      <c r="N44" s="204" t="s">
        <v>431</v>
      </c>
    </row>
    <row r="45" spans="1:14" s="185" customFormat="1" ht="13.5" customHeight="1">
      <c r="A45" s="303" t="s">
        <v>238</v>
      </c>
      <c r="B45" s="304">
        <v>110.994305995</v>
      </c>
      <c r="C45" s="304">
        <v>210.50098400200002</v>
      </c>
      <c r="D45" s="304">
        <v>314.777291203</v>
      </c>
      <c r="E45" s="304">
        <v>408.73959065099996</v>
      </c>
      <c r="F45" s="304">
        <v>534.71083782799997</v>
      </c>
      <c r="G45" s="304">
        <v>637.167520739</v>
      </c>
      <c r="H45" s="304">
        <v>756.93227794299992</v>
      </c>
      <c r="I45" s="304">
        <v>894.76612652599999</v>
      </c>
      <c r="J45" s="304">
        <v>1012.229577157</v>
      </c>
      <c r="K45" s="304">
        <v>1153.0346811659999</v>
      </c>
      <c r="L45" s="304">
        <v>1328.8252660810001</v>
      </c>
      <c r="M45" s="304">
        <v>1468.001181894</v>
      </c>
      <c r="N45" s="308" t="s">
        <v>514</v>
      </c>
    </row>
    <row r="46" spans="1:14" s="185" customFormat="1" ht="13.5" customHeight="1">
      <c r="A46" s="235" t="s">
        <v>368</v>
      </c>
      <c r="B46" s="236">
        <v>55.414669068999999</v>
      </c>
      <c r="C46" s="236">
        <v>102.91019824</v>
      </c>
      <c r="D46" s="236">
        <v>164.05656340399997</v>
      </c>
      <c r="E46" s="236">
        <v>215.43976535599998</v>
      </c>
      <c r="F46" s="236">
        <v>264.31692089900002</v>
      </c>
      <c r="G46" s="236">
        <v>316.61395720600001</v>
      </c>
      <c r="H46" s="236">
        <v>367.02387191599996</v>
      </c>
      <c r="I46" s="236">
        <v>413.96605619000002</v>
      </c>
      <c r="J46" s="236">
        <v>455.796514253</v>
      </c>
      <c r="K46" s="236">
        <v>506.74399303799999</v>
      </c>
      <c r="L46" s="236">
        <v>565.52702411500002</v>
      </c>
      <c r="M46" s="236">
        <v>619.43541845899995</v>
      </c>
      <c r="N46" s="237" t="s">
        <v>370</v>
      </c>
    </row>
    <row r="47" spans="1:14" s="185" customFormat="1" ht="13.5" customHeight="1">
      <c r="A47" s="235" t="s">
        <v>369</v>
      </c>
      <c r="B47" s="236">
        <v>1241.9702240000001</v>
      </c>
      <c r="C47" s="236">
        <v>2002.9724730000003</v>
      </c>
      <c r="D47" s="236">
        <v>2547.4861249999999</v>
      </c>
      <c r="E47" s="236">
        <v>2889.752837</v>
      </c>
      <c r="F47" s="236">
        <v>3169.8374490000001</v>
      </c>
      <c r="G47" s="236">
        <v>3410.535367</v>
      </c>
      <c r="H47" s="236">
        <v>3634.5345740000002</v>
      </c>
      <c r="I47" s="236">
        <v>3858.958572</v>
      </c>
      <c r="J47" s="236">
        <v>4046.4160339999999</v>
      </c>
      <c r="K47" s="236">
        <v>4287.1704360000003</v>
      </c>
      <c r="L47" s="236">
        <v>4510.0258260000001</v>
      </c>
      <c r="M47" s="236">
        <v>4733.4636929999997</v>
      </c>
      <c r="N47" s="237" t="s">
        <v>371</v>
      </c>
    </row>
    <row r="48" spans="1:14" s="185" customFormat="1" ht="13.5" customHeight="1">
      <c r="A48" s="235" t="s">
        <v>429</v>
      </c>
      <c r="B48" s="236">
        <v>47263201</v>
      </c>
      <c r="C48" s="236">
        <v>83.470157999999998</v>
      </c>
      <c r="D48" s="236">
        <v>130.53788</v>
      </c>
      <c r="E48" s="236">
        <v>169.40311800000001</v>
      </c>
      <c r="F48" s="236">
        <v>210.23811599999999</v>
      </c>
      <c r="G48" s="236">
        <v>259.175207</v>
      </c>
      <c r="H48" s="236">
        <v>317.798294</v>
      </c>
      <c r="I48" s="236">
        <v>377.05572000000001</v>
      </c>
      <c r="J48" s="236">
        <v>431.58180900000002</v>
      </c>
      <c r="K48" s="236">
        <v>493.89929000000001</v>
      </c>
      <c r="L48" s="236">
        <v>551.71158000000003</v>
      </c>
      <c r="M48" s="236">
        <v>608.950739</v>
      </c>
      <c r="N48" s="237" t="s">
        <v>494</v>
      </c>
    </row>
    <row r="49" spans="1:14" s="185" customFormat="1" ht="13.5" customHeight="1">
      <c r="A49" s="178" t="s">
        <v>364</v>
      </c>
      <c r="B49" s="307">
        <f t="shared" ref="B49:M49" si="3">+SUM(B50:B59)</f>
        <v>73.139928941999983</v>
      </c>
      <c r="C49" s="307">
        <f t="shared" si="3"/>
        <v>138.69080462784001</v>
      </c>
      <c r="D49" s="307">
        <f t="shared" si="3"/>
        <v>192.22471533547997</v>
      </c>
      <c r="E49" s="307">
        <f t="shared" si="3"/>
        <v>257.02311401387999</v>
      </c>
      <c r="F49" s="307">
        <f t="shared" si="3"/>
        <v>315.42618382824003</v>
      </c>
      <c r="G49" s="307">
        <f t="shared" si="3"/>
        <v>378.53099228612007</v>
      </c>
      <c r="H49" s="307">
        <f t="shared" si="3"/>
        <v>430.44828797778007</v>
      </c>
      <c r="I49" s="307">
        <f t="shared" si="3"/>
        <v>500.80306633842997</v>
      </c>
      <c r="J49" s="307">
        <f t="shared" si="3"/>
        <v>560.34882645658001</v>
      </c>
      <c r="K49" s="307">
        <f t="shared" si="3"/>
        <v>654.22916912962</v>
      </c>
      <c r="L49" s="307">
        <f t="shared" si="3"/>
        <v>752.32146660297997</v>
      </c>
      <c r="M49" s="307">
        <f t="shared" si="3"/>
        <v>829.20779975614005</v>
      </c>
      <c r="N49" s="271" t="s">
        <v>366</v>
      </c>
    </row>
    <row r="50" spans="1:14" ht="13.5" customHeight="1">
      <c r="A50" s="189" t="s">
        <v>417</v>
      </c>
      <c r="B50" s="215">
        <v>0.269027554</v>
      </c>
      <c r="C50" s="215">
        <v>0.69458995400000001</v>
      </c>
      <c r="D50" s="215">
        <v>0.97082706200000002</v>
      </c>
      <c r="E50" s="215">
        <v>1.652547454</v>
      </c>
      <c r="F50" s="215">
        <v>2.388841416</v>
      </c>
      <c r="G50" s="215">
        <v>3.2631026209999998</v>
      </c>
      <c r="H50" s="215">
        <v>4.3777387923999997</v>
      </c>
      <c r="I50" s="215">
        <v>5.5798582745000003</v>
      </c>
      <c r="J50" s="215">
        <v>6.7506970652999998</v>
      </c>
      <c r="K50" s="215">
        <v>8.197414524800001</v>
      </c>
      <c r="L50" s="215">
        <v>10.239121625799999</v>
      </c>
      <c r="M50" s="215">
        <v>12.500531337599998</v>
      </c>
      <c r="N50" s="197" t="s">
        <v>302</v>
      </c>
    </row>
    <row r="51" spans="1:14" ht="13.5" customHeight="1">
      <c r="A51" s="189" t="s">
        <v>414</v>
      </c>
      <c r="B51" s="201">
        <v>36.825281214999997</v>
      </c>
      <c r="C51" s="201">
        <v>78.932738847500005</v>
      </c>
      <c r="D51" s="201">
        <v>112.3694905</v>
      </c>
      <c r="E51" s="201">
        <v>156.20209707000001</v>
      </c>
      <c r="F51" s="201">
        <v>196.65486430999999</v>
      </c>
      <c r="G51" s="201">
        <v>241.9669373625</v>
      </c>
      <c r="H51" s="201">
        <v>276.16116576500002</v>
      </c>
      <c r="I51" s="201">
        <v>331.37299077</v>
      </c>
      <c r="J51" s="201">
        <v>371.44988354750001</v>
      </c>
      <c r="K51" s="201">
        <v>432.47938492499998</v>
      </c>
      <c r="L51" s="201">
        <v>493.22525762750001</v>
      </c>
      <c r="M51" s="201">
        <v>546.01301939500001</v>
      </c>
      <c r="N51" s="197" t="s">
        <v>461</v>
      </c>
    </row>
    <row r="52" spans="1:14" ht="13.5" customHeight="1">
      <c r="A52" s="189" t="s">
        <v>415</v>
      </c>
      <c r="B52" s="201">
        <v>35.192641684019996</v>
      </c>
      <c r="C52" s="201">
        <v>57.323382815339997</v>
      </c>
      <c r="D52" s="201">
        <v>76.556144131489987</v>
      </c>
      <c r="E52" s="201">
        <v>95.967706704499989</v>
      </c>
      <c r="F52" s="201">
        <v>112.3826815053</v>
      </c>
      <c r="G52" s="201">
        <v>128.57706012025</v>
      </c>
      <c r="H52" s="201">
        <v>144.53083266223999</v>
      </c>
      <c r="I52" s="201">
        <v>157.52294265728</v>
      </c>
      <c r="J52" s="201">
        <v>174.91085716220002</v>
      </c>
      <c r="K52" s="201">
        <v>204.82843021105001</v>
      </c>
      <c r="L52" s="201">
        <v>238.81335437794002</v>
      </c>
      <c r="M52" s="201">
        <v>259.66870364895999</v>
      </c>
      <c r="N52" s="197" t="s">
        <v>462</v>
      </c>
    </row>
    <row r="53" spans="1:14" ht="13.5" customHeight="1">
      <c r="A53" s="189" t="s">
        <v>424</v>
      </c>
      <c r="B53" s="215">
        <v>0.7455473733200001</v>
      </c>
      <c r="C53" s="215">
        <v>1.5477627439000001</v>
      </c>
      <c r="D53" s="215">
        <v>2.10095649911</v>
      </c>
      <c r="E53" s="215">
        <v>2.94623814832</v>
      </c>
      <c r="F53" s="215">
        <v>3.70623883856</v>
      </c>
      <c r="G53" s="215">
        <v>4.3841216204500011</v>
      </c>
      <c r="H53" s="215">
        <v>5.0019880385400013</v>
      </c>
      <c r="I53" s="215">
        <v>5.9303185320900011</v>
      </c>
      <c r="J53" s="215">
        <v>6.7981694471400012</v>
      </c>
      <c r="K53" s="215">
        <v>8.2465790281700002</v>
      </c>
      <c r="L53" s="215">
        <v>9.5248450260200013</v>
      </c>
      <c r="M53" s="215">
        <v>10.46586209404</v>
      </c>
      <c r="N53" s="197" t="s">
        <v>463</v>
      </c>
    </row>
    <row r="54" spans="1:14" ht="13.5" customHeight="1">
      <c r="A54" s="189" t="s">
        <v>458</v>
      </c>
      <c r="B54" s="215">
        <v>0.10628787816</v>
      </c>
      <c r="C54" s="215">
        <v>0.18987102959999999</v>
      </c>
      <c r="D54" s="215">
        <v>0.22362948288000001</v>
      </c>
      <c r="E54" s="215">
        <v>0.24974043456</v>
      </c>
      <c r="F54" s="215">
        <v>0.28766582087999998</v>
      </c>
      <c r="G54" s="215">
        <v>0.33275640192</v>
      </c>
      <c r="H54" s="215">
        <v>0.36832276128000002</v>
      </c>
      <c r="I54" s="215">
        <v>0.38748420624000002</v>
      </c>
      <c r="J54" s="215">
        <v>0.42857285111999999</v>
      </c>
      <c r="K54" s="215">
        <v>0.46447150727999997</v>
      </c>
      <c r="L54" s="215">
        <v>0.50478234239999997</v>
      </c>
      <c r="M54" s="215">
        <v>0.54442394472</v>
      </c>
      <c r="N54" s="197" t="s">
        <v>464</v>
      </c>
    </row>
    <row r="55" spans="1:14" ht="13.5" customHeight="1">
      <c r="A55" s="189" t="s">
        <v>425</v>
      </c>
      <c r="B55" s="215">
        <v>0</v>
      </c>
      <c r="C55" s="215">
        <v>0</v>
      </c>
      <c r="D55" s="215">
        <v>0</v>
      </c>
      <c r="E55" s="215">
        <v>0</v>
      </c>
      <c r="F55" s="215">
        <v>2.3949999999999999E-5</v>
      </c>
      <c r="G55" s="215">
        <v>2.9162500000000001E-5</v>
      </c>
      <c r="H55" s="215">
        <v>6.3999999999999997E-5</v>
      </c>
      <c r="I55" s="215">
        <v>9.6774999999999994E-5</v>
      </c>
      <c r="J55" s="215">
        <v>9.6774999999999994E-5</v>
      </c>
      <c r="K55" s="215">
        <v>9.6774999999999994E-5</v>
      </c>
      <c r="L55" s="215">
        <v>1.08E-4</v>
      </c>
      <c r="M55" s="215">
        <v>1.08E-4</v>
      </c>
      <c r="N55" s="197" t="s">
        <v>426</v>
      </c>
    </row>
    <row r="56" spans="1:14" ht="13.5" customHeight="1">
      <c r="A56" s="189" t="s">
        <v>459</v>
      </c>
      <c r="B56" s="215">
        <v>0</v>
      </c>
      <c r="C56" s="215">
        <v>0</v>
      </c>
      <c r="D56" s="215">
        <v>0</v>
      </c>
      <c r="E56" s="215">
        <v>0</v>
      </c>
      <c r="F56" s="215">
        <v>0</v>
      </c>
      <c r="G56" s="215">
        <v>0</v>
      </c>
      <c r="H56" s="215">
        <v>0</v>
      </c>
      <c r="I56" s="215">
        <v>0</v>
      </c>
      <c r="J56" s="215">
        <v>0</v>
      </c>
      <c r="K56" s="215">
        <v>0</v>
      </c>
      <c r="L56" s="215">
        <v>0</v>
      </c>
      <c r="M56" s="215">
        <v>0</v>
      </c>
      <c r="N56" s="197" t="s">
        <v>460</v>
      </c>
    </row>
    <row r="57" spans="1:14" ht="13.5" customHeight="1">
      <c r="A57" s="189" t="s">
        <v>456</v>
      </c>
      <c r="B57" s="215">
        <v>0</v>
      </c>
      <c r="C57" s="215">
        <v>0</v>
      </c>
      <c r="D57" s="215">
        <v>0</v>
      </c>
      <c r="E57" s="215">
        <v>0</v>
      </c>
      <c r="F57" s="215">
        <v>0</v>
      </c>
      <c r="G57" s="215">
        <v>0</v>
      </c>
      <c r="H57" s="215">
        <v>0</v>
      </c>
      <c r="I57" s="215">
        <v>0</v>
      </c>
      <c r="J57" s="215">
        <v>0</v>
      </c>
      <c r="K57" s="215">
        <v>0</v>
      </c>
      <c r="L57" s="215">
        <v>0</v>
      </c>
      <c r="M57" s="215">
        <v>0</v>
      </c>
      <c r="N57" s="197" t="s">
        <v>456</v>
      </c>
    </row>
    <row r="58" spans="1:14" ht="13.5" customHeight="1">
      <c r="A58" s="189" t="s">
        <v>202</v>
      </c>
      <c r="B58" s="215">
        <v>1.1432375E-3</v>
      </c>
      <c r="C58" s="215">
        <v>2.4592375000000001E-3</v>
      </c>
      <c r="D58" s="215">
        <v>3.6676600000000001E-3</v>
      </c>
      <c r="E58" s="215">
        <v>4.7842025000000002E-3</v>
      </c>
      <c r="F58" s="215">
        <v>5.8679874999999996E-3</v>
      </c>
      <c r="G58" s="215">
        <v>6.9849975000000003E-3</v>
      </c>
      <c r="H58" s="215">
        <v>8.1465975E-3</v>
      </c>
      <c r="I58" s="215">
        <v>9.3457625000000003E-3</v>
      </c>
      <c r="J58" s="215">
        <v>1.05202475E-2</v>
      </c>
      <c r="K58" s="215">
        <v>1.2762797500000001E-2</v>
      </c>
      <c r="L58" s="215">
        <v>1.39682425E-2</v>
      </c>
      <c r="M58" s="215">
        <v>1.5121974999999999E-2</v>
      </c>
      <c r="N58" s="197" t="s">
        <v>457</v>
      </c>
    </row>
    <row r="59" spans="1:14" ht="13.5" customHeight="1">
      <c r="A59" s="189" t="s">
        <v>517</v>
      </c>
      <c r="B59" s="215">
        <v>0</v>
      </c>
      <c r="C59" s="215">
        <v>0</v>
      </c>
      <c r="D59" s="215">
        <v>0</v>
      </c>
      <c r="E59" s="215">
        <v>0</v>
      </c>
      <c r="F59" s="215">
        <v>0</v>
      </c>
      <c r="G59" s="215">
        <v>0</v>
      </c>
      <c r="H59" s="215">
        <v>2.936082E-5</v>
      </c>
      <c r="I59" s="215">
        <v>2.936082E-5</v>
      </c>
      <c r="J59" s="215">
        <v>2.936082E-5</v>
      </c>
      <c r="K59" s="215">
        <v>2.936082E-5</v>
      </c>
      <c r="L59" s="215">
        <v>2.936082E-5</v>
      </c>
      <c r="M59" s="215">
        <v>2.936082E-5</v>
      </c>
      <c r="N59" s="197" t="s">
        <v>516</v>
      </c>
    </row>
    <row r="60" spans="1:14" s="185" customFormat="1" ht="13.5" customHeight="1">
      <c r="A60" s="178" t="s">
        <v>365</v>
      </c>
      <c r="B60" s="272">
        <f t="shared" ref="B60:M60" si="4">+SUM(B61:B63)</f>
        <v>5.1607630499999999</v>
      </c>
      <c r="C60" s="272">
        <f t="shared" si="4"/>
        <v>9.2557736500000001</v>
      </c>
      <c r="D60" s="272">
        <f t="shared" si="4"/>
        <v>12.28590425</v>
      </c>
      <c r="E60" s="272">
        <f t="shared" si="4"/>
        <v>15.558615249999999</v>
      </c>
      <c r="F60" s="272">
        <f t="shared" si="4"/>
        <v>18.445385675000001</v>
      </c>
      <c r="G60" s="272">
        <f t="shared" si="4"/>
        <v>20.954483150000002</v>
      </c>
      <c r="H60" s="272">
        <f t="shared" si="4"/>
        <v>24.020261365000003</v>
      </c>
      <c r="I60" s="272">
        <f t="shared" si="4"/>
        <v>27.7890465485</v>
      </c>
      <c r="J60" s="272">
        <f t="shared" si="4"/>
        <v>30.694983198500001</v>
      </c>
      <c r="K60" s="272">
        <f t="shared" si="4"/>
        <v>33.496378598500002</v>
      </c>
      <c r="L60" s="272">
        <f t="shared" si="4"/>
        <v>36.215629723500001</v>
      </c>
      <c r="M60" s="272">
        <f t="shared" si="4"/>
        <v>38.553374523499997</v>
      </c>
      <c r="N60" s="271" t="s">
        <v>367</v>
      </c>
    </row>
    <row r="61" spans="1:14" ht="13.5" customHeight="1">
      <c r="A61" s="189" t="s">
        <v>414</v>
      </c>
      <c r="B61" s="215">
        <v>0.195913</v>
      </c>
      <c r="C61" s="215">
        <v>0.41092672499999999</v>
      </c>
      <c r="D61" s="215">
        <v>0.60235117500000002</v>
      </c>
      <c r="E61" s="215">
        <v>0.77363895000000005</v>
      </c>
      <c r="F61" s="215">
        <v>1.0030318</v>
      </c>
      <c r="G61" s="215">
        <v>1.2064225</v>
      </c>
      <c r="H61" s="215">
        <v>1.4004809149999999</v>
      </c>
      <c r="I61" s="215">
        <v>1.5738186734999999</v>
      </c>
      <c r="J61" s="215">
        <v>1.7673595234999999</v>
      </c>
      <c r="K61" s="215">
        <v>1.9426576735000001</v>
      </c>
      <c r="L61" s="215">
        <v>2.2016079485</v>
      </c>
      <c r="M61" s="215">
        <v>2.5290638735000002</v>
      </c>
      <c r="N61" s="197" t="s">
        <v>461</v>
      </c>
    </row>
    <row r="62" spans="1:14" ht="13.5" customHeight="1">
      <c r="A62" s="189" t="s">
        <v>417</v>
      </c>
      <c r="B62" s="215">
        <v>0.3093708</v>
      </c>
      <c r="C62" s="215">
        <v>0.64474759999999998</v>
      </c>
      <c r="D62" s="215">
        <v>0.93760719999999997</v>
      </c>
      <c r="E62" s="215">
        <v>1.3006354</v>
      </c>
      <c r="F62" s="215">
        <v>1.5172901999999999</v>
      </c>
      <c r="G62" s="215">
        <v>1.7698719999999999</v>
      </c>
      <c r="H62" s="215">
        <v>2.056962</v>
      </c>
      <c r="I62" s="215">
        <v>2.4589859999999999</v>
      </c>
      <c r="J62" s="215">
        <v>2.5918580000000002</v>
      </c>
      <c r="K62" s="215">
        <v>2.8389502000000002</v>
      </c>
      <c r="L62" s="215">
        <v>3.0729296000000001</v>
      </c>
      <c r="M62" s="215">
        <v>3.2427412000000002</v>
      </c>
      <c r="N62" s="197" t="s">
        <v>302</v>
      </c>
    </row>
    <row r="63" spans="1:14" ht="13.5" customHeight="1">
      <c r="A63" s="274" t="s">
        <v>415</v>
      </c>
      <c r="B63" s="217">
        <v>4.65547925</v>
      </c>
      <c r="C63" s="217">
        <v>8.2000993250000001</v>
      </c>
      <c r="D63" s="217">
        <v>10.745945875</v>
      </c>
      <c r="E63" s="217">
        <v>13.484340899999999</v>
      </c>
      <c r="F63" s="217">
        <v>15.925063675000001</v>
      </c>
      <c r="G63" s="217">
        <v>17.97818865</v>
      </c>
      <c r="H63" s="217">
        <v>20.562818450000002</v>
      </c>
      <c r="I63" s="217">
        <v>23.756241875000001</v>
      </c>
      <c r="J63" s="217">
        <v>26.335765675000001</v>
      </c>
      <c r="K63" s="217">
        <v>28.714770725000001</v>
      </c>
      <c r="L63" s="217">
        <v>30.941092175000001</v>
      </c>
      <c r="M63" s="217">
        <v>32.781569449999999</v>
      </c>
      <c r="N63" s="218" t="s">
        <v>462</v>
      </c>
    </row>
    <row r="64" spans="1:14" s="185" customFormat="1" ht="13.5" customHeight="1">
      <c r="A64" s="275" t="s">
        <v>427</v>
      </c>
      <c r="B64" s="272">
        <f t="shared" ref="B64:M64" si="5">+SUM(B65:B67)</f>
        <v>2.4253984150200001</v>
      </c>
      <c r="C64" s="272">
        <f t="shared" si="5"/>
        <v>5.9905104083800005</v>
      </c>
      <c r="D64" s="272">
        <f t="shared" si="5"/>
        <v>10.293119036</v>
      </c>
      <c r="E64" s="272">
        <f t="shared" si="5"/>
        <v>14.772911299860001</v>
      </c>
      <c r="F64" s="272">
        <f t="shared" si="5"/>
        <v>24.90589424845</v>
      </c>
      <c r="G64" s="272">
        <f t="shared" si="5"/>
        <v>32.774794395939992</v>
      </c>
      <c r="H64" s="272">
        <f t="shared" si="5"/>
        <v>42.738002897169999</v>
      </c>
      <c r="I64" s="272">
        <f t="shared" si="5"/>
        <v>47.977924904619989</v>
      </c>
      <c r="J64" s="272">
        <f t="shared" si="5"/>
        <v>52.877909368750004</v>
      </c>
      <c r="K64" s="272">
        <f t="shared" si="5"/>
        <v>56.615264030070001</v>
      </c>
      <c r="L64" s="272">
        <f t="shared" si="5"/>
        <v>60.199189739460003</v>
      </c>
      <c r="M64" s="272">
        <f t="shared" si="5"/>
        <v>67.628987620990003</v>
      </c>
      <c r="N64" s="237" t="s">
        <v>421</v>
      </c>
    </row>
    <row r="65" spans="1:15" ht="13.5" customHeight="1">
      <c r="A65" s="189" t="s">
        <v>416</v>
      </c>
      <c r="B65" s="215">
        <v>2.38402776603</v>
      </c>
      <c r="C65" s="215">
        <v>5.9023325173900005</v>
      </c>
      <c r="D65" s="215">
        <v>10.17290549726</v>
      </c>
      <c r="E65" s="215">
        <v>14.57888764212</v>
      </c>
      <c r="F65" s="215">
        <v>24.630961287710001</v>
      </c>
      <c r="G65" s="215">
        <v>32.457854085199997</v>
      </c>
      <c r="H65" s="215">
        <v>42.32691900743</v>
      </c>
      <c r="I65" s="215">
        <v>47.485809063229993</v>
      </c>
      <c r="J65" s="215">
        <v>52.334102899139999</v>
      </c>
      <c r="K65" s="215">
        <v>55.994964865459998</v>
      </c>
      <c r="L65" s="215">
        <v>59.498458400849998</v>
      </c>
      <c r="M65" s="215">
        <v>66.856323964379996</v>
      </c>
      <c r="N65" s="197" t="s">
        <v>422</v>
      </c>
    </row>
    <row r="66" spans="1:15" ht="13.5" customHeight="1">
      <c r="A66" s="189" t="s">
        <v>419</v>
      </c>
      <c r="B66" s="215">
        <v>4.1069367000000002E-2</v>
      </c>
      <c r="C66" s="215">
        <v>8.7876608999999994E-2</v>
      </c>
      <c r="D66" s="215">
        <v>0.11989268</v>
      </c>
      <c r="E66" s="215">
        <v>0.19370279900000001</v>
      </c>
      <c r="F66" s="215">
        <v>0.27461210200000002</v>
      </c>
      <c r="G66" s="215">
        <v>0.31661945200000002</v>
      </c>
      <c r="H66" s="215">
        <v>0.410763031</v>
      </c>
      <c r="I66" s="215">
        <v>0.491590044</v>
      </c>
      <c r="J66" s="215">
        <v>0.54285562099999995</v>
      </c>
      <c r="K66" s="215">
        <v>0.61934831599999995</v>
      </c>
      <c r="L66" s="215">
        <v>0.69978048999999998</v>
      </c>
      <c r="M66" s="215">
        <v>0.77171280799999997</v>
      </c>
      <c r="N66" s="197" t="s">
        <v>423</v>
      </c>
    </row>
    <row r="67" spans="1:15" ht="13.5" customHeight="1">
      <c r="A67" s="273" t="s">
        <v>420</v>
      </c>
      <c r="B67" s="221">
        <v>3.0128198999999998E-4</v>
      </c>
      <c r="C67" s="221">
        <v>3.0128198999999998E-4</v>
      </c>
      <c r="D67" s="221">
        <v>3.2085874000000001E-4</v>
      </c>
      <c r="E67" s="221">
        <v>3.2085874000000001E-4</v>
      </c>
      <c r="F67" s="221">
        <v>3.2085874000000001E-4</v>
      </c>
      <c r="G67" s="221">
        <v>3.2085874000000001E-4</v>
      </c>
      <c r="H67" s="221">
        <v>3.2085874000000001E-4</v>
      </c>
      <c r="I67" s="221">
        <v>5.2579739000000001E-4</v>
      </c>
      <c r="J67" s="221">
        <v>9.5084860999999996E-4</v>
      </c>
      <c r="K67" s="221">
        <v>9.5084860999999996E-4</v>
      </c>
      <c r="L67" s="221">
        <v>9.5084860999999996E-4</v>
      </c>
      <c r="M67" s="221">
        <v>9.5084860999999996E-4</v>
      </c>
      <c r="N67" s="208" t="s">
        <v>428</v>
      </c>
    </row>
    <row r="68" spans="1:15">
      <c r="A68" s="293" t="s">
        <v>384</v>
      </c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10" t="s">
        <v>385</v>
      </c>
    </row>
    <row r="69" spans="1:15">
      <c r="A69" s="222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4"/>
    </row>
    <row r="70" spans="1:15">
      <c r="A70" s="203" t="s">
        <v>376</v>
      </c>
      <c r="B70" s="212" t="str">
        <f>+B4</f>
        <v>2017/01</v>
      </c>
      <c r="C70" s="212" t="str">
        <f>+C4</f>
        <v>2017/02</v>
      </c>
      <c r="D70" s="212" t="str">
        <f>+D4</f>
        <v>2017/03</v>
      </c>
      <c r="E70" s="212" t="str">
        <f>+E4</f>
        <v>2017/04</v>
      </c>
      <c r="F70" s="212" t="s">
        <v>501</v>
      </c>
      <c r="G70" s="212" t="s">
        <v>502</v>
      </c>
      <c r="H70" s="212" t="str">
        <f t="shared" ref="H70:M70" si="6">+H4</f>
        <v>2017/07</v>
      </c>
      <c r="I70" s="212" t="str">
        <f t="shared" si="6"/>
        <v>2017/08</v>
      </c>
      <c r="J70" s="212" t="str">
        <f t="shared" si="6"/>
        <v>2017/09</v>
      </c>
      <c r="K70" s="212" t="str">
        <f t="shared" si="6"/>
        <v>2017/10</v>
      </c>
      <c r="L70" s="212" t="str">
        <f t="shared" si="6"/>
        <v>2017/11</v>
      </c>
      <c r="M70" s="212" t="str">
        <f t="shared" si="6"/>
        <v>2017/12</v>
      </c>
      <c r="N70" s="204" t="s">
        <v>377</v>
      </c>
    </row>
    <row r="71" spans="1:15">
      <c r="A71" s="193" t="s">
        <v>275</v>
      </c>
      <c r="B71" s="225">
        <v>1345.2085832650016</v>
      </c>
      <c r="C71" s="225">
        <v>1876.9022516463001</v>
      </c>
      <c r="D71" s="225">
        <v>2161.0966068365701</v>
      </c>
      <c r="E71" s="225">
        <v>2441.184208898062</v>
      </c>
      <c r="F71" s="225">
        <v>2741.247941901298</v>
      </c>
      <c r="G71" s="225">
        <v>3019.9707029343899</v>
      </c>
      <c r="H71" s="225">
        <v>3276.1633200668798</v>
      </c>
      <c r="I71" s="225">
        <v>3519.3123903041701</v>
      </c>
      <c r="J71" s="225">
        <v>3759.09462392559</v>
      </c>
      <c r="K71" s="225">
        <v>4079.79184003727</v>
      </c>
      <c r="L71" s="428">
        <v>4415.36296045369</v>
      </c>
      <c r="M71" s="428">
        <v>4666.7706717739602</v>
      </c>
      <c r="N71" s="195" t="s">
        <v>339</v>
      </c>
      <c r="O71" s="482"/>
    </row>
    <row r="72" spans="1:15">
      <c r="A72" s="193" t="s">
        <v>274</v>
      </c>
      <c r="B72" s="201">
        <v>1082.7207607004261</v>
      </c>
      <c r="C72" s="201">
        <v>1515.57744102625</v>
      </c>
      <c r="D72" s="201">
        <v>1763.8681688018401</v>
      </c>
      <c r="E72" s="201">
        <v>2020.8097382993133</v>
      </c>
      <c r="F72" s="201">
        <v>2291.1025447548568</v>
      </c>
      <c r="G72" s="201">
        <v>2530.6275544731802</v>
      </c>
      <c r="H72" s="201">
        <v>2741.7946348551</v>
      </c>
      <c r="I72" s="201">
        <v>2946.3608326284202</v>
      </c>
      <c r="J72" s="201">
        <v>3152.0853296611899</v>
      </c>
      <c r="K72" s="201">
        <v>3426.4323404011602</v>
      </c>
      <c r="L72" s="315">
        <v>3698.3877275179502</v>
      </c>
      <c r="M72" s="315">
        <v>3911.64733750092</v>
      </c>
      <c r="N72" s="197" t="s">
        <v>294</v>
      </c>
      <c r="O72" s="482"/>
    </row>
    <row r="73" spans="1:15">
      <c r="A73" s="182" t="s">
        <v>1</v>
      </c>
      <c r="B73" s="226">
        <f t="shared" ref="B73:M73" si="7">SUM(B71:B72)</f>
        <v>2427.9293439654275</v>
      </c>
      <c r="C73" s="226">
        <f t="shared" si="7"/>
        <v>3392.4796926725503</v>
      </c>
      <c r="D73" s="226">
        <f t="shared" si="7"/>
        <v>3924.9647756384102</v>
      </c>
      <c r="E73" s="226">
        <f t="shared" si="7"/>
        <v>4461.9939471973757</v>
      </c>
      <c r="F73" s="226">
        <f t="shared" si="7"/>
        <v>5032.3504866561543</v>
      </c>
      <c r="G73" s="226">
        <f t="shared" si="7"/>
        <v>5550.5982574075697</v>
      </c>
      <c r="H73" s="226">
        <f t="shared" si="7"/>
        <v>6017.9579549219798</v>
      </c>
      <c r="I73" s="226">
        <f t="shared" si="7"/>
        <v>6465.6732229325899</v>
      </c>
      <c r="J73" s="226">
        <f t="shared" si="7"/>
        <v>6911.1799535867794</v>
      </c>
      <c r="K73" s="226">
        <f t="shared" si="7"/>
        <v>7506.2241804384303</v>
      </c>
      <c r="L73" s="226">
        <f t="shared" si="7"/>
        <v>8113.7506879716402</v>
      </c>
      <c r="M73" s="226">
        <f t="shared" si="7"/>
        <v>8578.4180092748793</v>
      </c>
      <c r="N73" s="169" t="s">
        <v>2</v>
      </c>
      <c r="O73" s="482"/>
    </row>
    <row r="74" spans="1:15">
      <c r="A74" s="222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190"/>
    </row>
    <row r="75" spans="1:15">
      <c r="A75" s="171" t="s">
        <v>469</v>
      </c>
      <c r="B75" s="191" t="str">
        <f>+B4</f>
        <v>2017/01</v>
      </c>
      <c r="C75" s="191" t="str">
        <f>+C4</f>
        <v>2017/02</v>
      </c>
      <c r="D75" s="191" t="str">
        <f>+D4</f>
        <v>2017/03</v>
      </c>
      <c r="E75" s="191" t="str">
        <f>+E4</f>
        <v>2017/04</v>
      </c>
      <c r="F75" s="191" t="str">
        <f>+F4</f>
        <v>2017/05</v>
      </c>
      <c r="G75" s="191" t="s">
        <v>502</v>
      </c>
      <c r="H75" s="191" t="s">
        <v>503</v>
      </c>
      <c r="I75" s="191" t="str">
        <f>+I4</f>
        <v>2017/08</v>
      </c>
      <c r="J75" s="191" t="str">
        <f>+J4</f>
        <v>2017/09</v>
      </c>
      <c r="K75" s="191" t="str">
        <f>+K4</f>
        <v>2017/10</v>
      </c>
      <c r="L75" s="191" t="str">
        <f>+L4</f>
        <v>2017/11</v>
      </c>
      <c r="M75" s="191" t="str">
        <f>+M4</f>
        <v>2017/12</v>
      </c>
      <c r="N75" s="173" t="s">
        <v>470</v>
      </c>
    </row>
    <row r="76" spans="1:15">
      <c r="A76" s="213" t="s">
        <v>167</v>
      </c>
      <c r="B76" s="227">
        <v>1</v>
      </c>
      <c r="C76" s="227">
        <v>1</v>
      </c>
      <c r="D76" s="227">
        <v>1</v>
      </c>
      <c r="E76" s="227">
        <v>2</v>
      </c>
      <c r="F76" s="227">
        <v>2</v>
      </c>
      <c r="G76" s="227">
        <v>3</v>
      </c>
      <c r="H76" s="227">
        <v>3</v>
      </c>
      <c r="I76" s="227">
        <v>3</v>
      </c>
      <c r="J76" s="227">
        <v>3</v>
      </c>
      <c r="K76" s="227">
        <v>3</v>
      </c>
      <c r="L76" s="227">
        <v>3</v>
      </c>
      <c r="M76" s="227">
        <v>3</v>
      </c>
      <c r="N76" s="195" t="s">
        <v>168</v>
      </c>
      <c r="O76" s="225"/>
    </row>
    <row r="77" spans="1:15">
      <c r="A77" s="228" t="s">
        <v>465</v>
      </c>
      <c r="B77" s="229">
        <v>53.625</v>
      </c>
      <c r="C77" s="229">
        <v>53.625</v>
      </c>
      <c r="D77" s="229">
        <v>53.625</v>
      </c>
      <c r="E77" s="229">
        <v>79.875</v>
      </c>
      <c r="F77" s="229">
        <v>79.875</v>
      </c>
      <c r="G77" s="229">
        <v>1254.26305</v>
      </c>
      <c r="H77" s="229">
        <v>1254.26305</v>
      </c>
      <c r="I77" s="229">
        <v>1254.26305</v>
      </c>
      <c r="J77" s="229">
        <v>1254.26305</v>
      </c>
      <c r="K77" s="229">
        <v>1254.26305</v>
      </c>
      <c r="L77" s="229">
        <v>1254.26305</v>
      </c>
      <c r="M77" s="229">
        <v>1254.26305</v>
      </c>
      <c r="N77" s="230" t="s">
        <v>471</v>
      </c>
      <c r="O77" s="225"/>
    </row>
    <row r="78" spans="1:15">
      <c r="A78" s="174" t="s">
        <v>183</v>
      </c>
      <c r="B78" s="231">
        <v>0</v>
      </c>
      <c r="C78" s="231">
        <v>0</v>
      </c>
      <c r="D78" s="231">
        <v>0</v>
      </c>
      <c r="E78" s="231">
        <v>0</v>
      </c>
      <c r="F78" s="231">
        <v>0</v>
      </c>
      <c r="G78" s="231">
        <v>0</v>
      </c>
      <c r="H78" s="231">
        <v>0</v>
      </c>
      <c r="I78" s="231">
        <v>0</v>
      </c>
      <c r="J78" s="231">
        <v>0</v>
      </c>
      <c r="K78" s="231">
        <v>0</v>
      </c>
      <c r="L78" s="231">
        <v>0</v>
      </c>
      <c r="M78" s="231">
        <v>0</v>
      </c>
      <c r="N78" s="197" t="s">
        <v>171</v>
      </c>
    </row>
    <row r="79" spans="1:15">
      <c r="A79" s="216" t="s">
        <v>466</v>
      </c>
      <c r="B79" s="232">
        <v>0</v>
      </c>
      <c r="C79" s="232">
        <v>0</v>
      </c>
      <c r="D79" s="232">
        <v>0</v>
      </c>
      <c r="E79" s="232">
        <v>0</v>
      </c>
      <c r="F79" s="232">
        <v>0</v>
      </c>
      <c r="G79" s="232">
        <v>0</v>
      </c>
      <c r="H79" s="232">
        <v>0</v>
      </c>
      <c r="I79" s="232">
        <v>0</v>
      </c>
      <c r="J79" s="232">
        <v>0</v>
      </c>
      <c r="K79" s="232">
        <v>0</v>
      </c>
      <c r="L79" s="232">
        <v>0</v>
      </c>
      <c r="M79" s="232">
        <v>0</v>
      </c>
      <c r="N79" s="218" t="s">
        <v>472</v>
      </c>
    </row>
    <row r="80" spans="1:15">
      <c r="A80" s="174" t="s">
        <v>174</v>
      </c>
      <c r="B80" s="231">
        <v>0</v>
      </c>
      <c r="C80" s="231">
        <v>0</v>
      </c>
      <c r="D80" s="231">
        <v>0</v>
      </c>
      <c r="E80" s="231">
        <v>0</v>
      </c>
      <c r="F80" s="231">
        <v>0</v>
      </c>
      <c r="G80" s="231">
        <v>0</v>
      </c>
      <c r="H80" s="231">
        <v>0</v>
      </c>
      <c r="I80" s="231">
        <v>0</v>
      </c>
      <c r="J80" s="231">
        <v>0</v>
      </c>
      <c r="K80" s="231">
        <v>0</v>
      </c>
      <c r="L80" s="231">
        <v>0</v>
      </c>
      <c r="M80" s="231">
        <v>0</v>
      </c>
      <c r="N80" s="197" t="s">
        <v>175</v>
      </c>
    </row>
    <row r="81" spans="1:14">
      <c r="A81" s="216" t="s">
        <v>467</v>
      </c>
      <c r="B81" s="232">
        <v>0</v>
      </c>
      <c r="C81" s="232">
        <v>0</v>
      </c>
      <c r="D81" s="232">
        <v>0</v>
      </c>
      <c r="E81" s="232">
        <v>0</v>
      </c>
      <c r="F81" s="232">
        <v>0</v>
      </c>
      <c r="G81" s="232">
        <v>0</v>
      </c>
      <c r="H81" s="232">
        <v>0</v>
      </c>
      <c r="I81" s="232">
        <v>0</v>
      </c>
      <c r="J81" s="232">
        <v>0</v>
      </c>
      <c r="K81" s="232">
        <v>0</v>
      </c>
      <c r="L81" s="232">
        <v>0</v>
      </c>
      <c r="M81" s="232">
        <v>0</v>
      </c>
      <c r="N81" s="218" t="s">
        <v>473</v>
      </c>
    </row>
    <row r="82" spans="1:14">
      <c r="A82" s="219" t="s">
        <v>380</v>
      </c>
      <c r="B82" s="233">
        <v>63</v>
      </c>
      <c r="C82" s="233">
        <v>152</v>
      </c>
      <c r="D82" s="233">
        <v>265</v>
      </c>
      <c r="E82" s="233">
        <v>344</v>
      </c>
      <c r="F82" s="233">
        <v>435</v>
      </c>
      <c r="G82" s="233">
        <v>511</v>
      </c>
      <c r="H82" s="233">
        <v>628</v>
      </c>
      <c r="I82" s="170">
        <v>753</v>
      </c>
      <c r="J82" s="170">
        <v>859</v>
      </c>
      <c r="K82" s="170">
        <v>974</v>
      </c>
      <c r="L82" s="170">
        <v>1103</v>
      </c>
      <c r="M82" s="233">
        <v>1217</v>
      </c>
      <c r="N82" s="220" t="s">
        <v>382</v>
      </c>
    </row>
    <row r="83" spans="1:14">
      <c r="A83" s="206" t="s">
        <v>468</v>
      </c>
      <c r="B83" s="234">
        <v>9207.6928340000013</v>
      </c>
      <c r="C83" s="234">
        <v>18652.475238999999</v>
      </c>
      <c r="D83" s="234">
        <v>28743.536314999998</v>
      </c>
      <c r="E83" s="234">
        <v>37971.703922999994</v>
      </c>
      <c r="F83" s="234">
        <v>49090.826581999994</v>
      </c>
      <c r="G83" s="234">
        <v>57328.446323999997</v>
      </c>
      <c r="H83" s="234">
        <v>67907.035859929994</v>
      </c>
      <c r="I83" s="234">
        <v>81936.112496929985</v>
      </c>
      <c r="J83" s="234">
        <v>92267.759475929997</v>
      </c>
      <c r="K83" s="234">
        <v>106750.17249093</v>
      </c>
      <c r="L83" s="234">
        <v>118952.34927792998</v>
      </c>
      <c r="M83" s="234">
        <v>130330.39986193</v>
      </c>
      <c r="N83" s="208" t="s">
        <v>474</v>
      </c>
    </row>
    <row r="84" spans="1:14">
      <c r="A84" s="174"/>
      <c r="B84" s="231"/>
      <c r="C84" s="231"/>
      <c r="D84" s="231"/>
      <c r="E84" s="231"/>
      <c r="F84" s="231"/>
      <c r="G84" s="231"/>
      <c r="H84" s="231"/>
      <c r="I84" s="231"/>
      <c r="J84" s="231"/>
      <c r="K84" s="231"/>
      <c r="L84" s="231"/>
      <c r="M84" s="231"/>
      <c r="N84" s="197"/>
    </row>
    <row r="85" spans="1:14" s="313" customFormat="1">
      <c r="A85" s="310" t="s">
        <v>390</v>
      </c>
      <c r="B85" s="311" t="str">
        <f t="shared" ref="B85:M85" si="8">+B4</f>
        <v>2017/01</v>
      </c>
      <c r="C85" s="311" t="str">
        <f t="shared" si="8"/>
        <v>2017/02</v>
      </c>
      <c r="D85" s="311" t="str">
        <f t="shared" si="8"/>
        <v>2017/03</v>
      </c>
      <c r="E85" s="311" t="str">
        <f t="shared" si="8"/>
        <v>2017/04</v>
      </c>
      <c r="F85" s="311" t="str">
        <f t="shared" si="8"/>
        <v>2017/05</v>
      </c>
      <c r="G85" s="311" t="str">
        <f t="shared" si="8"/>
        <v>2017/06</v>
      </c>
      <c r="H85" s="311" t="str">
        <f t="shared" si="8"/>
        <v>2017/07</v>
      </c>
      <c r="I85" s="311" t="str">
        <f t="shared" si="8"/>
        <v>2017/08</v>
      </c>
      <c r="J85" s="311" t="str">
        <f t="shared" si="8"/>
        <v>2017/09</v>
      </c>
      <c r="K85" s="311" t="str">
        <f t="shared" si="8"/>
        <v>2017/10</v>
      </c>
      <c r="L85" s="311" t="str">
        <f t="shared" si="8"/>
        <v>2017/11</v>
      </c>
      <c r="M85" s="311" t="str">
        <f t="shared" si="8"/>
        <v>2017/12</v>
      </c>
      <c r="N85" s="312" t="s">
        <v>391</v>
      </c>
    </row>
    <row r="86" spans="1:14" s="313" customFormat="1">
      <c r="A86" s="314" t="s">
        <v>53</v>
      </c>
      <c r="B86" s="315">
        <v>46356.670467999997</v>
      </c>
      <c r="C86" s="315">
        <v>46040.567641000001</v>
      </c>
      <c r="D86" s="315">
        <v>48121.694714999998</v>
      </c>
      <c r="E86" s="315">
        <v>51002.768427000003</v>
      </c>
      <c r="F86" s="315">
        <v>51776.043566</v>
      </c>
      <c r="G86" s="315">
        <v>52588.641081000002</v>
      </c>
      <c r="H86" s="315">
        <v>53840.860930000003</v>
      </c>
      <c r="I86" s="315">
        <v>52592.573321000003</v>
      </c>
      <c r="J86" s="315">
        <v>54675.073157999999</v>
      </c>
      <c r="K86" s="315">
        <v>59075.858794</v>
      </c>
      <c r="L86" s="315">
        <v>58821.036691000001</v>
      </c>
      <c r="M86" s="315">
        <v>59283.305120999998</v>
      </c>
      <c r="N86" s="316" t="s">
        <v>54</v>
      </c>
    </row>
    <row r="87" spans="1:14" s="313" customFormat="1">
      <c r="A87" s="317" t="s">
        <v>39</v>
      </c>
      <c r="B87" s="315">
        <v>63041.362577</v>
      </c>
      <c r="C87" s="315">
        <v>63961.840769000002</v>
      </c>
      <c r="D87" s="315">
        <v>65446.456100000003</v>
      </c>
      <c r="E87" s="315">
        <v>66972.949015000006</v>
      </c>
      <c r="F87" s="315">
        <v>68792.425415999998</v>
      </c>
      <c r="G87" s="315">
        <v>70418.867765999996</v>
      </c>
      <c r="H87" s="315">
        <v>70098.237735999995</v>
      </c>
      <c r="I87" s="315">
        <v>70445.811851000006</v>
      </c>
      <c r="J87" s="315">
        <v>74218.064941999997</v>
      </c>
      <c r="K87" s="315">
        <v>75665.295788000003</v>
      </c>
      <c r="L87" s="315">
        <v>76678.996297000005</v>
      </c>
      <c r="M87" s="315">
        <v>79543.309097000005</v>
      </c>
      <c r="N87" s="316" t="s">
        <v>40</v>
      </c>
    </row>
    <row r="88" spans="1:14" s="313" customFormat="1">
      <c r="A88" s="317" t="s">
        <v>14</v>
      </c>
      <c r="B88" s="315">
        <v>319.60729831999998</v>
      </c>
      <c r="C88" s="315">
        <v>341.07527684000001</v>
      </c>
      <c r="D88" s="315">
        <v>327.21740571999999</v>
      </c>
      <c r="E88" s="315">
        <v>323.75740572000001</v>
      </c>
      <c r="F88" s="315">
        <v>326.60740572000003</v>
      </c>
      <c r="G88" s="315">
        <v>329.40339856000003</v>
      </c>
      <c r="H88" s="315">
        <v>355.13736991999997</v>
      </c>
      <c r="I88" s="315">
        <v>345.52935560000003</v>
      </c>
      <c r="J88" s="315">
        <v>331.66137708000002</v>
      </c>
      <c r="K88" s="315">
        <v>363.15733411999997</v>
      </c>
      <c r="L88" s="315">
        <v>328.67736991999999</v>
      </c>
      <c r="M88" s="315">
        <v>360.32531263999999</v>
      </c>
      <c r="N88" s="316" t="s">
        <v>15</v>
      </c>
    </row>
    <row r="89" spans="1:14" s="313" customFormat="1">
      <c r="A89" s="317" t="s">
        <v>158</v>
      </c>
      <c r="B89" s="315">
        <v>24942.818654627899</v>
      </c>
      <c r="C89" s="315">
        <v>25877.750648027199</v>
      </c>
      <c r="D89" s="315">
        <v>25003.715481757699</v>
      </c>
      <c r="E89" s="315">
        <v>25586.041698297799</v>
      </c>
      <c r="F89" s="315">
        <v>26386.914936087702</v>
      </c>
      <c r="G89" s="315">
        <v>26059.181684877502</v>
      </c>
      <c r="H89" s="315">
        <v>27859.983191758998</v>
      </c>
      <c r="I89" s="315">
        <v>26889.9493928478</v>
      </c>
      <c r="J89" s="315">
        <v>25817.519387257002</v>
      </c>
      <c r="K89" s="315">
        <v>26313.825090799099</v>
      </c>
      <c r="L89" s="315">
        <v>24579.997443755601</v>
      </c>
      <c r="M89" s="315">
        <v>26924.062028096301</v>
      </c>
      <c r="N89" s="316" t="s">
        <v>16</v>
      </c>
    </row>
    <row r="90" spans="1:14" s="313" customFormat="1">
      <c r="A90" s="317" t="s">
        <v>182</v>
      </c>
      <c r="B90" s="315">
        <v>1167.4610176000001</v>
      </c>
      <c r="C90" s="315">
        <v>1221.6689928000001</v>
      </c>
      <c r="D90" s="315">
        <v>1271.0375919999999</v>
      </c>
      <c r="E90" s="315">
        <v>1303.944092</v>
      </c>
      <c r="F90" s="315">
        <v>1639.8221415999999</v>
      </c>
      <c r="G90" s="315">
        <v>1557.3784887999998</v>
      </c>
      <c r="H90" s="315">
        <v>1792.8090384</v>
      </c>
      <c r="I90" s="315">
        <v>1859.7694887999999</v>
      </c>
      <c r="J90" s="315">
        <v>1843.9692904000001</v>
      </c>
      <c r="K90" s="315">
        <v>1928.2630176</v>
      </c>
      <c r="L90" s="315">
        <v>2058.3553935999998</v>
      </c>
      <c r="M90" s="315">
        <v>2594.9513152</v>
      </c>
      <c r="N90" s="316" t="s">
        <v>17</v>
      </c>
    </row>
    <row r="91" spans="1:14" s="313" customFormat="1">
      <c r="A91" s="318" t="s">
        <v>1</v>
      </c>
      <c r="B91" s="319">
        <f t="shared" ref="B91:M91" si="9">SUM(B86:B90)</f>
        <v>135827.92001554789</v>
      </c>
      <c r="C91" s="319">
        <f t="shared" si="9"/>
        <v>137442.90332766721</v>
      </c>
      <c r="D91" s="319">
        <f t="shared" si="9"/>
        <v>140170.12129447772</v>
      </c>
      <c r="E91" s="319">
        <f t="shared" si="9"/>
        <v>145189.4606380178</v>
      </c>
      <c r="F91" s="319">
        <f t="shared" si="9"/>
        <v>148921.81346540767</v>
      </c>
      <c r="G91" s="319">
        <f t="shared" si="9"/>
        <v>150953.47241923749</v>
      </c>
      <c r="H91" s="319">
        <f t="shared" si="9"/>
        <v>153947.02826607903</v>
      </c>
      <c r="I91" s="319">
        <f t="shared" si="9"/>
        <v>152133.63340924779</v>
      </c>
      <c r="J91" s="319">
        <f t="shared" si="9"/>
        <v>156886.28815473701</v>
      </c>
      <c r="K91" s="319">
        <f t="shared" si="9"/>
        <v>163346.4000245191</v>
      </c>
      <c r="L91" s="319">
        <f t="shared" si="9"/>
        <v>162467.06319527564</v>
      </c>
      <c r="M91" s="319">
        <f t="shared" si="9"/>
        <v>168705.95287393627</v>
      </c>
      <c r="N91" s="320" t="s">
        <v>2</v>
      </c>
    </row>
    <row r="92" spans="1:14">
      <c r="A92" s="201"/>
      <c r="B92" s="198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0"/>
    </row>
    <row r="93" spans="1:14">
      <c r="A93" s="203" t="s">
        <v>709</v>
      </c>
      <c r="B93" s="261" t="str">
        <f t="shared" ref="B93:M93" si="10">+B4</f>
        <v>2017/01</v>
      </c>
      <c r="C93" s="261" t="str">
        <f t="shared" si="10"/>
        <v>2017/02</v>
      </c>
      <c r="D93" s="261" t="str">
        <f t="shared" si="10"/>
        <v>2017/03</v>
      </c>
      <c r="E93" s="261" t="str">
        <f t="shared" si="10"/>
        <v>2017/04</v>
      </c>
      <c r="F93" s="261" t="str">
        <f t="shared" si="10"/>
        <v>2017/05</v>
      </c>
      <c r="G93" s="261" t="str">
        <f t="shared" si="10"/>
        <v>2017/06</v>
      </c>
      <c r="H93" s="261" t="str">
        <f t="shared" si="10"/>
        <v>2017/07</v>
      </c>
      <c r="I93" s="261" t="str">
        <f t="shared" si="10"/>
        <v>2017/08</v>
      </c>
      <c r="J93" s="261" t="str">
        <f t="shared" si="10"/>
        <v>2017/09</v>
      </c>
      <c r="K93" s="261" t="str">
        <f t="shared" si="10"/>
        <v>2017/10</v>
      </c>
      <c r="L93" s="261" t="str">
        <f t="shared" si="10"/>
        <v>2017/11</v>
      </c>
      <c r="M93" s="261" t="str">
        <f t="shared" si="10"/>
        <v>2017/12</v>
      </c>
      <c r="N93" s="204" t="s">
        <v>291</v>
      </c>
    </row>
    <row r="94" spans="1:14">
      <c r="A94" s="193" t="s">
        <v>242</v>
      </c>
      <c r="B94" s="175">
        <v>86237.54</v>
      </c>
      <c r="C94" s="175">
        <v>87478.33</v>
      </c>
      <c r="D94" s="175">
        <v>89282.25</v>
      </c>
      <c r="E94" s="201">
        <v>94655.31</v>
      </c>
      <c r="F94" s="201">
        <v>97541.58</v>
      </c>
      <c r="G94" s="175">
        <v>100440.39</v>
      </c>
      <c r="H94" s="175">
        <v>107531.44</v>
      </c>
      <c r="I94" s="175">
        <v>110010.49</v>
      </c>
      <c r="J94" s="175">
        <v>102907.73</v>
      </c>
      <c r="K94" s="175">
        <v>110142.6</v>
      </c>
      <c r="L94" s="175">
        <v>103984.39</v>
      </c>
      <c r="M94" s="175">
        <v>115333.01</v>
      </c>
      <c r="N94" s="176" t="s">
        <v>242</v>
      </c>
    </row>
    <row r="95" spans="1:14" ht="12" customHeight="1">
      <c r="A95" s="193" t="s">
        <v>243</v>
      </c>
      <c r="B95" s="175">
        <v>86237.54</v>
      </c>
      <c r="C95" s="175">
        <v>89138.37</v>
      </c>
      <c r="D95" s="175">
        <v>91044.99</v>
      </c>
      <c r="E95" s="201">
        <v>94655.31</v>
      </c>
      <c r="F95" s="201">
        <v>98313.77</v>
      </c>
      <c r="G95" s="175">
        <v>100617.69</v>
      </c>
      <c r="H95" s="175">
        <v>108391.71</v>
      </c>
      <c r="I95" s="175">
        <v>110423.11</v>
      </c>
      <c r="J95" s="175">
        <v>110423.11</v>
      </c>
      <c r="K95" s="175">
        <v>110423.11</v>
      </c>
      <c r="L95" s="175">
        <v>114165.67</v>
      </c>
      <c r="M95" s="175">
        <v>115333.01</v>
      </c>
      <c r="N95" s="176" t="s">
        <v>292</v>
      </c>
    </row>
    <row r="96" spans="1:14">
      <c r="A96" s="193" t="s">
        <v>244</v>
      </c>
      <c r="B96" s="175">
        <v>76143.59</v>
      </c>
      <c r="C96" s="175">
        <v>76143.59</v>
      </c>
      <c r="D96" s="175">
        <v>76143.59</v>
      </c>
      <c r="E96" s="201">
        <v>76143.59</v>
      </c>
      <c r="F96" s="201">
        <v>76143.59</v>
      </c>
      <c r="G96" s="201">
        <v>76143.59</v>
      </c>
      <c r="H96" s="201">
        <v>76143.59</v>
      </c>
      <c r="I96" s="201">
        <v>76143.59</v>
      </c>
      <c r="J96" s="201">
        <v>76143.59</v>
      </c>
      <c r="K96" s="201">
        <v>76143.59</v>
      </c>
      <c r="L96" s="201">
        <v>76143.59</v>
      </c>
      <c r="M96" s="201">
        <v>76143.59</v>
      </c>
      <c r="N96" s="176" t="s">
        <v>293</v>
      </c>
    </row>
    <row r="97" spans="1:14">
      <c r="A97" s="262" t="s">
        <v>156</v>
      </c>
      <c r="B97" s="263">
        <v>5054.1156505195449</v>
      </c>
      <c r="C97" s="263">
        <v>5020.879734791667</v>
      </c>
      <c r="D97" s="263">
        <v>4850.361026452616</v>
      </c>
      <c r="E97" s="263">
        <v>4815.8953884251769</v>
      </c>
      <c r="F97" s="263">
        <v>5051.547726249717</v>
      </c>
      <c r="G97" s="175">
        <v>5063.7428979872238</v>
      </c>
      <c r="H97" s="175">
        <v>5155.9426434913612</v>
      </c>
      <c r="I97" s="175">
        <v>5295.0762954128395</v>
      </c>
      <c r="J97" s="175">
        <v>5384.88358385835</v>
      </c>
      <c r="K97" s="175">
        <v>5491.4258173444287</v>
      </c>
      <c r="L97" s="175">
        <v>5734.5210315513368</v>
      </c>
      <c r="M97" s="175">
        <v>5802.2932371459683</v>
      </c>
      <c r="N97" s="260" t="s">
        <v>157</v>
      </c>
    </row>
    <row r="98" spans="1:14">
      <c r="A98" s="281"/>
      <c r="B98" s="282"/>
      <c r="C98" s="282"/>
      <c r="D98" s="282"/>
      <c r="E98" s="282"/>
      <c r="F98" s="282"/>
      <c r="G98" s="282"/>
      <c r="H98" s="282"/>
      <c r="I98" s="282"/>
      <c r="J98" s="282"/>
      <c r="K98" s="282"/>
      <c r="L98" s="282"/>
      <c r="M98" s="282"/>
      <c r="N98" s="283"/>
    </row>
    <row r="99" spans="1:14">
      <c r="A99" s="240" t="s">
        <v>18</v>
      </c>
      <c r="B99" s="241" t="str">
        <f t="shared" ref="B99:M99" si="11">+B4</f>
        <v>2017/01</v>
      </c>
      <c r="C99" s="241" t="str">
        <f t="shared" si="11"/>
        <v>2017/02</v>
      </c>
      <c r="D99" s="241" t="str">
        <f t="shared" si="11"/>
        <v>2017/03</v>
      </c>
      <c r="E99" s="241" t="str">
        <f t="shared" si="11"/>
        <v>2017/04</v>
      </c>
      <c r="F99" s="241" t="str">
        <f t="shared" si="11"/>
        <v>2017/05</v>
      </c>
      <c r="G99" s="241" t="str">
        <f t="shared" si="11"/>
        <v>2017/06</v>
      </c>
      <c r="H99" s="241" t="str">
        <f t="shared" si="11"/>
        <v>2017/07</v>
      </c>
      <c r="I99" s="241" t="str">
        <f t="shared" si="11"/>
        <v>2017/08</v>
      </c>
      <c r="J99" s="241" t="str">
        <f t="shared" si="11"/>
        <v>2017/09</v>
      </c>
      <c r="K99" s="241" t="str">
        <f t="shared" si="11"/>
        <v>2017/10</v>
      </c>
      <c r="L99" s="241" t="str">
        <f t="shared" si="11"/>
        <v>2017/11</v>
      </c>
      <c r="M99" s="241" t="str">
        <f t="shared" si="11"/>
        <v>2017/12</v>
      </c>
      <c r="N99" s="242" t="s">
        <v>107</v>
      </c>
    </row>
    <row r="100" spans="1:14">
      <c r="A100" s="243" t="s">
        <v>234</v>
      </c>
      <c r="B100" s="225">
        <v>1031545</v>
      </c>
      <c r="C100" s="225">
        <v>1032112</v>
      </c>
      <c r="D100" s="225">
        <v>1025926</v>
      </c>
      <c r="E100" s="225">
        <v>1032825</v>
      </c>
      <c r="F100" s="201">
        <v>1034987</v>
      </c>
      <c r="G100" s="201">
        <v>1034226</v>
      </c>
      <c r="H100" s="201">
        <v>1035110</v>
      </c>
      <c r="I100" s="201">
        <v>1041644</v>
      </c>
      <c r="J100" s="201">
        <v>1046890</v>
      </c>
      <c r="K100" s="201">
        <v>1057033</v>
      </c>
      <c r="L100" s="201">
        <v>1085643</v>
      </c>
      <c r="M100" s="201">
        <v>1090903</v>
      </c>
      <c r="N100" s="244" t="s">
        <v>302</v>
      </c>
    </row>
    <row r="101" spans="1:14">
      <c r="A101" s="243" t="s">
        <v>261</v>
      </c>
      <c r="B101" s="225">
        <v>2907459</v>
      </c>
      <c r="C101" s="225">
        <v>2922743</v>
      </c>
      <c r="D101" s="225">
        <v>2911663</v>
      </c>
      <c r="E101" s="225">
        <v>2972291</v>
      </c>
      <c r="F101" s="201">
        <v>2955406</v>
      </c>
      <c r="G101" s="201">
        <v>3029815</v>
      </c>
      <c r="H101" s="201">
        <v>2979127</v>
      </c>
      <c r="I101" s="201">
        <v>3036380</v>
      </c>
      <c r="J101" s="201">
        <v>2979843</v>
      </c>
      <c r="K101" s="201">
        <v>2995264</v>
      </c>
      <c r="L101" s="201">
        <v>2996342</v>
      </c>
      <c r="M101" s="201">
        <v>3004035</v>
      </c>
      <c r="N101" s="244" t="s">
        <v>54</v>
      </c>
    </row>
    <row r="102" spans="1:14">
      <c r="A102" s="243" t="s">
        <v>262</v>
      </c>
      <c r="B102" s="225">
        <v>92833</v>
      </c>
      <c r="C102" s="225">
        <v>92474</v>
      </c>
      <c r="D102" s="225">
        <v>90532</v>
      </c>
      <c r="E102" s="225">
        <v>90629</v>
      </c>
      <c r="F102" s="245">
        <v>89673</v>
      </c>
      <c r="G102" s="245">
        <v>87131</v>
      </c>
      <c r="H102" s="245">
        <v>86631</v>
      </c>
      <c r="I102" s="245">
        <v>85225</v>
      </c>
      <c r="J102" s="245">
        <v>85105</v>
      </c>
      <c r="K102" s="245">
        <v>78957</v>
      </c>
      <c r="L102" s="245">
        <v>80975</v>
      </c>
      <c r="M102" s="245">
        <v>82487</v>
      </c>
      <c r="N102" s="244" t="s">
        <v>303</v>
      </c>
    </row>
    <row r="103" spans="1:14">
      <c r="A103" s="243" t="s">
        <v>263</v>
      </c>
      <c r="B103" s="225">
        <v>2794</v>
      </c>
      <c r="C103" s="225">
        <v>3113</v>
      </c>
      <c r="D103" s="225">
        <v>3148</v>
      </c>
      <c r="E103" s="225">
        <v>3418</v>
      </c>
      <c r="F103" s="246">
        <v>3240</v>
      </c>
      <c r="G103" s="246">
        <v>3087</v>
      </c>
      <c r="H103" s="246">
        <v>3190</v>
      </c>
      <c r="I103" s="246">
        <v>3296</v>
      </c>
      <c r="J103" s="246">
        <v>3475</v>
      </c>
      <c r="K103" s="246">
        <v>3672</v>
      </c>
      <c r="L103" s="246">
        <v>4512</v>
      </c>
      <c r="M103" s="246">
        <v>4842</v>
      </c>
      <c r="N103" s="244" t="s">
        <v>304</v>
      </c>
    </row>
    <row r="104" spans="1:14">
      <c r="A104" s="243" t="s">
        <v>264</v>
      </c>
      <c r="B104" s="225">
        <v>458</v>
      </c>
      <c r="C104" s="225">
        <v>487</v>
      </c>
      <c r="D104" s="225">
        <v>460</v>
      </c>
      <c r="E104" s="225">
        <v>4819</v>
      </c>
      <c r="F104" s="246">
        <v>4469</v>
      </c>
      <c r="G104" s="246">
        <v>4314</v>
      </c>
      <c r="H104" s="246">
        <v>4145</v>
      </c>
      <c r="I104" s="246">
        <v>4021</v>
      </c>
      <c r="J104" s="246">
        <v>3965</v>
      </c>
      <c r="K104" s="246">
        <v>4190</v>
      </c>
      <c r="L104" s="246">
        <v>4385</v>
      </c>
      <c r="M104" s="246">
        <v>5024</v>
      </c>
      <c r="N104" s="244" t="s">
        <v>305</v>
      </c>
    </row>
    <row r="105" spans="1:14">
      <c r="A105" s="324" t="s">
        <v>39</v>
      </c>
      <c r="B105" s="325">
        <v>6718734</v>
      </c>
      <c r="C105" s="325">
        <v>6743201</v>
      </c>
      <c r="D105" s="325">
        <v>6748008</v>
      </c>
      <c r="E105" s="325">
        <v>6761265</v>
      </c>
      <c r="F105" s="325">
        <v>6791227</v>
      </c>
      <c r="G105" s="325">
        <v>6811854</v>
      </c>
      <c r="H105" s="325">
        <v>6825250</v>
      </c>
      <c r="I105" s="325">
        <v>6831589</v>
      </c>
      <c r="J105" s="325">
        <v>6839860</v>
      </c>
      <c r="K105" s="325">
        <v>6867789</v>
      </c>
      <c r="L105" s="325">
        <v>6898042</v>
      </c>
      <c r="M105" s="325">
        <v>6922615</v>
      </c>
      <c r="N105" s="326" t="s">
        <v>40</v>
      </c>
    </row>
    <row r="106" spans="1:14">
      <c r="A106" s="243" t="s">
        <v>532</v>
      </c>
      <c r="B106" s="246">
        <v>123423</v>
      </c>
      <c r="C106" s="246">
        <v>836508</v>
      </c>
      <c r="D106" s="246">
        <v>669126</v>
      </c>
      <c r="E106" s="246">
        <v>2488534</v>
      </c>
      <c r="F106" s="246">
        <v>2647255</v>
      </c>
      <c r="G106" s="246">
        <v>2515627</v>
      </c>
      <c r="H106" s="246">
        <v>2625041</v>
      </c>
      <c r="I106" s="246">
        <v>3283856</v>
      </c>
      <c r="J106" s="246">
        <v>3272249</v>
      </c>
      <c r="K106" s="246">
        <v>3374242</v>
      </c>
      <c r="L106" s="246">
        <v>3405829</v>
      </c>
      <c r="M106" s="246">
        <v>3417003</v>
      </c>
      <c r="N106" s="244" t="s">
        <v>531</v>
      </c>
    </row>
    <row r="107" spans="1:14">
      <c r="A107" s="487" t="s">
        <v>617</v>
      </c>
      <c r="B107" s="497">
        <v>242498</v>
      </c>
      <c r="C107" s="497">
        <v>232319</v>
      </c>
      <c r="D107" s="497">
        <v>242644</v>
      </c>
      <c r="E107" s="497">
        <v>236979</v>
      </c>
      <c r="F107" s="497">
        <v>253482</v>
      </c>
      <c r="G107" s="497">
        <v>239146</v>
      </c>
      <c r="H107" s="497">
        <v>263720</v>
      </c>
      <c r="I107" s="497">
        <v>278739</v>
      </c>
      <c r="J107" s="497">
        <v>258683</v>
      </c>
      <c r="K107" s="497">
        <v>284568</v>
      </c>
      <c r="L107" s="497">
        <v>259463</v>
      </c>
      <c r="M107" s="497">
        <v>243689</v>
      </c>
      <c r="N107" s="495" t="s">
        <v>621</v>
      </c>
    </row>
    <row r="108" spans="1:14">
      <c r="A108" s="430" t="s">
        <v>618</v>
      </c>
      <c r="B108" s="426">
        <v>8881</v>
      </c>
      <c r="C108" s="426">
        <v>8926</v>
      </c>
      <c r="D108" s="426">
        <v>8781</v>
      </c>
      <c r="E108" s="426">
        <v>9643</v>
      </c>
      <c r="F108" s="426">
        <v>9864</v>
      </c>
      <c r="G108" s="426">
        <v>10618</v>
      </c>
      <c r="H108" s="426">
        <v>11418</v>
      </c>
      <c r="I108" s="426">
        <v>11490</v>
      </c>
      <c r="J108" s="426">
        <v>10903</v>
      </c>
      <c r="K108" s="426">
        <v>12117</v>
      </c>
      <c r="L108" s="426">
        <v>12773</v>
      </c>
      <c r="M108" s="426">
        <v>12908</v>
      </c>
      <c r="N108" s="490" t="s">
        <v>622</v>
      </c>
    </row>
    <row r="109" spans="1:14" s="313" customFormat="1">
      <c r="A109" s="498" t="s">
        <v>619</v>
      </c>
      <c r="B109" s="460">
        <v>43459</v>
      </c>
      <c r="C109" s="460">
        <v>35316</v>
      </c>
      <c r="D109" s="460">
        <v>14952</v>
      </c>
      <c r="E109" s="460">
        <v>8548</v>
      </c>
      <c r="F109" s="460">
        <v>7713</v>
      </c>
      <c r="G109" s="460">
        <v>7063</v>
      </c>
      <c r="H109" s="460">
        <v>8575</v>
      </c>
      <c r="I109" s="460">
        <v>6156</v>
      </c>
      <c r="J109" s="460">
        <v>6177</v>
      </c>
      <c r="K109" s="460">
        <v>6066</v>
      </c>
      <c r="L109" s="460">
        <v>5791</v>
      </c>
      <c r="M109" s="460">
        <v>5624</v>
      </c>
      <c r="N109" s="499" t="s">
        <v>623</v>
      </c>
    </row>
    <row r="110" spans="1:14" ht="21">
      <c r="A110" s="488" t="s">
        <v>624</v>
      </c>
      <c r="B110" s="327"/>
      <c r="C110" s="327"/>
      <c r="D110" s="327"/>
      <c r="E110" s="327"/>
      <c r="F110" s="246"/>
      <c r="G110" s="246"/>
      <c r="H110" s="246"/>
      <c r="I110" s="246"/>
      <c r="J110" s="246"/>
      <c r="K110" s="246"/>
      <c r="L110" s="246"/>
      <c r="M110" s="246"/>
      <c r="N110" s="489" t="s">
        <v>625</v>
      </c>
    </row>
    <row r="111" spans="1:14">
      <c r="A111" s="486"/>
      <c r="B111" s="327"/>
      <c r="C111" s="327"/>
      <c r="D111" s="327"/>
      <c r="E111" s="327"/>
      <c r="F111" s="246"/>
      <c r="G111" s="246"/>
      <c r="H111" s="246"/>
      <c r="I111" s="246"/>
      <c r="J111" s="246"/>
      <c r="K111" s="246"/>
      <c r="L111" s="246"/>
      <c r="M111" s="246"/>
      <c r="N111" s="251"/>
    </row>
    <row r="112" spans="1:14">
      <c r="A112" s="240" t="s">
        <v>392</v>
      </c>
      <c r="B112" s="241" t="str">
        <f t="shared" ref="B112:M112" si="12">+B4</f>
        <v>2017/01</v>
      </c>
      <c r="C112" s="241" t="str">
        <f t="shared" si="12"/>
        <v>2017/02</v>
      </c>
      <c r="D112" s="241" t="str">
        <f t="shared" si="12"/>
        <v>2017/03</v>
      </c>
      <c r="E112" s="241" t="str">
        <f t="shared" si="12"/>
        <v>2017/04</v>
      </c>
      <c r="F112" s="241" t="str">
        <f t="shared" si="12"/>
        <v>2017/05</v>
      </c>
      <c r="G112" s="241" t="str">
        <f t="shared" si="12"/>
        <v>2017/06</v>
      </c>
      <c r="H112" s="241" t="str">
        <f t="shared" si="12"/>
        <v>2017/07</v>
      </c>
      <c r="I112" s="241" t="str">
        <f t="shared" si="12"/>
        <v>2017/08</v>
      </c>
      <c r="J112" s="241" t="str">
        <f t="shared" si="12"/>
        <v>2017/09</v>
      </c>
      <c r="K112" s="241" t="str">
        <f t="shared" si="12"/>
        <v>2017/10</v>
      </c>
      <c r="L112" s="241" t="str">
        <f t="shared" si="12"/>
        <v>2017/11</v>
      </c>
      <c r="M112" s="241" t="str">
        <f t="shared" si="12"/>
        <v>2017/12</v>
      </c>
      <c r="N112" s="242" t="s">
        <v>394</v>
      </c>
    </row>
    <row r="113" spans="1:14">
      <c r="A113" s="252" t="s">
        <v>357</v>
      </c>
      <c r="B113" s="246">
        <v>73917323</v>
      </c>
      <c r="C113" s="246">
        <v>74800951</v>
      </c>
      <c r="D113" s="246">
        <v>78113331</v>
      </c>
      <c r="E113" s="246">
        <v>77373992</v>
      </c>
      <c r="F113" s="246">
        <v>78234801</v>
      </c>
      <c r="G113" s="246">
        <v>81116309</v>
      </c>
      <c r="H113" s="246">
        <v>80819877</v>
      </c>
      <c r="I113" s="246">
        <v>88751034</v>
      </c>
      <c r="J113" s="246">
        <v>82317239</v>
      </c>
      <c r="K113" s="426">
        <v>83191083</v>
      </c>
      <c r="L113" s="426">
        <v>84350886</v>
      </c>
      <c r="M113" s="426">
        <v>85886344</v>
      </c>
      <c r="N113" s="253" t="s">
        <v>345</v>
      </c>
    </row>
    <row r="114" spans="1:14">
      <c r="A114" s="252" t="s">
        <v>358</v>
      </c>
      <c r="B114" s="246">
        <v>994183</v>
      </c>
      <c r="C114" s="246">
        <v>1006693</v>
      </c>
      <c r="D114" s="246">
        <v>1048288</v>
      </c>
      <c r="E114" s="246">
        <v>1029779</v>
      </c>
      <c r="F114" s="246">
        <v>1037550</v>
      </c>
      <c r="G114" s="246">
        <v>1047918</v>
      </c>
      <c r="H114" s="246">
        <v>1055514</v>
      </c>
      <c r="I114" s="246">
        <v>1111028</v>
      </c>
      <c r="J114" s="246">
        <v>1083780</v>
      </c>
      <c r="K114" s="426">
        <v>1088821</v>
      </c>
      <c r="L114" s="426">
        <v>1104376</v>
      </c>
      <c r="M114" s="426">
        <v>1105023</v>
      </c>
      <c r="N114" s="244" t="s">
        <v>359</v>
      </c>
    </row>
    <row r="115" spans="1:14">
      <c r="A115" s="254" t="s">
        <v>1</v>
      </c>
      <c r="B115" s="255">
        <f t="shared" ref="B115:M115" si="13">SUM(B113:B114)</f>
        <v>74911506</v>
      </c>
      <c r="C115" s="255">
        <f t="shared" si="13"/>
        <v>75807644</v>
      </c>
      <c r="D115" s="255">
        <f t="shared" si="13"/>
        <v>79161619</v>
      </c>
      <c r="E115" s="255">
        <f t="shared" si="13"/>
        <v>78403771</v>
      </c>
      <c r="F115" s="255">
        <f t="shared" si="13"/>
        <v>79272351</v>
      </c>
      <c r="G115" s="255">
        <f t="shared" si="13"/>
        <v>82164227</v>
      </c>
      <c r="H115" s="255">
        <f t="shared" si="13"/>
        <v>81875391</v>
      </c>
      <c r="I115" s="255">
        <f t="shared" si="13"/>
        <v>89862062</v>
      </c>
      <c r="J115" s="255">
        <f t="shared" si="13"/>
        <v>83401019</v>
      </c>
      <c r="K115" s="427">
        <f t="shared" si="13"/>
        <v>84279904</v>
      </c>
      <c r="L115" s="427">
        <f t="shared" si="13"/>
        <v>85455262</v>
      </c>
      <c r="M115" s="427">
        <f t="shared" si="13"/>
        <v>86991367</v>
      </c>
      <c r="N115" s="256" t="s">
        <v>2</v>
      </c>
    </row>
    <row r="116" spans="1:14" ht="21.75">
      <c r="A116" s="279" t="s">
        <v>393</v>
      </c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80" t="s">
        <v>395</v>
      </c>
    </row>
    <row r="117" spans="1:14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  <c r="N117" s="189"/>
    </row>
    <row r="118" spans="1:14">
      <c r="A118" s="240" t="s">
        <v>433</v>
      </c>
      <c r="B118" s="241" t="str">
        <f t="shared" ref="B118:M118" si="14">+B4</f>
        <v>2017/01</v>
      </c>
      <c r="C118" s="241" t="str">
        <f t="shared" si="14"/>
        <v>2017/02</v>
      </c>
      <c r="D118" s="241" t="str">
        <f t="shared" si="14"/>
        <v>2017/03</v>
      </c>
      <c r="E118" s="241" t="str">
        <f t="shared" si="14"/>
        <v>2017/04</v>
      </c>
      <c r="F118" s="241" t="str">
        <f t="shared" si="14"/>
        <v>2017/05</v>
      </c>
      <c r="G118" s="241" t="str">
        <f t="shared" si="14"/>
        <v>2017/06</v>
      </c>
      <c r="H118" s="241" t="str">
        <f t="shared" si="14"/>
        <v>2017/07</v>
      </c>
      <c r="I118" s="241" t="str">
        <f t="shared" si="14"/>
        <v>2017/08</v>
      </c>
      <c r="J118" s="241" t="str">
        <f t="shared" si="14"/>
        <v>2017/09</v>
      </c>
      <c r="K118" s="241" t="str">
        <f t="shared" si="14"/>
        <v>2017/10</v>
      </c>
      <c r="L118" s="241" t="str">
        <f t="shared" si="14"/>
        <v>2017/11</v>
      </c>
      <c r="M118" s="241" t="str">
        <f t="shared" si="14"/>
        <v>2017/12</v>
      </c>
      <c r="N118" s="242" t="s">
        <v>439</v>
      </c>
    </row>
    <row r="119" spans="1:14">
      <c r="A119" s="288" t="s">
        <v>434</v>
      </c>
      <c r="B119" s="236">
        <f t="shared" ref="B119:M119" si="15">+SUM(B120:B122)</f>
        <v>95467.56733268901</v>
      </c>
      <c r="C119" s="236">
        <f t="shared" si="15"/>
        <v>96000.413717894902</v>
      </c>
      <c r="D119" s="236">
        <f t="shared" si="15"/>
        <v>97587.916119557602</v>
      </c>
      <c r="E119" s="236">
        <f t="shared" si="15"/>
        <v>101718.4305605495</v>
      </c>
      <c r="F119" s="236">
        <f t="shared" si="15"/>
        <v>105373.0182129591</v>
      </c>
      <c r="G119" s="236">
        <f t="shared" si="15"/>
        <v>108518.1272198735</v>
      </c>
      <c r="H119" s="236">
        <f t="shared" si="15"/>
        <v>115367.4153046453</v>
      </c>
      <c r="I119" s="236">
        <f t="shared" si="15"/>
        <v>115885.72308480821</v>
      </c>
      <c r="J119" s="236">
        <f t="shared" si="15"/>
        <v>110782.7466366291</v>
      </c>
      <c r="K119" s="236">
        <f t="shared" si="15"/>
        <v>118799.9307225611</v>
      </c>
      <c r="L119" s="236">
        <f t="shared" si="15"/>
        <v>110957.91467416719</v>
      </c>
      <c r="M119" s="236">
        <f t="shared" si="15"/>
        <v>122613.520988131</v>
      </c>
      <c r="N119" s="289" t="s">
        <v>440</v>
      </c>
    </row>
    <row r="120" spans="1:14">
      <c r="A120" s="243" t="s">
        <v>518</v>
      </c>
      <c r="B120" s="246">
        <v>49465.108430078202</v>
      </c>
      <c r="C120" s="246">
        <v>49736.011800527398</v>
      </c>
      <c r="D120" s="246">
        <v>50853.324274437502</v>
      </c>
      <c r="E120" s="246">
        <v>52219.455010337901</v>
      </c>
      <c r="F120" s="246">
        <v>54365.188214091097</v>
      </c>
      <c r="G120" s="246">
        <v>55687.781400190499</v>
      </c>
      <c r="H120" s="246">
        <v>58793.578304634102</v>
      </c>
      <c r="I120" s="246">
        <v>59361.888041238301</v>
      </c>
      <c r="J120" s="246">
        <v>57127.885567304802</v>
      </c>
      <c r="K120" s="246">
        <v>61894.995558899303</v>
      </c>
      <c r="L120" s="246">
        <v>58064.955304786497</v>
      </c>
      <c r="M120" s="246">
        <v>65029.407793376398</v>
      </c>
      <c r="N120" s="253" t="s">
        <v>441</v>
      </c>
    </row>
    <row r="121" spans="1:14">
      <c r="A121" s="243" t="s">
        <v>436</v>
      </c>
      <c r="B121" s="246">
        <v>31236.424634047798</v>
      </c>
      <c r="C121" s="246">
        <v>31781.855193407198</v>
      </c>
      <c r="D121" s="246">
        <v>32242.324339500399</v>
      </c>
      <c r="E121" s="246">
        <v>33874.327546532702</v>
      </c>
      <c r="F121" s="246">
        <v>35090.375582309098</v>
      </c>
      <c r="G121" s="246">
        <v>36332.165289789002</v>
      </c>
      <c r="H121" s="246">
        <v>39161.107179847102</v>
      </c>
      <c r="I121" s="246">
        <v>38912.492182941198</v>
      </c>
      <c r="J121" s="246">
        <v>36859.635585249598</v>
      </c>
      <c r="K121" s="246">
        <v>39265.1962935181</v>
      </c>
      <c r="L121" s="246">
        <v>36536.861424564398</v>
      </c>
      <c r="M121" s="246">
        <v>39075.533704601803</v>
      </c>
      <c r="N121" s="253" t="s">
        <v>442</v>
      </c>
    </row>
    <row r="122" spans="1:14">
      <c r="A122" s="243" t="s">
        <v>437</v>
      </c>
      <c r="B122" s="246">
        <v>14766.034268563</v>
      </c>
      <c r="C122" s="246">
        <v>14482.5467239603</v>
      </c>
      <c r="D122" s="246">
        <v>14492.2675056197</v>
      </c>
      <c r="E122" s="246">
        <v>15624.6480036789</v>
      </c>
      <c r="F122" s="246">
        <v>15917.4544165589</v>
      </c>
      <c r="G122" s="246">
        <v>16498.180529894002</v>
      </c>
      <c r="H122" s="246">
        <v>17412.729820164099</v>
      </c>
      <c r="I122" s="246">
        <v>17611.342860628702</v>
      </c>
      <c r="J122" s="246">
        <v>16795.225484074701</v>
      </c>
      <c r="K122" s="246">
        <v>17639.738870143701</v>
      </c>
      <c r="L122" s="246">
        <v>16356.0979448163</v>
      </c>
      <c r="M122" s="246">
        <v>18508.579490152799</v>
      </c>
      <c r="N122" s="253" t="s">
        <v>443</v>
      </c>
    </row>
    <row r="123" spans="1:14">
      <c r="A123" s="288" t="s">
        <v>438</v>
      </c>
      <c r="B123" s="236">
        <f t="shared" ref="B123:M123" si="16">+SUM(B124:B126)</f>
        <v>173466.3202962534</v>
      </c>
      <c r="C123" s="236">
        <f t="shared" si="16"/>
        <v>176102.91337462969</v>
      </c>
      <c r="D123" s="236">
        <f t="shared" si="16"/>
        <v>176633.88977284881</v>
      </c>
      <c r="E123" s="236">
        <f t="shared" si="16"/>
        <v>187532.91742576321</v>
      </c>
      <c r="F123" s="236">
        <f t="shared" si="16"/>
        <v>192514.08938351768</v>
      </c>
      <c r="G123" s="236">
        <f t="shared" si="16"/>
        <v>201606.00032844831</v>
      </c>
      <c r="H123" s="236">
        <f t="shared" si="16"/>
        <v>216528.87382469623</v>
      </c>
      <c r="I123" s="236">
        <f t="shared" si="16"/>
        <v>223889.4678341081</v>
      </c>
      <c r="J123" s="236">
        <f t="shared" si="16"/>
        <v>208688.2876433788</v>
      </c>
      <c r="K123" s="236">
        <f t="shared" si="16"/>
        <v>222004.2385676461</v>
      </c>
      <c r="L123" s="236">
        <f t="shared" si="16"/>
        <v>208311.10472514029</v>
      </c>
      <c r="M123" s="236">
        <f t="shared" si="16"/>
        <v>232260.84863972932</v>
      </c>
      <c r="N123" s="289" t="s">
        <v>20</v>
      </c>
    </row>
    <row r="124" spans="1:14">
      <c r="A124" s="243" t="s">
        <v>518</v>
      </c>
      <c r="B124" s="246">
        <v>761.90457431430002</v>
      </c>
      <c r="C124" s="246">
        <v>726.86987224919994</v>
      </c>
      <c r="D124" s="246">
        <v>750.89786403230005</v>
      </c>
      <c r="E124" s="246">
        <v>778.00196775710003</v>
      </c>
      <c r="F124" s="246">
        <v>793.47620071109998</v>
      </c>
      <c r="G124" s="246">
        <v>826.80835664669996</v>
      </c>
      <c r="H124" s="246">
        <v>853.99691498920004</v>
      </c>
      <c r="I124" s="246">
        <v>899.71291378240005</v>
      </c>
      <c r="J124" s="246">
        <v>886.87868785950002</v>
      </c>
      <c r="K124" s="246">
        <v>921.66854783400004</v>
      </c>
      <c r="L124" s="246">
        <v>879.83758848829996</v>
      </c>
      <c r="M124" s="246">
        <v>970.55153806390001</v>
      </c>
      <c r="N124" s="253" t="s">
        <v>441</v>
      </c>
    </row>
    <row r="125" spans="1:14">
      <c r="A125" s="243" t="s">
        <v>436</v>
      </c>
      <c r="B125" s="246">
        <v>65696.471947370097</v>
      </c>
      <c r="C125" s="246">
        <v>66714.480558328505</v>
      </c>
      <c r="D125" s="246">
        <v>66413.990650705498</v>
      </c>
      <c r="E125" s="246">
        <v>69544.563299700094</v>
      </c>
      <c r="F125" s="246">
        <v>69411.687093158602</v>
      </c>
      <c r="G125" s="246">
        <v>73222.615805478606</v>
      </c>
      <c r="H125" s="246">
        <v>79288.323668676006</v>
      </c>
      <c r="I125" s="246">
        <v>82692.963420329703</v>
      </c>
      <c r="J125" s="246">
        <v>75656.615467839307</v>
      </c>
      <c r="K125" s="246">
        <v>80537.237932561096</v>
      </c>
      <c r="L125" s="246">
        <v>74765.619397956994</v>
      </c>
      <c r="M125" s="246">
        <v>86339.169939686399</v>
      </c>
      <c r="N125" s="253" t="s">
        <v>442</v>
      </c>
    </row>
    <row r="126" spans="1:14">
      <c r="A126" s="243" t="s">
        <v>437</v>
      </c>
      <c r="B126" s="246">
        <v>107007.94377456899</v>
      </c>
      <c r="C126" s="246">
        <v>108661.562944052</v>
      </c>
      <c r="D126" s="246">
        <v>109469.00125811101</v>
      </c>
      <c r="E126" s="246">
        <v>117210.35215830601</v>
      </c>
      <c r="F126" s="246">
        <v>122308.926089648</v>
      </c>
      <c r="G126" s="246">
        <v>127556.57616632299</v>
      </c>
      <c r="H126" s="246">
        <v>136386.55324103101</v>
      </c>
      <c r="I126" s="246">
        <v>140296.791499996</v>
      </c>
      <c r="J126" s="246">
        <v>132144.79348768</v>
      </c>
      <c r="K126" s="246">
        <v>140545.33208725101</v>
      </c>
      <c r="L126" s="246">
        <v>132665.647738695</v>
      </c>
      <c r="M126" s="246">
        <v>144951.12716197901</v>
      </c>
      <c r="N126" s="253" t="s">
        <v>443</v>
      </c>
    </row>
    <row r="127" spans="1:14">
      <c r="A127" s="288" t="s">
        <v>1</v>
      </c>
      <c r="B127" s="236">
        <f t="shared" ref="B127:M127" si="17">+SUM(B123+B119)</f>
        <v>268933.88762894238</v>
      </c>
      <c r="C127" s="236">
        <f t="shared" si="17"/>
        <v>272103.32709252462</v>
      </c>
      <c r="D127" s="236">
        <f t="shared" si="17"/>
        <v>274221.80589240638</v>
      </c>
      <c r="E127" s="236">
        <f t="shared" si="17"/>
        <v>289251.3479863127</v>
      </c>
      <c r="F127" s="236">
        <f t="shared" si="17"/>
        <v>297887.1075964768</v>
      </c>
      <c r="G127" s="236">
        <f t="shared" si="17"/>
        <v>310124.12754832179</v>
      </c>
      <c r="H127" s="236">
        <f t="shared" si="17"/>
        <v>331896.28912934155</v>
      </c>
      <c r="I127" s="236">
        <f t="shared" si="17"/>
        <v>339775.19091891631</v>
      </c>
      <c r="J127" s="236">
        <f t="shared" si="17"/>
        <v>319471.03428000794</v>
      </c>
      <c r="K127" s="236">
        <f t="shared" si="17"/>
        <v>340804.16929020721</v>
      </c>
      <c r="L127" s="236">
        <f t="shared" si="17"/>
        <v>319269.01939930749</v>
      </c>
      <c r="M127" s="236">
        <f t="shared" si="17"/>
        <v>354874.36962786032</v>
      </c>
      <c r="N127" s="289" t="s">
        <v>2</v>
      </c>
    </row>
    <row r="128" spans="1:14">
      <c r="A128" s="285" t="s">
        <v>509</v>
      </c>
      <c r="B128" s="286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7" t="s">
        <v>510</v>
      </c>
    </row>
    <row r="129" spans="1:14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</row>
    <row r="130" spans="1:14">
      <c r="A130" s="240" t="s">
        <v>444</v>
      </c>
      <c r="B130" s="241" t="str">
        <f t="shared" ref="B130:M130" si="18">+B4</f>
        <v>2017/01</v>
      </c>
      <c r="C130" s="241" t="str">
        <f t="shared" si="18"/>
        <v>2017/02</v>
      </c>
      <c r="D130" s="241" t="str">
        <f t="shared" si="18"/>
        <v>2017/03</v>
      </c>
      <c r="E130" s="241" t="str">
        <f t="shared" si="18"/>
        <v>2017/04</v>
      </c>
      <c r="F130" s="241" t="str">
        <f t="shared" si="18"/>
        <v>2017/05</v>
      </c>
      <c r="G130" s="241" t="str">
        <f t="shared" si="18"/>
        <v>2017/06</v>
      </c>
      <c r="H130" s="241" t="str">
        <f t="shared" si="18"/>
        <v>2017/07</v>
      </c>
      <c r="I130" s="241" t="str">
        <f t="shared" si="18"/>
        <v>2017/08</v>
      </c>
      <c r="J130" s="241" t="str">
        <f t="shared" si="18"/>
        <v>2017/09</v>
      </c>
      <c r="K130" s="241" t="str">
        <f t="shared" si="18"/>
        <v>2017/10</v>
      </c>
      <c r="L130" s="241" t="str">
        <f t="shared" si="18"/>
        <v>2017/11</v>
      </c>
      <c r="M130" s="241" t="str">
        <f t="shared" si="18"/>
        <v>2017/12</v>
      </c>
      <c r="N130" s="242" t="s">
        <v>445</v>
      </c>
    </row>
    <row r="131" spans="1:14">
      <c r="A131" s="288" t="s">
        <v>434</v>
      </c>
      <c r="B131" s="236">
        <f t="shared" ref="B131:M131" si="19">+SUM(B132:B134)</f>
        <v>48972.4793764118</v>
      </c>
      <c r="C131" s="236">
        <f t="shared" si="19"/>
        <v>50279.882033362097</v>
      </c>
      <c r="D131" s="236">
        <f t="shared" si="19"/>
        <v>51228.1195176615</v>
      </c>
      <c r="E131" s="236">
        <f t="shared" si="19"/>
        <v>52017.628705474504</v>
      </c>
      <c r="F131" s="236">
        <f t="shared" si="19"/>
        <v>52265.285034013199</v>
      </c>
      <c r="G131" s="236">
        <f t="shared" si="19"/>
        <v>51731.225306935405</v>
      </c>
      <c r="H131" s="236">
        <f t="shared" si="19"/>
        <v>53072.383395121607</v>
      </c>
      <c r="I131" s="236">
        <f t="shared" si="19"/>
        <v>55453.021222608993</v>
      </c>
      <c r="J131" s="236">
        <f t="shared" si="19"/>
        <v>57208.520630928397</v>
      </c>
      <c r="K131" s="236">
        <f t="shared" si="19"/>
        <v>60875.366256491805</v>
      </c>
      <c r="L131" s="236">
        <f t="shared" si="19"/>
        <v>63224.530772845494</v>
      </c>
      <c r="M131" s="236">
        <f t="shared" si="19"/>
        <v>64460.718734247101</v>
      </c>
      <c r="N131" s="289" t="s">
        <v>440</v>
      </c>
    </row>
    <row r="132" spans="1:14">
      <c r="A132" s="243" t="s">
        <v>435</v>
      </c>
      <c r="B132" s="246">
        <v>10994.807675022201</v>
      </c>
      <c r="C132" s="246">
        <v>10840.0834396596</v>
      </c>
      <c r="D132" s="246">
        <v>10639.8544725846</v>
      </c>
      <c r="E132" s="246">
        <v>10621.923368776401</v>
      </c>
      <c r="F132" s="246">
        <v>10817.125744102599</v>
      </c>
      <c r="G132" s="246">
        <v>10784.263328925301</v>
      </c>
      <c r="H132" s="246">
        <v>11541.835660547</v>
      </c>
      <c r="I132" s="246">
        <v>13532.4969739725</v>
      </c>
      <c r="J132" s="246">
        <v>14179.7954876566</v>
      </c>
      <c r="K132" s="246">
        <v>15550.412647928701</v>
      </c>
      <c r="L132" s="246">
        <v>16797.2896226624</v>
      </c>
      <c r="M132" s="246">
        <v>17248.211595297798</v>
      </c>
      <c r="N132" s="253" t="s">
        <v>441</v>
      </c>
    </row>
    <row r="133" spans="1:14">
      <c r="A133" s="243" t="s">
        <v>436</v>
      </c>
      <c r="B133" s="246">
        <v>6875.3580042485</v>
      </c>
      <c r="C133" s="246">
        <v>7802.9672337029997</v>
      </c>
      <c r="D133" s="246">
        <v>8923.0653497680996</v>
      </c>
      <c r="E133" s="246">
        <v>8797.0203920366002</v>
      </c>
      <c r="F133" s="246">
        <v>8685.2609185375004</v>
      </c>
      <c r="G133" s="246">
        <v>8044.1177402067997</v>
      </c>
      <c r="H133" s="246">
        <v>8351.3187963749006</v>
      </c>
      <c r="I133" s="246">
        <v>7721.5323611777003</v>
      </c>
      <c r="J133" s="246">
        <v>8109.6466545904004</v>
      </c>
      <c r="K133" s="246">
        <v>8138.3765039665996</v>
      </c>
      <c r="L133" s="246">
        <v>8865.5652911627003</v>
      </c>
      <c r="M133" s="246">
        <v>9688.7110506815006</v>
      </c>
      <c r="N133" s="253" t="s">
        <v>442</v>
      </c>
    </row>
    <row r="134" spans="1:14">
      <c r="A134" s="243" t="s">
        <v>437</v>
      </c>
      <c r="B134" s="246">
        <v>31102.3136971411</v>
      </c>
      <c r="C134" s="246">
        <v>31636.831359999502</v>
      </c>
      <c r="D134" s="246">
        <v>31665.199695308798</v>
      </c>
      <c r="E134" s="246">
        <v>32598.684944661502</v>
      </c>
      <c r="F134" s="246">
        <v>32762.8983713731</v>
      </c>
      <c r="G134" s="246">
        <v>32902.8442378033</v>
      </c>
      <c r="H134" s="246">
        <v>33179.228938199703</v>
      </c>
      <c r="I134" s="246">
        <v>34198.991887458797</v>
      </c>
      <c r="J134" s="246">
        <v>34919.0784886814</v>
      </c>
      <c r="K134" s="246">
        <v>37186.577104596501</v>
      </c>
      <c r="L134" s="246">
        <v>37561.675859020397</v>
      </c>
      <c r="M134" s="246">
        <v>37523.796088267802</v>
      </c>
      <c r="N134" s="253" t="s">
        <v>443</v>
      </c>
    </row>
    <row r="135" spans="1:14">
      <c r="A135" s="288" t="s">
        <v>438</v>
      </c>
      <c r="B135" s="236">
        <f t="shared" ref="B135:M135" si="20">+SUM(B136:B138)</f>
        <v>1347.3153839996</v>
      </c>
      <c r="C135" s="236">
        <f t="shared" si="20"/>
        <v>1450.0468972392998</v>
      </c>
      <c r="D135" s="236">
        <f t="shared" si="20"/>
        <v>1645.8764859067001</v>
      </c>
      <c r="E135" s="236">
        <f t="shared" si="20"/>
        <v>1769.8866807255999</v>
      </c>
      <c r="F135" s="236">
        <f t="shared" si="20"/>
        <v>1829.4300654960998</v>
      </c>
      <c r="G135" s="236">
        <f t="shared" si="20"/>
        <v>1927.9170835146999</v>
      </c>
      <c r="H135" s="236">
        <f t="shared" si="20"/>
        <v>2098.9118498165999</v>
      </c>
      <c r="I135" s="236">
        <f t="shared" si="20"/>
        <v>2247.3097394480001</v>
      </c>
      <c r="J135" s="236">
        <f t="shared" si="20"/>
        <v>2298.3125447790999</v>
      </c>
      <c r="K135" s="236">
        <f t="shared" si="20"/>
        <v>2429.743300313</v>
      </c>
      <c r="L135" s="236">
        <f t="shared" si="20"/>
        <v>2393.2817584736999</v>
      </c>
      <c r="M135" s="236">
        <f t="shared" si="20"/>
        <v>2472.9325752561999</v>
      </c>
      <c r="N135" s="289" t="s">
        <v>20</v>
      </c>
    </row>
    <row r="136" spans="1:14">
      <c r="A136" s="243" t="s">
        <v>435</v>
      </c>
      <c r="B136" s="246">
        <v>84.020980330599997</v>
      </c>
      <c r="C136" s="246">
        <v>84.081958259299995</v>
      </c>
      <c r="D136" s="246">
        <v>88.334088086700007</v>
      </c>
      <c r="E136" s="246">
        <v>85.290771975799998</v>
      </c>
      <c r="F136" s="246">
        <v>87.133383836099995</v>
      </c>
      <c r="G136" s="246">
        <v>84.220115184700006</v>
      </c>
      <c r="H136" s="246">
        <v>87.634847526100003</v>
      </c>
      <c r="I136" s="246">
        <v>87.998843621000006</v>
      </c>
      <c r="J136" s="246">
        <v>83.600070247100007</v>
      </c>
      <c r="K136" s="246">
        <v>85.775392628999995</v>
      </c>
      <c r="L136" s="246">
        <v>94.860772767699999</v>
      </c>
      <c r="M136" s="246">
        <v>105.9106514682</v>
      </c>
      <c r="N136" s="253" t="s">
        <v>441</v>
      </c>
    </row>
    <row r="137" spans="1:14">
      <c r="A137" s="243" t="s">
        <v>436</v>
      </c>
      <c r="B137" s="246">
        <v>1032.7392366690001</v>
      </c>
      <c r="C137" s="246">
        <v>1086.7282219799999</v>
      </c>
      <c r="D137" s="246">
        <v>1252.15002082</v>
      </c>
      <c r="E137" s="246">
        <v>1331.1221177498001</v>
      </c>
      <c r="F137" s="246">
        <v>1363.12322266</v>
      </c>
      <c r="G137" s="246">
        <v>1444.9747883299999</v>
      </c>
      <c r="H137" s="246">
        <v>1610.8507822905001</v>
      </c>
      <c r="I137" s="246">
        <v>1697.257786827</v>
      </c>
      <c r="J137" s="246">
        <v>1742.6473065319999</v>
      </c>
      <c r="K137" s="246">
        <v>1749.3804376840001</v>
      </c>
      <c r="L137" s="246">
        <v>1637.547175706</v>
      </c>
      <c r="M137" s="246">
        <v>1765.449663788</v>
      </c>
      <c r="N137" s="253" t="s">
        <v>442</v>
      </c>
    </row>
    <row r="138" spans="1:14">
      <c r="A138" s="243" t="s">
        <v>437</v>
      </c>
      <c r="B138" s="246">
        <v>230.55516700000001</v>
      </c>
      <c r="C138" s="246">
        <v>279.236717</v>
      </c>
      <c r="D138" s="246">
        <v>305.39237700000001</v>
      </c>
      <c r="E138" s="246">
        <v>353.47379100000001</v>
      </c>
      <c r="F138" s="246">
        <v>379.17345899999998</v>
      </c>
      <c r="G138" s="246">
        <v>398.72217999999998</v>
      </c>
      <c r="H138" s="246">
        <v>400.42622</v>
      </c>
      <c r="I138" s="246">
        <v>462.05310900000001</v>
      </c>
      <c r="J138" s="246">
        <v>472.06516800000003</v>
      </c>
      <c r="K138" s="246">
        <v>594.58747000000005</v>
      </c>
      <c r="L138" s="246">
        <v>660.87381000000005</v>
      </c>
      <c r="M138" s="246">
        <v>601.57226000000003</v>
      </c>
      <c r="N138" s="253" t="s">
        <v>443</v>
      </c>
    </row>
    <row r="139" spans="1:14">
      <c r="A139" s="290" t="s">
        <v>1</v>
      </c>
      <c r="B139" s="226">
        <f t="shared" ref="B139:M139" si="21">+SUM(B135+B131)</f>
        <v>50319.794760411402</v>
      </c>
      <c r="C139" s="226">
        <f t="shared" si="21"/>
        <v>51729.928930601396</v>
      </c>
      <c r="D139" s="226">
        <f t="shared" si="21"/>
        <v>52873.996003568202</v>
      </c>
      <c r="E139" s="226">
        <f t="shared" si="21"/>
        <v>53787.515386200103</v>
      </c>
      <c r="F139" s="226">
        <f t="shared" si="21"/>
        <v>54094.715099509296</v>
      </c>
      <c r="G139" s="226">
        <f t="shared" si="21"/>
        <v>53659.142390450106</v>
      </c>
      <c r="H139" s="226">
        <f t="shared" si="21"/>
        <v>55171.295244938206</v>
      </c>
      <c r="I139" s="226">
        <f t="shared" si="21"/>
        <v>57700.330962056993</v>
      </c>
      <c r="J139" s="226">
        <f t="shared" si="21"/>
        <v>59506.833175707499</v>
      </c>
      <c r="K139" s="226">
        <f t="shared" si="21"/>
        <v>63305.109556804804</v>
      </c>
      <c r="L139" s="226">
        <f t="shared" si="21"/>
        <v>65617.812531319199</v>
      </c>
      <c r="M139" s="226">
        <f t="shared" si="21"/>
        <v>66933.651309503301</v>
      </c>
      <c r="N139" s="256" t="s">
        <v>2</v>
      </c>
    </row>
    <row r="140" spans="1:14">
      <c r="A140" s="285" t="s">
        <v>509</v>
      </c>
      <c r="B140" s="214"/>
      <c r="C140" s="214"/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87" t="s">
        <v>510</v>
      </c>
    </row>
    <row r="141" spans="1:14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</row>
    <row r="142" spans="1:14">
      <c r="A142" s="240" t="s">
        <v>446</v>
      </c>
      <c r="B142" s="241" t="str">
        <f t="shared" ref="B142:M142" si="22">+B4</f>
        <v>2017/01</v>
      </c>
      <c r="C142" s="241" t="str">
        <f t="shared" si="22"/>
        <v>2017/02</v>
      </c>
      <c r="D142" s="241" t="str">
        <f t="shared" si="22"/>
        <v>2017/03</v>
      </c>
      <c r="E142" s="241" t="str">
        <f t="shared" si="22"/>
        <v>2017/04</v>
      </c>
      <c r="F142" s="241" t="str">
        <f t="shared" si="22"/>
        <v>2017/05</v>
      </c>
      <c r="G142" s="241" t="str">
        <f t="shared" si="22"/>
        <v>2017/06</v>
      </c>
      <c r="H142" s="241" t="str">
        <f t="shared" si="22"/>
        <v>2017/07</v>
      </c>
      <c r="I142" s="241" t="str">
        <f t="shared" si="22"/>
        <v>2017/08</v>
      </c>
      <c r="J142" s="241" t="str">
        <f t="shared" si="22"/>
        <v>2017/09</v>
      </c>
      <c r="K142" s="241" t="str">
        <f t="shared" si="22"/>
        <v>2017/10</v>
      </c>
      <c r="L142" s="241" t="str">
        <f t="shared" si="22"/>
        <v>2017/11</v>
      </c>
      <c r="M142" s="241" t="str">
        <f t="shared" si="22"/>
        <v>2017/12</v>
      </c>
      <c r="N142" s="242" t="s">
        <v>450</v>
      </c>
    </row>
    <row r="143" spans="1:14">
      <c r="A143" s="288" t="s">
        <v>434</v>
      </c>
      <c r="B143" s="236">
        <f>SUM(B144:B148)</f>
        <v>409599.9</v>
      </c>
      <c r="C143" s="236">
        <f>SUM(C144:C148)</f>
        <v>419512.6</v>
      </c>
      <c r="D143" s="236">
        <f>SUM(D144:D148)</f>
        <v>421571.99999999994</v>
      </c>
      <c r="E143" s="236">
        <f>SUM(E144:E148)</f>
        <v>424125.1</v>
      </c>
      <c r="F143" s="236">
        <f>SUM(F144:F148)</f>
        <v>424651.6</v>
      </c>
      <c r="G143" s="236">
        <f t="shared" ref="G143:M143" si="23">SUM(G144:G148)</f>
        <v>430731.89999999997</v>
      </c>
      <c r="H143" s="236">
        <f t="shared" si="23"/>
        <v>433059.3</v>
      </c>
      <c r="I143" s="236">
        <f t="shared" si="23"/>
        <v>437592.7</v>
      </c>
      <c r="J143" s="236">
        <f t="shared" si="23"/>
        <v>442935.5</v>
      </c>
      <c r="K143" s="236">
        <f t="shared" si="23"/>
        <v>446011.10000000003</v>
      </c>
      <c r="L143" s="236">
        <f t="shared" si="23"/>
        <v>444677</v>
      </c>
      <c r="M143" s="236">
        <f t="shared" si="23"/>
        <v>456311.29999999993</v>
      </c>
      <c r="N143" s="289" t="s">
        <v>440</v>
      </c>
    </row>
    <row r="144" spans="1:14" s="313" customFormat="1">
      <c r="A144" s="430" t="s">
        <v>518</v>
      </c>
      <c r="B144" s="426">
        <v>882.7</v>
      </c>
      <c r="C144" s="426">
        <v>934.5</v>
      </c>
      <c r="D144" s="426">
        <v>958.3</v>
      </c>
      <c r="E144" s="426">
        <v>1286.8</v>
      </c>
      <c r="F144" s="426">
        <v>887.3</v>
      </c>
      <c r="G144" s="426">
        <v>892.4</v>
      </c>
      <c r="H144" s="426">
        <v>906.6</v>
      </c>
      <c r="I144" s="426">
        <v>915.1</v>
      </c>
      <c r="J144" s="426">
        <v>864.3</v>
      </c>
      <c r="K144" s="426">
        <v>1159.7</v>
      </c>
      <c r="L144" s="426">
        <v>1361</v>
      </c>
      <c r="M144" s="426">
        <v>1300.2</v>
      </c>
      <c r="N144" s="431" t="s">
        <v>441</v>
      </c>
    </row>
    <row r="145" spans="1:14">
      <c r="A145" s="243" t="s">
        <v>449</v>
      </c>
      <c r="B145" s="246">
        <v>1245.0999999999999</v>
      </c>
      <c r="C145" s="246">
        <v>1051.6000000000001</v>
      </c>
      <c r="D145" s="246">
        <v>1035.8</v>
      </c>
      <c r="E145" s="246">
        <v>1071.2</v>
      </c>
      <c r="F145" s="246">
        <v>1217.2</v>
      </c>
      <c r="G145" s="246">
        <v>1154.1000000000001</v>
      </c>
      <c r="H145" s="246">
        <v>1019.4</v>
      </c>
      <c r="I145" s="246">
        <v>1023.4</v>
      </c>
      <c r="J145" s="246">
        <v>995.8</v>
      </c>
      <c r="K145" s="246">
        <v>1058.9000000000001</v>
      </c>
      <c r="L145" s="246">
        <v>1037.9000000000001</v>
      </c>
      <c r="M145" s="246">
        <v>1190.8000000000002</v>
      </c>
      <c r="N145" s="253" t="s">
        <v>452</v>
      </c>
    </row>
    <row r="146" spans="1:14">
      <c r="A146" s="243" t="s">
        <v>447</v>
      </c>
      <c r="B146" s="246">
        <v>232174.5</v>
      </c>
      <c r="C146" s="246">
        <v>237501.4</v>
      </c>
      <c r="D146" s="246">
        <v>240320.3</v>
      </c>
      <c r="E146" s="246">
        <v>240170.7</v>
      </c>
      <c r="F146" s="246">
        <v>239682.2</v>
      </c>
      <c r="G146" s="246">
        <v>244846.9</v>
      </c>
      <c r="H146" s="246">
        <v>245521</v>
      </c>
      <c r="I146" s="246">
        <v>249408.7</v>
      </c>
      <c r="J146" s="246">
        <v>253875.4</v>
      </c>
      <c r="K146" s="246">
        <v>256359</v>
      </c>
      <c r="L146" s="246">
        <v>257367.7</v>
      </c>
      <c r="M146" s="246">
        <v>263677.3</v>
      </c>
      <c r="N146" s="253" t="s">
        <v>124</v>
      </c>
    </row>
    <row r="147" spans="1:14">
      <c r="A147" s="243" t="s">
        <v>448</v>
      </c>
      <c r="B147" s="246">
        <v>160398.70000000001</v>
      </c>
      <c r="C147" s="246">
        <v>163876.5</v>
      </c>
      <c r="D147" s="246">
        <v>164147.29999999999</v>
      </c>
      <c r="E147" s="246">
        <v>166273.4</v>
      </c>
      <c r="F147" s="246">
        <v>167555.4</v>
      </c>
      <c r="G147" s="246">
        <v>168924.19999999998</v>
      </c>
      <c r="H147" s="246">
        <v>170794.8</v>
      </c>
      <c r="I147" s="246">
        <v>171648.8</v>
      </c>
      <c r="J147" s="246">
        <v>172569</v>
      </c>
      <c r="K147" s="246">
        <v>172917.2</v>
      </c>
      <c r="L147" s="246">
        <v>170633.80000000002</v>
      </c>
      <c r="M147" s="246">
        <v>175662.4</v>
      </c>
      <c r="N147" s="253" t="s">
        <v>451</v>
      </c>
    </row>
    <row r="148" spans="1:14">
      <c r="A148" s="243" t="s">
        <v>513</v>
      </c>
      <c r="B148" s="246">
        <v>14898.9</v>
      </c>
      <c r="C148" s="246">
        <v>16148.6</v>
      </c>
      <c r="D148" s="246">
        <v>15110.3</v>
      </c>
      <c r="E148" s="246">
        <v>15323</v>
      </c>
      <c r="F148" s="246">
        <v>15309.5</v>
      </c>
      <c r="G148" s="246">
        <v>14914.3</v>
      </c>
      <c r="H148" s="246">
        <v>14817.5</v>
      </c>
      <c r="I148" s="246">
        <v>14596.7</v>
      </c>
      <c r="J148" s="246">
        <v>14631</v>
      </c>
      <c r="K148" s="246">
        <v>14516.3</v>
      </c>
      <c r="L148" s="246">
        <v>14276.6</v>
      </c>
      <c r="M148" s="246">
        <v>14480.6</v>
      </c>
      <c r="N148" s="253" t="s">
        <v>515</v>
      </c>
    </row>
    <row r="149" spans="1:14">
      <c r="A149" s="288" t="s">
        <v>438</v>
      </c>
      <c r="B149" s="236">
        <f>SUM(B150:B153)</f>
        <v>91884.299999999988</v>
      </c>
      <c r="C149" s="236">
        <f>SUM(C150:C153)</f>
        <v>93827.299999999988</v>
      </c>
      <c r="D149" s="236">
        <f>SUM(D150:D153)</f>
        <v>95526</v>
      </c>
      <c r="E149" s="236">
        <f>SUM(E150:E153)</f>
        <v>102296.5</v>
      </c>
      <c r="F149" s="236">
        <f>SUM(F150:F153)</f>
        <v>106056.79999999999</v>
      </c>
      <c r="G149" s="236">
        <f t="shared" ref="G149:M149" si="24">SUM(G150:G153)</f>
        <v>111159.6</v>
      </c>
      <c r="H149" s="236">
        <f t="shared" si="24"/>
        <v>117425</v>
      </c>
      <c r="I149" s="236">
        <f t="shared" si="24"/>
        <v>119528.1</v>
      </c>
      <c r="J149" s="236">
        <f t="shared" si="24"/>
        <v>120823.09999999999</v>
      </c>
      <c r="K149" s="236">
        <f t="shared" si="24"/>
        <v>118515.1</v>
      </c>
      <c r="L149" s="236">
        <f t="shared" si="24"/>
        <v>113398.79999999999</v>
      </c>
      <c r="M149" s="236">
        <f t="shared" si="24"/>
        <v>117900.40000000001</v>
      </c>
      <c r="N149" s="289" t="s">
        <v>20</v>
      </c>
    </row>
    <row r="150" spans="1:14">
      <c r="A150" s="243" t="s">
        <v>518</v>
      </c>
      <c r="B150" s="246">
        <v>64.5</v>
      </c>
      <c r="C150" s="246">
        <v>67.7</v>
      </c>
      <c r="D150" s="246">
        <v>66.599999999999994</v>
      </c>
      <c r="E150" s="246">
        <v>70.3</v>
      </c>
      <c r="F150" s="246">
        <v>66.5</v>
      </c>
      <c r="G150" s="246">
        <v>67.900000000000006</v>
      </c>
      <c r="H150" s="246">
        <v>68.7</v>
      </c>
      <c r="I150" s="246">
        <v>70.099999999999994</v>
      </c>
      <c r="J150" s="246">
        <v>71.3</v>
      </c>
      <c r="K150" s="246">
        <v>82.9</v>
      </c>
      <c r="L150" s="246">
        <v>85.1</v>
      </c>
      <c r="M150" s="246">
        <v>84.4</v>
      </c>
      <c r="N150" s="253" t="s">
        <v>441</v>
      </c>
    </row>
    <row r="151" spans="1:14">
      <c r="A151" s="243" t="s">
        <v>449</v>
      </c>
      <c r="B151" s="246">
        <v>28.7</v>
      </c>
      <c r="C151" s="246">
        <v>29.3</v>
      </c>
      <c r="D151" s="246">
        <v>28.7</v>
      </c>
      <c r="E151" s="246">
        <v>29.1</v>
      </c>
      <c r="F151" s="246">
        <v>29.1</v>
      </c>
      <c r="G151" s="246">
        <v>29.4</v>
      </c>
      <c r="H151" s="246">
        <v>54.3</v>
      </c>
      <c r="I151" s="246">
        <v>76.5</v>
      </c>
      <c r="J151" s="246">
        <v>87.9</v>
      </c>
      <c r="K151" s="246">
        <v>65.2</v>
      </c>
      <c r="L151" s="246">
        <v>54.1</v>
      </c>
      <c r="M151" s="246">
        <v>38.6</v>
      </c>
      <c r="N151" s="253" t="s">
        <v>452</v>
      </c>
    </row>
    <row r="152" spans="1:14">
      <c r="A152" s="243" t="s">
        <v>447</v>
      </c>
      <c r="B152" s="246">
        <v>49195</v>
      </c>
      <c r="C152" s="246">
        <v>51127.7</v>
      </c>
      <c r="D152" s="246">
        <v>50642.400000000001</v>
      </c>
      <c r="E152" s="246">
        <v>55121.9</v>
      </c>
      <c r="F152" s="246">
        <v>60154.1</v>
      </c>
      <c r="G152" s="246">
        <v>61639.1</v>
      </c>
      <c r="H152" s="246">
        <v>66421.3</v>
      </c>
      <c r="I152" s="246">
        <v>64406.400000000001</v>
      </c>
      <c r="J152" s="246">
        <v>64336.2</v>
      </c>
      <c r="K152" s="246">
        <v>66287.899999999994</v>
      </c>
      <c r="L152" s="246">
        <v>65069.599999999999</v>
      </c>
      <c r="M152" s="246">
        <v>68005.600000000006</v>
      </c>
      <c r="N152" s="253" t="s">
        <v>124</v>
      </c>
    </row>
    <row r="153" spans="1:14">
      <c r="A153" s="243" t="s">
        <v>448</v>
      </c>
      <c r="B153" s="201">
        <v>42596.1</v>
      </c>
      <c r="C153" s="201">
        <v>42602.6</v>
      </c>
      <c r="D153" s="201">
        <v>44788.3</v>
      </c>
      <c r="E153" s="201">
        <v>47075.199999999997</v>
      </c>
      <c r="F153" s="201">
        <v>45807.1</v>
      </c>
      <c r="G153" s="201">
        <v>49423.199999999997</v>
      </c>
      <c r="H153" s="201">
        <v>50880.7</v>
      </c>
      <c r="I153" s="201">
        <v>54975.1</v>
      </c>
      <c r="J153" s="201">
        <v>56327.7</v>
      </c>
      <c r="K153" s="201">
        <v>52079.1</v>
      </c>
      <c r="L153" s="201">
        <v>48190</v>
      </c>
      <c r="M153" s="201">
        <v>49771.8</v>
      </c>
      <c r="N153" s="253" t="s">
        <v>451</v>
      </c>
    </row>
    <row r="154" spans="1:14">
      <c r="A154" s="290" t="s">
        <v>1</v>
      </c>
      <c r="B154" s="226">
        <f>SUM(B149,B143)</f>
        <v>501484.2</v>
      </c>
      <c r="C154" s="226">
        <f>SUM(C149,C143)</f>
        <v>513339.89999999997</v>
      </c>
      <c r="D154" s="226">
        <f>SUM(D149,D143)</f>
        <v>517097.99999999994</v>
      </c>
      <c r="E154" s="226">
        <f>SUM(E149,E143)</f>
        <v>526421.6</v>
      </c>
      <c r="F154" s="226">
        <f>SUM(F149,F143)</f>
        <v>530708.39999999991</v>
      </c>
      <c r="G154" s="226">
        <f t="shared" ref="G154:M154" si="25">SUM(G149,G143)</f>
        <v>541891.5</v>
      </c>
      <c r="H154" s="226">
        <f t="shared" si="25"/>
        <v>550484.30000000005</v>
      </c>
      <c r="I154" s="226">
        <f t="shared" si="25"/>
        <v>557120.80000000005</v>
      </c>
      <c r="J154" s="226">
        <f t="shared" si="25"/>
        <v>563758.6</v>
      </c>
      <c r="K154" s="226">
        <f t="shared" si="25"/>
        <v>564526.20000000007</v>
      </c>
      <c r="L154" s="226">
        <f t="shared" si="25"/>
        <v>558075.80000000005</v>
      </c>
      <c r="M154" s="226">
        <f t="shared" si="25"/>
        <v>574211.69999999995</v>
      </c>
      <c r="N154" s="256" t="s">
        <v>2</v>
      </c>
    </row>
    <row r="155" spans="1:14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</row>
    <row r="156" spans="1:14">
      <c r="A156" s="291" t="s">
        <v>453</v>
      </c>
      <c r="B156" s="258" t="str">
        <f t="shared" ref="B156:M156" si="26">+B4</f>
        <v>2017/01</v>
      </c>
      <c r="C156" s="258" t="str">
        <f t="shared" si="26"/>
        <v>2017/02</v>
      </c>
      <c r="D156" s="258" t="str">
        <f t="shared" si="26"/>
        <v>2017/03</v>
      </c>
      <c r="E156" s="258" t="str">
        <f t="shared" si="26"/>
        <v>2017/04</v>
      </c>
      <c r="F156" s="258" t="str">
        <f t="shared" si="26"/>
        <v>2017/05</v>
      </c>
      <c r="G156" s="258" t="str">
        <f t="shared" si="26"/>
        <v>2017/06</v>
      </c>
      <c r="H156" s="258" t="str">
        <f t="shared" si="26"/>
        <v>2017/07</v>
      </c>
      <c r="I156" s="258" t="str">
        <f t="shared" si="26"/>
        <v>2017/08</v>
      </c>
      <c r="J156" s="258" t="str">
        <f t="shared" si="26"/>
        <v>2017/09</v>
      </c>
      <c r="K156" s="258" t="str">
        <f t="shared" si="26"/>
        <v>2017/10</v>
      </c>
      <c r="L156" s="258" t="str">
        <f t="shared" si="26"/>
        <v>2017/11</v>
      </c>
      <c r="M156" s="258" t="str">
        <f t="shared" si="26"/>
        <v>2017/12</v>
      </c>
      <c r="N156" s="204" t="s">
        <v>454</v>
      </c>
    </row>
    <row r="157" spans="1:14">
      <c r="A157" s="174" t="s">
        <v>374</v>
      </c>
      <c r="B157" s="205">
        <v>14207.715341849129</v>
      </c>
      <c r="C157" s="205">
        <v>28542.987618690655</v>
      </c>
      <c r="D157" s="205">
        <v>42390.215945876706</v>
      </c>
      <c r="E157" s="205">
        <v>55205.953083636996</v>
      </c>
      <c r="F157" s="205">
        <v>74141.789608227147</v>
      </c>
      <c r="G157" s="205">
        <v>88564.312756166357</v>
      </c>
      <c r="H157" s="205">
        <v>104359.89266890682</v>
      </c>
      <c r="I157" s="205">
        <v>122089.93397412126</v>
      </c>
      <c r="J157" s="205">
        <v>139591.039148576</v>
      </c>
      <c r="K157" s="205">
        <v>158111.68178619037</v>
      </c>
      <c r="L157" s="205">
        <v>182384.21322387824</v>
      </c>
      <c r="M157" s="205">
        <v>198736.69516698952</v>
      </c>
      <c r="N157" s="176" t="s">
        <v>375</v>
      </c>
    </row>
    <row r="158" spans="1:14">
      <c r="A158" s="174" t="s">
        <v>66</v>
      </c>
      <c r="B158" s="309">
        <v>0.24041290693997283</v>
      </c>
      <c r="C158" s="309">
        <v>0.25155295058756022</v>
      </c>
      <c r="D158" s="309">
        <v>0.24874454002729779</v>
      </c>
      <c r="E158" s="309">
        <v>0.24864848027736258</v>
      </c>
      <c r="F158" s="309">
        <v>0.25320349305370654</v>
      </c>
      <c r="G158" s="309">
        <v>0.25224545932419279</v>
      </c>
      <c r="H158" s="309">
        <v>0.24938996550596701</v>
      </c>
      <c r="I158" s="309">
        <v>0.24597539425944229</v>
      </c>
      <c r="J158" s="309">
        <v>0.2474514802689147</v>
      </c>
      <c r="K158" s="309">
        <v>0.24676583693406479</v>
      </c>
      <c r="L158" s="309">
        <v>0.24914775905764824</v>
      </c>
      <c r="M158" s="309">
        <v>0.24728320235148724</v>
      </c>
      <c r="N158" s="176" t="s">
        <v>72</v>
      </c>
    </row>
    <row r="159" spans="1:14">
      <c r="A159" s="206" t="s">
        <v>411</v>
      </c>
      <c r="B159" s="207">
        <v>816.24704818396663</v>
      </c>
      <c r="C159" s="207">
        <v>970.45666076157852</v>
      </c>
      <c r="D159" s="207">
        <v>922.46770610396766</v>
      </c>
      <c r="E159" s="207">
        <v>1216.1588552908393</v>
      </c>
      <c r="F159" s="207">
        <v>1366.7701528567056</v>
      </c>
      <c r="G159" s="207">
        <v>1627.6032384955167</v>
      </c>
      <c r="H159" s="207">
        <v>1833.6363569871005</v>
      </c>
      <c r="I159" s="207">
        <v>2113.7687859338548</v>
      </c>
      <c r="J159" s="207">
        <v>1792.6310767654579</v>
      </c>
      <c r="K159" s="207">
        <v>1778.5857385945251</v>
      </c>
      <c r="L159" s="207">
        <v>1600.3826137886435</v>
      </c>
      <c r="M159" s="207">
        <v>1780.7385722183292</v>
      </c>
      <c r="N159" s="260" t="s">
        <v>412</v>
      </c>
    </row>
    <row r="160" spans="1:14">
      <c r="A160" s="189"/>
      <c r="B160" s="205"/>
      <c r="C160" s="205"/>
      <c r="D160" s="205"/>
      <c r="E160" s="205"/>
      <c r="F160" s="205"/>
      <c r="G160" s="205"/>
      <c r="H160" s="205"/>
      <c r="I160" s="205"/>
      <c r="J160" s="205"/>
      <c r="K160" s="205"/>
      <c r="L160" s="205"/>
      <c r="M160" s="205"/>
      <c r="N160" s="202"/>
    </row>
    <row r="161" spans="1:14">
      <c r="A161" s="265" t="s">
        <v>536</v>
      </c>
      <c r="B161" s="268"/>
      <c r="C161" s="268"/>
      <c r="D161" s="268"/>
      <c r="E161" s="265"/>
      <c r="F161" s="265"/>
      <c r="G161" s="265"/>
      <c r="H161" s="265"/>
      <c r="I161" s="265"/>
      <c r="J161" s="265"/>
      <c r="K161" s="265"/>
      <c r="L161" s="265"/>
      <c r="M161" s="265"/>
      <c r="N161" s="224" t="s">
        <v>537</v>
      </c>
    </row>
    <row r="162" spans="1:14">
      <c r="B162" s="268"/>
      <c r="C162" s="268"/>
      <c r="D162" s="268"/>
      <c r="E162" s="265"/>
      <c r="F162" s="265"/>
      <c r="G162" s="265"/>
      <c r="H162" s="265"/>
      <c r="I162" s="265"/>
      <c r="J162" s="265"/>
      <c r="K162" s="265"/>
      <c r="L162" s="265"/>
      <c r="M162" s="265"/>
    </row>
    <row r="163" spans="1:14">
      <c r="A163" s="266"/>
    </row>
    <row r="164" spans="1:14">
      <c r="A164" s="267"/>
      <c r="B164" s="265"/>
      <c r="C164" s="265"/>
      <c r="D164" s="265"/>
      <c r="E164" s="268"/>
      <c r="F164" s="268"/>
      <c r="G164" s="266"/>
      <c r="H164" s="266"/>
      <c r="I164" s="266"/>
      <c r="J164" s="266"/>
      <c r="M164" s="266"/>
    </row>
    <row r="165" spans="1:14">
      <c r="A165" s="268"/>
      <c r="B165" s="268"/>
      <c r="C165" s="268"/>
      <c r="D165" s="268"/>
      <c r="E165" s="268"/>
      <c r="F165" s="268"/>
      <c r="G165" s="268"/>
      <c r="H165" s="268"/>
      <c r="I165" s="268"/>
      <c r="J165" s="268"/>
      <c r="M165" s="268"/>
    </row>
    <row r="166" spans="1:14">
      <c r="A166" s="268"/>
      <c r="B166" s="268"/>
      <c r="C166" s="268"/>
      <c r="D166" s="268"/>
      <c r="E166" s="268"/>
      <c r="F166" s="268"/>
      <c r="G166" s="268"/>
      <c r="H166" s="268"/>
      <c r="I166" s="268"/>
      <c r="J166" s="268"/>
      <c r="M166" s="268"/>
    </row>
    <row r="167" spans="1:14">
      <c r="A167" s="268"/>
      <c r="B167" s="268"/>
      <c r="C167" s="268"/>
      <c r="D167" s="268"/>
      <c r="E167" s="268"/>
      <c r="F167" s="268"/>
      <c r="G167" s="268"/>
      <c r="H167" s="268"/>
      <c r="I167" s="268"/>
      <c r="J167" s="268"/>
      <c r="K167" s="268"/>
      <c r="L167" s="268"/>
      <c r="M167" s="268"/>
    </row>
    <row r="168" spans="1:14">
      <c r="A168" s="268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</row>
    <row r="169" spans="1:14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8"/>
    </row>
    <row r="170" spans="1:14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</row>
    <row r="171" spans="1:14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4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</row>
    <row r="173" spans="1:14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4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4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4">
      <c r="A176" s="268"/>
      <c r="B176" s="268"/>
      <c r="C176" s="268"/>
      <c r="D176" s="268"/>
      <c r="E176" s="269"/>
      <c r="F176" s="269"/>
      <c r="G176" s="269"/>
      <c r="H176" s="269"/>
      <c r="I176" s="269"/>
      <c r="J176" s="269"/>
      <c r="K176" s="269"/>
      <c r="L176" s="269"/>
      <c r="M176" s="269"/>
    </row>
    <row r="177" spans="1:13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268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269"/>
      <c r="C182" s="269"/>
      <c r="D182" s="269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268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268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268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268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268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268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268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268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268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268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268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268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268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268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268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268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268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268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268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268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268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268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268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268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268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268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268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268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268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268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268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268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268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268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268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268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</row>
    <row r="308" spans="1:13">
      <c r="A308" s="268"/>
      <c r="B308" s="268"/>
      <c r="C308" s="268"/>
      <c r="D308" s="268"/>
      <c r="E308" s="268"/>
      <c r="F308" s="268"/>
      <c r="G308" s="268"/>
      <c r="H308" s="268"/>
      <c r="I308" s="268"/>
      <c r="J308" s="268"/>
      <c r="K308" s="268"/>
      <c r="L308" s="268"/>
      <c r="M308" s="268"/>
    </row>
    <row r="309" spans="1:13">
      <c r="A309" s="268"/>
      <c r="B309" s="268"/>
      <c r="C309" s="268"/>
      <c r="D309" s="268"/>
      <c r="E309" s="268"/>
      <c r="F309" s="268"/>
      <c r="G309" s="268"/>
      <c r="H309" s="268"/>
      <c r="I309" s="268"/>
      <c r="J309" s="268"/>
      <c r="K309" s="268"/>
      <c r="L309" s="268"/>
      <c r="M309" s="268"/>
    </row>
    <row r="310" spans="1:13">
      <c r="A310" s="268"/>
      <c r="B310" s="268"/>
      <c r="C310" s="268"/>
      <c r="D310" s="268"/>
      <c r="E310" s="268"/>
      <c r="F310" s="268"/>
      <c r="G310" s="268"/>
      <c r="H310" s="268"/>
      <c r="I310" s="268"/>
      <c r="J310" s="268"/>
      <c r="K310" s="268"/>
      <c r="L310" s="268"/>
      <c r="M310" s="268"/>
    </row>
    <row r="311" spans="1:13">
      <c r="A311" s="268"/>
      <c r="B311" s="268"/>
      <c r="C311" s="268"/>
      <c r="D311" s="268"/>
      <c r="E311" s="268"/>
      <c r="F311" s="268"/>
      <c r="G311" s="268"/>
      <c r="H311" s="268"/>
      <c r="I311" s="268"/>
      <c r="J311" s="268"/>
      <c r="K311" s="268"/>
      <c r="L311" s="268"/>
      <c r="M311" s="268"/>
    </row>
    <row r="312" spans="1:13">
      <c r="A312" s="268"/>
      <c r="B312" s="268"/>
      <c r="C312" s="268"/>
      <c r="D312" s="268"/>
      <c r="E312" s="268"/>
      <c r="F312" s="268"/>
      <c r="G312" s="268"/>
      <c r="H312" s="268"/>
      <c r="I312" s="268"/>
      <c r="J312" s="268"/>
      <c r="K312" s="268"/>
      <c r="L312" s="268"/>
      <c r="M312" s="268"/>
    </row>
    <row r="313" spans="1:13">
      <c r="A313" s="268"/>
      <c r="B313" s="268"/>
      <c r="C313" s="268"/>
      <c r="D313" s="268"/>
      <c r="E313" s="268"/>
      <c r="F313" s="268"/>
      <c r="G313" s="268"/>
      <c r="H313" s="268"/>
      <c r="I313" s="268"/>
      <c r="J313" s="268"/>
      <c r="K313" s="268"/>
      <c r="L313" s="268"/>
      <c r="M313" s="268"/>
    </row>
    <row r="314" spans="1:13">
      <c r="A314" s="268"/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</row>
    <row r="315" spans="1:13">
      <c r="A315" s="268"/>
      <c r="B315" s="268"/>
      <c r="C315" s="268"/>
      <c r="D315" s="268"/>
    </row>
    <row r="316" spans="1:13">
      <c r="A316" s="268"/>
      <c r="B316" s="268"/>
      <c r="C316" s="268"/>
      <c r="D316" s="268"/>
    </row>
    <row r="317" spans="1:13">
      <c r="A317" s="268"/>
      <c r="B317" s="268"/>
      <c r="C317" s="268"/>
      <c r="D317" s="268"/>
    </row>
    <row r="318" spans="1:13">
      <c r="A318" s="268"/>
      <c r="B318" s="268"/>
      <c r="C318" s="268"/>
      <c r="D318" s="268"/>
    </row>
    <row r="319" spans="1:13">
      <c r="A319" s="268"/>
      <c r="B319" s="268"/>
      <c r="C319" s="268"/>
      <c r="D319" s="268"/>
    </row>
    <row r="320" spans="1:13">
      <c r="A320" s="268"/>
      <c r="B320" s="268"/>
      <c r="C320" s="268"/>
      <c r="D320" s="268"/>
    </row>
  </sheetData>
  <pageMargins left="0.43307086614173229" right="0.23622047244094491" top="0.31496062992125984" bottom="0.31496062992125984" header="0.15748031496062992" footer="0.19685039370078741"/>
  <pageSetup paperSize="9" scale="44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68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1:O324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27" sqref="M27"/>
    </sheetView>
  </sheetViews>
  <sheetFormatPr defaultColWidth="42" defaultRowHeight="12.75"/>
  <cols>
    <col min="1" max="1" width="68.7109375" style="170" customWidth="1"/>
    <col min="2" max="13" width="15" style="170" customWidth="1"/>
    <col min="14" max="14" width="75.7109375" style="170" bestFit="1" customWidth="1"/>
    <col min="15" max="16384" width="42" style="170"/>
  </cols>
  <sheetData>
    <row r="1" spans="1:14" s="165" customFormat="1" ht="22.5">
      <c r="A1" s="163" t="s">
        <v>378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14" s="165" customFormat="1" ht="22.5">
      <c r="A2" s="278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276"/>
    </row>
    <row r="3" spans="1:14" s="165" customFormat="1" ht="22.5">
      <c r="A3" s="277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276"/>
    </row>
    <row r="4" spans="1:14">
      <c r="A4" s="167" t="s">
        <v>495</v>
      </c>
      <c r="B4" s="168" t="s">
        <v>542</v>
      </c>
      <c r="C4" s="168" t="s">
        <v>543</v>
      </c>
      <c r="D4" s="168" t="s">
        <v>544</v>
      </c>
      <c r="E4" s="168" t="s">
        <v>545</v>
      </c>
      <c r="F4" s="168" t="s">
        <v>546</v>
      </c>
      <c r="G4" s="168" t="s">
        <v>547</v>
      </c>
      <c r="H4" s="168" t="s">
        <v>548</v>
      </c>
      <c r="I4" s="168" t="s">
        <v>549</v>
      </c>
      <c r="J4" s="168" t="s">
        <v>550</v>
      </c>
      <c r="K4" s="168" t="s">
        <v>551</v>
      </c>
      <c r="L4" s="168" t="s">
        <v>552</v>
      </c>
      <c r="M4" s="168" t="s">
        <v>553</v>
      </c>
      <c r="N4" s="169" t="s">
        <v>496</v>
      </c>
    </row>
    <row r="5" spans="1:14">
      <c r="A5" s="171" t="s">
        <v>343</v>
      </c>
      <c r="B5" s="423">
        <f t="shared" ref="B5:M5" si="0">SUM(B6:B15)</f>
        <v>2344141.1606199751</v>
      </c>
      <c r="C5" s="423">
        <f t="shared" si="0"/>
        <v>2379368.4205330377</v>
      </c>
      <c r="D5" s="423">
        <f t="shared" si="0"/>
        <v>2414058.5251575205</v>
      </c>
      <c r="E5" s="423">
        <f t="shared" si="0"/>
        <v>2455754.0427049999</v>
      </c>
      <c r="F5" s="423">
        <f t="shared" si="0"/>
        <v>2514513.9699049196</v>
      </c>
      <c r="G5" s="423">
        <f t="shared" si="0"/>
        <v>2520887.3159774458</v>
      </c>
      <c r="H5" s="423">
        <f t="shared" si="0"/>
        <v>2604093.4781041788</v>
      </c>
      <c r="I5" s="423">
        <f t="shared" si="0"/>
        <v>2830565.5567607288</v>
      </c>
      <c r="J5" s="423">
        <f t="shared" si="0"/>
        <v>2796053.678266</v>
      </c>
      <c r="K5" s="423">
        <f t="shared" si="0"/>
        <v>2707886.1440930003</v>
      </c>
      <c r="L5" s="423">
        <f t="shared" si="0"/>
        <v>2683126.9775968017</v>
      </c>
      <c r="M5" s="423">
        <f t="shared" si="0"/>
        <v>2744296.669399458</v>
      </c>
      <c r="N5" s="173" t="s">
        <v>345</v>
      </c>
    </row>
    <row r="6" spans="1:14">
      <c r="A6" s="174" t="s">
        <v>340</v>
      </c>
      <c r="B6" s="416">
        <v>923872.90300000005</v>
      </c>
      <c r="C6" s="416">
        <v>943983.09699999995</v>
      </c>
      <c r="D6" s="416">
        <v>959520.08900000004</v>
      </c>
      <c r="E6" s="416">
        <v>985362.69200000004</v>
      </c>
      <c r="F6" s="416">
        <v>968215.69299999997</v>
      </c>
      <c r="G6" s="416">
        <v>979108.46400000004</v>
      </c>
      <c r="H6" s="416">
        <v>999496.73199999996</v>
      </c>
      <c r="I6" s="416">
        <v>1010046.15</v>
      </c>
      <c r="J6" s="416">
        <v>1009762.427</v>
      </c>
      <c r="K6" s="416">
        <v>1007332.844</v>
      </c>
      <c r="L6" s="416">
        <v>1008451.056</v>
      </c>
      <c r="M6" s="416">
        <v>1015856.569</v>
      </c>
      <c r="N6" s="176" t="s">
        <v>351</v>
      </c>
    </row>
    <row r="7" spans="1:14">
      <c r="A7" s="174" t="s">
        <v>341</v>
      </c>
      <c r="B7" s="416">
        <v>630620.83799999999</v>
      </c>
      <c r="C7" s="416">
        <v>637798.06299999997</v>
      </c>
      <c r="D7" s="416">
        <v>648031.51800000004</v>
      </c>
      <c r="E7" s="416">
        <v>663584.60199999996</v>
      </c>
      <c r="F7" s="416">
        <v>734292.12300000002</v>
      </c>
      <c r="G7" s="416">
        <v>727812.14399999997</v>
      </c>
      <c r="H7" s="416">
        <v>769811.97</v>
      </c>
      <c r="I7" s="416">
        <v>973056.6</v>
      </c>
      <c r="J7" s="416">
        <v>903020.71100000001</v>
      </c>
      <c r="K7" s="416">
        <v>846478.18700000003</v>
      </c>
      <c r="L7" s="416">
        <v>795545.51599999995</v>
      </c>
      <c r="M7" s="416">
        <v>826251.23300000001</v>
      </c>
      <c r="N7" s="176" t="s">
        <v>352</v>
      </c>
    </row>
    <row r="8" spans="1:14">
      <c r="A8" s="174" t="s">
        <v>342</v>
      </c>
      <c r="B8" s="424">
        <v>23476.496999999999</v>
      </c>
      <c r="C8" s="424">
        <v>24520.331999999999</v>
      </c>
      <c r="D8" s="424">
        <v>24168.098999999998</v>
      </c>
      <c r="E8" s="424">
        <v>26865.847000000002</v>
      </c>
      <c r="F8" s="424">
        <v>31096.373</v>
      </c>
      <c r="G8" s="424">
        <v>32578.217000000001</v>
      </c>
      <c r="H8" s="424">
        <v>31897.552</v>
      </c>
      <c r="I8" s="424">
        <v>36362.35</v>
      </c>
      <c r="J8" s="424">
        <v>38830.343000000001</v>
      </c>
      <c r="K8" s="424">
        <v>38724.237000000001</v>
      </c>
      <c r="L8" s="424">
        <v>37543.383999999998</v>
      </c>
      <c r="M8" s="424">
        <v>40446.438999999998</v>
      </c>
      <c r="N8" s="176" t="s">
        <v>353</v>
      </c>
    </row>
    <row r="9" spans="1:14">
      <c r="A9" s="174" t="s">
        <v>49</v>
      </c>
      <c r="B9" s="416">
        <v>460946.9</v>
      </c>
      <c r="C9" s="416">
        <v>464984</v>
      </c>
      <c r="D9" s="416">
        <v>465798</v>
      </c>
      <c r="E9" s="416">
        <v>470298.2</v>
      </c>
      <c r="F9" s="416">
        <v>466469</v>
      </c>
      <c r="G9" s="416">
        <v>469949</v>
      </c>
      <c r="H9" s="416">
        <v>475543</v>
      </c>
      <c r="I9" s="416">
        <v>465162.99999999994</v>
      </c>
      <c r="J9" s="416">
        <v>490123</v>
      </c>
      <c r="K9" s="424">
        <v>499320</v>
      </c>
      <c r="L9" s="424">
        <v>522535.6</v>
      </c>
      <c r="M9" s="424">
        <v>536579.69999999995</v>
      </c>
      <c r="N9" s="176" t="s">
        <v>298</v>
      </c>
    </row>
    <row r="10" spans="1:14">
      <c r="A10" s="174" t="s">
        <v>613</v>
      </c>
      <c r="B10" s="416">
        <v>86282.686799999996</v>
      </c>
      <c r="C10" s="416">
        <v>84868.959289999999</v>
      </c>
      <c r="D10" s="416">
        <v>86911.734989999997</v>
      </c>
      <c r="E10" s="416">
        <v>87738.007499999992</v>
      </c>
      <c r="F10" s="416">
        <v>98681.512799999997</v>
      </c>
      <c r="G10" s="416">
        <v>93553.6391</v>
      </c>
      <c r="H10" s="416">
        <v>100054.97802</v>
      </c>
      <c r="I10" s="416">
        <v>124126.56976000001</v>
      </c>
      <c r="J10" s="416">
        <v>124855.53565999999</v>
      </c>
      <c r="K10" s="434">
        <v>108428.0301</v>
      </c>
      <c r="L10" s="434">
        <v>103594.98175000001</v>
      </c>
      <c r="M10" s="434">
        <v>105923.65749999999</v>
      </c>
      <c r="N10" s="176" t="s">
        <v>615</v>
      </c>
    </row>
    <row r="11" spans="1:14">
      <c r="A11" s="174" t="s">
        <v>614</v>
      </c>
      <c r="B11" s="416">
        <v>16936.358699999997</v>
      </c>
      <c r="C11" s="416">
        <v>16337.418102</v>
      </c>
      <c r="D11" s="416">
        <v>16792.618272000003</v>
      </c>
      <c r="E11" s="416">
        <v>17363.694205</v>
      </c>
      <c r="F11" s="416">
        <v>19098.205541000003</v>
      </c>
      <c r="G11" s="416">
        <v>18209.689318000001</v>
      </c>
      <c r="H11" s="416">
        <v>20118.744404999998</v>
      </c>
      <c r="I11" s="416">
        <v>22415.118547999999</v>
      </c>
      <c r="J11" s="416">
        <v>24766.661605999998</v>
      </c>
      <c r="K11" s="434">
        <v>20455.845993000003</v>
      </c>
      <c r="L11" s="434">
        <v>20196.205171999998</v>
      </c>
      <c r="M11" s="434">
        <v>21083.705969999999</v>
      </c>
      <c r="N11" s="176" t="s">
        <v>616</v>
      </c>
    </row>
    <row r="12" spans="1:14">
      <c r="A12" s="174" t="s">
        <v>234</v>
      </c>
      <c r="B12" s="424">
        <v>128862.4072365959</v>
      </c>
      <c r="C12" s="424">
        <v>132445.9884643816</v>
      </c>
      <c r="D12" s="424">
        <v>133022.94064435511</v>
      </c>
      <c r="E12" s="424">
        <v>122859</v>
      </c>
      <c r="F12" s="424">
        <v>115139.61070710809</v>
      </c>
      <c r="G12" s="424">
        <v>118349.09879417569</v>
      </c>
      <c r="H12" s="424">
        <v>121792.5413837838</v>
      </c>
      <c r="I12" s="424">
        <v>117448.4272377633</v>
      </c>
      <c r="J12" s="424">
        <v>120641</v>
      </c>
      <c r="K12" s="424">
        <v>108422</v>
      </c>
      <c r="L12" s="424">
        <v>116524.34877635351</v>
      </c>
      <c r="M12" s="424">
        <v>111116.6199826409</v>
      </c>
      <c r="N12" s="176" t="s">
        <v>144</v>
      </c>
    </row>
    <row r="13" spans="1:14">
      <c r="A13" s="174" t="s">
        <v>262</v>
      </c>
      <c r="B13" s="416">
        <v>67155.893236364296</v>
      </c>
      <c r="C13" s="416">
        <v>68065.463927681703</v>
      </c>
      <c r="D13" s="416">
        <v>72393.548630524689</v>
      </c>
      <c r="E13" s="416">
        <v>74157</v>
      </c>
      <c r="F13" s="416">
        <v>73507.796445082597</v>
      </c>
      <c r="G13" s="416">
        <v>73145.30952327</v>
      </c>
      <c r="H13" s="416">
        <v>76455.485876240302</v>
      </c>
      <c r="I13" s="416">
        <v>72689.170441710798</v>
      </c>
      <c r="J13" s="416">
        <v>73893</v>
      </c>
      <c r="K13" s="416">
        <v>67802</v>
      </c>
      <c r="L13" s="416">
        <v>67182.823112156708</v>
      </c>
      <c r="M13" s="416">
        <v>69684.098561559003</v>
      </c>
      <c r="N13" s="176" t="s">
        <v>299</v>
      </c>
    </row>
    <row r="14" spans="1:14">
      <c r="A14" s="174" t="s">
        <v>354</v>
      </c>
      <c r="B14" s="416">
        <v>5897.9474862099996</v>
      </c>
      <c r="C14" s="416">
        <v>6293.8632776901004</v>
      </c>
      <c r="D14" s="416">
        <v>7348.8485987806998</v>
      </c>
      <c r="E14" s="416">
        <v>7465</v>
      </c>
      <c r="F14" s="416">
        <v>7945.6554117285013</v>
      </c>
      <c r="G14" s="416">
        <v>8127.7542420003001</v>
      </c>
      <c r="H14" s="416">
        <v>8851.4744191549999</v>
      </c>
      <c r="I14" s="416">
        <v>9159.5947705547987</v>
      </c>
      <c r="J14" s="416">
        <v>10078</v>
      </c>
      <c r="K14" s="416">
        <v>10855</v>
      </c>
      <c r="L14" s="416">
        <v>11303.062786291999</v>
      </c>
      <c r="M14" s="416">
        <v>17313.3102618681</v>
      </c>
      <c r="N14" s="176" t="s">
        <v>347</v>
      </c>
    </row>
    <row r="15" spans="1:14">
      <c r="A15" s="174" t="s">
        <v>263</v>
      </c>
      <c r="B15" s="433">
        <v>88.729160804999992</v>
      </c>
      <c r="C15" s="433">
        <v>71.235471285000003</v>
      </c>
      <c r="D15" s="433">
        <v>71.12802185999999</v>
      </c>
      <c r="E15" s="433">
        <v>60</v>
      </c>
      <c r="F15" s="433">
        <v>68</v>
      </c>
      <c r="G15" s="433">
        <v>54</v>
      </c>
      <c r="H15" s="433">
        <v>71</v>
      </c>
      <c r="I15" s="433">
        <v>98.576002699999989</v>
      </c>
      <c r="J15" s="433">
        <v>83</v>
      </c>
      <c r="K15" s="433">
        <v>68</v>
      </c>
      <c r="L15" s="433">
        <v>250</v>
      </c>
      <c r="M15" s="433">
        <v>41.336123390000004</v>
      </c>
      <c r="N15" s="176" t="s">
        <v>346</v>
      </c>
    </row>
    <row r="16" spans="1:14">
      <c r="A16" s="178" t="s">
        <v>344</v>
      </c>
      <c r="B16" s="432">
        <f t="shared" ref="B16:M16" si="1">SUM(B17:B26)</f>
        <v>510672.14856159309</v>
      </c>
      <c r="C16" s="432">
        <f t="shared" si="1"/>
        <v>511260.92477648327</v>
      </c>
      <c r="D16" s="432">
        <f t="shared" si="1"/>
        <v>503348.6294633121</v>
      </c>
      <c r="E16" s="432">
        <f t="shared" si="1"/>
        <v>486000.10979999998</v>
      </c>
      <c r="F16" s="432">
        <f t="shared" si="1"/>
        <v>479408.98605571041</v>
      </c>
      <c r="G16" s="432">
        <f t="shared" si="1"/>
        <v>464927.87187960924</v>
      </c>
      <c r="H16" s="432">
        <f t="shared" si="1"/>
        <v>464630.59006517124</v>
      </c>
      <c r="I16" s="432">
        <f t="shared" si="1"/>
        <v>477611.1240820848</v>
      </c>
      <c r="J16" s="432">
        <f t="shared" si="1"/>
        <v>473960.56838512508</v>
      </c>
      <c r="K16" s="432">
        <f t="shared" si="1"/>
        <v>440908.73018224002</v>
      </c>
      <c r="L16" s="432">
        <f t="shared" si="1"/>
        <v>454870.11197686882</v>
      </c>
      <c r="M16" s="432">
        <f t="shared" si="1"/>
        <v>457783.34603667905</v>
      </c>
      <c r="N16" s="180" t="s">
        <v>359</v>
      </c>
    </row>
    <row r="17" spans="1:15">
      <c r="A17" s="174" t="s">
        <v>340</v>
      </c>
      <c r="B17" s="416">
        <v>21912.667000000001</v>
      </c>
      <c r="C17" s="416">
        <v>22982.231</v>
      </c>
      <c r="D17" s="416">
        <v>23677.556</v>
      </c>
      <c r="E17" s="416">
        <v>23558.937999999998</v>
      </c>
      <c r="F17" s="416">
        <v>24439.089</v>
      </c>
      <c r="G17" s="416">
        <v>24341.308000000001</v>
      </c>
      <c r="H17" s="416">
        <v>24250.512999999999</v>
      </c>
      <c r="I17" s="416">
        <v>25339.11</v>
      </c>
      <c r="J17" s="416">
        <v>25051.945</v>
      </c>
      <c r="K17" s="416">
        <v>25697.438999999998</v>
      </c>
      <c r="L17" s="416">
        <v>25512.071</v>
      </c>
      <c r="M17" s="416">
        <v>25877.802</v>
      </c>
      <c r="N17" s="176" t="s">
        <v>351</v>
      </c>
    </row>
    <row r="18" spans="1:15">
      <c r="A18" s="174" t="s">
        <v>341</v>
      </c>
      <c r="B18" s="416">
        <v>113279.762</v>
      </c>
      <c r="C18" s="416">
        <v>115148.65</v>
      </c>
      <c r="D18" s="416">
        <v>121281.773</v>
      </c>
      <c r="E18" s="416">
        <v>123338.382</v>
      </c>
      <c r="F18" s="416">
        <v>134477.50200000001</v>
      </c>
      <c r="G18" s="416">
        <v>134488.34299999999</v>
      </c>
      <c r="H18" s="416">
        <v>143213.87299999999</v>
      </c>
      <c r="I18" s="416">
        <v>180050.48</v>
      </c>
      <c r="J18" s="416">
        <v>158813.978</v>
      </c>
      <c r="K18" s="416">
        <v>141199.984</v>
      </c>
      <c r="L18" s="416">
        <v>127163.819</v>
      </c>
      <c r="M18" s="416">
        <v>126499.448</v>
      </c>
      <c r="N18" s="176" t="s">
        <v>352</v>
      </c>
    </row>
    <row r="19" spans="1:15">
      <c r="A19" s="174" t="s">
        <v>342</v>
      </c>
      <c r="B19" s="416">
        <v>601.31100000000004</v>
      </c>
      <c r="C19" s="416">
        <v>606.69000000000005</v>
      </c>
      <c r="D19" s="416">
        <v>604.92499999999995</v>
      </c>
      <c r="E19" s="416">
        <v>638.13199999999995</v>
      </c>
      <c r="F19" s="416">
        <v>717.66200000000003</v>
      </c>
      <c r="G19" s="416">
        <v>720.12</v>
      </c>
      <c r="H19" s="416">
        <v>803.67399999999998</v>
      </c>
      <c r="I19" s="416">
        <v>1043.73</v>
      </c>
      <c r="J19" s="416">
        <v>993.47</v>
      </c>
      <c r="K19" s="424">
        <v>945.22799999999995</v>
      </c>
      <c r="L19" s="424">
        <v>891.75</v>
      </c>
      <c r="M19" s="424">
        <v>944.45299999999997</v>
      </c>
      <c r="N19" s="176" t="s">
        <v>353</v>
      </c>
    </row>
    <row r="20" spans="1:15">
      <c r="A20" s="174" t="s">
        <v>49</v>
      </c>
      <c r="B20" s="424">
        <v>122626.4</v>
      </c>
      <c r="C20" s="424">
        <v>121888</v>
      </c>
      <c r="D20" s="424">
        <v>117072</v>
      </c>
      <c r="E20" s="424">
        <v>120435.20000000001</v>
      </c>
      <c r="F20" s="424">
        <v>109354</v>
      </c>
      <c r="G20" s="424">
        <v>103239.8</v>
      </c>
      <c r="H20" s="424">
        <v>98180</v>
      </c>
      <c r="I20" s="424">
        <v>81867.899999999994</v>
      </c>
      <c r="J20" s="424">
        <v>86624</v>
      </c>
      <c r="K20" s="416">
        <v>89757</v>
      </c>
      <c r="L20" s="416">
        <v>100072.70000000001</v>
      </c>
      <c r="M20" s="416">
        <v>96917.400000000009</v>
      </c>
      <c r="N20" s="176" t="s">
        <v>298</v>
      </c>
    </row>
    <row r="21" spans="1:15">
      <c r="A21" s="174" t="s">
        <v>613</v>
      </c>
      <c r="B21" s="424">
        <v>1883.0064</v>
      </c>
      <c r="C21" s="424">
        <v>1802.1977099999999</v>
      </c>
      <c r="D21" s="424">
        <v>1873.75305</v>
      </c>
      <c r="E21" s="424">
        <v>1989.4577999999997</v>
      </c>
      <c r="F21" s="424">
        <v>2180.9634000000001</v>
      </c>
      <c r="G21" s="424">
        <v>2070.5578</v>
      </c>
      <c r="H21" s="424" t="s">
        <v>135</v>
      </c>
      <c r="I21" s="424" t="s">
        <v>135</v>
      </c>
      <c r="J21" s="424" t="s">
        <v>135</v>
      </c>
      <c r="K21" s="424" t="s">
        <v>135</v>
      </c>
      <c r="L21" s="424" t="s">
        <v>135</v>
      </c>
      <c r="M21" s="424" t="s">
        <v>135</v>
      </c>
      <c r="N21" s="176" t="s">
        <v>615</v>
      </c>
    </row>
    <row r="22" spans="1:15">
      <c r="A22" s="174" t="s">
        <v>614</v>
      </c>
      <c r="B22" s="424" t="s">
        <v>135</v>
      </c>
      <c r="C22" s="424" t="s">
        <v>135</v>
      </c>
      <c r="D22" s="424" t="s">
        <v>135</v>
      </c>
      <c r="E22" s="424" t="s">
        <v>135</v>
      </c>
      <c r="F22" s="424" t="s">
        <v>135</v>
      </c>
      <c r="G22" s="424" t="s">
        <v>135</v>
      </c>
      <c r="H22" s="424" t="s">
        <v>135</v>
      </c>
      <c r="I22" s="424" t="s">
        <v>135</v>
      </c>
      <c r="J22" s="424" t="s">
        <v>135</v>
      </c>
      <c r="K22" s="424" t="s">
        <v>135</v>
      </c>
      <c r="L22" s="424" t="s">
        <v>135</v>
      </c>
      <c r="M22" s="424" t="s">
        <v>135</v>
      </c>
      <c r="N22" s="176" t="s">
        <v>616</v>
      </c>
    </row>
    <row r="23" spans="1:15">
      <c r="A23" s="174" t="s">
        <v>234</v>
      </c>
      <c r="B23" s="424">
        <v>246654.68543028372</v>
      </c>
      <c r="C23" s="424">
        <v>245186.88288208121</v>
      </c>
      <c r="D23" s="424">
        <v>235167.08114243511</v>
      </c>
      <c r="E23" s="424">
        <v>212381</v>
      </c>
      <c r="F23" s="424">
        <v>204825.7984089755</v>
      </c>
      <c r="G23" s="424">
        <v>196496.91331124041</v>
      </c>
      <c r="H23" s="424">
        <v>194495.31515297419</v>
      </c>
      <c r="I23" s="424">
        <v>186044.4721821688</v>
      </c>
      <c r="J23" s="424">
        <v>199213.1624</v>
      </c>
      <c r="K23" s="424">
        <v>179937</v>
      </c>
      <c r="L23" s="424">
        <v>197622.39890458091</v>
      </c>
      <c r="M23" s="424">
        <v>204225.06563414459</v>
      </c>
      <c r="N23" s="176" t="s">
        <v>144</v>
      </c>
    </row>
    <row r="24" spans="1:15">
      <c r="A24" s="174" t="s">
        <v>262</v>
      </c>
      <c r="B24" s="424">
        <v>2568.1041064243</v>
      </c>
      <c r="C24" s="424">
        <v>2498.3525216121002</v>
      </c>
      <c r="D24" s="424">
        <v>2521.3533509378003</v>
      </c>
      <c r="E24" s="424">
        <v>2512</v>
      </c>
      <c r="F24" s="424">
        <v>2548.6227802634003</v>
      </c>
      <c r="G24" s="424">
        <v>2597.137291602</v>
      </c>
      <c r="H24" s="424">
        <v>2341.8785704821003</v>
      </c>
      <c r="I24" s="424">
        <v>1943.8780489620001</v>
      </c>
      <c r="J24" s="424">
        <v>1920.9280389999999</v>
      </c>
      <c r="K24" s="416">
        <v>1953</v>
      </c>
      <c r="L24" s="416">
        <v>2147.9953818549002</v>
      </c>
      <c r="M24" s="416">
        <v>1845.7385385425</v>
      </c>
      <c r="N24" s="176" t="s">
        <v>299</v>
      </c>
    </row>
    <row r="25" spans="1:15">
      <c r="A25" s="174" t="s">
        <v>354</v>
      </c>
      <c r="B25" s="424">
        <v>1146.1142489900001</v>
      </c>
      <c r="C25" s="424">
        <v>1147.9206627899998</v>
      </c>
      <c r="D25" s="424">
        <v>1150.1879199392001</v>
      </c>
      <c r="E25" s="424">
        <v>1147</v>
      </c>
      <c r="F25" s="424">
        <v>865.34846647150005</v>
      </c>
      <c r="G25" s="424">
        <v>973.69247676680004</v>
      </c>
      <c r="H25" s="424">
        <v>1345.3363417149999</v>
      </c>
      <c r="I25" s="424">
        <v>1321.496606894</v>
      </c>
      <c r="J25" s="424">
        <v>1343.0261989999999</v>
      </c>
      <c r="K25" s="416">
        <v>1419</v>
      </c>
      <c r="L25" s="416">
        <v>1459.356567388</v>
      </c>
      <c r="M25" s="416">
        <v>1473.3930599319999</v>
      </c>
      <c r="N25" s="176" t="s">
        <v>347</v>
      </c>
    </row>
    <row r="26" spans="1:15">
      <c r="A26" s="174" t="s">
        <v>263</v>
      </c>
      <c r="B26" s="425">
        <v>9.8375895000000005E-2</v>
      </c>
      <c r="C26" s="425">
        <v>0</v>
      </c>
      <c r="D26" s="425">
        <v>0</v>
      </c>
      <c r="E26" s="425">
        <v>0</v>
      </c>
      <c r="F26" s="425">
        <v>0</v>
      </c>
      <c r="G26" s="425">
        <v>0</v>
      </c>
      <c r="H26" s="425">
        <v>0</v>
      </c>
      <c r="I26" s="425">
        <v>5.7244059999999999E-2</v>
      </c>
      <c r="J26" s="425">
        <v>5.8747124999999997E-2</v>
      </c>
      <c r="K26" s="425">
        <v>7.9182240000000001E-2</v>
      </c>
      <c r="L26" s="425">
        <v>2.1123045E-2</v>
      </c>
      <c r="M26" s="425">
        <v>4.5804060000000001E-2</v>
      </c>
      <c r="N26" s="176" t="s">
        <v>346</v>
      </c>
    </row>
    <row r="27" spans="1:15" s="185" customFormat="1">
      <c r="A27" s="182" t="s">
        <v>1</v>
      </c>
      <c r="B27" s="429">
        <f t="shared" ref="B27:M27" si="2">+B5+B16</f>
        <v>2854813.3091815682</v>
      </c>
      <c r="C27" s="429">
        <f t="shared" si="2"/>
        <v>2890629.3453095211</v>
      </c>
      <c r="D27" s="429">
        <f t="shared" si="2"/>
        <v>2917407.1546208328</v>
      </c>
      <c r="E27" s="429">
        <f t="shared" si="2"/>
        <v>2941754.1525050001</v>
      </c>
      <c r="F27" s="429">
        <f t="shared" si="2"/>
        <v>2993922.95596063</v>
      </c>
      <c r="G27" s="429">
        <f t="shared" si="2"/>
        <v>2985815.1878570551</v>
      </c>
      <c r="H27" s="429">
        <f t="shared" si="2"/>
        <v>3068724.0681693498</v>
      </c>
      <c r="I27" s="429">
        <f t="shared" si="2"/>
        <v>3308176.6808428136</v>
      </c>
      <c r="J27" s="429">
        <f t="shared" si="2"/>
        <v>3270014.2466511251</v>
      </c>
      <c r="K27" s="429">
        <f t="shared" si="2"/>
        <v>3148794.8742752401</v>
      </c>
      <c r="L27" s="429">
        <f t="shared" si="2"/>
        <v>3137997.0895736706</v>
      </c>
      <c r="M27" s="429">
        <f t="shared" si="2"/>
        <v>3202080.0154361371</v>
      </c>
      <c r="N27" s="184" t="s">
        <v>2</v>
      </c>
      <c r="O27" s="170"/>
    </row>
    <row r="28" spans="1:15" s="188" customFormat="1">
      <c r="A28" s="292" t="s">
        <v>348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7" t="s">
        <v>349</v>
      </c>
      <c r="O28" s="170"/>
    </row>
    <row r="29" spans="1:15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90"/>
    </row>
    <row r="30" spans="1:15">
      <c r="A30" s="167" t="s">
        <v>360</v>
      </c>
      <c r="B30" s="191" t="str">
        <f>+B4</f>
        <v>2018/01</v>
      </c>
      <c r="C30" s="191" t="str">
        <f>+C4</f>
        <v>2018/02</v>
      </c>
      <c r="D30" s="191" t="str">
        <f>+D4</f>
        <v>2018/03</v>
      </c>
      <c r="E30" s="191" t="s">
        <v>500</v>
      </c>
      <c r="F30" s="191" t="str">
        <f>+F4</f>
        <v>2018/05</v>
      </c>
      <c r="G30" s="191" t="s">
        <v>502</v>
      </c>
      <c r="H30" s="191" t="s">
        <v>503</v>
      </c>
      <c r="I30" s="191" t="str">
        <f>+I4</f>
        <v>2018/08</v>
      </c>
      <c r="J30" s="191" t="str">
        <f>+J4</f>
        <v>2018/09</v>
      </c>
      <c r="K30" s="191" t="str">
        <f>+K4</f>
        <v>2018/10</v>
      </c>
      <c r="L30" s="191" t="str">
        <f>+L4</f>
        <v>2018/11</v>
      </c>
      <c r="M30" s="191" t="str">
        <f>+M4</f>
        <v>2018/12</v>
      </c>
      <c r="N30" s="192" t="s">
        <v>361</v>
      </c>
    </row>
    <row r="31" spans="1:15">
      <c r="A31" s="193" t="s">
        <v>258</v>
      </c>
      <c r="B31" s="194">
        <v>929790.46666086302</v>
      </c>
      <c r="C31" s="194">
        <v>937567.38814767101</v>
      </c>
      <c r="D31" s="194">
        <v>921294.25725244102</v>
      </c>
      <c r="E31" s="194">
        <v>839967.75760681299</v>
      </c>
      <c r="F31" s="194">
        <v>803675.705018693</v>
      </c>
      <c r="G31" s="194">
        <v>786463.25676302903</v>
      </c>
      <c r="H31" s="196">
        <v>787384.40331355098</v>
      </c>
      <c r="I31" s="194">
        <v>755493.98127999005</v>
      </c>
      <c r="J31" s="194">
        <v>800506.45149262506</v>
      </c>
      <c r="K31" s="194">
        <v>735369.88338228106</v>
      </c>
      <c r="L31" s="194">
        <v>786116.39205544104</v>
      </c>
      <c r="M31" s="194">
        <v>794823.076571921</v>
      </c>
      <c r="N31" s="195" t="s">
        <v>300</v>
      </c>
    </row>
    <row r="32" spans="1:15">
      <c r="A32" s="193" t="s">
        <v>235</v>
      </c>
      <c r="B32" s="196">
        <v>375517.09266687982</v>
      </c>
      <c r="C32" s="196">
        <v>377632.87134646281</v>
      </c>
      <c r="D32" s="196">
        <v>368190.02178679022</v>
      </c>
      <c r="E32" s="196">
        <v>335240</v>
      </c>
      <c r="F32" s="196">
        <v>319965.4091160837</v>
      </c>
      <c r="G32" s="196">
        <v>314846.01210541592</v>
      </c>
      <c r="H32" s="196">
        <v>316287.85653675802</v>
      </c>
      <c r="I32" s="196">
        <v>303492.8994199321</v>
      </c>
      <c r="J32" s="196">
        <v>319853.96990224539</v>
      </c>
      <c r="K32" s="196">
        <v>288358.4052428517</v>
      </c>
      <c r="L32" s="196">
        <v>314146.74768093444</v>
      </c>
      <c r="M32" s="196">
        <v>315341.68561678549</v>
      </c>
      <c r="N32" s="197" t="s">
        <v>163</v>
      </c>
    </row>
    <row r="33" spans="1:14" s="313" customFormat="1">
      <c r="A33" s="526" t="s">
        <v>372</v>
      </c>
      <c r="B33" s="527">
        <v>74860.2</v>
      </c>
      <c r="C33" s="527">
        <v>76394.2</v>
      </c>
      <c r="D33" s="527">
        <v>82318.200000000012</v>
      </c>
      <c r="E33" s="527">
        <v>84250.199999999983</v>
      </c>
      <c r="F33" s="527">
        <v>84185.2</v>
      </c>
      <c r="G33" s="527">
        <v>83658.900000000009</v>
      </c>
      <c r="H33" s="527">
        <v>87243.9</v>
      </c>
      <c r="I33" s="527">
        <v>82701.3</v>
      </c>
      <c r="J33" s="527">
        <v>85891</v>
      </c>
      <c r="K33" s="527">
        <v>81134</v>
      </c>
      <c r="L33" s="527">
        <v>80646.2</v>
      </c>
      <c r="M33" s="527">
        <v>88753.1</v>
      </c>
      <c r="N33" s="528" t="s">
        <v>373</v>
      </c>
    </row>
    <row r="34" spans="1:14">
      <c r="A34" s="201"/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202"/>
    </row>
    <row r="35" spans="1:14">
      <c r="A35" s="203" t="s">
        <v>211</v>
      </c>
      <c r="B35" s="191" t="str">
        <f>+B4</f>
        <v>2018/01</v>
      </c>
      <c r="C35" s="191" t="str">
        <f>+C4</f>
        <v>2018/02</v>
      </c>
      <c r="D35" s="191" t="str">
        <f>+D4</f>
        <v>2018/03</v>
      </c>
      <c r="E35" s="191" t="str">
        <f>+E4</f>
        <v>2018/04</v>
      </c>
      <c r="F35" s="191" t="str">
        <f>+F4</f>
        <v>2018/05</v>
      </c>
      <c r="G35" s="191" t="s">
        <v>502</v>
      </c>
      <c r="H35" s="191" t="s">
        <v>503</v>
      </c>
      <c r="I35" s="191" t="str">
        <f>+I4</f>
        <v>2018/08</v>
      </c>
      <c r="J35" s="191" t="str">
        <f>+J4</f>
        <v>2018/09</v>
      </c>
      <c r="K35" s="191" t="str">
        <f>+K4</f>
        <v>2018/10</v>
      </c>
      <c r="L35" s="191" t="str">
        <f>+L4</f>
        <v>2018/11</v>
      </c>
      <c r="M35" s="191" t="str">
        <f>+M4</f>
        <v>2018/12</v>
      </c>
      <c r="N35" s="204" t="s">
        <v>287</v>
      </c>
    </row>
    <row r="36" spans="1:14">
      <c r="A36" s="174" t="s">
        <v>478</v>
      </c>
      <c r="B36" s="205">
        <v>133</v>
      </c>
      <c r="C36" s="205">
        <v>142</v>
      </c>
      <c r="D36" s="205">
        <v>142</v>
      </c>
      <c r="E36" s="205">
        <v>144</v>
      </c>
      <c r="F36" s="205">
        <v>145</v>
      </c>
      <c r="G36" s="205">
        <v>145</v>
      </c>
      <c r="H36" s="205">
        <v>146</v>
      </c>
      <c r="I36" s="205">
        <v>149</v>
      </c>
      <c r="J36" s="205">
        <v>149</v>
      </c>
      <c r="K36" s="205">
        <v>150</v>
      </c>
      <c r="L36" s="205">
        <v>150</v>
      </c>
      <c r="M36" s="205">
        <v>150</v>
      </c>
      <c r="N36" s="197" t="s">
        <v>486</v>
      </c>
    </row>
    <row r="37" spans="1:14">
      <c r="A37" s="174" t="s">
        <v>479</v>
      </c>
      <c r="B37" s="205">
        <v>157</v>
      </c>
      <c r="C37" s="205">
        <v>151</v>
      </c>
      <c r="D37" s="205">
        <v>151</v>
      </c>
      <c r="E37" s="205">
        <v>151</v>
      </c>
      <c r="F37" s="205">
        <v>153</v>
      </c>
      <c r="G37" s="205">
        <v>153</v>
      </c>
      <c r="H37" s="205">
        <v>152</v>
      </c>
      <c r="I37" s="205">
        <v>148</v>
      </c>
      <c r="J37" s="205">
        <v>147</v>
      </c>
      <c r="K37" s="205">
        <v>146</v>
      </c>
      <c r="L37" s="205">
        <v>146</v>
      </c>
      <c r="M37" s="205">
        <v>145</v>
      </c>
      <c r="N37" s="197" t="s">
        <v>487</v>
      </c>
    </row>
    <row r="38" spans="1:14">
      <c r="A38" s="174" t="s">
        <v>555</v>
      </c>
      <c r="B38" s="205">
        <v>41</v>
      </c>
      <c r="C38" s="205">
        <v>43</v>
      </c>
      <c r="D38" s="205">
        <v>43</v>
      </c>
      <c r="E38" s="205">
        <v>43</v>
      </c>
      <c r="F38" s="205">
        <v>44</v>
      </c>
      <c r="G38" s="205">
        <v>43</v>
      </c>
      <c r="H38" s="205">
        <v>43</v>
      </c>
      <c r="I38" s="205">
        <v>43</v>
      </c>
      <c r="J38" s="205">
        <v>43</v>
      </c>
      <c r="K38" s="205">
        <v>43</v>
      </c>
      <c r="L38" s="205">
        <v>43</v>
      </c>
      <c r="M38" s="205">
        <v>43</v>
      </c>
      <c r="N38" s="197" t="s">
        <v>556</v>
      </c>
    </row>
    <row r="39" spans="1:14">
      <c r="A39" s="174" t="s">
        <v>481</v>
      </c>
      <c r="B39" s="205">
        <v>64</v>
      </c>
      <c r="C39" s="205">
        <v>62</v>
      </c>
      <c r="D39" s="205">
        <v>62</v>
      </c>
      <c r="E39" s="205">
        <v>58</v>
      </c>
      <c r="F39" s="205">
        <v>56</v>
      </c>
      <c r="G39" s="205">
        <v>57</v>
      </c>
      <c r="H39" s="205">
        <v>57</v>
      </c>
      <c r="I39" s="205">
        <v>57</v>
      </c>
      <c r="J39" s="205">
        <v>58</v>
      </c>
      <c r="K39" s="205">
        <v>58</v>
      </c>
      <c r="L39" s="205">
        <v>57</v>
      </c>
      <c r="M39" s="205">
        <v>58</v>
      </c>
      <c r="N39" s="197" t="s">
        <v>489</v>
      </c>
    </row>
    <row r="40" spans="1:14">
      <c r="A40" s="174" t="s">
        <v>214</v>
      </c>
      <c r="B40" s="205">
        <v>18</v>
      </c>
      <c r="C40" s="205">
        <v>18</v>
      </c>
      <c r="D40" s="205">
        <v>18</v>
      </c>
      <c r="E40" s="205">
        <v>18</v>
      </c>
      <c r="F40" s="205">
        <v>18</v>
      </c>
      <c r="G40" s="205">
        <v>18</v>
      </c>
      <c r="H40" s="205">
        <v>18</v>
      </c>
      <c r="I40" s="205">
        <v>18</v>
      </c>
      <c r="J40" s="205">
        <v>18</v>
      </c>
      <c r="K40" s="205">
        <v>18</v>
      </c>
      <c r="L40" s="205">
        <v>18</v>
      </c>
      <c r="M40" s="205">
        <v>18</v>
      </c>
      <c r="N40" s="197" t="s">
        <v>492</v>
      </c>
    </row>
    <row r="41" spans="1:14" ht="11.25" customHeight="1">
      <c r="A41" s="206" t="s">
        <v>482</v>
      </c>
      <c r="B41" s="207">
        <v>1531</v>
      </c>
      <c r="C41" s="207">
        <v>1551</v>
      </c>
      <c r="D41" s="415">
        <v>1476</v>
      </c>
      <c r="E41" s="415">
        <v>1612</v>
      </c>
      <c r="F41" s="415">
        <v>1656</v>
      </c>
      <c r="G41" s="415">
        <v>1766</v>
      </c>
      <c r="H41" s="415">
        <v>1760</v>
      </c>
      <c r="I41" s="415">
        <v>1762</v>
      </c>
      <c r="J41" s="207">
        <v>1752</v>
      </c>
      <c r="K41" s="207">
        <v>1724</v>
      </c>
      <c r="L41" s="207">
        <v>1662</v>
      </c>
      <c r="M41" s="207">
        <v>1542</v>
      </c>
      <c r="N41" s="208" t="s">
        <v>490</v>
      </c>
    </row>
    <row r="42" spans="1:14" s="188" customFormat="1">
      <c r="A42" s="300" t="s">
        <v>483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10" t="s">
        <v>491</v>
      </c>
    </row>
    <row r="43" spans="1:14">
      <c r="A43" s="189"/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11"/>
    </row>
    <row r="44" spans="1:14">
      <c r="A44" s="203" t="s">
        <v>430</v>
      </c>
      <c r="B44" s="212" t="str">
        <f>+B4</f>
        <v>2018/01</v>
      </c>
      <c r="C44" s="212" t="str">
        <f>+C4</f>
        <v>2018/02</v>
      </c>
      <c r="D44" s="212" t="str">
        <f>+D4</f>
        <v>2018/03</v>
      </c>
      <c r="E44" s="212" t="str">
        <f>+E4</f>
        <v>2018/04</v>
      </c>
      <c r="F44" s="212" t="str">
        <f>+F4</f>
        <v>2018/05</v>
      </c>
      <c r="G44" s="212" t="s">
        <v>547</v>
      </c>
      <c r="H44" s="212" t="s">
        <v>548</v>
      </c>
      <c r="I44" s="212" t="str">
        <f>+I4</f>
        <v>2018/08</v>
      </c>
      <c r="J44" s="212" t="str">
        <f>+J4</f>
        <v>2018/09</v>
      </c>
      <c r="K44" s="212" t="str">
        <f>+K4</f>
        <v>2018/10</v>
      </c>
      <c r="L44" s="212" t="str">
        <f>+L4</f>
        <v>2018/11</v>
      </c>
      <c r="M44" s="212" t="str">
        <f>+M4</f>
        <v>2018/12</v>
      </c>
      <c r="N44" s="204" t="s">
        <v>431</v>
      </c>
    </row>
    <row r="45" spans="1:14" s="185" customFormat="1" ht="13.5" customHeight="1">
      <c r="A45" s="303" t="s">
        <v>238</v>
      </c>
      <c r="B45" s="304">
        <v>190.74974131600004</v>
      </c>
      <c r="C45" s="304">
        <v>340.005593852</v>
      </c>
      <c r="D45" s="304">
        <v>505.47916426600005</v>
      </c>
      <c r="E45" s="304">
        <v>665.71010211099997</v>
      </c>
      <c r="F45" s="304">
        <v>827.59073758800002</v>
      </c>
      <c r="G45" s="304">
        <v>972.289979905</v>
      </c>
      <c r="H45" s="304">
        <v>1183.319767165</v>
      </c>
      <c r="I45" s="304">
        <v>1353.95246344</v>
      </c>
      <c r="J45" s="304">
        <v>1526.526900905</v>
      </c>
      <c r="K45" s="304">
        <v>1712.0907436280002</v>
      </c>
      <c r="L45" s="304">
        <v>1878.7745561660001</v>
      </c>
      <c r="M45" s="304">
        <v>1993.2963451840003</v>
      </c>
      <c r="N45" s="308" t="s">
        <v>514</v>
      </c>
    </row>
    <row r="46" spans="1:14" s="185" customFormat="1" ht="13.5" customHeight="1">
      <c r="A46" s="235" t="s">
        <v>368</v>
      </c>
      <c r="B46" s="236">
        <v>57.491173295999999</v>
      </c>
      <c r="C46" s="236">
        <v>116.038886838</v>
      </c>
      <c r="D46" s="236">
        <v>173.69254759899999</v>
      </c>
      <c r="E46" s="236">
        <v>232.65413310700001</v>
      </c>
      <c r="F46" s="236">
        <v>287.56202012199998</v>
      </c>
      <c r="G46" s="236">
        <v>347.70999003575997</v>
      </c>
      <c r="H46" s="236">
        <v>405.76652700172002</v>
      </c>
      <c r="I46" s="236">
        <v>450.15761569400001</v>
      </c>
      <c r="J46" s="236">
        <v>512.65411182310004</v>
      </c>
      <c r="K46" s="236">
        <v>571.40080804253</v>
      </c>
      <c r="L46" s="236">
        <v>633.73905809604003</v>
      </c>
      <c r="M46" s="236">
        <v>665.67574313262003</v>
      </c>
      <c r="N46" s="237" t="s">
        <v>370</v>
      </c>
    </row>
    <row r="47" spans="1:14" s="185" customFormat="1" ht="13.5" customHeight="1">
      <c r="A47" s="235" t="s">
        <v>369</v>
      </c>
      <c r="B47" s="236">
        <v>216.64965799999999</v>
      </c>
      <c r="C47" s="236">
        <v>385.58943499999998</v>
      </c>
      <c r="D47" s="236">
        <v>576.72191499999997</v>
      </c>
      <c r="E47" s="236">
        <v>755.33843200000001</v>
      </c>
      <c r="F47" s="236">
        <v>953.37035800000001</v>
      </c>
      <c r="G47" s="236">
        <v>1159.2205309999999</v>
      </c>
      <c r="H47" s="236">
        <v>1413.5780696080001</v>
      </c>
      <c r="I47" s="236">
        <v>1926.5668454060001</v>
      </c>
      <c r="J47" s="236">
        <v>3654.5230179969999</v>
      </c>
      <c r="K47" s="236">
        <v>3998.6764747570001</v>
      </c>
      <c r="L47" s="236">
        <v>4317.4276991500001</v>
      </c>
      <c r="M47" s="236">
        <v>4646.4199939769996</v>
      </c>
      <c r="N47" s="237" t="s">
        <v>371</v>
      </c>
    </row>
    <row r="48" spans="1:14" s="185" customFormat="1" ht="13.5" customHeight="1">
      <c r="A48" s="235" t="s">
        <v>429</v>
      </c>
      <c r="B48" s="236">
        <v>66.197068999999999</v>
      </c>
      <c r="C48" s="236">
        <v>126.227637</v>
      </c>
      <c r="D48" s="236">
        <v>196.730682</v>
      </c>
      <c r="E48" s="236">
        <v>267.40354400000001</v>
      </c>
      <c r="F48" s="236">
        <v>347.39608800000002</v>
      </c>
      <c r="G48" s="236">
        <v>422.71225600000002</v>
      </c>
      <c r="H48" s="236">
        <v>501.24428799999998</v>
      </c>
      <c r="I48" s="236">
        <v>562.42024500000002</v>
      </c>
      <c r="J48" s="236">
        <v>651.072678</v>
      </c>
      <c r="K48" s="236">
        <v>727.86150299999997</v>
      </c>
      <c r="L48" s="236">
        <v>798.47386500000005</v>
      </c>
      <c r="M48" s="236">
        <v>856.13279799999998</v>
      </c>
      <c r="N48" s="237" t="s">
        <v>494</v>
      </c>
    </row>
    <row r="49" spans="1:14" s="185" customFormat="1" ht="13.5" customHeight="1">
      <c r="A49" s="178" t="s">
        <v>364</v>
      </c>
      <c r="B49" s="307">
        <f t="shared" ref="B49:M49" si="3">+SUM(B50:B59)</f>
        <v>92.976777438510013</v>
      </c>
      <c r="C49" s="307">
        <f t="shared" si="3"/>
        <v>194.49778105951</v>
      </c>
      <c r="D49" s="307">
        <f t="shared" si="3"/>
        <v>279.91242231003997</v>
      </c>
      <c r="E49" s="307">
        <f t="shared" si="3"/>
        <v>404.69625986777993</v>
      </c>
      <c r="F49" s="307">
        <f t="shared" si="3"/>
        <v>545.78429805566009</v>
      </c>
      <c r="G49" s="307">
        <f t="shared" si="3"/>
        <v>671.75020025252991</v>
      </c>
      <c r="H49" s="307">
        <f t="shared" si="3"/>
        <v>788.48287186385005</v>
      </c>
      <c r="I49" s="307">
        <f t="shared" si="3"/>
        <v>908.12379920308001</v>
      </c>
      <c r="J49" s="307">
        <f t="shared" si="3"/>
        <v>985.09694069875013</v>
      </c>
      <c r="K49" s="307">
        <f t="shared" si="3"/>
        <v>1094.7907470972202</v>
      </c>
      <c r="L49" s="307">
        <f t="shared" si="3"/>
        <v>1173.1217695553603</v>
      </c>
      <c r="M49" s="307">
        <f t="shared" si="3"/>
        <v>1258.7967098885902</v>
      </c>
      <c r="N49" s="271" t="s">
        <v>366</v>
      </c>
    </row>
    <row r="50" spans="1:14" ht="13.5" customHeight="1">
      <c r="A50" s="189" t="s">
        <v>417</v>
      </c>
      <c r="B50" s="215">
        <v>2.6555686449999998</v>
      </c>
      <c r="C50" s="215">
        <v>6.0456109930000004</v>
      </c>
      <c r="D50" s="215">
        <v>10.497717703919999</v>
      </c>
      <c r="E50" s="215">
        <v>16.389902741730001</v>
      </c>
      <c r="F50" s="215">
        <v>20.656244645739999</v>
      </c>
      <c r="G50" s="215">
        <v>23.499346993649997</v>
      </c>
      <c r="H50" s="215">
        <v>28.129316908829999</v>
      </c>
      <c r="I50" s="215">
        <v>31.874477470759999</v>
      </c>
      <c r="J50" s="215">
        <v>35.635666464259991</v>
      </c>
      <c r="K50" s="215">
        <v>40.446935101809999</v>
      </c>
      <c r="L50" s="215">
        <v>45.572691254570003</v>
      </c>
      <c r="M50" s="215">
        <v>50.425624777269995</v>
      </c>
      <c r="N50" s="197" t="s">
        <v>302</v>
      </c>
    </row>
    <row r="51" spans="1:14" ht="13.5" customHeight="1">
      <c r="A51" s="189" t="s">
        <v>414</v>
      </c>
      <c r="B51" s="201">
        <v>62.495213460000002</v>
      </c>
      <c r="C51" s="201">
        <v>135.02632929750001</v>
      </c>
      <c r="D51" s="201">
        <v>185.24675200999999</v>
      </c>
      <c r="E51" s="201">
        <v>259.11186147249998</v>
      </c>
      <c r="F51" s="201">
        <v>321.237388995</v>
      </c>
      <c r="G51" s="201">
        <v>383.53988314750001</v>
      </c>
      <c r="H51" s="201">
        <v>436.44982573499999</v>
      </c>
      <c r="I51" s="201">
        <v>496.56083969999997</v>
      </c>
      <c r="J51" s="201">
        <v>539.46477951999998</v>
      </c>
      <c r="K51" s="201">
        <v>608.20689423249996</v>
      </c>
      <c r="L51" s="201">
        <v>656.89859674000002</v>
      </c>
      <c r="M51" s="201">
        <v>706.11773215000005</v>
      </c>
      <c r="N51" s="197" t="s">
        <v>461</v>
      </c>
    </row>
    <row r="52" spans="1:14" ht="13.5" customHeight="1">
      <c r="A52" s="189" t="s">
        <v>415</v>
      </c>
      <c r="B52" s="201">
        <v>26.590428657</v>
      </c>
      <c r="C52" s="201">
        <v>50.763683271790001</v>
      </c>
      <c r="D52" s="201">
        <v>80.170304037709997</v>
      </c>
      <c r="E52" s="201">
        <v>122.63695520995999</v>
      </c>
      <c r="F52" s="201">
        <v>195.52154285975001</v>
      </c>
      <c r="G52" s="201">
        <v>254.43859824739002</v>
      </c>
      <c r="H52" s="201">
        <v>312.20012434822002</v>
      </c>
      <c r="I52" s="201">
        <v>366.71435169759002</v>
      </c>
      <c r="J52" s="201">
        <v>395.32321505677004</v>
      </c>
      <c r="K52" s="201">
        <v>428.60505259899998</v>
      </c>
      <c r="L52" s="201">
        <v>451.59826778803006</v>
      </c>
      <c r="M52" s="201">
        <v>481.17901003237006</v>
      </c>
      <c r="N52" s="197" t="s">
        <v>462</v>
      </c>
    </row>
    <row r="53" spans="1:14" ht="13.5" customHeight="1">
      <c r="A53" s="189" t="s">
        <v>424</v>
      </c>
      <c r="B53" s="215">
        <v>1.1868968010899998</v>
      </c>
      <c r="C53" s="215">
        <v>2.58552855252</v>
      </c>
      <c r="D53" s="215">
        <v>3.88655476967</v>
      </c>
      <c r="E53" s="215">
        <v>6.3772285354300005</v>
      </c>
      <c r="F53" s="215">
        <v>8.1270450177700013</v>
      </c>
      <c r="G53" s="215">
        <v>9.9752170325699989</v>
      </c>
      <c r="H53" s="215">
        <v>11.34671974976</v>
      </c>
      <c r="I53" s="215">
        <v>12.576553976710001</v>
      </c>
      <c r="J53" s="215">
        <v>14.26097454794</v>
      </c>
      <c r="K53" s="215">
        <v>17.005957614610001</v>
      </c>
      <c r="L53" s="215">
        <v>18.386445635859999</v>
      </c>
      <c r="M53" s="215">
        <v>20.27371264253</v>
      </c>
      <c r="N53" s="197" t="s">
        <v>463</v>
      </c>
    </row>
    <row r="54" spans="1:14" ht="13.5" customHeight="1">
      <c r="A54" s="189" t="s">
        <v>458</v>
      </c>
      <c r="B54" s="215">
        <v>4.7372017920000002E-2</v>
      </c>
      <c r="C54" s="215">
        <v>7.3808677200000006E-2</v>
      </c>
      <c r="D54" s="215">
        <v>0.10680765624000001</v>
      </c>
      <c r="E54" s="215">
        <v>0.17458674816000003</v>
      </c>
      <c r="F54" s="215">
        <v>0.23073387240000004</v>
      </c>
      <c r="G54" s="215">
        <v>0.28311181392000001</v>
      </c>
      <c r="H54" s="215">
        <v>0.34111231704</v>
      </c>
      <c r="I54" s="215">
        <v>0.38101374552000006</v>
      </c>
      <c r="J54" s="215">
        <v>0.39574249728000005</v>
      </c>
      <c r="K54" s="215">
        <v>0.50934493680000004</v>
      </c>
      <c r="L54" s="215">
        <v>0.64919137439999997</v>
      </c>
      <c r="M54" s="215">
        <v>0.78405352391999994</v>
      </c>
      <c r="N54" s="197" t="s">
        <v>464</v>
      </c>
    </row>
    <row r="55" spans="1:14" ht="13.5" customHeight="1">
      <c r="A55" s="189" t="s">
        <v>425</v>
      </c>
      <c r="B55" s="215">
        <v>1.1075E-5</v>
      </c>
      <c r="C55" s="215">
        <v>1.1075E-5</v>
      </c>
      <c r="D55" s="215">
        <v>1.1075E-5</v>
      </c>
      <c r="E55" s="215">
        <v>1.1075E-5</v>
      </c>
      <c r="F55" s="215">
        <v>4.07275E-3</v>
      </c>
      <c r="G55" s="215">
        <v>5.1727975000000004E-3</v>
      </c>
      <c r="H55" s="215">
        <v>5.1727975000000004E-3</v>
      </c>
      <c r="I55" s="215">
        <v>5.1727975000000004E-3</v>
      </c>
      <c r="J55" s="215">
        <v>5.1727975000000004E-3</v>
      </c>
      <c r="K55" s="215">
        <v>5.1727975000000004E-3</v>
      </c>
      <c r="L55" s="215">
        <v>5.1869474999999996E-3</v>
      </c>
      <c r="M55" s="215">
        <v>5.1869474999999996E-3</v>
      </c>
      <c r="N55" s="197" t="s">
        <v>426</v>
      </c>
    </row>
    <row r="56" spans="1:14" ht="13.5" customHeight="1">
      <c r="A56" s="189" t="s">
        <v>459</v>
      </c>
      <c r="B56" s="215">
        <v>0</v>
      </c>
      <c r="C56" s="215">
        <v>0</v>
      </c>
      <c r="D56" s="215">
        <v>0</v>
      </c>
      <c r="E56" s="215">
        <v>0</v>
      </c>
      <c r="F56" s="215">
        <v>0</v>
      </c>
      <c r="G56" s="215">
        <v>0</v>
      </c>
      <c r="H56" s="215">
        <v>0</v>
      </c>
      <c r="I56" s="215">
        <v>0</v>
      </c>
      <c r="J56" s="215">
        <v>0</v>
      </c>
      <c r="K56" s="215">
        <v>0</v>
      </c>
      <c r="L56" s="215">
        <v>0</v>
      </c>
      <c r="M56" s="215">
        <v>0</v>
      </c>
      <c r="N56" s="197" t="s">
        <v>460</v>
      </c>
    </row>
    <row r="57" spans="1:14" ht="13.5" customHeight="1">
      <c r="A57" s="189" t="s">
        <v>456</v>
      </c>
      <c r="B57" s="215">
        <v>0</v>
      </c>
      <c r="C57" s="215">
        <v>0</v>
      </c>
      <c r="D57" s="215">
        <v>0</v>
      </c>
      <c r="E57" s="215">
        <v>0</v>
      </c>
      <c r="F57" s="215">
        <v>0</v>
      </c>
      <c r="G57" s="215">
        <v>0</v>
      </c>
      <c r="H57" s="215">
        <v>0</v>
      </c>
      <c r="I57" s="215">
        <v>0</v>
      </c>
      <c r="J57" s="215">
        <v>0</v>
      </c>
      <c r="K57" s="215">
        <v>0</v>
      </c>
      <c r="L57" s="215">
        <v>0</v>
      </c>
      <c r="M57" s="215">
        <v>0</v>
      </c>
      <c r="N57" s="197" t="s">
        <v>456</v>
      </c>
    </row>
    <row r="58" spans="1:14" ht="13.5" customHeight="1">
      <c r="A58" s="189" t="s">
        <v>202</v>
      </c>
      <c r="B58" s="215">
        <v>1.2867824999999999E-3</v>
      </c>
      <c r="C58" s="215">
        <v>2.8091925E-3</v>
      </c>
      <c r="D58" s="215">
        <v>4.2750575000000002E-3</v>
      </c>
      <c r="E58" s="215">
        <v>5.7140849999999998E-3</v>
      </c>
      <c r="F58" s="215">
        <v>7.2699150000000001E-3</v>
      </c>
      <c r="G58" s="215">
        <v>8.8702199999999998E-3</v>
      </c>
      <c r="H58" s="215">
        <v>1.06000075E-2</v>
      </c>
      <c r="I58" s="215">
        <v>1.1389814999999999E-2</v>
      </c>
      <c r="J58" s="215">
        <v>1.1389814999999999E-2</v>
      </c>
      <c r="K58" s="215">
        <v>1.1389814999999999E-2</v>
      </c>
      <c r="L58" s="215">
        <v>1.1389814999999999E-2</v>
      </c>
      <c r="M58" s="215">
        <v>1.1389814999999999E-2</v>
      </c>
      <c r="N58" s="197" t="s">
        <v>457</v>
      </c>
    </row>
    <row r="59" spans="1:14" ht="13.5" customHeight="1">
      <c r="A59" s="189" t="s">
        <v>517</v>
      </c>
      <c r="B59" s="215">
        <v>0</v>
      </c>
      <c r="C59" s="215">
        <v>0</v>
      </c>
      <c r="D59" s="215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15">
        <v>0</v>
      </c>
      <c r="L59" s="215">
        <v>0</v>
      </c>
      <c r="M59" s="215">
        <v>0</v>
      </c>
      <c r="N59" s="197" t="s">
        <v>516</v>
      </c>
    </row>
    <row r="60" spans="1:14" s="185" customFormat="1" ht="13.5" customHeight="1">
      <c r="A60" s="178" t="s">
        <v>365</v>
      </c>
      <c r="B60" s="272">
        <f t="shared" ref="B60:M60" si="4">+SUM(B61:B63)</f>
        <v>2.1728436449999999</v>
      </c>
      <c r="C60" s="272">
        <f t="shared" si="4"/>
        <v>4.0100922949999998</v>
      </c>
      <c r="D60" s="272">
        <f t="shared" si="4"/>
        <v>6.2471781350000004</v>
      </c>
      <c r="E60" s="272">
        <f t="shared" si="4"/>
        <v>9.0672829149999998</v>
      </c>
      <c r="F60" s="272">
        <f t="shared" si="4"/>
        <v>13.584070630999999</v>
      </c>
      <c r="G60" s="272">
        <f t="shared" si="4"/>
        <v>18.214658296</v>
      </c>
      <c r="H60" s="272">
        <f t="shared" si="4"/>
        <v>22.380680796</v>
      </c>
      <c r="I60" s="272">
        <f t="shared" si="4"/>
        <v>24.904807549000001</v>
      </c>
      <c r="J60" s="272">
        <f t="shared" si="4"/>
        <v>25.444511715000001</v>
      </c>
      <c r="K60" s="272">
        <f t="shared" si="4"/>
        <v>26.520421725999999</v>
      </c>
      <c r="L60" s="272">
        <f t="shared" si="4"/>
        <v>27.520619129</v>
      </c>
      <c r="M60" s="272">
        <f t="shared" si="4"/>
        <v>28.277303301</v>
      </c>
      <c r="N60" s="271" t="s">
        <v>367</v>
      </c>
    </row>
    <row r="61" spans="1:14" ht="13.5" customHeight="1">
      <c r="A61" s="189" t="s">
        <v>414</v>
      </c>
      <c r="B61" s="215">
        <v>0.37097422000000002</v>
      </c>
      <c r="C61" s="215">
        <v>0.72380491999999996</v>
      </c>
      <c r="D61" s="215">
        <v>1.0724435349999999</v>
      </c>
      <c r="E61" s="215">
        <v>1.329138215</v>
      </c>
      <c r="F61" s="215">
        <v>1.409697931</v>
      </c>
      <c r="G61" s="215">
        <v>1.5114641209999999</v>
      </c>
      <c r="H61" s="215">
        <v>1.6821849209999999</v>
      </c>
      <c r="I61" s="215">
        <v>1.803492949</v>
      </c>
      <c r="J61" s="215">
        <v>1.8952845149999999</v>
      </c>
      <c r="K61" s="215">
        <v>1.9880293259999999</v>
      </c>
      <c r="L61" s="215">
        <v>2.093173454</v>
      </c>
      <c r="M61" s="215">
        <v>2.167304251</v>
      </c>
      <c r="N61" s="197" t="s">
        <v>461</v>
      </c>
    </row>
    <row r="62" spans="1:14" ht="13.5" customHeight="1">
      <c r="A62" s="189" t="s">
        <v>417</v>
      </c>
      <c r="B62" s="215">
        <v>0.1641378</v>
      </c>
      <c r="C62" s="215">
        <v>0.40299180000000001</v>
      </c>
      <c r="D62" s="215">
        <v>0.51630419999999999</v>
      </c>
      <c r="E62" s="215">
        <v>0.79065220000000003</v>
      </c>
      <c r="F62" s="215">
        <v>0.890432</v>
      </c>
      <c r="G62" s="215">
        <v>1.1286194000000001</v>
      </c>
      <c r="H62" s="215">
        <v>1.2327272</v>
      </c>
      <c r="I62" s="215">
        <v>1.5196308000000001</v>
      </c>
      <c r="J62" s="215">
        <v>1.6035648</v>
      </c>
      <c r="K62" s="215">
        <v>1.8814864</v>
      </c>
      <c r="L62" s="215">
        <v>2.0399938</v>
      </c>
      <c r="M62" s="215">
        <v>2.2083349999999999</v>
      </c>
      <c r="N62" s="197" t="s">
        <v>302</v>
      </c>
    </row>
    <row r="63" spans="1:14" ht="13.5" customHeight="1">
      <c r="A63" s="274" t="s">
        <v>415</v>
      </c>
      <c r="B63" s="217">
        <v>1.637731625</v>
      </c>
      <c r="C63" s="217">
        <v>2.883295575</v>
      </c>
      <c r="D63" s="217">
        <v>4.6584304000000003</v>
      </c>
      <c r="E63" s="217">
        <v>6.9474925000000001</v>
      </c>
      <c r="F63" s="217">
        <v>11.2839407</v>
      </c>
      <c r="G63" s="217">
        <v>15.574574775</v>
      </c>
      <c r="H63" s="217">
        <v>19.465768675</v>
      </c>
      <c r="I63" s="217">
        <v>21.5816838</v>
      </c>
      <c r="J63" s="217">
        <v>21.9456624</v>
      </c>
      <c r="K63" s="217">
        <v>22.650905999999999</v>
      </c>
      <c r="L63" s="217">
        <v>23.387451875</v>
      </c>
      <c r="M63" s="217">
        <v>23.901664050000001</v>
      </c>
      <c r="N63" s="218" t="s">
        <v>462</v>
      </c>
    </row>
    <row r="64" spans="1:14" s="185" customFormat="1" ht="13.5" customHeight="1">
      <c r="A64" s="275" t="s">
        <v>427</v>
      </c>
      <c r="B64" s="272">
        <f t="shared" ref="B64:M64" si="5">+SUM(B65:B67)</f>
        <v>9.1139104393700006</v>
      </c>
      <c r="C64" s="272">
        <f t="shared" si="5"/>
        <v>12.428640579180001</v>
      </c>
      <c r="D64" s="272">
        <f t="shared" si="5"/>
        <v>16.990123553969998</v>
      </c>
      <c r="E64" s="272">
        <f t="shared" si="5"/>
        <v>22.072413529320002</v>
      </c>
      <c r="F64" s="272">
        <f t="shared" si="5"/>
        <v>25.877641368039999</v>
      </c>
      <c r="G64" s="272">
        <f t="shared" si="5"/>
        <v>28.864551044170007</v>
      </c>
      <c r="H64" s="272">
        <f t="shared" si="5"/>
        <v>32.081008513625292</v>
      </c>
      <c r="I64" s="272">
        <f t="shared" si="5"/>
        <v>37.098991091306303</v>
      </c>
      <c r="J64" s="272">
        <f t="shared" si="5"/>
        <v>41.178474631028848</v>
      </c>
      <c r="K64" s="272">
        <f t="shared" si="5"/>
        <v>44.262753033786069</v>
      </c>
      <c r="L64" s="272">
        <f t="shared" si="5"/>
        <v>51.385508016355004</v>
      </c>
      <c r="M64" s="272">
        <f t="shared" si="5"/>
        <v>50.701875779428306</v>
      </c>
      <c r="N64" s="237" t="s">
        <v>421</v>
      </c>
    </row>
    <row r="65" spans="1:15" ht="13.5" customHeight="1">
      <c r="A65" s="189" t="s">
        <v>416</v>
      </c>
      <c r="B65" s="215">
        <v>9.0408478383700004</v>
      </c>
      <c r="C65" s="215">
        <v>12.284271508750001</v>
      </c>
      <c r="D65" s="215">
        <v>16.762387754549998</v>
      </c>
      <c r="E65" s="215">
        <v>21.734979780540002</v>
      </c>
      <c r="F65" s="215">
        <v>25.478839082170001</v>
      </c>
      <c r="G65" s="215">
        <v>28.414848518300005</v>
      </c>
      <c r="H65" s="215">
        <v>31.564801205534764</v>
      </c>
      <c r="I65" s="215">
        <v>36.510669307857974</v>
      </c>
      <c r="J65" s="215">
        <v>40.498039731682319</v>
      </c>
      <c r="K65" s="215">
        <v>43.505078997153262</v>
      </c>
      <c r="L65" s="215">
        <v>46.949931621712771</v>
      </c>
      <c r="M65" s="215">
        <v>49.763650984458366</v>
      </c>
      <c r="N65" s="197" t="s">
        <v>422</v>
      </c>
    </row>
    <row r="66" spans="1:15" ht="13.5" customHeight="1">
      <c r="A66" s="189" t="s">
        <v>419</v>
      </c>
      <c r="B66" s="215">
        <v>7.3062601000000005E-2</v>
      </c>
      <c r="C66" s="215">
        <v>0.144126268</v>
      </c>
      <c r="D66" s="215">
        <v>0.22632865799999999</v>
      </c>
      <c r="E66" s="215">
        <v>0.33409107500000002</v>
      </c>
      <c r="F66" s="215">
        <v>0.39493829400000002</v>
      </c>
      <c r="G66" s="215">
        <v>0.44570643399999998</v>
      </c>
      <c r="H66" s="215">
        <v>0.51164081294087793</v>
      </c>
      <c r="I66" s="215">
        <v>0.58271851575213007</v>
      </c>
      <c r="J66" s="215">
        <v>0.67441332450311398</v>
      </c>
      <c r="K66" s="215">
        <v>0.75165246178939404</v>
      </c>
      <c r="L66" s="215">
        <v>0.86870304614344707</v>
      </c>
      <c r="M66" s="215">
        <v>0.930806888574775</v>
      </c>
      <c r="N66" s="197" t="s">
        <v>423</v>
      </c>
    </row>
    <row r="67" spans="1:15" ht="13.5" customHeight="1">
      <c r="A67" s="273" t="s">
        <v>420</v>
      </c>
      <c r="B67" s="221">
        <v>0</v>
      </c>
      <c r="C67" s="221">
        <v>2.4280242999999999E-4</v>
      </c>
      <c r="D67" s="221">
        <v>1.4071414200000003E-3</v>
      </c>
      <c r="E67" s="221">
        <v>3.3426737800000004E-3</v>
      </c>
      <c r="F67" s="221">
        <v>3.8639918700000002E-3</v>
      </c>
      <c r="G67" s="221">
        <v>3.9960918700000002E-3</v>
      </c>
      <c r="H67" s="221">
        <v>4.5664951496500001E-3</v>
      </c>
      <c r="I67" s="221">
        <v>5.603267696202E-3</v>
      </c>
      <c r="J67" s="221">
        <v>6.0215748434180004E-3</v>
      </c>
      <c r="K67" s="221">
        <v>6.0215748434180004E-3</v>
      </c>
      <c r="L67" s="221">
        <v>3.5668733484987878</v>
      </c>
      <c r="M67" s="221">
        <v>7.4179063951679992E-3</v>
      </c>
      <c r="N67" s="208" t="s">
        <v>428</v>
      </c>
    </row>
    <row r="68" spans="1:15">
      <c r="A68" s="293" t="s">
        <v>384</v>
      </c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10" t="s">
        <v>385</v>
      </c>
    </row>
    <row r="69" spans="1:15">
      <c r="A69" s="222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4"/>
    </row>
    <row r="70" spans="1:15">
      <c r="A70" s="203" t="s">
        <v>376</v>
      </c>
      <c r="B70" s="212" t="str">
        <f>+B4</f>
        <v>2018/01</v>
      </c>
      <c r="C70" s="212" t="str">
        <f>+C4</f>
        <v>2018/02</v>
      </c>
      <c r="D70" s="212" t="str">
        <f>+D4</f>
        <v>2018/03</v>
      </c>
      <c r="E70" s="212" t="str">
        <f>+E4</f>
        <v>2018/04</v>
      </c>
      <c r="F70" s="212" t="s">
        <v>501</v>
      </c>
      <c r="G70" s="212" t="s">
        <v>502</v>
      </c>
      <c r="H70" s="212" t="str">
        <f t="shared" ref="H70:M70" si="6">+H4</f>
        <v>2018/07</v>
      </c>
      <c r="I70" s="212" t="str">
        <f t="shared" si="6"/>
        <v>2018/08</v>
      </c>
      <c r="J70" s="212" t="str">
        <f t="shared" si="6"/>
        <v>2018/09</v>
      </c>
      <c r="K70" s="212" t="str">
        <f t="shared" si="6"/>
        <v>2018/10</v>
      </c>
      <c r="L70" s="212" t="str">
        <f t="shared" si="6"/>
        <v>2018/11</v>
      </c>
      <c r="M70" s="212" t="str">
        <f t="shared" si="6"/>
        <v>2018/12</v>
      </c>
      <c r="N70" s="204" t="s">
        <v>377</v>
      </c>
    </row>
    <row r="71" spans="1:15">
      <c r="A71" s="193" t="s">
        <v>275</v>
      </c>
      <c r="B71" s="428">
        <v>294.83372794510001</v>
      </c>
      <c r="C71" s="428">
        <v>608.15656972449995</v>
      </c>
      <c r="D71" s="428">
        <v>907.29038050818997</v>
      </c>
      <c r="E71" s="428">
        <v>1224.7968272499402</v>
      </c>
      <c r="F71" s="428">
        <v>1703.9765936701904</v>
      </c>
      <c r="G71" s="225">
        <v>2151.7310011988802</v>
      </c>
      <c r="H71" s="225">
        <v>2621.5712694430713</v>
      </c>
      <c r="I71" s="428">
        <v>3153.8400806072823</v>
      </c>
      <c r="J71" s="428">
        <v>3465.3553965813526</v>
      </c>
      <c r="K71" s="428">
        <v>3827.39586219479</v>
      </c>
      <c r="L71" s="428">
        <v>4155.9974277232022</v>
      </c>
      <c r="M71" s="428">
        <v>4493.8250773595528</v>
      </c>
      <c r="N71" s="195" t="s">
        <v>339</v>
      </c>
      <c r="O71" s="482"/>
    </row>
    <row r="72" spans="1:15">
      <c r="A72" s="193" t="s">
        <v>274</v>
      </c>
      <c r="B72" s="315">
        <v>236.45032446879995</v>
      </c>
      <c r="C72" s="315">
        <v>493.46515437050994</v>
      </c>
      <c r="D72" s="315">
        <v>742.69026733366002</v>
      </c>
      <c r="E72" s="315">
        <v>1001.32741928298</v>
      </c>
      <c r="F72" s="315">
        <v>1375.32413644398</v>
      </c>
      <c r="G72" s="201">
        <v>1768.9566131721299</v>
      </c>
      <c r="H72" s="201">
        <v>2178.2583004108205</v>
      </c>
      <c r="I72" s="201">
        <v>2671.641411352331</v>
      </c>
      <c r="J72" s="225">
        <v>2947.7796696853302</v>
      </c>
      <c r="K72" s="225">
        <v>3269.4890272282096</v>
      </c>
      <c r="L72" s="225">
        <v>3705.4475893289609</v>
      </c>
      <c r="M72" s="225">
        <v>5211.2290874827113</v>
      </c>
      <c r="N72" s="197" t="s">
        <v>294</v>
      </c>
      <c r="O72" s="482"/>
    </row>
    <row r="73" spans="1:15">
      <c r="A73" s="182" t="s">
        <v>1</v>
      </c>
      <c r="B73" s="319">
        <f t="shared" ref="B73:M73" si="7">SUM(B71:B72)</f>
        <v>531.28405241389999</v>
      </c>
      <c r="C73" s="319">
        <f t="shared" si="7"/>
        <v>1101.62172409501</v>
      </c>
      <c r="D73" s="319">
        <f t="shared" si="7"/>
        <v>1649.98064784185</v>
      </c>
      <c r="E73" s="319">
        <f t="shared" si="7"/>
        <v>2226.1242465329201</v>
      </c>
      <c r="F73" s="319">
        <f t="shared" si="7"/>
        <v>3079.3007301141706</v>
      </c>
      <c r="G73" s="226">
        <f t="shared" si="7"/>
        <v>3920.6876143710101</v>
      </c>
      <c r="H73" s="226">
        <f t="shared" si="7"/>
        <v>4799.8295698538914</v>
      </c>
      <c r="I73" s="226">
        <f t="shared" si="7"/>
        <v>5825.4814919596138</v>
      </c>
      <c r="J73" s="226">
        <f t="shared" si="7"/>
        <v>6413.1350662666828</v>
      </c>
      <c r="K73" s="226">
        <f t="shared" si="7"/>
        <v>7096.8848894229995</v>
      </c>
      <c r="L73" s="226">
        <f t="shared" si="7"/>
        <v>7861.4450170521632</v>
      </c>
      <c r="M73" s="226">
        <f t="shared" si="7"/>
        <v>9705.0541648422641</v>
      </c>
      <c r="N73" s="169" t="s">
        <v>2</v>
      </c>
      <c r="O73" s="482"/>
    </row>
    <row r="74" spans="1:15">
      <c r="A74" s="222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190"/>
    </row>
    <row r="75" spans="1:15">
      <c r="A75" s="171" t="s">
        <v>582</v>
      </c>
      <c r="B75" s="191" t="str">
        <f>+B4</f>
        <v>2018/01</v>
      </c>
      <c r="C75" s="191" t="str">
        <f>+C4</f>
        <v>2018/02</v>
      </c>
      <c r="D75" s="191" t="str">
        <f>+D4</f>
        <v>2018/03</v>
      </c>
      <c r="E75" s="191" t="str">
        <f>+E4</f>
        <v>2018/04</v>
      </c>
      <c r="F75" s="191" t="str">
        <f>+F4</f>
        <v>2018/05</v>
      </c>
      <c r="G75" s="191" t="s">
        <v>502</v>
      </c>
      <c r="H75" s="191" t="s">
        <v>503</v>
      </c>
      <c r="I75" s="191" t="str">
        <f>+I4</f>
        <v>2018/08</v>
      </c>
      <c r="J75" s="191" t="str">
        <f>+J4</f>
        <v>2018/09</v>
      </c>
      <c r="K75" s="191" t="str">
        <f>+K4</f>
        <v>2018/10</v>
      </c>
      <c r="L75" s="191" t="str">
        <f>+L4</f>
        <v>2018/11</v>
      </c>
      <c r="M75" s="191" t="str">
        <f>+M4</f>
        <v>2018/12</v>
      </c>
      <c r="N75" s="173" t="s">
        <v>575</v>
      </c>
    </row>
    <row r="76" spans="1:15">
      <c r="A76" s="213" t="s">
        <v>167</v>
      </c>
      <c r="B76" s="227">
        <v>2</v>
      </c>
      <c r="C76" s="227">
        <v>4</v>
      </c>
      <c r="D76" s="227">
        <v>4</v>
      </c>
      <c r="E76" s="227">
        <v>4</v>
      </c>
      <c r="F76" s="227">
        <v>7</v>
      </c>
      <c r="G76" s="227">
        <v>7</v>
      </c>
      <c r="H76" s="227">
        <v>7</v>
      </c>
      <c r="I76" s="227">
        <v>7</v>
      </c>
      <c r="J76" s="227">
        <v>7</v>
      </c>
      <c r="K76" s="227">
        <v>7</v>
      </c>
      <c r="L76" s="227">
        <v>7</v>
      </c>
      <c r="M76" s="227">
        <v>7</v>
      </c>
      <c r="N76" s="195" t="s">
        <v>168</v>
      </c>
    </row>
    <row r="77" spans="1:15">
      <c r="A77" s="228" t="s">
        <v>465</v>
      </c>
      <c r="B77" s="229">
        <v>115.47</v>
      </c>
      <c r="C77" s="229">
        <v>2911.439527</v>
      </c>
      <c r="D77" s="229">
        <v>2911.439527</v>
      </c>
      <c r="E77" s="229">
        <v>2911.439527</v>
      </c>
      <c r="F77" s="229">
        <v>5354.533742390001</v>
      </c>
      <c r="G77" s="229">
        <v>5354.533742390001</v>
      </c>
      <c r="H77" s="229">
        <v>5354.533742390001</v>
      </c>
      <c r="I77" s="229">
        <v>5354.533742390001</v>
      </c>
      <c r="J77" s="229">
        <v>5354.533742390001</v>
      </c>
      <c r="K77" s="229">
        <v>5354.533742390001</v>
      </c>
      <c r="L77" s="229">
        <v>5354.533742390001</v>
      </c>
      <c r="M77" s="229">
        <v>5354.533742390001</v>
      </c>
      <c r="N77" s="230" t="s">
        <v>471</v>
      </c>
    </row>
    <row r="78" spans="1:15">
      <c r="A78" s="174" t="s">
        <v>183</v>
      </c>
      <c r="B78" s="231">
        <v>0</v>
      </c>
      <c r="C78" s="231">
        <v>2</v>
      </c>
      <c r="D78" s="231">
        <v>2</v>
      </c>
      <c r="E78" s="231">
        <v>2</v>
      </c>
      <c r="F78" s="231">
        <v>2</v>
      </c>
      <c r="G78" s="231">
        <v>2</v>
      </c>
      <c r="H78" s="231">
        <v>2</v>
      </c>
      <c r="I78" s="231">
        <v>2</v>
      </c>
      <c r="J78" s="231">
        <v>2</v>
      </c>
      <c r="K78" s="231">
        <v>2</v>
      </c>
      <c r="L78" s="231">
        <v>2</v>
      </c>
      <c r="M78" s="231">
        <v>2</v>
      </c>
      <c r="N78" s="197" t="s">
        <v>171</v>
      </c>
      <c r="O78" s="225"/>
    </row>
    <row r="79" spans="1:15">
      <c r="A79" s="216" t="s">
        <v>466</v>
      </c>
      <c r="B79" s="232">
        <v>0</v>
      </c>
      <c r="C79" s="232">
        <v>64.2</v>
      </c>
      <c r="D79" s="232">
        <v>64.2</v>
      </c>
      <c r="E79" s="232">
        <v>64.2</v>
      </c>
      <c r="F79" s="232">
        <v>64.2</v>
      </c>
      <c r="G79" s="232">
        <v>64.2</v>
      </c>
      <c r="H79" s="232">
        <v>64.2</v>
      </c>
      <c r="I79" s="232">
        <v>64.2</v>
      </c>
      <c r="J79" s="232">
        <v>64.2</v>
      </c>
      <c r="K79" s="232">
        <v>64.2</v>
      </c>
      <c r="L79" s="232">
        <v>64.2</v>
      </c>
      <c r="M79" s="232">
        <v>64.2</v>
      </c>
      <c r="N79" s="218" t="s">
        <v>472</v>
      </c>
      <c r="O79" s="225"/>
    </row>
    <row r="80" spans="1:15">
      <c r="A80" s="174" t="s">
        <v>174</v>
      </c>
      <c r="B80" s="231">
        <v>0</v>
      </c>
      <c r="C80" s="231">
        <v>0</v>
      </c>
      <c r="D80" s="231">
        <v>0</v>
      </c>
      <c r="E80" s="231">
        <v>0</v>
      </c>
      <c r="F80" s="231">
        <v>0</v>
      </c>
      <c r="G80" s="231">
        <v>0</v>
      </c>
      <c r="H80" s="231">
        <v>0</v>
      </c>
      <c r="I80" s="231">
        <v>0</v>
      </c>
      <c r="J80" s="231">
        <v>0</v>
      </c>
      <c r="K80" s="231">
        <v>0</v>
      </c>
      <c r="L80" s="231">
        <v>0</v>
      </c>
      <c r="M80" s="231">
        <v>0</v>
      </c>
      <c r="N80" s="197" t="s">
        <v>175</v>
      </c>
    </row>
    <row r="81" spans="1:14">
      <c r="A81" s="216" t="s">
        <v>467</v>
      </c>
      <c r="B81" s="232">
        <v>0</v>
      </c>
      <c r="C81" s="232">
        <v>0</v>
      </c>
      <c r="D81" s="232">
        <v>0</v>
      </c>
      <c r="E81" s="232">
        <v>0</v>
      </c>
      <c r="F81" s="232">
        <v>0</v>
      </c>
      <c r="G81" s="232">
        <v>0</v>
      </c>
      <c r="H81" s="232">
        <v>0</v>
      </c>
      <c r="I81" s="232">
        <v>0</v>
      </c>
      <c r="J81" s="232">
        <v>0</v>
      </c>
      <c r="K81" s="232">
        <v>0</v>
      </c>
      <c r="L81" s="232">
        <v>0</v>
      </c>
      <c r="M81" s="232">
        <v>0</v>
      </c>
      <c r="N81" s="218" t="s">
        <v>473</v>
      </c>
    </row>
    <row r="82" spans="1:14">
      <c r="A82" s="317" t="s">
        <v>576</v>
      </c>
      <c r="B82" s="231">
        <v>19.138500000000001</v>
      </c>
      <c r="C82" s="231">
        <v>67.513496799999999</v>
      </c>
      <c r="D82" s="231">
        <v>549.01349679999998</v>
      </c>
      <c r="E82" s="231">
        <v>686.23626088999993</v>
      </c>
      <c r="F82" s="231">
        <v>803.82905209669991</v>
      </c>
      <c r="G82" s="231">
        <v>7952.8290520967003</v>
      </c>
      <c r="H82" s="231">
        <v>7979.8290520967003</v>
      </c>
      <c r="I82" s="231">
        <v>8189.0825521127008</v>
      </c>
      <c r="J82" s="231">
        <v>8279.0825521127008</v>
      </c>
      <c r="K82" s="231">
        <v>8840.5825521127008</v>
      </c>
      <c r="L82" s="231">
        <v>8964.0174562385309</v>
      </c>
      <c r="M82" s="231">
        <v>9560.8378236485314</v>
      </c>
      <c r="N82" s="316" t="s">
        <v>581</v>
      </c>
    </row>
    <row r="83" spans="1:14">
      <c r="A83" s="182" t="s">
        <v>1</v>
      </c>
      <c r="B83" s="354">
        <f>SUM(B77,B79,B81,B82)</f>
        <v>134.60849999999999</v>
      </c>
      <c r="C83" s="354">
        <f t="shared" ref="C83:M83" si="8">SUM(C77,C79,C81,C82)</f>
        <v>3043.1530238</v>
      </c>
      <c r="D83" s="354">
        <f t="shared" si="8"/>
        <v>3524.6530237999996</v>
      </c>
      <c r="E83" s="354">
        <f t="shared" si="8"/>
        <v>3661.8757878899996</v>
      </c>
      <c r="F83" s="354">
        <f t="shared" si="8"/>
        <v>6222.562794486701</v>
      </c>
      <c r="G83" s="354">
        <f t="shared" si="8"/>
        <v>13371.562794486701</v>
      </c>
      <c r="H83" s="354">
        <f t="shared" si="8"/>
        <v>13398.562794486701</v>
      </c>
      <c r="I83" s="354">
        <f t="shared" si="8"/>
        <v>13607.816294502702</v>
      </c>
      <c r="J83" s="354">
        <f t="shared" si="8"/>
        <v>13697.816294502702</v>
      </c>
      <c r="K83" s="354">
        <f t="shared" si="8"/>
        <v>14259.316294502702</v>
      </c>
      <c r="L83" s="354">
        <f t="shared" si="8"/>
        <v>14382.751198628532</v>
      </c>
      <c r="M83" s="354">
        <f t="shared" si="8"/>
        <v>14979.571566038532</v>
      </c>
      <c r="N83" s="169" t="s">
        <v>2</v>
      </c>
    </row>
    <row r="84" spans="1:14">
      <c r="A84" s="174"/>
      <c r="B84" s="231"/>
      <c r="C84" s="231"/>
      <c r="D84" s="231"/>
      <c r="E84" s="231"/>
      <c r="F84" s="231"/>
      <c r="G84" s="231"/>
      <c r="H84" s="231"/>
      <c r="I84" s="231"/>
      <c r="J84" s="232"/>
      <c r="K84" s="232"/>
      <c r="L84" s="232"/>
      <c r="M84" s="232"/>
      <c r="N84" s="197"/>
    </row>
    <row r="85" spans="1:14">
      <c r="A85" s="203" t="s">
        <v>580</v>
      </c>
      <c r="B85" s="191" t="s">
        <v>542</v>
      </c>
      <c r="C85" s="191" t="s">
        <v>543</v>
      </c>
      <c r="D85" s="191" t="s">
        <v>544</v>
      </c>
      <c r="E85" s="191" t="s">
        <v>545</v>
      </c>
      <c r="F85" s="191" t="s">
        <v>546</v>
      </c>
      <c r="G85" s="191" t="s">
        <v>502</v>
      </c>
      <c r="H85" s="191" t="s">
        <v>503</v>
      </c>
      <c r="I85" s="191" t="s">
        <v>549</v>
      </c>
      <c r="J85" s="191" t="s">
        <v>550</v>
      </c>
      <c r="K85" s="191" t="s">
        <v>551</v>
      </c>
      <c r="L85" s="191" t="s">
        <v>552</v>
      </c>
      <c r="M85" s="191" t="s">
        <v>553</v>
      </c>
      <c r="N85" s="204" t="s">
        <v>579</v>
      </c>
    </row>
    <row r="86" spans="1:14">
      <c r="A86" s="219" t="s">
        <v>380</v>
      </c>
      <c r="B86" s="233">
        <v>131</v>
      </c>
      <c r="C86" s="233">
        <v>252</v>
      </c>
      <c r="D86" s="233">
        <v>401</v>
      </c>
      <c r="E86" s="233">
        <v>507</v>
      </c>
      <c r="F86" s="233">
        <v>631</v>
      </c>
      <c r="G86" s="233">
        <v>729</v>
      </c>
      <c r="H86" s="233">
        <v>847</v>
      </c>
      <c r="I86" s="233">
        <v>947</v>
      </c>
      <c r="J86" s="225">
        <v>1056</v>
      </c>
      <c r="K86" s="225">
        <v>1164</v>
      </c>
      <c r="L86" s="225">
        <v>1258</v>
      </c>
      <c r="M86" s="233">
        <v>1385</v>
      </c>
      <c r="N86" s="220" t="s">
        <v>382</v>
      </c>
    </row>
    <row r="87" spans="1:14">
      <c r="A87" s="206" t="s">
        <v>468</v>
      </c>
      <c r="B87" s="234">
        <v>15630.767832</v>
      </c>
      <c r="C87" s="234">
        <v>27619.487616999999</v>
      </c>
      <c r="D87" s="234">
        <v>45972.343806999997</v>
      </c>
      <c r="E87" s="234">
        <v>59207.992053000002</v>
      </c>
      <c r="F87" s="234">
        <v>71031.495125000001</v>
      </c>
      <c r="G87" s="234">
        <v>81552.961937999993</v>
      </c>
      <c r="H87" s="234">
        <v>98936.472643999994</v>
      </c>
      <c r="I87" s="234">
        <v>111927.93184200001</v>
      </c>
      <c r="J87" s="234">
        <v>128671.508395</v>
      </c>
      <c r="K87" s="234">
        <v>146613.644443</v>
      </c>
      <c r="L87" s="234">
        <v>160724.83242600001</v>
      </c>
      <c r="M87" s="234">
        <v>179120.87622599999</v>
      </c>
      <c r="N87" s="208" t="s">
        <v>474</v>
      </c>
    </row>
    <row r="88" spans="1:14">
      <c r="A88" s="292" t="s">
        <v>674</v>
      </c>
      <c r="B88" s="313"/>
      <c r="C88" s="616"/>
      <c r="D88" s="616"/>
      <c r="E88" s="616"/>
      <c r="F88" s="616"/>
      <c r="G88" s="503"/>
      <c r="H88" s="503"/>
      <c r="I88" s="503"/>
      <c r="J88" s="503"/>
      <c r="K88" s="503"/>
      <c r="L88" s="617"/>
      <c r="M88" s="503"/>
      <c r="N88" s="187" t="s">
        <v>687</v>
      </c>
    </row>
    <row r="89" spans="1:14" s="313" customFormat="1">
      <c r="A89" s="310" t="s">
        <v>390</v>
      </c>
      <c r="B89" s="311" t="str">
        <f t="shared" ref="B89:M89" si="9">+B4</f>
        <v>2018/01</v>
      </c>
      <c r="C89" s="311" t="str">
        <f t="shared" si="9"/>
        <v>2018/02</v>
      </c>
      <c r="D89" s="311" t="str">
        <f t="shared" si="9"/>
        <v>2018/03</v>
      </c>
      <c r="E89" s="311" t="str">
        <f t="shared" si="9"/>
        <v>2018/04</v>
      </c>
      <c r="F89" s="311" t="str">
        <f t="shared" si="9"/>
        <v>2018/05</v>
      </c>
      <c r="G89" s="311" t="str">
        <f t="shared" si="9"/>
        <v>2018/06</v>
      </c>
      <c r="H89" s="311" t="str">
        <f t="shared" si="9"/>
        <v>2018/07</v>
      </c>
      <c r="I89" s="311" t="str">
        <f t="shared" si="9"/>
        <v>2018/08</v>
      </c>
      <c r="J89" s="311" t="str">
        <f t="shared" si="9"/>
        <v>2018/09</v>
      </c>
      <c r="K89" s="311" t="str">
        <f t="shared" si="9"/>
        <v>2018/10</v>
      </c>
      <c r="L89" s="311" t="str">
        <f t="shared" si="9"/>
        <v>2018/11</v>
      </c>
      <c r="M89" s="311" t="str">
        <f t="shared" si="9"/>
        <v>2018/12</v>
      </c>
      <c r="N89" s="312" t="s">
        <v>391</v>
      </c>
    </row>
    <row r="90" spans="1:14" s="313" customFormat="1">
      <c r="A90" s="314" t="s">
        <v>53</v>
      </c>
      <c r="B90" s="315">
        <v>62894.441851000003</v>
      </c>
      <c r="C90" s="315">
        <v>64348.529270999999</v>
      </c>
      <c r="D90" s="315">
        <v>64431.084750000002</v>
      </c>
      <c r="E90" s="315">
        <v>64418.222138999998</v>
      </c>
      <c r="F90" s="315">
        <v>61069.130097000001</v>
      </c>
      <c r="G90" s="315">
        <v>61434.710314999997</v>
      </c>
      <c r="H90" s="315">
        <v>63880.214376000004</v>
      </c>
      <c r="I90" s="315">
        <v>64234.748142999997</v>
      </c>
      <c r="J90" s="315">
        <v>57874.309180999997</v>
      </c>
      <c r="K90" s="315">
        <v>53778.819184</v>
      </c>
      <c r="L90" s="315">
        <v>54656.227843000001</v>
      </c>
      <c r="M90" s="315">
        <v>56919.715673999999</v>
      </c>
      <c r="N90" s="316" t="s">
        <v>54</v>
      </c>
    </row>
    <row r="91" spans="1:14" s="313" customFormat="1">
      <c r="A91" s="317" t="s">
        <v>39</v>
      </c>
      <c r="B91" s="315">
        <v>84337.173960999993</v>
      </c>
      <c r="C91" s="315">
        <v>83307.989167000007</v>
      </c>
      <c r="D91" s="315">
        <v>84644.946867999999</v>
      </c>
      <c r="E91" s="315">
        <v>84113.558363000004</v>
      </c>
      <c r="F91" s="315">
        <v>81129.163484999997</v>
      </c>
      <c r="G91" s="315">
        <v>83197.034127999999</v>
      </c>
      <c r="H91" s="315">
        <v>85032.315140999999</v>
      </c>
      <c r="I91" s="315">
        <v>88016.443738000002</v>
      </c>
      <c r="J91" s="315">
        <v>90647.755061000003</v>
      </c>
      <c r="K91" s="315">
        <v>89267.785801999999</v>
      </c>
      <c r="L91" s="315">
        <v>90732.893358999994</v>
      </c>
      <c r="M91" s="315">
        <v>93205.732101999994</v>
      </c>
      <c r="N91" s="316" t="s">
        <v>40</v>
      </c>
    </row>
    <row r="92" spans="1:14" s="313" customFormat="1">
      <c r="A92" s="317" t="s">
        <v>14</v>
      </c>
      <c r="B92" s="315">
        <v>374.34527684</v>
      </c>
      <c r="C92" s="315">
        <v>347.56740572000001</v>
      </c>
      <c r="D92" s="315">
        <v>330.72740571999998</v>
      </c>
      <c r="E92" s="315">
        <v>330.72740572000004</v>
      </c>
      <c r="F92" s="315">
        <v>288.35942720000003</v>
      </c>
      <c r="G92" s="315">
        <v>288.12942720000001</v>
      </c>
      <c r="H92" s="315">
        <v>288.30744152</v>
      </c>
      <c r="I92" s="315">
        <v>270.54347016000003</v>
      </c>
      <c r="J92" s="315">
        <v>283.77942720000004</v>
      </c>
      <c r="K92" s="315">
        <v>276.86343436000004</v>
      </c>
      <c r="L92" s="315">
        <v>305.84736991999995</v>
      </c>
      <c r="M92" s="315">
        <v>325.79034843999995</v>
      </c>
      <c r="N92" s="316" t="s">
        <v>15</v>
      </c>
    </row>
    <row r="93" spans="1:14" s="313" customFormat="1">
      <c r="A93" s="317" t="s">
        <v>158</v>
      </c>
      <c r="B93" s="315">
        <v>26311.280960116401</v>
      </c>
      <c r="C93" s="315">
        <v>26253.054403806902</v>
      </c>
      <c r="D93" s="315">
        <v>25437.068802861999</v>
      </c>
      <c r="E93" s="315">
        <v>25437.068802861984</v>
      </c>
      <c r="F93" s="315">
        <v>22881.643343080927</v>
      </c>
      <c r="G93" s="315">
        <v>22494.417195561629</v>
      </c>
      <c r="H93" s="315">
        <v>20345.460747391669</v>
      </c>
      <c r="I93" s="315">
        <v>19974.32933355125</v>
      </c>
      <c r="J93" s="315">
        <v>20301.222878426732</v>
      </c>
      <c r="K93" s="315">
        <v>19106.537107031054</v>
      </c>
      <c r="L93" s="315">
        <v>20419.103644227805</v>
      </c>
      <c r="M93" s="315">
        <v>18384.168399347469</v>
      </c>
      <c r="N93" s="316" t="s">
        <v>16</v>
      </c>
    </row>
    <row r="94" spans="1:14" s="313" customFormat="1">
      <c r="A94" s="317" t="s">
        <v>182</v>
      </c>
      <c r="B94" s="315">
        <v>2540.3745175999998</v>
      </c>
      <c r="C94" s="315">
        <v>2215.1652199999999</v>
      </c>
      <c r="D94" s="315">
        <v>2122.6474640000001</v>
      </c>
      <c r="E94" s="315">
        <v>2122.6474639999997</v>
      </c>
      <c r="F94" s="315">
        <v>1556.1926415999999</v>
      </c>
      <c r="G94" s="315">
        <v>1515.3001168000001</v>
      </c>
      <c r="H94" s="315">
        <v>1536.1694639999998</v>
      </c>
      <c r="I94" s="315">
        <v>1326.4243688000001</v>
      </c>
      <c r="J94" s="315">
        <v>1441.8862448</v>
      </c>
      <c r="K94" s="315">
        <v>1278.8020632</v>
      </c>
      <c r="L94" s="315">
        <v>1628.3423319999999</v>
      </c>
      <c r="M94" s="315">
        <v>1494.4840592</v>
      </c>
      <c r="N94" s="316" t="s">
        <v>17</v>
      </c>
    </row>
    <row r="95" spans="1:14" s="313" customFormat="1">
      <c r="A95" s="318" t="s">
        <v>1</v>
      </c>
      <c r="B95" s="319">
        <f t="shared" ref="B95:M95" si="10">SUM(B90:B94)</f>
        <v>176457.61656655639</v>
      </c>
      <c r="C95" s="319">
        <f t="shared" si="10"/>
        <v>176472.30546752689</v>
      </c>
      <c r="D95" s="319">
        <f t="shared" si="10"/>
        <v>176966.47529058202</v>
      </c>
      <c r="E95" s="319">
        <f t="shared" si="10"/>
        <v>176422.22417458202</v>
      </c>
      <c r="F95" s="319">
        <f t="shared" si="10"/>
        <v>166924.48899388095</v>
      </c>
      <c r="G95" s="319">
        <f t="shared" si="10"/>
        <v>168929.59118256165</v>
      </c>
      <c r="H95" s="319">
        <f t="shared" si="10"/>
        <v>171082.46716991169</v>
      </c>
      <c r="I95" s="319">
        <f t="shared" si="10"/>
        <v>173822.48905351126</v>
      </c>
      <c r="J95" s="319">
        <f t="shared" si="10"/>
        <v>170548.95279242672</v>
      </c>
      <c r="K95" s="319">
        <f t="shared" si="10"/>
        <v>163708.80759059108</v>
      </c>
      <c r="L95" s="319">
        <f t="shared" si="10"/>
        <v>167742.41454814782</v>
      </c>
      <c r="M95" s="319">
        <f t="shared" si="10"/>
        <v>170329.89058298746</v>
      </c>
      <c r="N95" s="320" t="s">
        <v>2</v>
      </c>
    </row>
    <row r="96" spans="1:14">
      <c r="A96" s="201"/>
      <c r="B96" s="198"/>
      <c r="C96" s="198"/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0"/>
    </row>
    <row r="97" spans="1:14">
      <c r="A97" s="203" t="s">
        <v>709</v>
      </c>
      <c r="B97" s="261" t="str">
        <f t="shared" ref="B97:M97" si="11">+B4</f>
        <v>2018/01</v>
      </c>
      <c r="C97" s="261" t="str">
        <f t="shared" si="11"/>
        <v>2018/02</v>
      </c>
      <c r="D97" s="261" t="str">
        <f t="shared" si="11"/>
        <v>2018/03</v>
      </c>
      <c r="E97" s="261" t="str">
        <f t="shared" si="11"/>
        <v>2018/04</v>
      </c>
      <c r="F97" s="261" t="str">
        <f t="shared" si="11"/>
        <v>2018/05</v>
      </c>
      <c r="G97" s="261" t="str">
        <f t="shared" si="11"/>
        <v>2018/06</v>
      </c>
      <c r="H97" s="261" t="str">
        <f t="shared" si="11"/>
        <v>2018/07</v>
      </c>
      <c r="I97" s="261" t="str">
        <f t="shared" si="11"/>
        <v>2018/08</v>
      </c>
      <c r="J97" s="261" t="str">
        <f t="shared" si="11"/>
        <v>2018/09</v>
      </c>
      <c r="K97" s="261" t="str">
        <f t="shared" si="11"/>
        <v>2018/10</v>
      </c>
      <c r="L97" s="261" t="str">
        <f t="shared" si="11"/>
        <v>2018/11</v>
      </c>
      <c r="M97" s="261" t="str">
        <f t="shared" si="11"/>
        <v>2018/12</v>
      </c>
      <c r="N97" s="204" t="s">
        <v>291</v>
      </c>
    </row>
    <row r="98" spans="1:14">
      <c r="A98" s="193" t="s">
        <v>242</v>
      </c>
      <c r="B98" s="175">
        <v>119528.79</v>
      </c>
      <c r="C98" s="175">
        <v>118950.76</v>
      </c>
      <c r="D98" s="175">
        <v>114930.22</v>
      </c>
      <c r="E98" s="201">
        <v>104282.78</v>
      </c>
      <c r="F98" s="201">
        <v>100652.27</v>
      </c>
      <c r="G98" s="175">
        <v>96952.23</v>
      </c>
      <c r="H98" s="175">
        <v>96952.23</v>
      </c>
      <c r="I98" s="175">
        <v>92723.4</v>
      </c>
      <c r="J98" s="175">
        <v>99956.9</v>
      </c>
      <c r="K98" s="175">
        <v>90200.71</v>
      </c>
      <c r="L98" s="175">
        <v>95416.03</v>
      </c>
      <c r="M98" s="175">
        <v>91270.48</v>
      </c>
      <c r="N98" s="176" t="s">
        <v>242</v>
      </c>
    </row>
    <row r="99" spans="1:14" ht="12" customHeight="1">
      <c r="A99" s="193" t="s">
        <v>243</v>
      </c>
      <c r="B99" s="175">
        <v>120845.29</v>
      </c>
      <c r="C99" s="175">
        <v>120845.29</v>
      </c>
      <c r="D99" s="175">
        <v>120845.29</v>
      </c>
      <c r="E99" s="201">
        <v>120845.29</v>
      </c>
      <c r="F99" s="201">
        <v>120845.29</v>
      </c>
      <c r="G99" s="175">
        <v>120845.29</v>
      </c>
      <c r="H99" s="175">
        <v>120845.29</v>
      </c>
      <c r="I99" s="175">
        <v>120845.29</v>
      </c>
      <c r="J99" s="175">
        <v>120845.29</v>
      </c>
      <c r="K99" s="175">
        <v>120845.29</v>
      </c>
      <c r="L99" s="175">
        <v>120845.29</v>
      </c>
      <c r="M99" s="175">
        <v>120845.29</v>
      </c>
      <c r="N99" s="176" t="s">
        <v>292</v>
      </c>
    </row>
    <row r="100" spans="1:14">
      <c r="A100" s="193" t="s">
        <v>244</v>
      </c>
      <c r="B100" s="175">
        <v>112159.21</v>
      </c>
      <c r="C100" s="175">
        <v>112159.21</v>
      </c>
      <c r="D100" s="175">
        <v>112159.21</v>
      </c>
      <c r="E100" s="201">
        <v>104282.78</v>
      </c>
      <c r="F100" s="201">
        <v>99363.79</v>
      </c>
      <c r="G100" s="201">
        <v>89571.25</v>
      </c>
      <c r="H100" s="201">
        <v>89571.25</v>
      </c>
      <c r="I100" s="201">
        <v>87143.21</v>
      </c>
      <c r="J100" s="201">
        <v>87143.21</v>
      </c>
      <c r="K100" s="201">
        <v>87143.21</v>
      </c>
      <c r="L100" s="201">
        <v>87143.21</v>
      </c>
      <c r="M100" s="201">
        <v>87143.21</v>
      </c>
      <c r="N100" s="176" t="s">
        <v>293</v>
      </c>
    </row>
    <row r="101" spans="1:14">
      <c r="A101" s="262" t="s">
        <v>156</v>
      </c>
      <c r="B101" s="263">
        <v>8779</v>
      </c>
      <c r="C101" s="263">
        <v>8349</v>
      </c>
      <c r="D101" s="263">
        <v>7947</v>
      </c>
      <c r="E101" s="263">
        <v>7925.1202632434506</v>
      </c>
      <c r="F101" s="263">
        <v>7807.4597885689591</v>
      </c>
      <c r="G101" s="175">
        <v>7716.587142091822</v>
      </c>
      <c r="H101" s="175">
        <v>7995.4038321808766</v>
      </c>
      <c r="I101" s="175">
        <v>8156.3401412025287</v>
      </c>
      <c r="J101" s="175">
        <v>8207.1338758370403</v>
      </c>
      <c r="K101" s="175">
        <v>8231.2054982160553</v>
      </c>
      <c r="L101" s="175">
        <v>8168.5850268115664</v>
      </c>
      <c r="M101" s="175">
        <v>7974.353875429204</v>
      </c>
      <c r="N101" s="260" t="s">
        <v>157</v>
      </c>
    </row>
    <row r="102" spans="1:14">
      <c r="A102" s="281"/>
      <c r="B102" s="282"/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3"/>
    </row>
    <row r="103" spans="1:14">
      <c r="A103" s="240" t="s">
        <v>18</v>
      </c>
      <c r="B103" s="241" t="str">
        <f t="shared" ref="B103:M103" si="12">+B4</f>
        <v>2018/01</v>
      </c>
      <c r="C103" s="241" t="str">
        <f t="shared" si="12"/>
        <v>2018/02</v>
      </c>
      <c r="D103" s="241" t="str">
        <f t="shared" si="12"/>
        <v>2018/03</v>
      </c>
      <c r="E103" s="241" t="str">
        <f t="shared" si="12"/>
        <v>2018/04</v>
      </c>
      <c r="F103" s="241" t="str">
        <f t="shared" si="12"/>
        <v>2018/05</v>
      </c>
      <c r="G103" s="241" t="str">
        <f t="shared" si="12"/>
        <v>2018/06</v>
      </c>
      <c r="H103" s="241" t="str">
        <f t="shared" si="12"/>
        <v>2018/07</v>
      </c>
      <c r="I103" s="241" t="str">
        <f t="shared" si="12"/>
        <v>2018/08</v>
      </c>
      <c r="J103" s="241" t="str">
        <f t="shared" si="12"/>
        <v>2018/09</v>
      </c>
      <c r="K103" s="241" t="str">
        <f t="shared" si="12"/>
        <v>2018/10</v>
      </c>
      <c r="L103" s="241" t="str">
        <f t="shared" si="12"/>
        <v>2018/11</v>
      </c>
      <c r="M103" s="241" t="str">
        <f t="shared" si="12"/>
        <v>2018/12</v>
      </c>
      <c r="N103" s="242" t="s">
        <v>107</v>
      </c>
    </row>
    <row r="104" spans="1:14">
      <c r="A104" s="243" t="s">
        <v>234</v>
      </c>
      <c r="B104" s="225">
        <v>1091740</v>
      </c>
      <c r="C104" s="225">
        <v>1109086</v>
      </c>
      <c r="D104" s="225">
        <v>1113326</v>
      </c>
      <c r="E104" s="225">
        <v>1120254</v>
      </c>
      <c r="F104" s="201">
        <v>1122608</v>
      </c>
      <c r="G104" s="201">
        <v>1165558</v>
      </c>
      <c r="H104" s="201">
        <v>1178147</v>
      </c>
      <c r="I104" s="201">
        <v>1184048</v>
      </c>
      <c r="J104" s="201">
        <v>1173404</v>
      </c>
      <c r="K104" s="201">
        <v>1186133</v>
      </c>
      <c r="L104" s="201">
        <v>1180234</v>
      </c>
      <c r="M104" s="201">
        <v>1178919</v>
      </c>
      <c r="N104" s="244" t="s">
        <v>302</v>
      </c>
    </row>
    <row r="105" spans="1:14">
      <c r="A105" s="243" t="s">
        <v>261</v>
      </c>
      <c r="B105" s="225">
        <v>2996458</v>
      </c>
      <c r="C105" s="225">
        <v>3017928</v>
      </c>
      <c r="D105" s="225">
        <v>3031525</v>
      </c>
      <c r="E105" s="225">
        <v>3024707</v>
      </c>
      <c r="F105" s="201">
        <v>3006466</v>
      </c>
      <c r="G105" s="201">
        <v>3019027</v>
      </c>
      <c r="H105" s="201">
        <v>3019112</v>
      </c>
      <c r="I105" s="201">
        <v>2992549</v>
      </c>
      <c r="J105" s="201">
        <v>2939967</v>
      </c>
      <c r="K105" s="201">
        <v>2893823</v>
      </c>
      <c r="L105" s="201">
        <v>2889043</v>
      </c>
      <c r="M105" s="201">
        <v>2873442</v>
      </c>
      <c r="N105" s="244" t="s">
        <v>54</v>
      </c>
    </row>
    <row r="106" spans="1:14">
      <c r="A106" s="243" t="s">
        <v>262</v>
      </c>
      <c r="B106" s="225">
        <v>83730</v>
      </c>
      <c r="C106" s="225">
        <v>75013</v>
      </c>
      <c r="D106" s="225">
        <v>75867</v>
      </c>
      <c r="E106" s="225">
        <v>75552</v>
      </c>
      <c r="F106" s="245">
        <v>75497</v>
      </c>
      <c r="G106" s="245">
        <v>77797</v>
      </c>
      <c r="H106" s="245">
        <v>80608</v>
      </c>
      <c r="I106" s="245">
        <v>80936</v>
      </c>
      <c r="J106" s="245">
        <v>81502</v>
      </c>
      <c r="K106" s="245">
        <v>79457</v>
      </c>
      <c r="L106" s="245">
        <v>77501</v>
      </c>
      <c r="M106" s="245">
        <v>78333</v>
      </c>
      <c r="N106" s="244" t="s">
        <v>303</v>
      </c>
    </row>
    <row r="107" spans="1:14">
      <c r="A107" s="243" t="s">
        <v>263</v>
      </c>
      <c r="B107" s="225">
        <v>5135</v>
      </c>
      <c r="C107" s="225">
        <v>5226</v>
      </c>
      <c r="D107" s="225">
        <v>5531</v>
      </c>
      <c r="E107" s="225">
        <v>5893</v>
      </c>
      <c r="F107" s="246">
        <v>5786</v>
      </c>
      <c r="G107" s="246">
        <v>5743</v>
      </c>
      <c r="H107" s="246">
        <v>5602</v>
      </c>
      <c r="I107" s="246">
        <v>6040</v>
      </c>
      <c r="J107" s="246">
        <v>6274</v>
      </c>
      <c r="K107" s="246">
        <v>6674</v>
      </c>
      <c r="L107" s="246">
        <v>6096</v>
      </c>
      <c r="M107" s="246">
        <v>5191</v>
      </c>
      <c r="N107" s="244" t="s">
        <v>304</v>
      </c>
    </row>
    <row r="108" spans="1:14">
      <c r="A108" s="243" t="s">
        <v>264</v>
      </c>
      <c r="B108" s="225">
        <v>5417</v>
      </c>
      <c r="C108" s="225">
        <v>5653</v>
      </c>
      <c r="D108" s="225">
        <v>5793</v>
      </c>
      <c r="E108" s="225">
        <v>5662</v>
      </c>
      <c r="F108" s="246">
        <v>6654</v>
      </c>
      <c r="G108" s="246">
        <v>6889</v>
      </c>
      <c r="H108" s="246">
        <v>7082</v>
      </c>
      <c r="I108" s="246">
        <v>6718</v>
      </c>
      <c r="J108" s="246">
        <v>6966</v>
      </c>
      <c r="K108" s="246">
        <v>8656</v>
      </c>
      <c r="L108" s="246">
        <v>10367</v>
      </c>
      <c r="M108" s="246">
        <v>11008</v>
      </c>
      <c r="N108" s="244" t="s">
        <v>305</v>
      </c>
    </row>
    <row r="109" spans="1:14">
      <c r="A109" s="324" t="s">
        <v>39</v>
      </c>
      <c r="B109" s="325">
        <v>6926368</v>
      </c>
      <c r="C109" s="325">
        <v>6949032</v>
      </c>
      <c r="D109" s="325">
        <v>6955794</v>
      </c>
      <c r="E109" s="325">
        <v>6965986</v>
      </c>
      <c r="F109" s="325">
        <v>6977179</v>
      </c>
      <c r="G109" s="325">
        <v>6984044</v>
      </c>
      <c r="H109" s="325">
        <v>6973902</v>
      </c>
      <c r="I109" s="325">
        <v>6972446</v>
      </c>
      <c r="J109" s="325">
        <v>6946230</v>
      </c>
      <c r="K109" s="325">
        <v>6902906</v>
      </c>
      <c r="L109" s="325">
        <v>6883738</v>
      </c>
      <c r="M109" s="325">
        <v>6875886</v>
      </c>
      <c r="N109" s="326" t="s">
        <v>40</v>
      </c>
    </row>
    <row r="110" spans="1:14">
      <c r="A110" s="243" t="s">
        <v>554</v>
      </c>
      <c r="B110" s="246">
        <v>3553575</v>
      </c>
      <c r="C110" s="246">
        <v>3922783</v>
      </c>
      <c r="D110" s="246">
        <v>3836070</v>
      </c>
      <c r="E110" s="246">
        <v>3941297</v>
      </c>
      <c r="F110" s="246">
        <v>4046381</v>
      </c>
      <c r="G110" s="246">
        <v>4112680</v>
      </c>
      <c r="H110" s="246">
        <v>4182906</v>
      </c>
      <c r="I110" s="246">
        <v>5070688</v>
      </c>
      <c r="J110" s="246">
        <v>5003756</v>
      </c>
      <c r="K110" s="246">
        <v>4983485</v>
      </c>
      <c r="L110" s="246">
        <v>4990233</v>
      </c>
      <c r="M110" s="246">
        <v>4990786</v>
      </c>
      <c r="N110" s="244" t="s">
        <v>531</v>
      </c>
    </row>
    <row r="111" spans="1:14">
      <c r="A111" s="487" t="s">
        <v>617</v>
      </c>
      <c r="B111" s="497">
        <v>272340</v>
      </c>
      <c r="C111" s="497">
        <v>261414</v>
      </c>
      <c r="D111" s="497">
        <v>271547</v>
      </c>
      <c r="E111" s="497">
        <v>257276</v>
      </c>
      <c r="F111" s="497">
        <v>327046</v>
      </c>
      <c r="G111" s="497">
        <v>336934</v>
      </c>
      <c r="H111" s="497">
        <v>378499</v>
      </c>
      <c r="I111" s="497">
        <v>377366</v>
      </c>
      <c r="J111" s="497">
        <v>351296</v>
      </c>
      <c r="K111" s="497">
        <v>368970</v>
      </c>
      <c r="L111" s="497">
        <v>350124</v>
      </c>
      <c r="M111" s="497">
        <v>335672</v>
      </c>
      <c r="N111" s="495" t="s">
        <v>621</v>
      </c>
    </row>
    <row r="112" spans="1:14">
      <c r="A112" s="430" t="s">
        <v>618</v>
      </c>
      <c r="B112" s="426">
        <v>12985</v>
      </c>
      <c r="C112" s="426">
        <v>13057</v>
      </c>
      <c r="D112" s="426">
        <v>13565</v>
      </c>
      <c r="E112" s="426">
        <v>14536</v>
      </c>
      <c r="F112" s="426">
        <v>16277</v>
      </c>
      <c r="G112" s="426">
        <v>16035</v>
      </c>
      <c r="H112" s="426">
        <v>16345</v>
      </c>
      <c r="I112" s="426">
        <v>18338</v>
      </c>
      <c r="J112" s="426">
        <v>15188</v>
      </c>
      <c r="K112" s="426">
        <v>16690</v>
      </c>
      <c r="L112" s="426">
        <v>15865</v>
      </c>
      <c r="M112" s="426">
        <v>16691</v>
      </c>
      <c r="N112" s="490" t="s">
        <v>622</v>
      </c>
    </row>
    <row r="113" spans="1:14" s="313" customFormat="1">
      <c r="A113" s="498" t="s">
        <v>619</v>
      </c>
      <c r="B113" s="460">
        <v>7659</v>
      </c>
      <c r="C113" s="460">
        <v>7167</v>
      </c>
      <c r="D113" s="460">
        <v>7052</v>
      </c>
      <c r="E113" s="460">
        <v>6803</v>
      </c>
      <c r="F113" s="460">
        <v>7241</v>
      </c>
      <c r="G113" s="460">
        <v>6754</v>
      </c>
      <c r="H113" s="460">
        <v>6845</v>
      </c>
      <c r="I113" s="460">
        <v>7092</v>
      </c>
      <c r="J113" s="460">
        <v>6019</v>
      </c>
      <c r="K113" s="460">
        <v>6317</v>
      </c>
      <c r="L113" s="460">
        <v>6317</v>
      </c>
      <c r="M113" s="460">
        <v>6199</v>
      </c>
      <c r="N113" s="499" t="s">
        <v>623</v>
      </c>
    </row>
    <row r="114" spans="1:14" ht="21">
      <c r="A114" s="488" t="s">
        <v>624</v>
      </c>
      <c r="B114" s="246"/>
      <c r="C114" s="246"/>
      <c r="D114" s="246"/>
      <c r="E114" s="246"/>
      <c r="F114" s="246"/>
      <c r="G114" s="246"/>
      <c r="H114" s="246"/>
      <c r="I114" s="246"/>
      <c r="J114" s="246"/>
      <c r="K114" s="246"/>
      <c r="L114" s="246"/>
      <c r="M114" s="246"/>
      <c r="N114" s="488" t="s">
        <v>625</v>
      </c>
    </row>
    <row r="115" spans="1:14">
      <c r="A115" s="250"/>
      <c r="B115" s="327"/>
      <c r="C115" s="327"/>
      <c r="D115" s="327"/>
      <c r="E115" s="327"/>
      <c r="F115" s="246"/>
      <c r="G115" s="246"/>
      <c r="H115" s="246"/>
      <c r="I115" s="246"/>
      <c r="J115" s="246"/>
      <c r="K115" s="246"/>
      <c r="L115" s="246"/>
      <c r="M115" s="246"/>
      <c r="N115" s="251"/>
    </row>
    <row r="116" spans="1:14">
      <c r="A116" s="240" t="s">
        <v>392</v>
      </c>
      <c r="B116" s="241" t="str">
        <f t="shared" ref="B116:M116" si="13">+B4</f>
        <v>2018/01</v>
      </c>
      <c r="C116" s="241" t="str">
        <f t="shared" si="13"/>
        <v>2018/02</v>
      </c>
      <c r="D116" s="241" t="str">
        <f t="shared" si="13"/>
        <v>2018/03</v>
      </c>
      <c r="E116" s="241" t="str">
        <f t="shared" si="13"/>
        <v>2018/04</v>
      </c>
      <c r="F116" s="241" t="str">
        <f t="shared" si="13"/>
        <v>2018/05</v>
      </c>
      <c r="G116" s="241" t="str">
        <f t="shared" si="13"/>
        <v>2018/06</v>
      </c>
      <c r="H116" s="241" t="str">
        <f t="shared" si="13"/>
        <v>2018/07</v>
      </c>
      <c r="I116" s="241" t="str">
        <f t="shared" si="13"/>
        <v>2018/08</v>
      </c>
      <c r="J116" s="241" t="str">
        <f t="shared" si="13"/>
        <v>2018/09</v>
      </c>
      <c r="K116" s="241" t="str">
        <f t="shared" si="13"/>
        <v>2018/10</v>
      </c>
      <c r="L116" s="241" t="str">
        <f t="shared" si="13"/>
        <v>2018/11</v>
      </c>
      <c r="M116" s="241" t="str">
        <f t="shared" si="13"/>
        <v>2018/12</v>
      </c>
      <c r="N116" s="242" t="s">
        <v>394</v>
      </c>
    </row>
    <row r="117" spans="1:14">
      <c r="A117" s="252" t="s">
        <v>357</v>
      </c>
      <c r="B117" s="426">
        <v>84404546</v>
      </c>
      <c r="C117" s="426">
        <v>85268450</v>
      </c>
      <c r="D117" s="426">
        <v>87546483</v>
      </c>
      <c r="E117" s="426">
        <v>87031573</v>
      </c>
      <c r="F117" s="426">
        <v>88397165</v>
      </c>
      <c r="G117" s="426">
        <v>90524107</v>
      </c>
      <c r="H117" s="426">
        <v>89614490</v>
      </c>
      <c r="I117" s="426">
        <v>90177118</v>
      </c>
      <c r="J117" s="426">
        <v>91330380</v>
      </c>
      <c r="K117" s="426">
        <v>91506354</v>
      </c>
      <c r="L117" s="426">
        <v>92754995</v>
      </c>
      <c r="M117" s="426">
        <v>95329083</v>
      </c>
      <c r="N117" s="253" t="s">
        <v>345</v>
      </c>
    </row>
    <row r="118" spans="1:14">
      <c r="A118" s="252" t="s">
        <v>358</v>
      </c>
      <c r="B118" s="426">
        <v>1126207</v>
      </c>
      <c r="C118" s="426">
        <v>1136556</v>
      </c>
      <c r="D118" s="426">
        <v>1149579</v>
      </c>
      <c r="E118" s="426">
        <v>1160829</v>
      </c>
      <c r="F118" s="426">
        <v>1170012</v>
      </c>
      <c r="G118" s="426">
        <v>1180245</v>
      </c>
      <c r="H118" s="426">
        <v>1188022</v>
      </c>
      <c r="I118" s="426">
        <v>1215458</v>
      </c>
      <c r="J118" s="426">
        <v>1231939</v>
      </c>
      <c r="K118" s="426">
        <v>1241872</v>
      </c>
      <c r="L118" s="426">
        <v>1252566</v>
      </c>
      <c r="M118" s="426">
        <v>1259912</v>
      </c>
      <c r="N118" s="244" t="s">
        <v>359</v>
      </c>
    </row>
    <row r="119" spans="1:14">
      <c r="A119" s="254" t="s">
        <v>1</v>
      </c>
      <c r="B119" s="427">
        <f>SUM(B117:B118)</f>
        <v>85530753</v>
      </c>
      <c r="C119" s="427">
        <f t="shared" ref="C119:M119" si="14">SUM(C117:C118)</f>
        <v>86405006</v>
      </c>
      <c r="D119" s="427">
        <f t="shared" si="14"/>
        <v>88696062</v>
      </c>
      <c r="E119" s="427">
        <f t="shared" si="14"/>
        <v>88192402</v>
      </c>
      <c r="F119" s="427">
        <f t="shared" si="14"/>
        <v>89567177</v>
      </c>
      <c r="G119" s="427">
        <f t="shared" si="14"/>
        <v>91704352</v>
      </c>
      <c r="H119" s="427">
        <f t="shared" si="14"/>
        <v>90802512</v>
      </c>
      <c r="I119" s="427">
        <f t="shared" si="14"/>
        <v>91392576</v>
      </c>
      <c r="J119" s="427">
        <f t="shared" si="14"/>
        <v>92562319</v>
      </c>
      <c r="K119" s="427">
        <f t="shared" si="14"/>
        <v>92748226</v>
      </c>
      <c r="L119" s="427">
        <f t="shared" si="14"/>
        <v>94007561</v>
      </c>
      <c r="M119" s="427">
        <f t="shared" si="14"/>
        <v>96588995</v>
      </c>
      <c r="N119" s="256" t="s">
        <v>2</v>
      </c>
    </row>
    <row r="120" spans="1:14" ht="21.75">
      <c r="A120" s="279" t="s">
        <v>393</v>
      </c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80" t="s">
        <v>395</v>
      </c>
    </row>
    <row r="121" spans="1:14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</row>
    <row r="122" spans="1:14">
      <c r="A122" s="240" t="s">
        <v>433</v>
      </c>
      <c r="B122" s="241" t="str">
        <f t="shared" ref="B122:M122" si="15">+B4</f>
        <v>2018/01</v>
      </c>
      <c r="C122" s="241" t="str">
        <f t="shared" si="15"/>
        <v>2018/02</v>
      </c>
      <c r="D122" s="241" t="str">
        <f t="shared" si="15"/>
        <v>2018/03</v>
      </c>
      <c r="E122" s="241" t="str">
        <f t="shared" si="15"/>
        <v>2018/04</v>
      </c>
      <c r="F122" s="241" t="str">
        <f t="shared" si="15"/>
        <v>2018/05</v>
      </c>
      <c r="G122" s="241" t="str">
        <f t="shared" si="15"/>
        <v>2018/06</v>
      </c>
      <c r="H122" s="241" t="str">
        <f t="shared" si="15"/>
        <v>2018/07</v>
      </c>
      <c r="I122" s="241" t="str">
        <f t="shared" si="15"/>
        <v>2018/08</v>
      </c>
      <c r="J122" s="241" t="str">
        <f t="shared" si="15"/>
        <v>2018/09</v>
      </c>
      <c r="K122" s="241" t="str">
        <f t="shared" si="15"/>
        <v>2018/10</v>
      </c>
      <c r="L122" s="241" t="str">
        <f t="shared" si="15"/>
        <v>2018/11</v>
      </c>
      <c r="M122" s="241" t="str">
        <f t="shared" si="15"/>
        <v>2018/12</v>
      </c>
      <c r="N122" s="242" t="s">
        <v>439</v>
      </c>
    </row>
    <row r="123" spans="1:14">
      <c r="A123" s="288" t="s">
        <v>434</v>
      </c>
      <c r="B123" s="236">
        <f t="shared" ref="B123:M123" si="16">+SUM(B124:B126)</f>
        <v>128862.4072365959</v>
      </c>
      <c r="C123" s="236">
        <f t="shared" si="16"/>
        <v>132445.9884643816</v>
      </c>
      <c r="D123" s="236">
        <f t="shared" si="16"/>
        <v>133022.94064435511</v>
      </c>
      <c r="E123" s="236">
        <f t="shared" si="16"/>
        <v>122859</v>
      </c>
      <c r="F123" s="236">
        <f t="shared" si="16"/>
        <v>115139.61070710809</v>
      </c>
      <c r="G123" s="236">
        <f t="shared" si="16"/>
        <v>118349.09879417569</v>
      </c>
      <c r="H123" s="236">
        <f t="shared" si="16"/>
        <v>121792.5413837838</v>
      </c>
      <c r="I123" s="236">
        <f t="shared" si="16"/>
        <v>117448.4272377633</v>
      </c>
      <c r="J123" s="236">
        <f t="shared" si="16"/>
        <v>120640.80754440649</v>
      </c>
      <c r="K123" s="236">
        <f t="shared" si="16"/>
        <v>108421.8802284329</v>
      </c>
      <c r="L123" s="236">
        <f t="shared" si="16"/>
        <v>116524.34877635351</v>
      </c>
      <c r="M123" s="236">
        <f t="shared" si="16"/>
        <v>111116.6199826409</v>
      </c>
      <c r="N123" s="289" t="s">
        <v>440</v>
      </c>
    </row>
    <row r="124" spans="1:14">
      <c r="A124" s="243" t="s">
        <v>518</v>
      </c>
      <c r="B124" s="246">
        <v>67590.914022866695</v>
      </c>
      <c r="C124" s="246">
        <v>69015.265578218896</v>
      </c>
      <c r="D124" s="246">
        <v>70391.662904504206</v>
      </c>
      <c r="E124" s="246">
        <v>66169</v>
      </c>
      <c r="F124" s="246">
        <v>60737.931725446397</v>
      </c>
      <c r="G124" s="246">
        <v>63641.120009478298</v>
      </c>
      <c r="H124" s="246">
        <v>66763.938356319399</v>
      </c>
      <c r="I124" s="246">
        <v>63944.571103246803</v>
      </c>
      <c r="J124" s="246">
        <v>66876.161372278599</v>
      </c>
      <c r="K124" s="246">
        <v>61247.720420440703</v>
      </c>
      <c r="L124" s="246">
        <v>64860.802290097199</v>
      </c>
      <c r="M124" s="246">
        <v>61145.8798076616</v>
      </c>
      <c r="N124" s="253" t="s">
        <v>441</v>
      </c>
    </row>
    <row r="125" spans="1:14">
      <c r="A125" s="243" t="s">
        <v>436</v>
      </c>
      <c r="B125" s="246">
        <v>41891.710391918998</v>
      </c>
      <c r="C125" s="246">
        <v>43790.146585357099</v>
      </c>
      <c r="D125" s="246">
        <v>43414.785150980897</v>
      </c>
      <c r="E125" s="246">
        <v>38718</v>
      </c>
      <c r="F125" s="246">
        <v>36652.1980315623</v>
      </c>
      <c r="G125" s="246">
        <v>37168.971352738103</v>
      </c>
      <c r="H125" s="246">
        <v>37615.649061076801</v>
      </c>
      <c r="I125" s="246">
        <v>37261.409633284202</v>
      </c>
      <c r="J125" s="246">
        <v>36108.167912754601</v>
      </c>
      <c r="K125" s="246">
        <v>31395.935781346499</v>
      </c>
      <c r="L125" s="246">
        <v>33281.187964825302</v>
      </c>
      <c r="M125" s="246">
        <v>32047.6521932828</v>
      </c>
      <c r="N125" s="253" t="s">
        <v>442</v>
      </c>
    </row>
    <row r="126" spans="1:14">
      <c r="A126" s="243" t="s">
        <v>437</v>
      </c>
      <c r="B126" s="246">
        <v>19379.7828218102</v>
      </c>
      <c r="C126" s="246">
        <v>19640.576300805598</v>
      </c>
      <c r="D126" s="246">
        <v>19216.492588870002</v>
      </c>
      <c r="E126" s="246">
        <v>17972</v>
      </c>
      <c r="F126" s="246">
        <v>17749.480950099402</v>
      </c>
      <c r="G126" s="246">
        <v>17539.0074319593</v>
      </c>
      <c r="H126" s="246">
        <v>17412.953966387598</v>
      </c>
      <c r="I126" s="246">
        <v>16242.4465012323</v>
      </c>
      <c r="J126" s="246">
        <v>17656.4782593733</v>
      </c>
      <c r="K126" s="246">
        <v>15778.224026645699</v>
      </c>
      <c r="L126" s="246">
        <v>18382.358521431001</v>
      </c>
      <c r="M126" s="246">
        <v>17923.087981696499</v>
      </c>
      <c r="N126" s="253" t="s">
        <v>443</v>
      </c>
    </row>
    <row r="127" spans="1:14">
      <c r="A127" s="288" t="s">
        <v>438</v>
      </c>
      <c r="B127" s="236">
        <f t="shared" ref="B127:M127" si="17">+SUM(B128:B130)</f>
        <v>246654.68543028372</v>
      </c>
      <c r="C127" s="236">
        <f t="shared" si="17"/>
        <v>245186.88288208121</v>
      </c>
      <c r="D127" s="236">
        <f t="shared" si="17"/>
        <v>235167.08114243511</v>
      </c>
      <c r="E127" s="236">
        <f t="shared" si="17"/>
        <v>212381</v>
      </c>
      <c r="F127" s="236">
        <f t="shared" si="17"/>
        <v>204825.7984089755</v>
      </c>
      <c r="G127" s="236">
        <f t="shared" si="17"/>
        <v>196496.91331124041</v>
      </c>
      <c r="H127" s="236">
        <f t="shared" si="17"/>
        <v>194495.31515297419</v>
      </c>
      <c r="I127" s="236">
        <f t="shared" si="17"/>
        <v>186044.4721821688</v>
      </c>
      <c r="J127" s="236">
        <f t="shared" si="17"/>
        <v>199213.16235783888</v>
      </c>
      <c r="K127" s="236">
        <f t="shared" si="17"/>
        <v>179936.52501441882</v>
      </c>
      <c r="L127" s="236">
        <f t="shared" si="17"/>
        <v>197622.39890458091</v>
      </c>
      <c r="M127" s="236">
        <f t="shared" si="17"/>
        <v>204225.06563414459</v>
      </c>
      <c r="N127" s="289" t="s">
        <v>20</v>
      </c>
    </row>
    <row r="128" spans="1:14">
      <c r="A128" s="243" t="s">
        <v>518</v>
      </c>
      <c r="B128" s="246">
        <v>991.33563584110004</v>
      </c>
      <c r="C128" s="246">
        <v>990.3886015173</v>
      </c>
      <c r="D128" s="246">
        <v>971.02910013999997</v>
      </c>
      <c r="E128" s="246">
        <v>941</v>
      </c>
      <c r="F128" s="246">
        <v>904.62690896330002</v>
      </c>
      <c r="G128" s="246">
        <v>910.83624705459999</v>
      </c>
      <c r="H128" s="246">
        <v>1073.6086640731</v>
      </c>
      <c r="I128" s="246">
        <v>1104.0659148534</v>
      </c>
      <c r="J128" s="246">
        <v>1175.3004275061</v>
      </c>
      <c r="K128" s="246">
        <v>1096.8456482239001</v>
      </c>
      <c r="L128" s="246">
        <v>1153.705372445</v>
      </c>
      <c r="M128" s="246">
        <v>1163.844527903</v>
      </c>
      <c r="N128" s="253" t="s">
        <v>441</v>
      </c>
    </row>
    <row r="129" spans="1:14">
      <c r="A129" s="243" t="s">
        <v>436</v>
      </c>
      <c r="B129" s="246">
        <v>94604.334771564594</v>
      </c>
      <c r="C129" s="246">
        <v>93262.6898981759</v>
      </c>
      <c r="D129" s="246">
        <v>91082.120722890104</v>
      </c>
      <c r="E129" s="246">
        <v>82641</v>
      </c>
      <c r="F129" s="246">
        <v>78464.648539730202</v>
      </c>
      <c r="G129" s="246">
        <v>75828.182713625807</v>
      </c>
      <c r="H129" s="246">
        <v>77182.900654633093</v>
      </c>
      <c r="I129" s="246">
        <v>76576.818417892398</v>
      </c>
      <c r="J129" s="246">
        <v>82732.209749031797</v>
      </c>
      <c r="K129" s="246">
        <v>74503.507461574904</v>
      </c>
      <c r="L129" s="246">
        <v>85252.549676004899</v>
      </c>
      <c r="M129" s="246">
        <v>96574.337014676596</v>
      </c>
      <c r="N129" s="253" t="s">
        <v>442</v>
      </c>
    </row>
    <row r="130" spans="1:14">
      <c r="A130" s="243" t="s">
        <v>437</v>
      </c>
      <c r="B130" s="246">
        <v>151059.01502287801</v>
      </c>
      <c r="C130" s="246">
        <v>150933.80438238801</v>
      </c>
      <c r="D130" s="246">
        <v>143113.931319405</v>
      </c>
      <c r="E130" s="246">
        <v>128799</v>
      </c>
      <c r="F130" s="246">
        <v>125456.522960282</v>
      </c>
      <c r="G130" s="246">
        <v>119757.89435056</v>
      </c>
      <c r="H130" s="246">
        <v>116238.805834268</v>
      </c>
      <c r="I130" s="246">
        <v>108363.587849423</v>
      </c>
      <c r="J130" s="246">
        <v>115305.652181301</v>
      </c>
      <c r="K130" s="246">
        <v>104336.17190462</v>
      </c>
      <c r="L130" s="246">
        <v>111216.14385613101</v>
      </c>
      <c r="M130" s="246">
        <v>106486.88409156501</v>
      </c>
      <c r="N130" s="253" t="s">
        <v>443</v>
      </c>
    </row>
    <row r="131" spans="1:14">
      <c r="A131" s="288" t="s">
        <v>1</v>
      </c>
      <c r="B131" s="236">
        <f t="shared" ref="B131:M131" si="18">+SUM(B127+B123)</f>
        <v>375517.09266687965</v>
      </c>
      <c r="C131" s="236">
        <f t="shared" si="18"/>
        <v>377632.87134646281</v>
      </c>
      <c r="D131" s="236">
        <f t="shared" si="18"/>
        <v>368190.02178679022</v>
      </c>
      <c r="E131" s="236">
        <f t="shared" si="18"/>
        <v>335240</v>
      </c>
      <c r="F131" s="236">
        <f t="shared" si="18"/>
        <v>319965.40911608358</v>
      </c>
      <c r="G131" s="236">
        <f t="shared" si="18"/>
        <v>314846.0121054161</v>
      </c>
      <c r="H131" s="236">
        <f t="shared" si="18"/>
        <v>316287.85653675802</v>
      </c>
      <c r="I131" s="236">
        <f t="shared" si="18"/>
        <v>303492.8994199321</v>
      </c>
      <c r="J131" s="236">
        <f t="shared" si="18"/>
        <v>319853.96990224539</v>
      </c>
      <c r="K131" s="236">
        <f t="shared" si="18"/>
        <v>288358.4052428517</v>
      </c>
      <c r="L131" s="236">
        <f t="shared" si="18"/>
        <v>314146.74768093444</v>
      </c>
      <c r="M131" s="236">
        <f t="shared" si="18"/>
        <v>315341.68561678549</v>
      </c>
      <c r="N131" s="289" t="s">
        <v>2</v>
      </c>
    </row>
    <row r="132" spans="1:14">
      <c r="A132" s="285" t="s">
        <v>509</v>
      </c>
      <c r="B132" s="286"/>
      <c r="C132" s="286"/>
      <c r="D132" s="286"/>
      <c r="E132" s="286"/>
      <c r="F132" s="286"/>
      <c r="G132" s="286"/>
      <c r="H132" s="286"/>
      <c r="I132" s="286"/>
      <c r="J132" s="286"/>
      <c r="K132" s="286"/>
      <c r="L132" s="286"/>
      <c r="M132" s="286"/>
      <c r="N132" s="287" t="s">
        <v>510</v>
      </c>
    </row>
    <row r="133" spans="1:14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</row>
    <row r="134" spans="1:14">
      <c r="A134" s="240" t="s">
        <v>444</v>
      </c>
      <c r="B134" s="241" t="str">
        <f t="shared" ref="B134:M134" si="19">+B4</f>
        <v>2018/01</v>
      </c>
      <c r="C134" s="241" t="str">
        <f t="shared" si="19"/>
        <v>2018/02</v>
      </c>
      <c r="D134" s="241" t="str">
        <f t="shared" si="19"/>
        <v>2018/03</v>
      </c>
      <c r="E134" s="241" t="str">
        <f t="shared" si="19"/>
        <v>2018/04</v>
      </c>
      <c r="F134" s="241" t="str">
        <f t="shared" si="19"/>
        <v>2018/05</v>
      </c>
      <c r="G134" s="241" t="str">
        <f t="shared" si="19"/>
        <v>2018/06</v>
      </c>
      <c r="H134" s="241" t="str">
        <f t="shared" si="19"/>
        <v>2018/07</v>
      </c>
      <c r="I134" s="241" t="str">
        <f t="shared" si="19"/>
        <v>2018/08</v>
      </c>
      <c r="J134" s="241" t="str">
        <f t="shared" si="19"/>
        <v>2018/09</v>
      </c>
      <c r="K134" s="241" t="str">
        <f t="shared" si="19"/>
        <v>2018/10</v>
      </c>
      <c r="L134" s="241" t="str">
        <f t="shared" si="19"/>
        <v>2018/11</v>
      </c>
      <c r="M134" s="241" t="str">
        <f t="shared" si="19"/>
        <v>2018/12</v>
      </c>
      <c r="N134" s="242" t="s">
        <v>445</v>
      </c>
    </row>
    <row r="135" spans="1:14">
      <c r="A135" s="288" t="s">
        <v>434</v>
      </c>
      <c r="B135" s="236">
        <f t="shared" ref="B135:M135" si="20">+SUM(B136:B138)</f>
        <v>67155.893236364296</v>
      </c>
      <c r="C135" s="236">
        <f t="shared" si="20"/>
        <v>68065.463927681703</v>
      </c>
      <c r="D135" s="236">
        <f t="shared" si="20"/>
        <v>72393.548630524689</v>
      </c>
      <c r="E135" s="236">
        <f t="shared" si="20"/>
        <v>74157</v>
      </c>
      <c r="F135" s="236">
        <f t="shared" si="20"/>
        <v>73507.796445082597</v>
      </c>
      <c r="G135" s="236">
        <f t="shared" si="20"/>
        <v>73145.30952327</v>
      </c>
      <c r="H135" s="236">
        <f t="shared" si="20"/>
        <v>76455.485876240302</v>
      </c>
      <c r="I135" s="236">
        <f t="shared" si="20"/>
        <v>72689.170441710798</v>
      </c>
      <c r="J135" s="236">
        <f t="shared" si="20"/>
        <v>73892.639197664597</v>
      </c>
      <c r="K135" s="236">
        <f t="shared" si="20"/>
        <v>67802.161483506701</v>
      </c>
      <c r="L135" s="236">
        <f t="shared" si="20"/>
        <v>67182.823112156708</v>
      </c>
      <c r="M135" s="236">
        <f t="shared" si="20"/>
        <v>69684.098561559003</v>
      </c>
      <c r="N135" s="289" t="s">
        <v>440</v>
      </c>
    </row>
    <row r="136" spans="1:14">
      <c r="A136" s="243" t="s">
        <v>435</v>
      </c>
      <c r="B136" s="246">
        <v>17725.890436531099</v>
      </c>
      <c r="C136" s="246">
        <v>18721.320251648602</v>
      </c>
      <c r="D136" s="246">
        <v>20396.031995476998</v>
      </c>
      <c r="E136" s="246">
        <v>20931</v>
      </c>
      <c r="F136" s="246">
        <v>21226.426234470899</v>
      </c>
      <c r="G136" s="246">
        <v>22556.576057007202</v>
      </c>
      <c r="H136" s="246">
        <v>23860.660168338301</v>
      </c>
      <c r="I136" s="246">
        <v>23754.794339636399</v>
      </c>
      <c r="J136" s="246">
        <v>18399.879275013001</v>
      </c>
      <c r="K136" s="246">
        <v>14488.4634724349</v>
      </c>
      <c r="L136" s="246">
        <v>13562.212917970601</v>
      </c>
      <c r="M136" s="246">
        <v>16806.9137177952</v>
      </c>
      <c r="N136" s="253" t="s">
        <v>441</v>
      </c>
    </row>
    <row r="137" spans="1:14">
      <c r="A137" s="243" t="s">
        <v>436</v>
      </c>
      <c r="B137" s="246">
        <v>9760.0443850799002</v>
      </c>
      <c r="C137" s="246">
        <v>8593.4079630216002</v>
      </c>
      <c r="D137" s="246">
        <v>8750.2444820204</v>
      </c>
      <c r="E137" s="246">
        <v>9316</v>
      </c>
      <c r="F137" s="246">
        <v>9476.1521787341007</v>
      </c>
      <c r="G137" s="246">
        <v>9290.6216688954992</v>
      </c>
      <c r="H137" s="246">
        <v>10844.8814911712</v>
      </c>
      <c r="I137" s="246">
        <v>10136.892459041401</v>
      </c>
      <c r="J137" s="246">
        <v>15268.5000209257</v>
      </c>
      <c r="K137" s="246">
        <v>7184.1455235303001</v>
      </c>
      <c r="L137" s="246">
        <v>6680.5392753859996</v>
      </c>
      <c r="M137" s="246">
        <v>6837.7564366200004</v>
      </c>
      <c r="N137" s="253" t="s">
        <v>442</v>
      </c>
    </row>
    <row r="138" spans="1:14">
      <c r="A138" s="243" t="s">
        <v>437</v>
      </c>
      <c r="B138" s="246">
        <v>39669.958414753302</v>
      </c>
      <c r="C138" s="246">
        <v>40750.735713011498</v>
      </c>
      <c r="D138" s="246">
        <v>43247.272153027297</v>
      </c>
      <c r="E138" s="246">
        <v>43910</v>
      </c>
      <c r="F138" s="246">
        <v>42805.218031877601</v>
      </c>
      <c r="G138" s="246">
        <v>41298.111797367303</v>
      </c>
      <c r="H138" s="246">
        <v>41749.944216730801</v>
      </c>
      <c r="I138" s="246">
        <v>38797.483643033003</v>
      </c>
      <c r="J138" s="246">
        <v>40224.259901725898</v>
      </c>
      <c r="K138" s="246">
        <v>46129.552487541499</v>
      </c>
      <c r="L138" s="246">
        <v>46940.070918800098</v>
      </c>
      <c r="M138" s="246">
        <v>46039.428407143801</v>
      </c>
      <c r="N138" s="253" t="s">
        <v>443</v>
      </c>
    </row>
    <row r="139" spans="1:14">
      <c r="A139" s="288" t="s">
        <v>438</v>
      </c>
      <c r="B139" s="236">
        <f t="shared" ref="B139:M139" si="21">+SUM(B140:B142)</f>
        <v>2568.1041064243</v>
      </c>
      <c r="C139" s="236">
        <f t="shared" si="21"/>
        <v>2498.3525216121002</v>
      </c>
      <c r="D139" s="236">
        <f t="shared" si="21"/>
        <v>2521.3533509378003</v>
      </c>
      <c r="E139" s="236">
        <f t="shared" si="21"/>
        <v>2512</v>
      </c>
      <c r="F139" s="236">
        <f t="shared" si="21"/>
        <v>2548.6227802634003</v>
      </c>
      <c r="G139" s="236">
        <f t="shared" si="21"/>
        <v>2597.137291602</v>
      </c>
      <c r="H139" s="236">
        <f t="shared" si="21"/>
        <v>2341.8785704821003</v>
      </c>
      <c r="I139" s="236">
        <f t="shared" si="21"/>
        <v>1943.8780489620001</v>
      </c>
      <c r="J139" s="236">
        <f t="shared" si="21"/>
        <v>1920.9280390880999</v>
      </c>
      <c r="K139" s="236">
        <f t="shared" si="21"/>
        <v>1953.4409649731001</v>
      </c>
      <c r="L139" s="236">
        <f t="shared" si="21"/>
        <v>2147.9953818549002</v>
      </c>
      <c r="M139" s="236">
        <f t="shared" si="21"/>
        <v>1845.7385385425</v>
      </c>
      <c r="N139" s="289" t="s">
        <v>20</v>
      </c>
    </row>
    <row r="140" spans="1:14">
      <c r="A140" s="243" t="s">
        <v>435</v>
      </c>
      <c r="B140" s="246">
        <v>108.8430337819</v>
      </c>
      <c r="C140" s="246">
        <v>108.4010487031</v>
      </c>
      <c r="D140" s="246">
        <v>117.5527233145</v>
      </c>
      <c r="E140" s="246">
        <v>119</v>
      </c>
      <c r="F140" s="246">
        <v>119.5331084507</v>
      </c>
      <c r="G140" s="246">
        <v>131.03364989580001</v>
      </c>
      <c r="H140" s="246">
        <v>132.17718957709999</v>
      </c>
      <c r="I140" s="246">
        <v>141.795583674</v>
      </c>
      <c r="J140" s="246">
        <v>147.17267080010001</v>
      </c>
      <c r="K140" s="246">
        <v>138.7022536851</v>
      </c>
      <c r="L140" s="246">
        <v>114.4339147669</v>
      </c>
      <c r="M140" s="246">
        <v>115.2048354545</v>
      </c>
      <c r="N140" s="253" t="s">
        <v>441</v>
      </c>
    </row>
    <row r="141" spans="1:14">
      <c r="A141" s="243" t="s">
        <v>436</v>
      </c>
      <c r="B141" s="246">
        <v>1866.8158816424</v>
      </c>
      <c r="C141" s="246">
        <v>1889.6279929090001</v>
      </c>
      <c r="D141" s="246">
        <v>1895.5744476233001</v>
      </c>
      <c r="E141" s="246">
        <v>1884</v>
      </c>
      <c r="F141" s="246">
        <v>1898.5096218127001</v>
      </c>
      <c r="G141" s="246">
        <v>1911.9909917062</v>
      </c>
      <c r="H141" s="246">
        <v>1856.1431959050001</v>
      </c>
      <c r="I141" s="246">
        <v>1558.324935288</v>
      </c>
      <c r="J141" s="246">
        <v>1553.4841382879999</v>
      </c>
      <c r="K141" s="246">
        <v>1607.797146288</v>
      </c>
      <c r="L141" s="246">
        <v>1741.8230920880001</v>
      </c>
      <c r="M141" s="246">
        <v>1419.5697515879999</v>
      </c>
      <c r="N141" s="253" t="s">
        <v>442</v>
      </c>
    </row>
    <row r="142" spans="1:14">
      <c r="A142" s="243" t="s">
        <v>437</v>
      </c>
      <c r="B142" s="246">
        <v>592.44519100000002</v>
      </c>
      <c r="C142" s="246">
        <v>500.32348000000002</v>
      </c>
      <c r="D142" s="246">
        <v>508.22618</v>
      </c>
      <c r="E142" s="246">
        <v>509</v>
      </c>
      <c r="F142" s="246">
        <v>530.58005000000003</v>
      </c>
      <c r="G142" s="246">
        <v>554.11265000000003</v>
      </c>
      <c r="H142" s="246">
        <v>353.55818499999998</v>
      </c>
      <c r="I142" s="246">
        <v>243.75753</v>
      </c>
      <c r="J142" s="246">
        <v>220.27123</v>
      </c>
      <c r="K142" s="246">
        <v>206.941565</v>
      </c>
      <c r="L142" s="246">
        <v>291.73837500000002</v>
      </c>
      <c r="M142" s="246">
        <v>310.96395150000001</v>
      </c>
      <c r="N142" s="253" t="s">
        <v>443</v>
      </c>
    </row>
    <row r="143" spans="1:14">
      <c r="A143" s="290" t="s">
        <v>1</v>
      </c>
      <c r="B143" s="226">
        <f t="shared" ref="B143:M143" si="22">+SUM(B139+B135)</f>
        <v>69723.9973427886</v>
      </c>
      <c r="C143" s="226">
        <f t="shared" si="22"/>
        <v>70563.816449293809</v>
      </c>
      <c r="D143" s="226">
        <f t="shared" si="22"/>
        <v>74914.901981462492</v>
      </c>
      <c r="E143" s="226">
        <f t="shared" si="22"/>
        <v>76669</v>
      </c>
      <c r="F143" s="226">
        <f t="shared" si="22"/>
        <v>76056.419225345991</v>
      </c>
      <c r="G143" s="226">
        <f t="shared" si="22"/>
        <v>75742.446814872004</v>
      </c>
      <c r="H143" s="226">
        <f t="shared" si="22"/>
        <v>78797.364446722408</v>
      </c>
      <c r="I143" s="226">
        <f t="shared" si="22"/>
        <v>74633.048490672794</v>
      </c>
      <c r="J143" s="226">
        <f t="shared" si="22"/>
        <v>75813.5672367527</v>
      </c>
      <c r="K143" s="226">
        <f t="shared" si="22"/>
        <v>69755.602448479796</v>
      </c>
      <c r="L143" s="226">
        <f t="shared" si="22"/>
        <v>69330.818494011604</v>
      </c>
      <c r="M143" s="226">
        <f t="shared" si="22"/>
        <v>71529.837100101504</v>
      </c>
      <c r="N143" s="256" t="s">
        <v>2</v>
      </c>
    </row>
    <row r="144" spans="1:14">
      <c r="A144" s="285" t="s">
        <v>509</v>
      </c>
      <c r="B144" s="214"/>
      <c r="C144" s="214"/>
      <c r="D144" s="214"/>
      <c r="E144" s="214"/>
      <c r="F144" s="214"/>
      <c r="G144" s="214"/>
      <c r="H144" s="214"/>
      <c r="I144" s="214"/>
      <c r="J144" s="214"/>
      <c r="K144" s="214"/>
      <c r="L144" s="214"/>
      <c r="M144" s="214"/>
      <c r="N144" s="287" t="s">
        <v>510</v>
      </c>
    </row>
    <row r="145" spans="1:14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</row>
    <row r="146" spans="1:14">
      <c r="A146" s="240" t="s">
        <v>446</v>
      </c>
      <c r="B146" s="241" t="str">
        <f t="shared" ref="B146:M146" si="23">+B4</f>
        <v>2018/01</v>
      </c>
      <c r="C146" s="241" t="str">
        <f t="shared" si="23"/>
        <v>2018/02</v>
      </c>
      <c r="D146" s="241" t="str">
        <f t="shared" si="23"/>
        <v>2018/03</v>
      </c>
      <c r="E146" s="241" t="str">
        <f t="shared" si="23"/>
        <v>2018/04</v>
      </c>
      <c r="F146" s="241" t="str">
        <f t="shared" si="23"/>
        <v>2018/05</v>
      </c>
      <c r="G146" s="241" t="str">
        <f t="shared" si="23"/>
        <v>2018/06</v>
      </c>
      <c r="H146" s="241" t="str">
        <f t="shared" si="23"/>
        <v>2018/07</v>
      </c>
      <c r="I146" s="241" t="str">
        <f t="shared" si="23"/>
        <v>2018/08</v>
      </c>
      <c r="J146" s="241" t="str">
        <f t="shared" si="23"/>
        <v>2018/09</v>
      </c>
      <c r="K146" s="241" t="str">
        <f t="shared" si="23"/>
        <v>2018/10</v>
      </c>
      <c r="L146" s="241" t="str">
        <f t="shared" si="23"/>
        <v>2018/11</v>
      </c>
      <c r="M146" s="241" t="str">
        <f t="shared" si="23"/>
        <v>2018/12</v>
      </c>
      <c r="N146" s="242" t="s">
        <v>450</v>
      </c>
    </row>
    <row r="147" spans="1:14">
      <c r="A147" s="288" t="s">
        <v>434</v>
      </c>
      <c r="B147" s="236">
        <v>460946.9</v>
      </c>
      <c r="C147" s="236">
        <v>464984.00000000006</v>
      </c>
      <c r="D147" s="236">
        <v>465798.3</v>
      </c>
      <c r="E147" s="236">
        <v>470298.2</v>
      </c>
      <c r="F147" s="236">
        <v>466469.1</v>
      </c>
      <c r="G147" s="236">
        <v>465511.2</v>
      </c>
      <c r="H147" s="236">
        <v>475542.80000000005</v>
      </c>
      <c r="I147" s="236">
        <v>465162.99999999994</v>
      </c>
      <c r="J147" s="236">
        <v>490122.5</v>
      </c>
      <c r="K147" s="236">
        <v>499320.3</v>
      </c>
      <c r="L147" s="236">
        <v>522535.6</v>
      </c>
      <c r="M147" s="236">
        <v>536579.69999999995</v>
      </c>
      <c r="N147" s="289" t="s">
        <v>440</v>
      </c>
    </row>
    <row r="148" spans="1:14">
      <c r="A148" s="243" t="s">
        <v>518</v>
      </c>
      <c r="B148" s="246">
        <v>1418.3</v>
      </c>
      <c r="C148" s="246">
        <v>1396</v>
      </c>
      <c r="D148" s="246">
        <v>1497.5</v>
      </c>
      <c r="E148" s="246">
        <v>1750.7</v>
      </c>
      <c r="F148" s="246">
        <v>1945.4</v>
      </c>
      <c r="G148" s="246">
        <v>2334.6</v>
      </c>
      <c r="H148" s="246">
        <v>2398.1999999999998</v>
      </c>
      <c r="I148" s="246">
        <v>2678.1</v>
      </c>
      <c r="J148" s="246">
        <v>2769.9</v>
      </c>
      <c r="K148" s="246">
        <v>3201.2</v>
      </c>
      <c r="L148" s="246">
        <v>2589.9</v>
      </c>
      <c r="M148" s="246">
        <v>3497.7</v>
      </c>
      <c r="N148" s="253" t="s">
        <v>441</v>
      </c>
    </row>
    <row r="149" spans="1:14">
      <c r="A149" s="243" t="s">
        <v>449</v>
      </c>
      <c r="B149" s="246">
        <v>1156.6000000000001</v>
      </c>
      <c r="C149" s="246">
        <v>1177.9000000000001</v>
      </c>
      <c r="D149" s="246">
        <v>1218.7</v>
      </c>
      <c r="E149" s="246">
        <v>1276.3</v>
      </c>
      <c r="F149" s="246">
        <v>1799.4</v>
      </c>
      <c r="G149" s="246">
        <v>1977.2</v>
      </c>
      <c r="H149" s="246">
        <v>2422.1</v>
      </c>
      <c r="I149" s="246">
        <v>2581.7000000000003</v>
      </c>
      <c r="J149" s="246">
        <v>2422.6999999999998</v>
      </c>
      <c r="K149" s="246">
        <v>2873.5</v>
      </c>
      <c r="L149" s="246">
        <v>2467.6</v>
      </c>
      <c r="M149" s="246">
        <v>2468.7000000000003</v>
      </c>
      <c r="N149" s="253" t="s">
        <v>452</v>
      </c>
    </row>
    <row r="150" spans="1:14">
      <c r="A150" s="243" t="s">
        <v>447</v>
      </c>
      <c r="B150" s="246">
        <v>264694.5</v>
      </c>
      <c r="C150" s="246">
        <v>268139.7</v>
      </c>
      <c r="D150" s="246">
        <v>269788.59999999998</v>
      </c>
      <c r="E150" s="246">
        <v>271211.40000000002</v>
      </c>
      <c r="F150" s="246">
        <v>270367.3</v>
      </c>
      <c r="G150" s="246">
        <v>272237.8</v>
      </c>
      <c r="H150" s="246">
        <v>284403.20000000001</v>
      </c>
      <c r="I150" s="246">
        <v>281656.59999999998</v>
      </c>
      <c r="J150" s="246">
        <v>303059.40000000002</v>
      </c>
      <c r="K150" s="246">
        <v>306388.09999999998</v>
      </c>
      <c r="L150" s="246">
        <v>320299.8</v>
      </c>
      <c r="M150" s="246">
        <v>330827.8</v>
      </c>
      <c r="N150" s="253" t="s">
        <v>124</v>
      </c>
    </row>
    <row r="151" spans="1:14">
      <c r="A151" s="243" t="s">
        <v>448</v>
      </c>
      <c r="B151" s="246">
        <v>178674</v>
      </c>
      <c r="C151" s="246">
        <v>180647.19999999998</v>
      </c>
      <c r="D151" s="246">
        <v>179210.5</v>
      </c>
      <c r="E151" s="246">
        <v>181272.39999999997</v>
      </c>
      <c r="F151" s="246">
        <v>177565.7</v>
      </c>
      <c r="G151" s="246">
        <v>176221.9</v>
      </c>
      <c r="H151" s="246">
        <v>173254.40000000002</v>
      </c>
      <c r="I151" s="246">
        <v>165943</v>
      </c>
      <c r="J151" s="246">
        <v>168848.8</v>
      </c>
      <c r="K151" s="246">
        <v>173347.7</v>
      </c>
      <c r="L151" s="246">
        <v>184074</v>
      </c>
      <c r="M151" s="246">
        <v>186182.39999999999</v>
      </c>
      <c r="N151" s="253" t="s">
        <v>451</v>
      </c>
    </row>
    <row r="152" spans="1:14">
      <c r="A152" s="243" t="s">
        <v>513</v>
      </c>
      <c r="B152" s="246">
        <v>15063.5</v>
      </c>
      <c r="C152" s="246">
        <v>13623.2</v>
      </c>
      <c r="D152" s="246">
        <v>14083</v>
      </c>
      <c r="E152" s="246">
        <v>14787.4</v>
      </c>
      <c r="F152" s="246">
        <v>14791.3</v>
      </c>
      <c r="G152" s="246">
        <v>12739.7</v>
      </c>
      <c r="H152" s="246">
        <v>13064.9</v>
      </c>
      <c r="I152" s="246">
        <v>12303.6</v>
      </c>
      <c r="J152" s="246">
        <v>13021.7</v>
      </c>
      <c r="K152" s="246">
        <v>13509.8</v>
      </c>
      <c r="L152" s="246">
        <v>13104.3</v>
      </c>
      <c r="M152" s="246">
        <v>13603.1</v>
      </c>
      <c r="N152" s="253" t="s">
        <v>515</v>
      </c>
    </row>
    <row r="153" spans="1:14">
      <c r="A153" s="288" t="s">
        <v>438</v>
      </c>
      <c r="B153" s="236">
        <v>122626.4</v>
      </c>
      <c r="C153" s="236">
        <v>121887.9</v>
      </c>
      <c r="D153" s="236">
        <v>117072.1</v>
      </c>
      <c r="E153" s="236">
        <v>120435.20000000001</v>
      </c>
      <c r="F153" s="236">
        <v>109353.5</v>
      </c>
      <c r="G153" s="236">
        <v>103105.5</v>
      </c>
      <c r="H153" s="236">
        <v>98180</v>
      </c>
      <c r="I153" s="236">
        <v>81867.899999999994</v>
      </c>
      <c r="J153" s="236">
        <v>86624.4</v>
      </c>
      <c r="K153" s="236">
        <v>89756.7</v>
      </c>
      <c r="L153" s="236">
        <v>100072.70000000001</v>
      </c>
      <c r="M153" s="236">
        <v>96917.400000000009</v>
      </c>
      <c r="N153" s="289" t="s">
        <v>20</v>
      </c>
    </row>
    <row r="154" spans="1:14">
      <c r="A154" s="243" t="s">
        <v>518</v>
      </c>
      <c r="B154" s="246">
        <v>93.4</v>
      </c>
      <c r="C154" s="246">
        <v>104.7</v>
      </c>
      <c r="D154" s="246">
        <v>108.3</v>
      </c>
      <c r="E154" s="246">
        <v>107.8</v>
      </c>
      <c r="F154" s="246">
        <v>112</v>
      </c>
      <c r="G154" s="246">
        <v>118.4</v>
      </c>
      <c r="H154" s="246">
        <v>123.4</v>
      </c>
      <c r="I154" s="246">
        <v>126.6</v>
      </c>
      <c r="J154" s="246">
        <v>158.69999999999999</v>
      </c>
      <c r="K154" s="246">
        <v>187.2</v>
      </c>
      <c r="L154" s="246">
        <v>178.1</v>
      </c>
      <c r="M154" s="246">
        <v>216.2</v>
      </c>
      <c r="N154" s="253" t="s">
        <v>441</v>
      </c>
    </row>
    <row r="155" spans="1:14">
      <c r="A155" s="243" t="s">
        <v>449</v>
      </c>
      <c r="B155" s="246">
        <v>39.1</v>
      </c>
      <c r="C155" s="246">
        <v>68.7</v>
      </c>
      <c r="D155" s="246">
        <v>26.7</v>
      </c>
      <c r="E155" s="246">
        <v>26.7</v>
      </c>
      <c r="F155" s="246">
        <v>24.7</v>
      </c>
      <c r="G155" s="246">
        <v>605.5</v>
      </c>
      <c r="H155" s="246">
        <v>1098.9000000000001</v>
      </c>
      <c r="I155" s="246">
        <v>1411.8</v>
      </c>
      <c r="J155" s="246">
        <v>1568.1</v>
      </c>
      <c r="K155" s="246">
        <v>1600.4</v>
      </c>
      <c r="L155" s="246">
        <v>1668.7</v>
      </c>
      <c r="M155" s="246">
        <v>1694.6</v>
      </c>
      <c r="N155" s="253" t="s">
        <v>452</v>
      </c>
    </row>
    <row r="156" spans="1:14">
      <c r="A156" s="243" t="s">
        <v>447</v>
      </c>
      <c r="B156" s="246">
        <v>71655.8</v>
      </c>
      <c r="C156" s="246">
        <v>70763.399999999994</v>
      </c>
      <c r="D156" s="246">
        <v>68470.5</v>
      </c>
      <c r="E156" s="246">
        <v>71258.100000000006</v>
      </c>
      <c r="F156" s="246">
        <v>64739.3</v>
      </c>
      <c r="G156" s="246">
        <v>59631</v>
      </c>
      <c r="H156" s="246">
        <v>58605.4</v>
      </c>
      <c r="I156" s="246">
        <v>49752.7</v>
      </c>
      <c r="J156" s="246">
        <v>50849.7</v>
      </c>
      <c r="K156" s="246">
        <v>52218.6</v>
      </c>
      <c r="L156" s="246">
        <v>58610.9</v>
      </c>
      <c r="M156" s="246">
        <v>55600.800000000003</v>
      </c>
      <c r="N156" s="253" t="s">
        <v>124</v>
      </c>
    </row>
    <row r="157" spans="1:14">
      <c r="A157" s="243" t="s">
        <v>448</v>
      </c>
      <c r="B157" s="201">
        <v>50838.1</v>
      </c>
      <c r="C157" s="201">
        <v>50951.1</v>
      </c>
      <c r="D157" s="201">
        <v>48466.6</v>
      </c>
      <c r="E157" s="201">
        <v>49042.6</v>
      </c>
      <c r="F157" s="201">
        <v>44477.5</v>
      </c>
      <c r="G157" s="201">
        <v>42750.6</v>
      </c>
      <c r="H157" s="201">
        <v>38352.300000000003</v>
      </c>
      <c r="I157" s="201">
        <v>30576.799999999999</v>
      </c>
      <c r="J157" s="201">
        <v>34047.9</v>
      </c>
      <c r="K157" s="201">
        <v>35750.5</v>
      </c>
      <c r="L157" s="201">
        <v>39615</v>
      </c>
      <c r="M157" s="201">
        <v>39405.800000000003</v>
      </c>
      <c r="N157" s="253" t="s">
        <v>451</v>
      </c>
    </row>
    <row r="158" spans="1:14">
      <c r="A158" s="290" t="s">
        <v>1</v>
      </c>
      <c r="B158" s="226">
        <v>583573.30000000005</v>
      </c>
      <c r="C158" s="226">
        <v>586871.9</v>
      </c>
      <c r="D158" s="226">
        <v>582870.4</v>
      </c>
      <c r="E158" s="226">
        <v>590733.4</v>
      </c>
      <c r="F158" s="226">
        <v>575822.6</v>
      </c>
      <c r="G158" s="226">
        <v>568616.69999999995</v>
      </c>
      <c r="H158" s="226">
        <v>573722.80000000005</v>
      </c>
      <c r="I158" s="226">
        <v>547030.89999999991</v>
      </c>
      <c r="J158" s="226">
        <v>576746.9</v>
      </c>
      <c r="K158" s="226">
        <v>589077</v>
      </c>
      <c r="L158" s="226">
        <v>622608.30000000005</v>
      </c>
      <c r="M158" s="226">
        <v>633497.1</v>
      </c>
      <c r="N158" s="256" t="s">
        <v>2</v>
      </c>
    </row>
    <row r="159" spans="1:14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</row>
    <row r="160" spans="1:14">
      <c r="A160" s="291" t="s">
        <v>453</v>
      </c>
      <c r="B160" s="258" t="str">
        <f t="shared" ref="B160:M160" si="24">+B4</f>
        <v>2018/01</v>
      </c>
      <c r="C160" s="258" t="str">
        <f t="shared" si="24"/>
        <v>2018/02</v>
      </c>
      <c r="D160" s="258" t="str">
        <f t="shared" si="24"/>
        <v>2018/03</v>
      </c>
      <c r="E160" s="258" t="str">
        <f t="shared" si="24"/>
        <v>2018/04</v>
      </c>
      <c r="F160" s="258" t="str">
        <f t="shared" si="24"/>
        <v>2018/05</v>
      </c>
      <c r="G160" s="258" t="str">
        <f t="shared" si="24"/>
        <v>2018/06</v>
      </c>
      <c r="H160" s="258" t="str">
        <f t="shared" si="24"/>
        <v>2018/07</v>
      </c>
      <c r="I160" s="258" t="str">
        <f t="shared" si="24"/>
        <v>2018/08</v>
      </c>
      <c r="J160" s="258" t="str">
        <f t="shared" si="24"/>
        <v>2018/09</v>
      </c>
      <c r="K160" s="258" t="str">
        <f t="shared" si="24"/>
        <v>2018/10</v>
      </c>
      <c r="L160" s="258" t="str">
        <f t="shared" si="24"/>
        <v>2018/11</v>
      </c>
      <c r="M160" s="258" t="str">
        <f t="shared" si="24"/>
        <v>2018/12</v>
      </c>
      <c r="N160" s="204" t="s">
        <v>454</v>
      </c>
    </row>
    <row r="161" spans="1:14">
      <c r="A161" s="174" t="s">
        <v>374</v>
      </c>
      <c r="B161" s="205">
        <v>23571.181504743578</v>
      </c>
      <c r="C161" s="205">
        <v>44094.9395521357</v>
      </c>
      <c r="D161" s="205">
        <v>63792.67027444936</v>
      </c>
      <c r="E161" s="205">
        <v>87216.058773298952</v>
      </c>
      <c r="F161" s="205">
        <v>111710.38238304925</v>
      </c>
      <c r="G161" s="205">
        <v>131769.52369214164</v>
      </c>
      <c r="H161" s="205">
        <v>157169.27808771984</v>
      </c>
      <c r="I161" s="205">
        <v>177991.74869239959</v>
      </c>
      <c r="J161" s="205">
        <v>194568.10546447514</v>
      </c>
      <c r="K161" s="205">
        <v>215276.51302047513</v>
      </c>
      <c r="L161" s="205">
        <v>234288.65559876262</v>
      </c>
      <c r="M161" s="205">
        <v>246213.62258628863</v>
      </c>
      <c r="N161" s="176" t="s">
        <v>375</v>
      </c>
    </row>
    <row r="162" spans="1:14">
      <c r="A162" s="174" t="s">
        <v>66</v>
      </c>
      <c r="B162" s="309">
        <v>0.23307005046667528</v>
      </c>
      <c r="C162" s="309">
        <v>0.24481068942863959</v>
      </c>
      <c r="D162" s="309">
        <v>0.24054491462825675</v>
      </c>
      <c r="E162" s="309">
        <v>0.32886818064800483</v>
      </c>
      <c r="F162" s="309">
        <v>0.26778548896331755</v>
      </c>
      <c r="G162" s="309">
        <v>0.27464822240498848</v>
      </c>
      <c r="H162" s="309">
        <v>0.27653102411792729</v>
      </c>
      <c r="I162" s="309">
        <v>0.28393675059073076</v>
      </c>
      <c r="J162" s="309">
        <v>0.28550539397466373</v>
      </c>
      <c r="K162" s="309">
        <v>0.31589250209677672</v>
      </c>
      <c r="L162" s="309">
        <v>0.29062612660217291</v>
      </c>
      <c r="M162" s="309">
        <v>0.28933891237861925</v>
      </c>
      <c r="N162" s="176" t="s">
        <v>72</v>
      </c>
    </row>
    <row r="163" spans="1:14">
      <c r="A163" s="206" t="s">
        <v>411</v>
      </c>
      <c r="B163" s="207">
        <v>21.691019735845565</v>
      </c>
      <c r="C163" s="207">
        <v>-403.56110697608761</v>
      </c>
      <c r="D163" s="207">
        <v>-780.82180669950117</v>
      </c>
      <c r="E163" s="207">
        <v>-1270.3281820544682</v>
      </c>
      <c r="F163" s="207">
        <v>-1408.0995435039331</v>
      </c>
      <c r="G163" s="207">
        <v>-1738.2624687476027</v>
      </c>
      <c r="H163" s="207">
        <v>-2061.6101730987762</v>
      </c>
      <c r="I163" s="207">
        <v>-2179.5636504177896</v>
      </c>
      <c r="J163" s="207">
        <v>-2067.6801268347581</v>
      </c>
      <c r="K163" s="207">
        <v>-2334.6480788347581</v>
      </c>
      <c r="L163" s="207">
        <v>-1954.3933023391946</v>
      </c>
      <c r="M163" s="207">
        <v>-2011.738285293525</v>
      </c>
      <c r="N163" s="260" t="s">
        <v>412</v>
      </c>
    </row>
    <row r="164" spans="1:14">
      <c r="A164" s="189"/>
      <c r="B164" s="205"/>
      <c r="C164" s="205"/>
      <c r="D164" s="205"/>
      <c r="E164" s="205"/>
      <c r="F164" s="205"/>
      <c r="G164" s="205"/>
      <c r="H164" s="205"/>
      <c r="I164" s="205"/>
      <c r="J164" s="205"/>
      <c r="K164" s="205"/>
      <c r="L164" s="205"/>
      <c r="M164" s="205"/>
      <c r="N164" s="202"/>
    </row>
    <row r="165" spans="1:14">
      <c r="A165" s="265" t="s">
        <v>536</v>
      </c>
      <c r="B165" s="268"/>
      <c r="C165" s="268"/>
      <c r="D165" s="268"/>
      <c r="E165" s="265"/>
      <c r="F165" s="265"/>
      <c r="G165" s="265"/>
      <c r="H165" s="265"/>
      <c r="I165" s="265"/>
      <c r="J165" s="265"/>
      <c r="K165" s="265"/>
      <c r="L165" s="265"/>
      <c r="M165" s="265"/>
      <c r="N165" s="224" t="s">
        <v>537</v>
      </c>
    </row>
    <row r="166" spans="1:14">
      <c r="B166" s="268"/>
      <c r="C166" s="268"/>
      <c r="D166" s="268"/>
      <c r="E166" s="265"/>
      <c r="F166" s="265"/>
      <c r="G166" s="265"/>
      <c r="H166" s="265"/>
      <c r="I166" s="265"/>
      <c r="J166" s="265"/>
      <c r="K166" s="265"/>
      <c r="L166" s="265"/>
      <c r="M166" s="265"/>
    </row>
    <row r="167" spans="1:14">
      <c r="A167" s="266"/>
    </row>
    <row r="168" spans="1:14">
      <c r="A168" s="267"/>
      <c r="B168" s="265"/>
      <c r="C168" s="265"/>
      <c r="D168" s="265"/>
      <c r="E168" s="268"/>
      <c r="F168" s="268"/>
      <c r="G168" s="266"/>
      <c r="H168" s="266"/>
      <c r="I168" s="266"/>
      <c r="J168" s="266"/>
      <c r="M168" s="266"/>
    </row>
    <row r="169" spans="1:14">
      <c r="A169" s="268"/>
      <c r="B169" s="268"/>
      <c r="C169" s="268"/>
      <c r="D169" s="268"/>
      <c r="E169" s="268"/>
      <c r="F169" s="268"/>
      <c r="G169" s="268"/>
      <c r="H169" s="268"/>
      <c r="I169" s="268"/>
      <c r="J169" s="268"/>
      <c r="M169" s="268"/>
    </row>
    <row r="170" spans="1:14">
      <c r="A170" s="268"/>
      <c r="B170" s="268"/>
      <c r="C170" s="268"/>
      <c r="D170" s="268"/>
      <c r="E170" s="268"/>
      <c r="F170" s="268"/>
      <c r="G170" s="268"/>
      <c r="H170" s="268"/>
      <c r="I170" s="268"/>
      <c r="J170" s="268"/>
      <c r="M170" s="268"/>
    </row>
    <row r="171" spans="1:14">
      <c r="A171" s="268"/>
      <c r="B171" s="268"/>
      <c r="C171" s="26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</row>
    <row r="172" spans="1:14">
      <c r="A172" s="268"/>
      <c r="B172" s="268"/>
      <c r="C172" s="26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</row>
    <row r="173" spans="1:14">
      <c r="A173" s="268"/>
      <c r="B173" s="268"/>
      <c r="C173" s="26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</row>
    <row r="174" spans="1:14">
      <c r="A174" s="268"/>
      <c r="B174" s="268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4">
      <c r="A175" s="268"/>
      <c r="B175" s="268"/>
      <c r="C175" s="268"/>
      <c r="D175" s="268"/>
      <c r="E175" s="268"/>
      <c r="F175" s="268"/>
      <c r="G175" s="268"/>
      <c r="H175" s="268"/>
      <c r="I175" s="268"/>
      <c r="J175" s="268"/>
      <c r="K175" s="268"/>
      <c r="L175" s="268"/>
      <c r="M175" s="268"/>
    </row>
    <row r="176" spans="1:14">
      <c r="A176" s="268"/>
      <c r="B176" s="268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268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268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268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268"/>
      <c r="C180" s="268"/>
      <c r="D180" s="268"/>
      <c r="E180" s="269"/>
      <c r="F180" s="269"/>
      <c r="G180" s="269"/>
      <c r="H180" s="269"/>
      <c r="I180" s="269"/>
      <c r="J180" s="269"/>
      <c r="K180" s="269"/>
      <c r="L180" s="269"/>
      <c r="M180" s="269"/>
    </row>
    <row r="181" spans="1:13">
      <c r="A181" s="268"/>
      <c r="B181" s="268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268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268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268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268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269"/>
      <c r="C186" s="269"/>
      <c r="D186" s="269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268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268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268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268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268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268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268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268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268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268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268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268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268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268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268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268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268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268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268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268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268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268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268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268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268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268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268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268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268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268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268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268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268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268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268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268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268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268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268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268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268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268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268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268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268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268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268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268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268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268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268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268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268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268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268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268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268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268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268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268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268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268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268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268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268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268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268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268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268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268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268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268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268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268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268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268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268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268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268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268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268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268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268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268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268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268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268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268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268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268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268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268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268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268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268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268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268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268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268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268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268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268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268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268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268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</row>
    <row r="308" spans="1:13">
      <c r="A308" s="268"/>
      <c r="B308" s="268"/>
      <c r="C308" s="268"/>
      <c r="D308" s="268"/>
      <c r="E308" s="268"/>
      <c r="F308" s="268"/>
      <c r="G308" s="268"/>
      <c r="H308" s="268"/>
      <c r="I308" s="268"/>
      <c r="J308" s="268"/>
      <c r="K308" s="268"/>
      <c r="L308" s="268"/>
      <c r="M308" s="268"/>
    </row>
    <row r="309" spans="1:13">
      <c r="A309" s="268"/>
      <c r="B309" s="268"/>
      <c r="C309" s="268"/>
      <c r="D309" s="268"/>
      <c r="E309" s="268"/>
      <c r="F309" s="268"/>
      <c r="G309" s="268"/>
      <c r="H309" s="268"/>
      <c r="I309" s="268"/>
      <c r="J309" s="268"/>
      <c r="K309" s="268"/>
      <c r="L309" s="268"/>
      <c r="M309" s="268"/>
    </row>
    <row r="310" spans="1:13">
      <c r="A310" s="268"/>
      <c r="B310" s="268"/>
      <c r="C310" s="268"/>
      <c r="D310" s="268"/>
      <c r="E310" s="268"/>
      <c r="F310" s="268"/>
      <c r="G310" s="268"/>
      <c r="H310" s="268"/>
      <c r="I310" s="268"/>
      <c r="J310" s="268"/>
      <c r="K310" s="268"/>
      <c r="L310" s="268"/>
      <c r="M310" s="268"/>
    </row>
    <row r="311" spans="1:13">
      <c r="A311" s="268"/>
      <c r="B311" s="268"/>
      <c r="C311" s="268"/>
      <c r="D311" s="268"/>
      <c r="E311" s="268"/>
      <c r="F311" s="268"/>
      <c r="G311" s="268"/>
      <c r="H311" s="268"/>
      <c r="I311" s="268"/>
      <c r="J311" s="268"/>
      <c r="K311" s="268"/>
      <c r="L311" s="268"/>
      <c r="M311" s="268"/>
    </row>
    <row r="312" spans="1:13">
      <c r="A312" s="268"/>
      <c r="B312" s="268"/>
      <c r="C312" s="268"/>
      <c r="D312" s="268"/>
      <c r="E312" s="268"/>
      <c r="F312" s="268"/>
      <c r="G312" s="268"/>
      <c r="H312" s="268"/>
      <c r="I312" s="268"/>
      <c r="J312" s="268"/>
      <c r="K312" s="268"/>
      <c r="L312" s="268"/>
      <c r="M312" s="268"/>
    </row>
    <row r="313" spans="1:13">
      <c r="A313" s="268"/>
      <c r="B313" s="268"/>
      <c r="C313" s="268"/>
      <c r="D313" s="268"/>
      <c r="E313" s="268"/>
      <c r="F313" s="268"/>
      <c r="G313" s="268"/>
      <c r="H313" s="268"/>
      <c r="I313" s="268"/>
      <c r="J313" s="268"/>
      <c r="K313" s="268"/>
      <c r="L313" s="268"/>
      <c r="M313" s="268"/>
    </row>
    <row r="314" spans="1:13">
      <c r="A314" s="268"/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</row>
    <row r="315" spans="1:13">
      <c r="A315" s="268"/>
      <c r="B315" s="268"/>
      <c r="C315" s="268"/>
      <c r="D315" s="268"/>
      <c r="E315" s="268"/>
      <c r="F315" s="268"/>
      <c r="G315" s="268"/>
      <c r="H315" s="268"/>
      <c r="I315" s="268"/>
      <c r="J315" s="268"/>
      <c r="K315" s="268"/>
      <c r="L315" s="268"/>
      <c r="M315" s="268"/>
    </row>
    <row r="316" spans="1:13">
      <c r="A316" s="268"/>
      <c r="B316" s="268"/>
      <c r="C316" s="268"/>
      <c r="D316" s="268"/>
      <c r="E316" s="268"/>
      <c r="F316" s="268"/>
      <c r="G316" s="268"/>
      <c r="H316" s="268"/>
      <c r="I316" s="268"/>
      <c r="J316" s="268"/>
      <c r="K316" s="268"/>
      <c r="L316" s="268"/>
      <c r="M316" s="268"/>
    </row>
    <row r="317" spans="1:13">
      <c r="A317" s="268"/>
      <c r="B317" s="268"/>
      <c r="C317" s="268"/>
      <c r="D317" s="268"/>
      <c r="E317" s="268"/>
      <c r="F317" s="268"/>
      <c r="G317" s="268"/>
      <c r="H317" s="268"/>
      <c r="I317" s="268"/>
      <c r="J317" s="268"/>
      <c r="K317" s="268"/>
      <c r="L317" s="268"/>
      <c r="M317" s="268"/>
    </row>
    <row r="318" spans="1:13">
      <c r="A318" s="268"/>
      <c r="B318" s="268"/>
      <c r="C318" s="268"/>
      <c r="D318" s="268"/>
      <c r="E318" s="268"/>
      <c r="F318" s="268"/>
      <c r="G318" s="268"/>
      <c r="H318" s="268"/>
      <c r="I318" s="268"/>
      <c r="J318" s="268"/>
      <c r="K318" s="268"/>
      <c r="L318" s="268"/>
      <c r="M318" s="268"/>
    </row>
    <row r="319" spans="1:13">
      <c r="A319" s="268"/>
      <c r="B319" s="268"/>
      <c r="C319" s="268"/>
      <c r="D319" s="268"/>
    </row>
    <row r="320" spans="1:13">
      <c r="A320" s="268"/>
      <c r="B320" s="268"/>
      <c r="C320" s="268"/>
      <c r="D320" s="268"/>
    </row>
    <row r="321" spans="1:4">
      <c r="A321" s="268"/>
      <c r="B321" s="268"/>
      <c r="C321" s="268"/>
      <c r="D321" s="268"/>
    </row>
    <row r="322" spans="1:4">
      <c r="A322" s="268"/>
      <c r="B322" s="268"/>
      <c r="C322" s="268"/>
      <c r="D322" s="268"/>
    </row>
    <row r="323" spans="1:4">
      <c r="A323" s="268"/>
      <c r="B323" s="268"/>
      <c r="C323" s="268"/>
      <c r="D323" s="268"/>
    </row>
    <row r="324" spans="1:4">
      <c r="A324" s="268"/>
      <c r="B324" s="268"/>
      <c r="C324" s="268"/>
      <c r="D324" s="268"/>
    </row>
  </sheetData>
  <pageMargins left="0.43307086614173229" right="0.23622047244094491" top="0.31496062992125984" bottom="0.31496062992125984" header="0.15748031496062992" footer="0.19685039370078741"/>
  <pageSetup paperSize="9" scale="44" fitToWidth="2" fitToHeight="2" orientation="landscape" r:id="rId1"/>
  <headerFooter>
    <oddHeader>&amp;L&amp;"Calibri,Regular"&amp;10</oddHeader>
    <oddFooter>&amp;R&amp;P/&amp;N</oddFooter>
    <evenHeader>&amp;L&amp;"Calibri,Regular"&amp;10</evenHeader>
    <firstHeader>&amp;L&amp;"Calibri,Regular"&amp;10</firstHeader>
  </headerFooter>
  <rowBreaks count="1" manualBreakCount="1">
    <brk id="68" max="13" man="1"/>
  </rowBreaks>
  <ignoredErrors>
    <ignoredError sqref="B5 B16 B27 B49:D49 B60:C60 B64:C64 B95 B123:D123 B127:D127 B131:D131 B135:C135 B139:C139 B143:C143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1:R313"/>
  <sheetViews>
    <sheetView zoomScale="70" zoomScaleNormal="70" workbookViewId="0">
      <selection activeCell="M5" sqref="M5:M24"/>
    </sheetView>
  </sheetViews>
  <sheetFormatPr defaultColWidth="42" defaultRowHeight="12.75"/>
  <cols>
    <col min="1" max="1" width="68.7109375" style="170" customWidth="1"/>
    <col min="2" max="2" width="15" style="313" customWidth="1"/>
    <col min="3" max="9" width="15" style="170" customWidth="1"/>
    <col min="10" max="10" width="16.28515625" style="170" customWidth="1"/>
    <col min="11" max="13" width="15" style="170" customWidth="1"/>
    <col min="14" max="14" width="75.7109375" style="170" bestFit="1" customWidth="1"/>
    <col min="15" max="16" width="42" style="170"/>
    <col min="17" max="17" width="28.42578125" style="170" customWidth="1"/>
    <col min="18" max="20" width="13.85546875" style="170" customWidth="1"/>
    <col min="21" max="16384" width="42" style="170"/>
  </cols>
  <sheetData>
    <row r="1" spans="1:16" s="165" customFormat="1" ht="22.5">
      <c r="A1" s="163" t="s">
        <v>378</v>
      </c>
      <c r="B1" s="435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306" t="s">
        <v>379</v>
      </c>
    </row>
    <row r="2" spans="1:16" s="165" customFormat="1" ht="22.5">
      <c r="A2" s="278"/>
      <c r="B2" s="43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276"/>
    </row>
    <row r="3" spans="1:16" s="165" customFormat="1" ht="22.5">
      <c r="A3" s="277"/>
      <c r="B3" s="43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276"/>
    </row>
    <row r="4" spans="1:16">
      <c r="A4" s="167" t="s">
        <v>495</v>
      </c>
      <c r="B4" s="437" t="s">
        <v>557</v>
      </c>
      <c r="C4" s="168" t="s">
        <v>558</v>
      </c>
      <c r="D4" s="168" t="s">
        <v>559</v>
      </c>
      <c r="E4" s="168" t="s">
        <v>560</v>
      </c>
      <c r="F4" s="168" t="s">
        <v>561</v>
      </c>
      <c r="G4" s="168" t="s">
        <v>562</v>
      </c>
      <c r="H4" s="168" t="s">
        <v>563</v>
      </c>
      <c r="I4" s="168" t="s">
        <v>564</v>
      </c>
      <c r="J4" s="168" t="s">
        <v>565</v>
      </c>
      <c r="K4" s="168" t="s">
        <v>566</v>
      </c>
      <c r="L4" s="168" t="s">
        <v>567</v>
      </c>
      <c r="M4" s="168" t="s">
        <v>568</v>
      </c>
      <c r="N4" s="169" t="s">
        <v>496</v>
      </c>
    </row>
    <row r="5" spans="1:16">
      <c r="A5" s="171" t="s">
        <v>343</v>
      </c>
      <c r="B5" s="423">
        <f>SUM(B6:B14)</f>
        <v>2778464.2094170763</v>
      </c>
      <c r="C5" s="423">
        <f t="shared" ref="C5:M5" si="0">SUM(C6:C14)</f>
        <v>2816109.8167008585</v>
      </c>
      <c r="D5" s="423">
        <f t="shared" si="0"/>
        <v>2929835.3693477726</v>
      </c>
      <c r="E5" s="423">
        <f t="shared" si="0"/>
        <v>3077891.0028015422</v>
      </c>
      <c r="F5" s="423">
        <f t="shared" si="0"/>
        <v>3082287.3842389211</v>
      </c>
      <c r="G5" s="423">
        <f t="shared" si="0"/>
        <v>3130589.6092429133</v>
      </c>
      <c r="H5" s="423">
        <f t="shared" si="0"/>
        <v>3179548.4518006183</v>
      </c>
      <c r="I5" s="423">
        <f t="shared" si="0"/>
        <v>3256450.3392904871</v>
      </c>
      <c r="J5" s="423">
        <f t="shared" si="0"/>
        <v>3337086.8675856176</v>
      </c>
      <c r="K5" s="423">
        <f t="shared" si="0"/>
        <v>3413460.0629877164</v>
      </c>
      <c r="L5" s="423">
        <f t="shared" si="0"/>
        <v>3485511.6434479514</v>
      </c>
      <c r="M5" s="423">
        <f t="shared" si="0"/>
        <v>3653212.6418894632</v>
      </c>
      <c r="N5" s="173" t="s">
        <v>345</v>
      </c>
      <c r="P5" s="225"/>
    </row>
    <row r="6" spans="1:16">
      <c r="A6" s="174" t="s">
        <v>340</v>
      </c>
      <c r="B6" s="416">
        <v>1011813.49</v>
      </c>
      <c r="C6" s="416">
        <v>993005.14999999991</v>
      </c>
      <c r="D6" s="416">
        <v>986341.43200000003</v>
      </c>
      <c r="E6" s="416">
        <v>1017046.529</v>
      </c>
      <c r="F6" s="416">
        <v>993242.90399999998</v>
      </c>
      <c r="G6" s="416">
        <v>1006541.879</v>
      </c>
      <c r="H6" s="416">
        <v>1044493.5049999999</v>
      </c>
      <c r="I6" s="416">
        <v>1074087.3489999999</v>
      </c>
      <c r="J6" s="416">
        <v>1107941.4639999999</v>
      </c>
      <c r="K6" s="416">
        <v>1131840.345</v>
      </c>
      <c r="L6" s="416">
        <v>1149921.21</v>
      </c>
      <c r="M6" s="416">
        <v>1219938.767</v>
      </c>
      <c r="N6" s="176" t="s">
        <v>351</v>
      </c>
      <c r="P6" s="225"/>
    </row>
    <row r="7" spans="1:16">
      <c r="A7" s="174" t="s">
        <v>341</v>
      </c>
      <c r="B7" s="416">
        <v>875440.59105000005</v>
      </c>
      <c r="C7" s="416">
        <v>903095.11866869999</v>
      </c>
      <c r="D7" s="416">
        <v>1008287.0035227999</v>
      </c>
      <c r="E7" s="416">
        <v>1063086.4408165999</v>
      </c>
      <c r="F7" s="416">
        <v>1084318.2439575</v>
      </c>
      <c r="G7" s="416">
        <v>1069769.1397650002</v>
      </c>
      <c r="H7" s="416">
        <v>1063762.8868746001</v>
      </c>
      <c r="I7" s="416">
        <v>1095919.9335262</v>
      </c>
      <c r="J7" s="416">
        <v>1097445.1195948001</v>
      </c>
      <c r="K7" s="416">
        <v>1117446.5017178003</v>
      </c>
      <c r="L7" s="416">
        <v>1115652.7041387998</v>
      </c>
      <c r="M7" s="416">
        <v>1148344.7604252</v>
      </c>
      <c r="N7" s="176" t="s">
        <v>352</v>
      </c>
      <c r="P7" s="225"/>
    </row>
    <row r="8" spans="1:16">
      <c r="A8" s="174" t="s">
        <v>585</v>
      </c>
      <c r="B8" s="416">
        <v>550411</v>
      </c>
      <c r="C8" s="416">
        <v>561021</v>
      </c>
      <c r="D8" s="416">
        <v>565107.10000000009</v>
      </c>
      <c r="E8" s="416">
        <v>598989.20000000007</v>
      </c>
      <c r="F8" s="416">
        <v>612021.69999999995</v>
      </c>
      <c r="G8" s="416">
        <v>650075.10000000009</v>
      </c>
      <c r="H8" s="416">
        <v>664635.60000000009</v>
      </c>
      <c r="I8" s="416">
        <v>675267.70000000007</v>
      </c>
      <c r="J8" s="416">
        <v>702093.1</v>
      </c>
      <c r="K8" s="416">
        <v>727998</v>
      </c>
      <c r="L8" s="416">
        <v>754385.8</v>
      </c>
      <c r="M8" s="416">
        <v>781780</v>
      </c>
      <c r="N8" s="176" t="s">
        <v>298</v>
      </c>
      <c r="P8" s="225"/>
    </row>
    <row r="9" spans="1:16">
      <c r="A9" s="174" t="s">
        <v>613</v>
      </c>
      <c r="B9" s="416">
        <v>109553.9616</v>
      </c>
      <c r="C9" s="416">
        <v>115766.32900000001</v>
      </c>
      <c r="D9" s="416">
        <v>122526.32811999999</v>
      </c>
      <c r="E9" s="416">
        <v>128156.34642999999</v>
      </c>
      <c r="F9" s="416">
        <v>127327.36442000001</v>
      </c>
      <c r="G9" s="416">
        <v>131795.24305999998</v>
      </c>
      <c r="H9" s="416">
        <v>130196.54796000001</v>
      </c>
      <c r="I9" s="416">
        <v>136539.4644</v>
      </c>
      <c r="J9" s="416">
        <v>140313.66939999998</v>
      </c>
      <c r="K9" s="416">
        <v>146308.86647000001</v>
      </c>
      <c r="L9" s="416">
        <v>147727.76856000003</v>
      </c>
      <c r="M9" s="416">
        <v>158146.56</v>
      </c>
      <c r="N9" s="176" t="s">
        <v>615</v>
      </c>
      <c r="P9" s="225"/>
    </row>
    <row r="10" spans="1:16">
      <c r="A10" s="174" t="s">
        <v>614</v>
      </c>
      <c r="B10" s="416">
        <v>21848.157302000003</v>
      </c>
      <c r="C10" s="416">
        <v>23358.635374000001</v>
      </c>
      <c r="D10" s="416">
        <v>26945.683580000001</v>
      </c>
      <c r="E10" s="416">
        <v>42996.683247000001</v>
      </c>
      <c r="F10" s="416">
        <v>42429.716247999997</v>
      </c>
      <c r="G10" s="416">
        <v>42583.308573000002</v>
      </c>
      <c r="H10" s="416">
        <v>40369.501098000001</v>
      </c>
      <c r="I10" s="416">
        <v>43165.34532</v>
      </c>
      <c r="J10" s="416">
        <v>43811.648041</v>
      </c>
      <c r="K10" s="416">
        <v>44762.148197000002</v>
      </c>
      <c r="L10" s="416">
        <v>45522.301090000001</v>
      </c>
      <c r="M10" s="416">
        <v>48187.834199999998</v>
      </c>
      <c r="N10" s="176" t="s">
        <v>616</v>
      </c>
      <c r="P10" s="225"/>
    </row>
    <row r="11" spans="1:16">
      <c r="A11" s="174" t="s">
        <v>234</v>
      </c>
      <c r="B11" s="424">
        <v>120554.91583532911</v>
      </c>
      <c r="C11" s="424">
        <v>123625.427372861</v>
      </c>
      <c r="D11" s="424">
        <v>117109.5022248123</v>
      </c>
      <c r="E11" s="424">
        <v>118936.85080736921</v>
      </c>
      <c r="F11" s="424">
        <v>112055.0098911058</v>
      </c>
      <c r="G11" s="424">
        <v>119070.7005367461</v>
      </c>
      <c r="H11" s="424">
        <v>123316.90548293901</v>
      </c>
      <c r="I11" s="424">
        <v>123920.65261677161</v>
      </c>
      <c r="J11" s="424">
        <v>137013.19829398711</v>
      </c>
      <c r="K11" s="424">
        <v>137084.9965120095</v>
      </c>
      <c r="L11" s="424">
        <v>164036.96663576408</v>
      </c>
      <c r="M11" s="424">
        <v>185780.10118336941</v>
      </c>
      <c r="N11" s="176" t="s">
        <v>144</v>
      </c>
      <c r="P11" s="225"/>
    </row>
    <row r="12" spans="1:16">
      <c r="A12" s="174" t="s">
        <v>262</v>
      </c>
      <c r="B12" s="416">
        <v>70859.230533733789</v>
      </c>
      <c r="C12" s="416">
        <v>77646.863380268711</v>
      </c>
      <c r="D12" s="416">
        <v>84002.824971325492</v>
      </c>
      <c r="E12" s="416">
        <v>89106.470976628902</v>
      </c>
      <c r="F12" s="416">
        <v>91194.602030272188</v>
      </c>
      <c r="G12" s="416">
        <v>91171.069359803208</v>
      </c>
      <c r="H12" s="416">
        <v>92934.876871455999</v>
      </c>
      <c r="I12" s="416">
        <v>87112.669730188703</v>
      </c>
      <c r="J12" s="416">
        <v>88288.173108926712</v>
      </c>
      <c r="K12" s="416">
        <v>87541.612538645</v>
      </c>
      <c r="L12" s="416">
        <v>88127.334609988291</v>
      </c>
      <c r="M12" s="416">
        <v>90980.578030559802</v>
      </c>
      <c r="N12" s="176" t="s">
        <v>569</v>
      </c>
      <c r="P12" s="225"/>
    </row>
    <row r="13" spans="1:16">
      <c r="A13" s="174" t="s">
        <v>584</v>
      </c>
      <c r="B13" s="416">
        <v>17925.569618162801</v>
      </c>
      <c r="C13" s="416">
        <v>18548.042063299203</v>
      </c>
      <c r="D13" s="416">
        <v>19449.2281590694</v>
      </c>
      <c r="E13" s="416">
        <v>19515.251450729302</v>
      </c>
      <c r="F13" s="416">
        <v>19650.0881833483</v>
      </c>
      <c r="G13" s="416">
        <v>19537.6371442091</v>
      </c>
      <c r="H13" s="416">
        <v>19794.2068366936</v>
      </c>
      <c r="I13" s="416">
        <v>20381.1057852378</v>
      </c>
      <c r="J13" s="416">
        <v>20120.430120773599</v>
      </c>
      <c r="K13" s="416">
        <v>20399.876135712402</v>
      </c>
      <c r="L13" s="416">
        <v>20060.057043234599</v>
      </c>
      <c r="M13" s="416">
        <v>19987.5912301811</v>
      </c>
      <c r="N13" s="176" t="s">
        <v>347</v>
      </c>
      <c r="P13" s="225"/>
    </row>
    <row r="14" spans="1:16">
      <c r="A14" s="174" t="s">
        <v>263</v>
      </c>
      <c r="B14" s="433">
        <v>57.293477850000009</v>
      </c>
      <c r="C14" s="433">
        <v>43.250841729999998</v>
      </c>
      <c r="D14" s="433">
        <v>66.266769765000006</v>
      </c>
      <c r="E14" s="433">
        <v>57.230073215000004</v>
      </c>
      <c r="F14" s="433">
        <v>47.755508695000003</v>
      </c>
      <c r="G14" s="433">
        <v>45.531804155000003</v>
      </c>
      <c r="H14" s="433">
        <v>44.421676929600004</v>
      </c>
      <c r="I14" s="433">
        <v>56.118912089799998</v>
      </c>
      <c r="J14" s="433">
        <v>60.06502613</v>
      </c>
      <c r="K14" s="433">
        <v>77.716416550000005</v>
      </c>
      <c r="L14" s="433">
        <v>77.501370164400001</v>
      </c>
      <c r="M14" s="433">
        <v>66.44982015330001</v>
      </c>
      <c r="N14" s="176" t="s">
        <v>346</v>
      </c>
      <c r="P14" s="225"/>
    </row>
    <row r="15" spans="1:16">
      <c r="A15" s="178" t="s">
        <v>344</v>
      </c>
      <c r="B15" s="432">
        <f t="shared" ref="B15:M15" si="1">SUM(B16:B23)</f>
        <v>454025.0276788529</v>
      </c>
      <c r="C15" s="432">
        <f t="shared" si="1"/>
        <v>455181.51102238928</v>
      </c>
      <c r="D15" s="432">
        <f t="shared" si="1"/>
        <v>422375.60626650066</v>
      </c>
      <c r="E15" s="432">
        <f t="shared" si="1"/>
        <v>431601.7158713825</v>
      </c>
      <c r="F15" s="432">
        <f t="shared" si="1"/>
        <v>419916.66258057905</v>
      </c>
      <c r="G15" s="432">
        <f t="shared" si="1"/>
        <v>448163.39501267707</v>
      </c>
      <c r="H15" s="432">
        <f t="shared" si="1"/>
        <v>460585.42333346233</v>
      </c>
      <c r="I15" s="432">
        <f t="shared" si="1"/>
        <v>449803.38182129565</v>
      </c>
      <c r="J15" s="432">
        <f t="shared" si="1"/>
        <v>485897.8539261925</v>
      </c>
      <c r="K15" s="432">
        <f t="shared" si="1"/>
        <v>480809.48892777401</v>
      </c>
      <c r="L15" s="432">
        <f t="shared" si="1"/>
        <v>500633.52878264716</v>
      </c>
      <c r="M15" s="432">
        <f t="shared" si="1"/>
        <v>537878.67216033337</v>
      </c>
      <c r="N15" s="180" t="s">
        <v>359</v>
      </c>
    </row>
    <row r="16" spans="1:16">
      <c r="A16" s="174" t="s">
        <v>340</v>
      </c>
      <c r="B16" s="416">
        <v>22985.134999999998</v>
      </c>
      <c r="C16" s="416">
        <v>23256.035</v>
      </c>
      <c r="D16" s="416">
        <v>25153.269</v>
      </c>
      <c r="E16" s="416">
        <v>27256.602999999999</v>
      </c>
      <c r="F16" s="416">
        <v>25646.292000000001</v>
      </c>
      <c r="G16" s="416">
        <v>25892.253000000001</v>
      </c>
      <c r="H16" s="416">
        <v>26223.162</v>
      </c>
      <c r="I16" s="416">
        <v>26999.688999999998</v>
      </c>
      <c r="J16" s="416">
        <v>27329.379000000001</v>
      </c>
      <c r="K16" s="416">
        <v>28211.578000000001</v>
      </c>
      <c r="L16" s="416">
        <v>28820.528999999999</v>
      </c>
      <c r="M16" s="416">
        <v>29738.761999999999</v>
      </c>
      <c r="N16" s="176" t="s">
        <v>351</v>
      </c>
    </row>
    <row r="17" spans="1:15">
      <c r="A17" s="174" t="s">
        <v>341</v>
      </c>
      <c r="B17" s="416">
        <v>99980.683951999992</v>
      </c>
      <c r="C17" s="416">
        <v>101151.6453854</v>
      </c>
      <c r="D17" s="416">
        <v>106610.59624850001</v>
      </c>
      <c r="E17" s="416">
        <v>113716.00439300001</v>
      </c>
      <c r="F17" s="416">
        <v>115551.6927195</v>
      </c>
      <c r="G17" s="416">
        <v>114495.84092199999</v>
      </c>
      <c r="H17" s="416">
        <v>113607.7683847</v>
      </c>
      <c r="I17" s="416">
        <v>117208.58786179998</v>
      </c>
      <c r="J17" s="416">
        <v>114912.4973191</v>
      </c>
      <c r="K17" s="416">
        <v>116936.4724955</v>
      </c>
      <c r="L17" s="416">
        <v>117467.87343969999</v>
      </c>
      <c r="M17" s="416">
        <v>121952.51089819999</v>
      </c>
      <c r="N17" s="176" t="s">
        <v>352</v>
      </c>
    </row>
    <row r="18" spans="1:15">
      <c r="A18" s="174" t="s">
        <v>342</v>
      </c>
      <c r="B18" s="416">
        <v>1058.6959999999999</v>
      </c>
      <c r="C18" s="416">
        <v>1039.604</v>
      </c>
      <c r="D18" s="416">
        <v>1105.2860000000001</v>
      </c>
      <c r="E18" s="416">
        <v>1176.7159999999999</v>
      </c>
      <c r="F18" s="416">
        <v>1177.521</v>
      </c>
      <c r="G18" s="416">
        <v>1147.018</v>
      </c>
      <c r="H18" s="416">
        <v>1146.7139999999999</v>
      </c>
      <c r="I18" s="416">
        <v>1306.251</v>
      </c>
      <c r="J18" s="416">
        <v>1343.347</v>
      </c>
      <c r="K18" s="416">
        <v>1413.0060000000001</v>
      </c>
      <c r="L18" s="416">
        <v>1454.615</v>
      </c>
      <c r="M18" s="416">
        <v>1535.7370000000001</v>
      </c>
      <c r="N18" s="176" t="s">
        <v>353</v>
      </c>
    </row>
    <row r="19" spans="1:15">
      <c r="A19" s="174" t="s">
        <v>585</v>
      </c>
      <c r="B19" s="424">
        <v>96696</v>
      </c>
      <c r="C19" s="424">
        <v>95713.4</v>
      </c>
      <c r="D19" s="424">
        <v>80438.899999999994</v>
      </c>
      <c r="E19" s="424">
        <v>78192.600000000006</v>
      </c>
      <c r="F19" s="424">
        <v>75885.399999999994</v>
      </c>
      <c r="G19" s="424">
        <v>84319.1</v>
      </c>
      <c r="H19" s="424">
        <v>87281.4</v>
      </c>
      <c r="I19" s="424">
        <v>86987.6</v>
      </c>
      <c r="J19" s="424">
        <v>91501.2</v>
      </c>
      <c r="K19" s="424">
        <v>89154.299999999988</v>
      </c>
      <c r="L19" s="424">
        <v>90476.3</v>
      </c>
      <c r="M19" s="424">
        <v>91609.600000000006</v>
      </c>
      <c r="N19" s="176" t="s">
        <v>298</v>
      </c>
    </row>
    <row r="20" spans="1:15">
      <c r="A20" s="174" t="s">
        <v>234</v>
      </c>
      <c r="B20" s="424">
        <v>230142.22128991078</v>
      </c>
      <c r="C20" s="424">
        <v>230799.4193200435</v>
      </c>
      <c r="D20" s="424">
        <v>205775.5854323899</v>
      </c>
      <c r="E20" s="424">
        <v>208064.04315290012</v>
      </c>
      <c r="F20" s="424">
        <v>198480.79411444801</v>
      </c>
      <c r="G20" s="424">
        <v>219093.72151093869</v>
      </c>
      <c r="H20" s="424">
        <v>229342.21299576701</v>
      </c>
      <c r="I20" s="424">
        <v>214361.21815050539</v>
      </c>
      <c r="J20" s="424">
        <v>247903.2388368283</v>
      </c>
      <c r="K20" s="424">
        <v>242507.29852473928</v>
      </c>
      <c r="L20" s="424">
        <v>259931.7392607028</v>
      </c>
      <c r="M20" s="424">
        <v>290399.5409026753</v>
      </c>
      <c r="N20" s="176" t="s">
        <v>144</v>
      </c>
    </row>
    <row r="21" spans="1:15">
      <c r="A21" s="174" t="s">
        <v>262</v>
      </c>
      <c r="B21" s="424">
        <v>1682.9283553648997</v>
      </c>
      <c r="C21" s="424">
        <v>1774.1587378349</v>
      </c>
      <c r="D21" s="424">
        <v>1908.4665281649002</v>
      </c>
      <c r="E21" s="424">
        <v>1772.7241983566</v>
      </c>
      <c r="F21" s="424">
        <v>1755.8807080544</v>
      </c>
      <c r="G21" s="424">
        <v>1820.9712990324001</v>
      </c>
      <c r="H21" s="424">
        <v>1582.4616226585999</v>
      </c>
      <c r="I21" s="424">
        <v>1603.8827414179</v>
      </c>
      <c r="J21" s="424">
        <v>1662.5861867177</v>
      </c>
      <c r="K21" s="424">
        <v>1456.9390458170999</v>
      </c>
      <c r="L21" s="424">
        <v>1377.5676349133998</v>
      </c>
      <c r="M21" s="424">
        <v>1573.2945112224002</v>
      </c>
      <c r="N21" s="176" t="s">
        <v>569</v>
      </c>
    </row>
    <row r="22" spans="1:15">
      <c r="A22" s="174" t="s">
        <v>584</v>
      </c>
      <c r="B22" s="424">
        <v>1479.1493118372</v>
      </c>
      <c r="C22" s="424">
        <v>1447.0417333009</v>
      </c>
      <c r="D22" s="424">
        <v>1383.3071686209</v>
      </c>
      <c r="E22" s="424">
        <v>1422.8741692707999</v>
      </c>
      <c r="F22" s="424">
        <v>1418.9339450916</v>
      </c>
      <c r="G22" s="424">
        <v>1394.2810049909999</v>
      </c>
      <c r="H22" s="424">
        <v>1401.5648478662999</v>
      </c>
      <c r="I22" s="424">
        <v>1336.0135740421999</v>
      </c>
      <c r="J22" s="424">
        <v>1245.4298442264999</v>
      </c>
      <c r="K22" s="424">
        <v>1129.7667722875999</v>
      </c>
      <c r="L22" s="424">
        <v>1104.6310795653999</v>
      </c>
      <c r="M22" s="424">
        <v>1068.6884908188999</v>
      </c>
      <c r="N22" s="176" t="s">
        <v>347</v>
      </c>
    </row>
    <row r="23" spans="1:15">
      <c r="A23" s="174" t="s">
        <v>263</v>
      </c>
      <c r="B23" s="425">
        <v>0.21376974000000001</v>
      </c>
      <c r="C23" s="425">
        <v>0.20684580999999999</v>
      </c>
      <c r="D23" s="425">
        <v>0.19588882499999999</v>
      </c>
      <c r="E23" s="425">
        <v>0.150957855</v>
      </c>
      <c r="F23" s="425">
        <v>0.148093485</v>
      </c>
      <c r="G23" s="425">
        <v>0.209275715</v>
      </c>
      <c r="H23" s="425">
        <v>0.1394824704</v>
      </c>
      <c r="I23" s="425">
        <v>0.13949353019999999</v>
      </c>
      <c r="J23" s="425">
        <v>0.17573932</v>
      </c>
      <c r="K23" s="425">
        <v>0.12808943</v>
      </c>
      <c r="L23" s="425">
        <v>0.27336776559999998</v>
      </c>
      <c r="M23" s="425">
        <v>0.53835741670000004</v>
      </c>
      <c r="N23" s="176" t="s">
        <v>346</v>
      </c>
    </row>
    <row r="24" spans="1:15" s="185" customFormat="1">
      <c r="A24" s="182" t="s">
        <v>1</v>
      </c>
      <c r="B24" s="429">
        <f>+B5+B15</f>
        <v>3232489.2370959292</v>
      </c>
      <c r="C24" s="429">
        <f t="shared" ref="C24:M24" si="2">+C5+C15</f>
        <v>3271291.3277232479</v>
      </c>
      <c r="D24" s="429">
        <f t="shared" si="2"/>
        <v>3352210.975614273</v>
      </c>
      <c r="E24" s="429">
        <f t="shared" si="2"/>
        <v>3509492.7186729247</v>
      </c>
      <c r="F24" s="429">
        <f t="shared" si="2"/>
        <v>3502204.0468195002</v>
      </c>
      <c r="G24" s="429">
        <f t="shared" si="2"/>
        <v>3578753.0042555905</v>
      </c>
      <c r="H24" s="429">
        <f t="shared" si="2"/>
        <v>3640133.8751340806</v>
      </c>
      <c r="I24" s="429">
        <f t="shared" si="2"/>
        <v>3706253.7211117828</v>
      </c>
      <c r="J24" s="429">
        <f t="shared" si="2"/>
        <v>3822984.7215118101</v>
      </c>
      <c r="K24" s="429">
        <f t="shared" si="2"/>
        <v>3894269.5519154905</v>
      </c>
      <c r="L24" s="429">
        <f t="shared" si="2"/>
        <v>3986145.1722305985</v>
      </c>
      <c r="M24" s="429">
        <f t="shared" si="2"/>
        <v>4191091.3140497967</v>
      </c>
      <c r="N24" s="184" t="s">
        <v>2</v>
      </c>
      <c r="O24" s="170"/>
    </row>
    <row r="25" spans="1:15" s="188" customFormat="1">
      <c r="A25" s="292" t="s">
        <v>598</v>
      </c>
      <c r="B25" s="438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7" t="s">
        <v>599</v>
      </c>
      <c r="O25" s="170"/>
    </row>
    <row r="26" spans="1:15">
      <c r="A26" s="189"/>
      <c r="B26" s="439"/>
      <c r="C26" s="189"/>
      <c r="D26" s="189"/>
      <c r="E26" s="189"/>
      <c r="F26" s="189"/>
      <c r="G26" s="189"/>
      <c r="H26" s="189"/>
      <c r="J26" s="189"/>
      <c r="K26" s="189"/>
      <c r="L26" s="189"/>
      <c r="M26" s="189"/>
      <c r="N26" s="190"/>
    </row>
    <row r="27" spans="1:15">
      <c r="A27" s="167" t="s">
        <v>360</v>
      </c>
      <c r="B27" s="311" t="str">
        <f t="shared" ref="B27:M27" si="3">+B4</f>
        <v>2019/01</v>
      </c>
      <c r="C27" s="311" t="str">
        <f t="shared" si="3"/>
        <v>2019/02</v>
      </c>
      <c r="D27" s="311" t="str">
        <f t="shared" si="3"/>
        <v>2019/03</v>
      </c>
      <c r="E27" s="311" t="str">
        <f t="shared" si="3"/>
        <v>2019/04</v>
      </c>
      <c r="F27" s="311" t="str">
        <f t="shared" si="3"/>
        <v>2019/05</v>
      </c>
      <c r="G27" s="311" t="str">
        <f t="shared" si="3"/>
        <v>2019/06</v>
      </c>
      <c r="H27" s="311" t="str">
        <f t="shared" si="3"/>
        <v>2019/07</v>
      </c>
      <c r="I27" s="311" t="str">
        <f t="shared" si="3"/>
        <v>2019/08</v>
      </c>
      <c r="J27" s="311" t="str">
        <f t="shared" si="3"/>
        <v>2019/09</v>
      </c>
      <c r="K27" s="311" t="str">
        <f t="shared" si="3"/>
        <v>2019/10</v>
      </c>
      <c r="L27" s="311" t="str">
        <f t="shared" si="3"/>
        <v>2019/11</v>
      </c>
      <c r="M27" s="311" t="str">
        <f t="shared" si="3"/>
        <v>2019/12</v>
      </c>
      <c r="N27" s="192" t="s">
        <v>361</v>
      </c>
    </row>
    <row r="28" spans="1:15">
      <c r="A28" s="193" t="s">
        <v>258</v>
      </c>
      <c r="B28" s="440">
        <v>877866.99133021105</v>
      </c>
      <c r="C28" s="194">
        <v>888028.68678731704</v>
      </c>
      <c r="D28" s="194">
        <v>808647.76970749698</v>
      </c>
      <c r="E28" s="194">
        <v>820167.85101190198</v>
      </c>
      <c r="F28" s="194">
        <v>780520.62609641301</v>
      </c>
      <c r="G28" s="194">
        <v>855741.52501252398</v>
      </c>
      <c r="H28" s="194">
        <v>888119.55552065198</v>
      </c>
      <c r="I28" s="194">
        <v>848429.12551788695</v>
      </c>
      <c r="J28" s="194">
        <v>956986.61460991995</v>
      </c>
      <c r="K28" s="194">
        <v>976793.85427774198</v>
      </c>
      <c r="L28" s="194">
        <v>1067427.8496415899</v>
      </c>
      <c r="M28" s="205">
        <v>1108772.75697278</v>
      </c>
      <c r="N28" s="195" t="s">
        <v>300</v>
      </c>
    </row>
    <row r="29" spans="1:15">
      <c r="A29" s="193" t="s">
        <v>235</v>
      </c>
      <c r="B29" s="441">
        <v>350697.13712523988</v>
      </c>
      <c r="C29" s="441">
        <v>354424.84669290448</v>
      </c>
      <c r="D29" s="196">
        <v>322885.08765720221</v>
      </c>
      <c r="E29" s="196">
        <v>327000.89396026934</v>
      </c>
      <c r="F29" s="196">
        <v>310535.80400555383</v>
      </c>
      <c r="G29" s="196">
        <v>338164.42204768478</v>
      </c>
      <c r="H29" s="196">
        <v>352659.11847870599</v>
      </c>
      <c r="I29" s="196">
        <v>338281.87076727697</v>
      </c>
      <c r="J29" s="196">
        <v>384916.43713081541</v>
      </c>
      <c r="K29" s="196">
        <v>379592.29503674875</v>
      </c>
      <c r="L29" s="196">
        <v>423968.70589646685</v>
      </c>
      <c r="M29" s="196">
        <v>476179.64208604471</v>
      </c>
      <c r="N29" s="197" t="s">
        <v>163</v>
      </c>
    </row>
    <row r="30" spans="1:15" s="313" customFormat="1">
      <c r="A30" s="526" t="s">
        <v>372</v>
      </c>
      <c r="B30" s="527">
        <v>89409.900000000009</v>
      </c>
      <c r="C30" s="527">
        <v>95041.2</v>
      </c>
      <c r="D30" s="527">
        <v>104341.59999999999</v>
      </c>
      <c r="E30" s="527">
        <v>109469.9</v>
      </c>
      <c r="F30" s="527">
        <v>110855.4</v>
      </c>
      <c r="G30" s="527">
        <v>110806.8</v>
      </c>
      <c r="H30" s="527">
        <v>112541</v>
      </c>
      <c r="I30" s="527">
        <v>107089.79999999999</v>
      </c>
      <c r="J30" s="527">
        <v>109111.5</v>
      </c>
      <c r="K30" s="527">
        <v>108725.79999999999</v>
      </c>
      <c r="L30" s="527">
        <v>107807.7</v>
      </c>
      <c r="M30" s="527">
        <v>111405.5</v>
      </c>
      <c r="N30" s="528" t="s">
        <v>373</v>
      </c>
    </row>
    <row r="31" spans="1:15">
      <c r="A31" s="201"/>
      <c r="B31" s="441"/>
      <c r="C31" s="196"/>
      <c r="D31" s="196"/>
      <c r="E31" s="196"/>
      <c r="F31" s="196"/>
      <c r="G31" s="196"/>
      <c r="H31" s="196"/>
      <c r="I31" s="196"/>
      <c r="J31" s="196"/>
      <c r="K31" s="199"/>
      <c r="L31" s="196"/>
      <c r="M31" s="196"/>
      <c r="N31" s="202"/>
      <c r="O31" s="313"/>
    </row>
    <row r="32" spans="1:15">
      <c r="A32" s="203" t="s">
        <v>211</v>
      </c>
      <c r="B32" s="311" t="str">
        <f t="shared" ref="B32:M32" si="4">+B4</f>
        <v>2019/01</v>
      </c>
      <c r="C32" s="311" t="str">
        <f t="shared" si="4"/>
        <v>2019/02</v>
      </c>
      <c r="D32" s="311" t="str">
        <f t="shared" si="4"/>
        <v>2019/03</v>
      </c>
      <c r="E32" s="311" t="str">
        <f t="shared" si="4"/>
        <v>2019/04</v>
      </c>
      <c r="F32" s="311" t="str">
        <f t="shared" si="4"/>
        <v>2019/05</v>
      </c>
      <c r="G32" s="311" t="str">
        <f t="shared" si="4"/>
        <v>2019/06</v>
      </c>
      <c r="H32" s="311" t="str">
        <f t="shared" si="4"/>
        <v>2019/07</v>
      </c>
      <c r="I32" s="311" t="str">
        <f t="shared" si="4"/>
        <v>2019/08</v>
      </c>
      <c r="J32" s="311" t="str">
        <f t="shared" si="4"/>
        <v>2019/09</v>
      </c>
      <c r="K32" s="311" t="str">
        <f t="shared" si="4"/>
        <v>2019/10</v>
      </c>
      <c r="L32" s="311" t="str">
        <f t="shared" si="4"/>
        <v>2019/11</v>
      </c>
      <c r="M32" s="311" t="str">
        <f t="shared" si="4"/>
        <v>2019/12</v>
      </c>
      <c r="N32" s="204" t="s">
        <v>287</v>
      </c>
      <c r="O32" s="313"/>
    </row>
    <row r="33" spans="1:15">
      <c r="A33" s="174" t="s">
        <v>594</v>
      </c>
      <c r="B33" s="442">
        <v>140</v>
      </c>
      <c r="C33" s="205">
        <v>140</v>
      </c>
      <c r="D33" s="205">
        <v>140</v>
      </c>
      <c r="E33" s="205">
        <v>141</v>
      </c>
      <c r="F33" s="205">
        <v>141</v>
      </c>
      <c r="G33" s="205">
        <v>141</v>
      </c>
      <c r="H33" s="205">
        <v>141</v>
      </c>
      <c r="I33" s="442">
        <v>141</v>
      </c>
      <c r="J33" s="442">
        <v>141</v>
      </c>
      <c r="K33" s="442">
        <v>141</v>
      </c>
      <c r="L33" s="442">
        <v>94</v>
      </c>
      <c r="M33" s="442">
        <v>94</v>
      </c>
      <c r="N33" s="197" t="s">
        <v>597</v>
      </c>
      <c r="O33" s="313"/>
    </row>
    <row r="34" spans="1:15">
      <c r="A34" s="174" t="s">
        <v>595</v>
      </c>
      <c r="B34" s="442">
        <v>155</v>
      </c>
      <c r="C34" s="205">
        <v>154</v>
      </c>
      <c r="D34" s="205">
        <v>154</v>
      </c>
      <c r="E34" s="205">
        <v>153</v>
      </c>
      <c r="F34" s="205">
        <v>155</v>
      </c>
      <c r="G34" s="205">
        <v>155</v>
      </c>
      <c r="H34" s="205">
        <v>157</v>
      </c>
      <c r="I34" s="442">
        <v>157</v>
      </c>
      <c r="J34" s="442">
        <v>157</v>
      </c>
      <c r="K34" s="442">
        <v>156</v>
      </c>
      <c r="L34" s="442">
        <v>252</v>
      </c>
      <c r="M34" s="442">
        <v>250</v>
      </c>
      <c r="N34" s="197" t="s">
        <v>596</v>
      </c>
      <c r="O34" s="313"/>
    </row>
    <row r="35" spans="1:15">
      <c r="A35" s="174" t="s">
        <v>590</v>
      </c>
      <c r="B35" s="442">
        <v>43</v>
      </c>
      <c r="C35" s="205">
        <v>43</v>
      </c>
      <c r="D35" s="205">
        <v>44</v>
      </c>
      <c r="E35" s="205">
        <v>44</v>
      </c>
      <c r="F35" s="205">
        <v>45</v>
      </c>
      <c r="G35" s="205">
        <v>45</v>
      </c>
      <c r="H35" s="205">
        <v>45</v>
      </c>
      <c r="I35" s="442">
        <v>45</v>
      </c>
      <c r="J35" s="442">
        <v>45</v>
      </c>
      <c r="K35" s="442">
        <v>45</v>
      </c>
      <c r="L35" s="442">
        <v>6</v>
      </c>
      <c r="M35" s="442">
        <v>6</v>
      </c>
      <c r="N35" s="197" t="s">
        <v>573</v>
      </c>
      <c r="O35" s="313"/>
    </row>
    <row r="36" spans="1:15">
      <c r="A36" s="174" t="s">
        <v>481</v>
      </c>
      <c r="B36" s="442">
        <v>59</v>
      </c>
      <c r="C36" s="205">
        <v>59</v>
      </c>
      <c r="D36" s="205">
        <v>57</v>
      </c>
      <c r="E36" s="205">
        <v>57</v>
      </c>
      <c r="F36" s="205">
        <v>57</v>
      </c>
      <c r="G36" s="205">
        <v>57</v>
      </c>
      <c r="H36" s="205">
        <v>57</v>
      </c>
      <c r="I36" s="442">
        <v>57</v>
      </c>
      <c r="J36" s="442">
        <v>57</v>
      </c>
      <c r="K36" s="442">
        <v>57</v>
      </c>
      <c r="L36" s="442">
        <v>57</v>
      </c>
      <c r="M36" s="442">
        <v>58</v>
      </c>
      <c r="N36" s="197" t="s">
        <v>489</v>
      </c>
    </row>
    <row r="37" spans="1:15">
      <c r="A37" s="174" t="s">
        <v>591</v>
      </c>
      <c r="B37" s="442">
        <v>15</v>
      </c>
      <c r="C37" s="205">
        <v>15</v>
      </c>
      <c r="D37" s="205">
        <v>15</v>
      </c>
      <c r="E37" s="205">
        <v>15</v>
      </c>
      <c r="F37" s="205">
        <v>15</v>
      </c>
      <c r="G37" s="205">
        <v>15</v>
      </c>
      <c r="H37" s="205">
        <v>14</v>
      </c>
      <c r="I37" s="442">
        <v>14</v>
      </c>
      <c r="J37" s="442">
        <v>13</v>
      </c>
      <c r="K37" s="442">
        <v>13</v>
      </c>
      <c r="L37" s="442">
        <v>4</v>
      </c>
      <c r="M37" s="442">
        <v>4</v>
      </c>
      <c r="N37" s="197" t="s">
        <v>574</v>
      </c>
    </row>
    <row r="38" spans="1:15" ht="11.25" customHeight="1">
      <c r="A38" s="206" t="s">
        <v>482</v>
      </c>
      <c r="B38" s="415">
        <v>1598</v>
      </c>
      <c r="C38" s="207">
        <v>1684</v>
      </c>
      <c r="D38" s="415">
        <v>1698</v>
      </c>
      <c r="E38" s="415">
        <v>1773</v>
      </c>
      <c r="F38" s="415">
        <v>1732</v>
      </c>
      <c r="G38" s="415">
        <v>1728</v>
      </c>
      <c r="H38" s="415">
        <v>1712</v>
      </c>
      <c r="I38" s="415">
        <v>1648</v>
      </c>
      <c r="J38" s="415">
        <v>1598</v>
      </c>
      <c r="K38" s="415">
        <v>1888</v>
      </c>
      <c r="L38" s="415">
        <v>2198</v>
      </c>
      <c r="M38" s="415">
        <v>1976</v>
      </c>
      <c r="N38" s="208" t="s">
        <v>490</v>
      </c>
    </row>
    <row r="39" spans="1:15" s="188" customFormat="1">
      <c r="A39" s="300" t="s">
        <v>483</v>
      </c>
      <c r="B39" s="443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10" t="s">
        <v>491</v>
      </c>
    </row>
    <row r="40" spans="1:15">
      <c r="A40" s="300" t="s">
        <v>588</v>
      </c>
      <c r="B40" s="442"/>
      <c r="C40" s="442"/>
      <c r="D40" s="442"/>
      <c r="E40" s="442"/>
      <c r="F40" s="442"/>
      <c r="G40" s="442"/>
      <c r="H40" s="442"/>
      <c r="I40" s="442"/>
      <c r="J40" s="442"/>
      <c r="K40" s="442"/>
      <c r="L40" s="442"/>
      <c r="M40" s="442"/>
      <c r="N40" s="210" t="s">
        <v>589</v>
      </c>
    </row>
    <row r="41" spans="1:15">
      <c r="A41" s="300"/>
      <c r="B41" s="444"/>
      <c r="C41" s="444"/>
      <c r="D41" s="444"/>
      <c r="E41" s="444"/>
      <c r="F41" s="444"/>
      <c r="G41" s="444"/>
      <c r="H41" s="444"/>
      <c r="I41" s="444"/>
      <c r="J41" s="444"/>
      <c r="K41" s="444"/>
      <c r="L41" s="444"/>
      <c r="N41" s="211"/>
    </row>
    <row r="42" spans="1:15">
      <c r="A42" s="203" t="s">
        <v>430</v>
      </c>
      <c r="B42" s="419" t="str">
        <f t="shared" ref="B42:M42" si="5">+B4</f>
        <v>2019/01</v>
      </c>
      <c r="C42" s="419" t="str">
        <f t="shared" si="5"/>
        <v>2019/02</v>
      </c>
      <c r="D42" s="419" t="str">
        <f t="shared" si="5"/>
        <v>2019/03</v>
      </c>
      <c r="E42" s="419" t="str">
        <f t="shared" si="5"/>
        <v>2019/04</v>
      </c>
      <c r="F42" s="419" t="str">
        <f t="shared" si="5"/>
        <v>2019/05</v>
      </c>
      <c r="G42" s="419" t="str">
        <f t="shared" si="5"/>
        <v>2019/06</v>
      </c>
      <c r="H42" s="419" t="str">
        <f t="shared" si="5"/>
        <v>2019/07</v>
      </c>
      <c r="I42" s="419" t="str">
        <f t="shared" si="5"/>
        <v>2019/08</v>
      </c>
      <c r="J42" s="419" t="str">
        <f t="shared" si="5"/>
        <v>2019/09</v>
      </c>
      <c r="K42" s="419" t="str">
        <f t="shared" si="5"/>
        <v>2019/10</v>
      </c>
      <c r="L42" s="419" t="str">
        <f t="shared" si="5"/>
        <v>2019/11</v>
      </c>
      <c r="M42" s="419" t="str">
        <f t="shared" si="5"/>
        <v>2019/12</v>
      </c>
      <c r="N42" s="204" t="s">
        <v>431</v>
      </c>
    </row>
    <row r="43" spans="1:15" s="185" customFormat="1" ht="13.5" customHeight="1">
      <c r="A43" s="303" t="s">
        <v>238</v>
      </c>
      <c r="B43" s="304">
        <v>174.140078851</v>
      </c>
      <c r="C43" s="304">
        <v>336.22470357700001</v>
      </c>
      <c r="D43" s="304">
        <v>526.16088007799999</v>
      </c>
      <c r="E43" s="304">
        <v>662.56753760699996</v>
      </c>
      <c r="F43" s="304">
        <v>799.28921300900004</v>
      </c>
      <c r="G43" s="304">
        <v>916.75785276199997</v>
      </c>
      <c r="H43" s="304">
        <v>1090.408274826</v>
      </c>
      <c r="I43" s="304">
        <v>1220.2747006090001</v>
      </c>
      <c r="J43" s="304">
        <v>1418.64883777</v>
      </c>
      <c r="K43" s="304">
        <v>1620.7401623220001</v>
      </c>
      <c r="L43" s="304">
        <v>1852.5263228379999</v>
      </c>
      <c r="M43" s="304">
        <v>2130.110782622</v>
      </c>
      <c r="N43" s="308" t="s">
        <v>514</v>
      </c>
    </row>
    <row r="44" spans="1:15" s="185" customFormat="1" ht="13.5" customHeight="1">
      <c r="A44" s="235" t="s">
        <v>368</v>
      </c>
      <c r="B44" s="432">
        <v>46.888502907640003</v>
      </c>
      <c r="C44" s="236">
        <v>83.384162762080706</v>
      </c>
      <c r="D44" s="236">
        <v>138.18002644417999</v>
      </c>
      <c r="E44" s="236">
        <v>189.455655851383</v>
      </c>
      <c r="F44" s="236">
        <v>245.941562448323</v>
      </c>
      <c r="G44" s="236">
        <v>299.12817608114699</v>
      </c>
      <c r="H44" s="236">
        <v>375.41701689869097</v>
      </c>
      <c r="I44" s="236">
        <v>430.97444423469699</v>
      </c>
      <c r="J44" s="236">
        <v>495.82394835798112</v>
      </c>
      <c r="K44" s="236">
        <v>584.41304976699803</v>
      </c>
      <c r="L44" s="236">
        <v>649.392943269998</v>
      </c>
      <c r="M44" s="236">
        <v>705.94503494116088</v>
      </c>
      <c r="N44" s="237" t="s">
        <v>370</v>
      </c>
    </row>
    <row r="45" spans="1:15" s="185" customFormat="1" ht="13.5" customHeight="1">
      <c r="A45" s="235" t="s">
        <v>369</v>
      </c>
      <c r="B45" s="432">
        <v>582.21011910899995</v>
      </c>
      <c r="C45" s="432">
        <v>1324.589872864</v>
      </c>
      <c r="D45" s="432">
        <v>2340.4780049199999</v>
      </c>
      <c r="E45" s="236">
        <v>4030.4624425339998</v>
      </c>
      <c r="F45" s="236">
        <v>5835.6581666370002</v>
      </c>
      <c r="G45" s="236">
        <v>6940.1462995290003</v>
      </c>
      <c r="H45" s="236">
        <v>8145.6724818100001</v>
      </c>
      <c r="I45" s="236">
        <v>9200.9541080510007</v>
      </c>
      <c r="J45" s="236">
        <v>10696.497509902001</v>
      </c>
      <c r="K45" s="236">
        <v>12516.959243347999</v>
      </c>
      <c r="L45" s="236">
        <v>14447.647121151</v>
      </c>
      <c r="M45" s="236">
        <v>16471.439967353002</v>
      </c>
      <c r="N45" s="237" t="s">
        <v>371</v>
      </c>
    </row>
    <row r="46" spans="1:15" s="185" customFormat="1" ht="13.5" customHeight="1">
      <c r="A46" s="235" t="s">
        <v>429</v>
      </c>
      <c r="B46" s="432">
        <v>57.618828000000001</v>
      </c>
      <c r="C46" s="236">
        <v>105.288033</v>
      </c>
      <c r="D46" s="236">
        <v>152.52821499999999</v>
      </c>
      <c r="E46" s="236">
        <v>203.60360900000001</v>
      </c>
      <c r="F46" s="236">
        <v>251.68807100000001</v>
      </c>
      <c r="G46" s="236">
        <v>284.66227700000002</v>
      </c>
      <c r="H46" s="236">
        <v>330.69261799999998</v>
      </c>
      <c r="I46" s="236">
        <v>370.202112</v>
      </c>
      <c r="J46" s="236">
        <v>411.79555900000003</v>
      </c>
      <c r="K46" s="236">
        <v>464.04406499999999</v>
      </c>
      <c r="L46" s="432">
        <v>507.43504200000001</v>
      </c>
      <c r="M46" s="432">
        <v>556.68625599999996</v>
      </c>
      <c r="N46" s="237" t="s">
        <v>494</v>
      </c>
    </row>
    <row r="47" spans="1:15" s="185" customFormat="1" ht="13.5" customHeight="1">
      <c r="A47" s="178" t="s">
        <v>364</v>
      </c>
      <c r="B47" s="307">
        <f t="shared" ref="B47:D47" si="6">+SUM(B48:B57)</f>
        <v>106.96545456397001</v>
      </c>
      <c r="C47" s="307">
        <f t="shared" si="6"/>
        <v>211.19180186208001</v>
      </c>
      <c r="D47" s="307">
        <f t="shared" si="6"/>
        <v>331.33838165788995</v>
      </c>
      <c r="E47" s="307">
        <v>458.4421823916</v>
      </c>
      <c r="F47" s="307">
        <v>575.08523121600001</v>
      </c>
      <c r="G47" s="307">
        <v>688.42638437872995</v>
      </c>
      <c r="H47" s="307">
        <v>804.06346025959999</v>
      </c>
      <c r="I47" s="307">
        <v>923.01983300745997</v>
      </c>
      <c r="J47" s="307">
        <v>1036.1251808899899</v>
      </c>
      <c r="K47" s="307">
        <v>1193.5353419554399</v>
      </c>
      <c r="L47" s="307">
        <v>1303.0005418588999</v>
      </c>
      <c r="M47" s="307">
        <v>1435.30285203826</v>
      </c>
      <c r="N47" s="271" t="s">
        <v>366</v>
      </c>
    </row>
    <row r="48" spans="1:15" ht="13.5" customHeight="1">
      <c r="A48" s="189" t="s">
        <v>417</v>
      </c>
      <c r="B48" s="444">
        <v>6.7671348465000003</v>
      </c>
      <c r="C48" s="215">
        <v>14.73695032521</v>
      </c>
      <c r="D48" s="215">
        <v>24.505888111290002</v>
      </c>
      <c r="E48" s="215">
        <v>33.796523534149998</v>
      </c>
      <c r="F48" s="215">
        <v>44.348504134999999</v>
      </c>
      <c r="G48" s="215">
        <v>54.037658550209997</v>
      </c>
      <c r="H48" s="215">
        <v>71.066697728730006</v>
      </c>
      <c r="I48" s="215">
        <v>84.553003768530004</v>
      </c>
      <c r="J48" s="201">
        <v>103.17201984102</v>
      </c>
      <c r="K48" s="201">
        <v>122.76392560630001</v>
      </c>
      <c r="L48" s="201">
        <v>145.31021812270001</v>
      </c>
      <c r="M48" s="201">
        <v>168.18270739248001</v>
      </c>
      <c r="N48" s="197" t="s">
        <v>302</v>
      </c>
    </row>
    <row r="49" spans="1:14" ht="13.5" customHeight="1">
      <c r="A49" s="189" t="s">
        <v>414</v>
      </c>
      <c r="B49" s="315">
        <v>53.732679480000002</v>
      </c>
      <c r="C49" s="201">
        <v>114.12396010000001</v>
      </c>
      <c r="D49" s="201">
        <v>168.26538042749999</v>
      </c>
      <c r="E49" s="201">
        <v>230.39141856500001</v>
      </c>
      <c r="F49" s="201">
        <v>284.78278168750001</v>
      </c>
      <c r="G49" s="201">
        <v>347.16916078499997</v>
      </c>
      <c r="H49" s="201">
        <v>410.62257723499999</v>
      </c>
      <c r="I49" s="201">
        <v>477.01109767000003</v>
      </c>
      <c r="J49" s="201">
        <v>541.00470520500005</v>
      </c>
      <c r="K49" s="201">
        <v>633.73296383499996</v>
      </c>
      <c r="L49" s="201">
        <v>702.06194644749996</v>
      </c>
      <c r="M49" s="201">
        <v>783.26809756</v>
      </c>
      <c r="N49" s="197" t="s">
        <v>461</v>
      </c>
    </row>
    <row r="50" spans="1:14" ht="13.5" customHeight="1">
      <c r="A50" s="189" t="s">
        <v>415</v>
      </c>
      <c r="B50" s="315">
        <v>43.609299378870006</v>
      </c>
      <c r="C50" s="201">
        <v>76.81679255216001</v>
      </c>
      <c r="D50" s="201">
        <v>130.17754995656</v>
      </c>
      <c r="E50" s="201">
        <v>181.84884987957</v>
      </c>
      <c r="F50" s="201">
        <v>229.97410965642999</v>
      </c>
      <c r="G50" s="201">
        <v>265.36491779260001</v>
      </c>
      <c r="H50" s="201">
        <v>294.43050717278999</v>
      </c>
      <c r="I50" s="201">
        <v>324.08241754202999</v>
      </c>
      <c r="J50" s="201">
        <v>345.86874562319997</v>
      </c>
      <c r="K50" s="201">
        <v>380.20608151434999</v>
      </c>
      <c r="L50" s="201">
        <v>393.09123607971998</v>
      </c>
      <c r="M50" s="201">
        <v>413.82609083120997</v>
      </c>
      <c r="N50" s="197" t="s">
        <v>462</v>
      </c>
    </row>
    <row r="51" spans="1:14" ht="13.5" customHeight="1">
      <c r="A51" s="189" t="s">
        <v>424</v>
      </c>
      <c r="B51" s="444">
        <v>2.71009331044</v>
      </c>
      <c r="C51" s="215">
        <v>5.2662879548700001</v>
      </c>
      <c r="D51" s="215">
        <v>8.0901925493399993</v>
      </c>
      <c r="E51" s="215">
        <v>11.94728253896</v>
      </c>
      <c r="F51" s="215">
        <v>15.370062765629999</v>
      </c>
      <c r="G51" s="215">
        <v>21.147104643799999</v>
      </c>
      <c r="H51" s="215">
        <v>27.085891696360001</v>
      </c>
      <c r="I51" s="215">
        <v>36.441309925539997</v>
      </c>
      <c r="J51" s="215">
        <v>44.99500345325</v>
      </c>
      <c r="K51" s="215">
        <v>55.374563792830003</v>
      </c>
      <c r="L51" s="215">
        <v>60.993013029060002</v>
      </c>
      <c r="M51" s="215">
        <v>67.744936937449992</v>
      </c>
      <c r="N51" s="197" t="s">
        <v>463</v>
      </c>
    </row>
    <row r="52" spans="1:14" ht="13.5" customHeight="1">
      <c r="A52" s="189" t="s">
        <v>458</v>
      </c>
      <c r="B52" s="444">
        <v>0.14624754815999999</v>
      </c>
      <c r="C52" s="215">
        <v>0.24781092984</v>
      </c>
      <c r="D52" s="215">
        <v>0.29935681319999996</v>
      </c>
      <c r="E52" s="215">
        <v>0.45809407392000001</v>
      </c>
      <c r="F52" s="215">
        <v>0.60972972144000004</v>
      </c>
      <c r="G52" s="215">
        <v>0.70749935712000001</v>
      </c>
      <c r="H52" s="215">
        <v>0.85774317672</v>
      </c>
      <c r="I52" s="215">
        <v>0.93196085135999984</v>
      </c>
      <c r="J52" s="215">
        <v>1.0846635175199999</v>
      </c>
      <c r="K52" s="215">
        <v>1.3417639569599999</v>
      </c>
      <c r="L52" s="215">
        <v>1.5440849299200001</v>
      </c>
      <c r="M52" s="215">
        <v>2.1619760671199999</v>
      </c>
      <c r="N52" s="197" t="s">
        <v>464</v>
      </c>
    </row>
    <row r="53" spans="1:14" ht="13.5" customHeight="1">
      <c r="A53" s="189" t="s">
        <v>425</v>
      </c>
      <c r="B53" s="444">
        <v>0</v>
      </c>
      <c r="C53" s="215">
        <v>0</v>
      </c>
      <c r="D53" s="215">
        <v>1.38E-5</v>
      </c>
      <c r="E53" s="215">
        <v>1.38E-5</v>
      </c>
      <c r="F53" s="215">
        <v>4.3250000000000001E-5</v>
      </c>
      <c r="G53" s="215">
        <v>4.3250000000000001E-5</v>
      </c>
      <c r="H53" s="215">
        <v>4.3250000000000001E-5</v>
      </c>
      <c r="I53" s="215">
        <v>4.3250000000000001E-5</v>
      </c>
      <c r="J53" s="215">
        <v>4.3250000000000001E-5</v>
      </c>
      <c r="K53" s="215">
        <v>4.3250000000000001E-5</v>
      </c>
      <c r="L53" s="215">
        <v>4.3250000000000001E-5</v>
      </c>
      <c r="M53" s="215">
        <v>4.3250000000000001E-5</v>
      </c>
      <c r="N53" s="197" t="s">
        <v>426</v>
      </c>
    </row>
    <row r="54" spans="1:14" ht="13.5" customHeight="1">
      <c r="A54" s="189" t="s">
        <v>459</v>
      </c>
      <c r="B54" s="444">
        <v>0</v>
      </c>
      <c r="C54" s="215">
        <v>0</v>
      </c>
      <c r="D54" s="215">
        <v>0</v>
      </c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15">
        <v>0</v>
      </c>
      <c r="K54" s="215">
        <v>0</v>
      </c>
      <c r="L54" s="215">
        <v>0</v>
      </c>
      <c r="M54" s="215">
        <v>0</v>
      </c>
      <c r="N54" s="197" t="s">
        <v>460</v>
      </c>
    </row>
    <row r="55" spans="1:14" ht="13.5" customHeight="1">
      <c r="A55" s="189" t="s">
        <v>456</v>
      </c>
      <c r="B55" s="444">
        <v>0</v>
      </c>
      <c r="C55" s="215">
        <v>0</v>
      </c>
      <c r="D55" s="215">
        <v>0</v>
      </c>
      <c r="E55" s="215">
        <v>0</v>
      </c>
      <c r="F55" s="215">
        <v>0</v>
      </c>
      <c r="G55" s="215">
        <v>0</v>
      </c>
      <c r="H55" s="215">
        <v>0</v>
      </c>
      <c r="I55" s="215">
        <v>0</v>
      </c>
      <c r="J55" s="215">
        <v>0</v>
      </c>
      <c r="K55" s="215">
        <v>0</v>
      </c>
      <c r="L55" s="215">
        <v>0</v>
      </c>
      <c r="M55" s="215">
        <v>0</v>
      </c>
      <c r="N55" s="197" t="s">
        <v>456</v>
      </c>
    </row>
    <row r="56" spans="1:14" ht="13.5" customHeight="1">
      <c r="A56" s="189" t="s">
        <v>202</v>
      </c>
      <c r="B56" s="444">
        <v>0</v>
      </c>
      <c r="C56" s="215">
        <v>0</v>
      </c>
      <c r="D56" s="215">
        <v>0</v>
      </c>
      <c r="E56" s="215">
        <v>0</v>
      </c>
      <c r="F56" s="215">
        <v>0</v>
      </c>
      <c r="G56" s="215">
        <v>0</v>
      </c>
      <c r="H56" s="215">
        <v>0</v>
      </c>
      <c r="I56" s="215">
        <v>0</v>
      </c>
      <c r="J56" s="215">
        <v>0</v>
      </c>
      <c r="K56" s="215">
        <v>0</v>
      </c>
      <c r="L56" s="215">
        <v>0</v>
      </c>
      <c r="M56" s="215">
        <v>0</v>
      </c>
      <c r="N56" s="197" t="s">
        <v>457</v>
      </c>
    </row>
    <row r="57" spans="1:14" ht="13.5" customHeight="1">
      <c r="A57" s="189" t="s">
        <v>517</v>
      </c>
      <c r="B57" s="444">
        <v>0</v>
      </c>
      <c r="C57" s="215">
        <v>0</v>
      </c>
      <c r="D57" s="215">
        <v>0</v>
      </c>
      <c r="E57" s="215">
        <v>0</v>
      </c>
      <c r="F57" s="215">
        <v>0</v>
      </c>
      <c r="G57" s="215">
        <v>0</v>
      </c>
      <c r="H57" s="215">
        <v>0</v>
      </c>
      <c r="I57" s="215">
        <v>0</v>
      </c>
      <c r="J57" s="215">
        <v>0</v>
      </c>
      <c r="K57" s="215">
        <v>0</v>
      </c>
      <c r="L57" s="215">
        <v>0</v>
      </c>
      <c r="M57" s="215">
        <v>0</v>
      </c>
      <c r="N57" s="197" t="s">
        <v>516</v>
      </c>
    </row>
    <row r="58" spans="1:14" ht="13.5" customHeight="1">
      <c r="A58" s="189" t="s">
        <v>600</v>
      </c>
      <c r="B58" s="444">
        <v>0</v>
      </c>
      <c r="C58" s="215">
        <v>0</v>
      </c>
      <c r="D58" s="215">
        <v>0</v>
      </c>
      <c r="E58" s="215">
        <v>0</v>
      </c>
      <c r="F58" s="215">
        <v>0</v>
      </c>
      <c r="G58" s="215">
        <v>0</v>
      </c>
      <c r="H58" s="215">
        <v>0</v>
      </c>
      <c r="I58" s="215">
        <v>8.9999999999999993E-3</v>
      </c>
      <c r="J58" s="215">
        <v>7.6999999999999999E-2</v>
      </c>
      <c r="K58" s="215">
        <v>0.11600000000000001</v>
      </c>
      <c r="L58" s="215">
        <v>0.11799999999999999</v>
      </c>
      <c r="M58" s="215">
        <v>0.11899999999999999</v>
      </c>
      <c r="N58" s="197"/>
    </row>
    <row r="59" spans="1:14" s="185" customFormat="1" ht="13.5" customHeight="1">
      <c r="A59" s="178" t="s">
        <v>365</v>
      </c>
      <c r="B59" s="445">
        <f>+SUM(B60:B62)</f>
        <v>2.8394051029999998</v>
      </c>
      <c r="C59" s="445">
        <f>+SUM(C60:C62)</f>
        <v>5.4297359329999999</v>
      </c>
      <c r="D59" s="445">
        <f>+SUM(D60:D62)</f>
        <v>8.0754985729999991</v>
      </c>
      <c r="E59" s="445">
        <f>+SUM(E60:E62)</f>
        <v>9.6158166709999993</v>
      </c>
      <c r="F59" s="445">
        <f t="shared" ref="F59:M59" si="7">F60+F61+F62</f>
        <v>10.816914163</v>
      </c>
      <c r="G59" s="445">
        <f t="shared" si="7"/>
        <v>12.031214543999999</v>
      </c>
      <c r="H59" s="445">
        <f t="shared" si="7"/>
        <v>13.517500516999998</v>
      </c>
      <c r="I59" s="445">
        <f t="shared" si="7"/>
        <v>15.384935866999999</v>
      </c>
      <c r="J59" s="445">
        <f t="shared" si="7"/>
        <v>16.495769371999998</v>
      </c>
      <c r="K59" s="445">
        <f t="shared" si="7"/>
        <v>18.372352901999999</v>
      </c>
      <c r="L59" s="445">
        <f t="shared" si="7"/>
        <v>19.991082976999998</v>
      </c>
      <c r="M59" s="445">
        <f t="shared" si="7"/>
        <v>22.031844841999998</v>
      </c>
      <c r="N59" s="271" t="s">
        <v>367</v>
      </c>
    </row>
    <row r="60" spans="1:14" ht="13.5" customHeight="1">
      <c r="A60" s="189" t="s">
        <v>414</v>
      </c>
      <c r="B60" s="215">
        <v>0.22318540000000001</v>
      </c>
      <c r="C60" s="215">
        <v>0.46879799999999999</v>
      </c>
      <c r="D60" s="215">
        <v>0.59658840000000002</v>
      </c>
      <c r="E60" s="215">
        <v>0.88437759999999999</v>
      </c>
      <c r="F60" s="215">
        <v>1.0987244</v>
      </c>
      <c r="G60" s="215">
        <v>1.3765662000000001</v>
      </c>
      <c r="H60" s="215">
        <v>1.6246389999999999</v>
      </c>
      <c r="I60" s="215">
        <v>1.9082314</v>
      </c>
      <c r="J60" s="215">
        <v>2.1048629999999999</v>
      </c>
      <c r="K60" s="215">
        <v>2.6550888000000001</v>
      </c>
      <c r="L60" s="215">
        <v>2.9441842</v>
      </c>
      <c r="M60" s="215">
        <v>3.4781696000000002</v>
      </c>
      <c r="N60" s="197" t="s">
        <v>461</v>
      </c>
    </row>
    <row r="61" spans="1:14" ht="13.5" customHeight="1">
      <c r="A61" s="189" t="s">
        <v>417</v>
      </c>
      <c r="B61" s="215">
        <v>0.152291603</v>
      </c>
      <c r="C61" s="215">
        <v>0.27575578299999998</v>
      </c>
      <c r="D61" s="215">
        <v>0.37347967300000001</v>
      </c>
      <c r="E61" s="215">
        <v>0.46476067100000001</v>
      </c>
      <c r="F61" s="215">
        <v>0.578143513</v>
      </c>
      <c r="G61" s="215">
        <v>0.76888334400000002</v>
      </c>
      <c r="H61" s="215">
        <v>1.090744967</v>
      </c>
      <c r="I61" s="215">
        <v>1.3220983669999999</v>
      </c>
      <c r="J61" s="215">
        <v>1.6326374720000001</v>
      </c>
      <c r="K61" s="467">
        <v>2.0615931019999998</v>
      </c>
      <c r="L61" s="467">
        <v>2.5279050270000001</v>
      </c>
      <c r="M61" s="477">
        <v>2.962109812</v>
      </c>
      <c r="N61" s="197" t="s">
        <v>302</v>
      </c>
    </row>
    <row r="62" spans="1:14" ht="13.5" customHeight="1">
      <c r="A62" s="274" t="s">
        <v>415</v>
      </c>
      <c r="B62" s="446">
        <v>2.4639281</v>
      </c>
      <c r="C62" s="217">
        <v>4.6851821500000002</v>
      </c>
      <c r="D62" s="217">
        <v>7.1054304999999998</v>
      </c>
      <c r="E62" s="217">
        <v>8.2666784</v>
      </c>
      <c r="F62" s="217">
        <v>9.1400462499999993</v>
      </c>
      <c r="G62" s="217">
        <v>9.8857649999999992</v>
      </c>
      <c r="H62" s="217">
        <v>10.802116549999999</v>
      </c>
      <c r="I62" s="217">
        <v>12.154606100000001</v>
      </c>
      <c r="J62" s="217">
        <v>12.758268899999999</v>
      </c>
      <c r="K62" s="217">
        <v>13.655671</v>
      </c>
      <c r="L62" s="467">
        <v>14.51899375</v>
      </c>
      <c r="M62" s="467">
        <v>15.591565429999999</v>
      </c>
      <c r="N62" s="218" t="s">
        <v>462</v>
      </c>
    </row>
    <row r="63" spans="1:14" s="185" customFormat="1" ht="13.5" customHeight="1">
      <c r="A63" s="275" t="s">
        <v>427</v>
      </c>
      <c r="B63" s="445">
        <f t="shared" ref="B63:D63" si="8">+SUM(B64:B66)</f>
        <v>3.4203691606959357</v>
      </c>
      <c r="C63" s="445">
        <f t="shared" si="8"/>
        <v>6.9696482168398131</v>
      </c>
      <c r="D63" s="445">
        <f t="shared" si="8"/>
        <v>12.019635608940259</v>
      </c>
      <c r="E63" s="272">
        <f t="shared" ref="E63:M63" si="9">+SUM(E64:E66)</f>
        <v>16.588889236186134</v>
      </c>
      <c r="F63" s="272">
        <f t="shared" si="9"/>
        <v>20.126355051611146</v>
      </c>
      <c r="G63" s="272">
        <f t="shared" si="9"/>
        <v>24.338040443222617</v>
      </c>
      <c r="H63" s="272">
        <f t="shared" si="9"/>
        <v>30.259967322418728</v>
      </c>
      <c r="I63" s="272">
        <f t="shared" si="9"/>
        <v>37.778390786769471</v>
      </c>
      <c r="J63" s="272">
        <f t="shared" si="9"/>
        <v>44.565464237616503</v>
      </c>
      <c r="K63" s="272">
        <f t="shared" si="9"/>
        <v>54.615492624206496</v>
      </c>
      <c r="L63" s="272">
        <f t="shared" si="9"/>
        <v>64.133278002022251</v>
      </c>
      <c r="M63" s="272">
        <f t="shared" si="9"/>
        <v>74.263995581533166</v>
      </c>
      <c r="N63" s="237" t="s">
        <v>421</v>
      </c>
    </row>
    <row r="64" spans="1:14" ht="13.5" customHeight="1">
      <c r="A64" s="189" t="s">
        <v>416</v>
      </c>
      <c r="B64" s="444">
        <v>3.3468495237805498</v>
      </c>
      <c r="C64" s="215">
        <v>6.8146932403149698</v>
      </c>
      <c r="D64" s="215">
        <v>11.74718992423435</v>
      </c>
      <c r="E64" s="215">
        <v>16.188092756160898</v>
      </c>
      <c r="F64" s="215">
        <v>19.622080645918967</v>
      </c>
      <c r="G64" s="215">
        <v>23.7636019231647</v>
      </c>
      <c r="H64" s="215">
        <v>29.569988316175099</v>
      </c>
      <c r="I64" s="215">
        <v>37.005914523993312</v>
      </c>
      <c r="J64" s="215">
        <v>43.652021035913307</v>
      </c>
      <c r="K64" s="215">
        <v>53.589236853413304</v>
      </c>
      <c r="L64" s="215">
        <v>62.976913241579624</v>
      </c>
      <c r="M64" s="477">
        <v>73.004437721474318</v>
      </c>
      <c r="N64" s="197" t="s">
        <v>422</v>
      </c>
    </row>
    <row r="65" spans="1:15" ht="13.5" customHeight="1">
      <c r="A65" s="189" t="s">
        <v>419</v>
      </c>
      <c r="B65" s="444">
        <v>7.3519636915386002E-2</v>
      </c>
      <c r="C65" s="215">
        <v>0.15426468598125101</v>
      </c>
      <c r="D65" s="215">
        <v>0.27076258921477298</v>
      </c>
      <c r="E65" s="215">
        <v>0.39851666061380098</v>
      </c>
      <c r="F65" s="215">
        <v>0.50113081044110397</v>
      </c>
      <c r="G65" s="215">
        <v>0.57129492480684296</v>
      </c>
      <c r="H65" s="215">
        <v>0.68637635875471203</v>
      </c>
      <c r="I65" s="215">
        <v>0.76789258833853613</v>
      </c>
      <c r="J65" s="215">
        <v>0.90932993990853617</v>
      </c>
      <c r="K65" s="215">
        <v>1.0221425089985363</v>
      </c>
      <c r="L65" s="215">
        <v>1.1516164443717714</v>
      </c>
      <c r="M65" s="477">
        <v>1.2536512485911193</v>
      </c>
      <c r="N65" s="197" t="s">
        <v>423</v>
      </c>
    </row>
    <row r="66" spans="1:15" ht="13.5" customHeight="1">
      <c r="A66" s="273" t="s">
        <v>420</v>
      </c>
      <c r="B66" s="447">
        <v>0</v>
      </c>
      <c r="C66" s="221">
        <v>6.9029054359200006E-4</v>
      </c>
      <c r="D66" s="221">
        <v>1.6830954911370001E-3</v>
      </c>
      <c r="E66" s="221">
        <v>2.2798194114330003E-3</v>
      </c>
      <c r="F66" s="221">
        <v>3.143595251073E-3</v>
      </c>
      <c r="G66" s="221">
        <v>3.143595251073E-3</v>
      </c>
      <c r="H66" s="221">
        <v>3.6026474889179999E-3</v>
      </c>
      <c r="I66" s="221">
        <v>4.5836744376260008E-3</v>
      </c>
      <c r="J66" s="221">
        <v>4.1132617946539997E-3</v>
      </c>
      <c r="K66" s="221">
        <v>4.1132617946539997E-3</v>
      </c>
      <c r="L66" s="221">
        <v>4.7483160708560006E-3</v>
      </c>
      <c r="M66" s="221">
        <v>5.9066114677230001E-3</v>
      </c>
      <c r="N66" s="208" t="s">
        <v>428</v>
      </c>
      <c r="O66" s="467"/>
    </row>
    <row r="67" spans="1:15">
      <c r="A67" s="293" t="s">
        <v>384</v>
      </c>
      <c r="B67" s="475"/>
      <c r="C67" s="476"/>
      <c r="D67" s="476"/>
      <c r="E67" s="476"/>
      <c r="F67" s="476"/>
      <c r="G67" s="476"/>
      <c r="H67" s="476"/>
      <c r="I67" s="477"/>
      <c r="J67" s="477"/>
      <c r="K67" s="477"/>
      <c r="L67" s="477"/>
      <c r="N67" s="210" t="s">
        <v>385</v>
      </c>
    </row>
    <row r="68" spans="1:15">
      <c r="A68" s="222"/>
      <c r="B68" s="448"/>
      <c r="C68" s="448"/>
      <c r="D68" s="448"/>
      <c r="E68" s="448"/>
      <c r="F68" s="448"/>
      <c r="G68" s="448"/>
      <c r="H68" s="448"/>
      <c r="I68" s="448"/>
      <c r="J68" s="448"/>
      <c r="K68" s="448"/>
      <c r="L68" s="448"/>
      <c r="M68" s="448"/>
      <c r="N68" s="224"/>
    </row>
    <row r="69" spans="1:15">
      <c r="A69" s="203" t="s">
        <v>376</v>
      </c>
      <c r="B69" s="419" t="str">
        <f t="shared" ref="B69:M69" si="10">+B4</f>
        <v>2019/01</v>
      </c>
      <c r="C69" s="419" t="str">
        <f t="shared" si="10"/>
        <v>2019/02</v>
      </c>
      <c r="D69" s="419" t="str">
        <f t="shared" si="10"/>
        <v>2019/03</v>
      </c>
      <c r="E69" s="419" t="str">
        <f t="shared" si="10"/>
        <v>2019/04</v>
      </c>
      <c r="F69" s="419" t="str">
        <f t="shared" si="10"/>
        <v>2019/05</v>
      </c>
      <c r="G69" s="419" t="str">
        <f t="shared" si="10"/>
        <v>2019/06</v>
      </c>
      <c r="H69" s="419" t="str">
        <f t="shared" si="10"/>
        <v>2019/07</v>
      </c>
      <c r="I69" s="419" t="str">
        <f t="shared" si="10"/>
        <v>2019/08</v>
      </c>
      <c r="J69" s="419" t="str">
        <f t="shared" si="10"/>
        <v>2019/09</v>
      </c>
      <c r="K69" s="419" t="str">
        <f t="shared" si="10"/>
        <v>2019/10</v>
      </c>
      <c r="L69" s="419" t="str">
        <f t="shared" si="10"/>
        <v>2019/11</v>
      </c>
      <c r="M69" s="419" t="str">
        <f t="shared" si="10"/>
        <v>2019/12</v>
      </c>
      <c r="N69" s="204" t="s">
        <v>377</v>
      </c>
    </row>
    <row r="70" spans="1:15">
      <c r="A70" s="193" t="s">
        <v>275</v>
      </c>
      <c r="B70" s="428">
        <v>373.54510842756997</v>
      </c>
      <c r="C70" s="428">
        <v>650.04652815633006</v>
      </c>
      <c r="D70" s="428">
        <v>1052.0190562028502</v>
      </c>
      <c r="E70" s="428">
        <v>1329.3091093739999</v>
      </c>
      <c r="F70" s="428">
        <v>1726.3074300088299</v>
      </c>
      <c r="G70" s="428">
        <v>2055.5713197682999</v>
      </c>
      <c r="H70" s="428">
        <v>2408.2374013593899</v>
      </c>
      <c r="I70" s="428">
        <v>2746.6880637135</v>
      </c>
      <c r="J70" s="428">
        <v>3107.0167296354198</v>
      </c>
      <c r="K70" s="428">
        <v>3516.5052338587102</v>
      </c>
      <c r="L70" s="428">
        <v>3817.7493767901801</v>
      </c>
      <c r="M70" s="428">
        <v>4121.2662938338099</v>
      </c>
      <c r="N70" s="195" t="s">
        <v>339</v>
      </c>
      <c r="O70" s="482"/>
    </row>
    <row r="71" spans="1:15">
      <c r="A71" s="193" t="s">
        <v>274</v>
      </c>
      <c r="B71" s="315">
        <v>335.94229986763003</v>
      </c>
      <c r="C71" s="315">
        <v>573.88680693568995</v>
      </c>
      <c r="D71" s="315">
        <v>900.49580503844993</v>
      </c>
      <c r="E71" s="315">
        <v>1135.6399093953899</v>
      </c>
      <c r="F71" s="315">
        <v>1490.66738306411</v>
      </c>
      <c r="G71" s="315">
        <v>1822.5995437166596</v>
      </c>
      <c r="H71" s="315">
        <v>2128.36041308108</v>
      </c>
      <c r="I71" s="315">
        <v>2422.34324530303</v>
      </c>
      <c r="J71" s="225">
        <v>2718.4628204322298</v>
      </c>
      <c r="K71" s="225">
        <v>3073.0701383210098</v>
      </c>
      <c r="L71" s="225">
        <v>3357.6309250049899</v>
      </c>
      <c r="M71" s="225">
        <v>3610.3596535411098</v>
      </c>
      <c r="N71" s="197" t="s">
        <v>294</v>
      </c>
      <c r="O71" s="482"/>
    </row>
    <row r="72" spans="1:15">
      <c r="A72" s="182" t="s">
        <v>1</v>
      </c>
      <c r="B72" s="319">
        <f t="shared" ref="B72:L72" si="11">SUM(B70:B71)</f>
        <v>709.4874082952</v>
      </c>
      <c r="C72" s="319">
        <f t="shared" si="11"/>
        <v>1223.9333350920201</v>
      </c>
      <c r="D72" s="319">
        <f t="shared" si="11"/>
        <v>1952.5148612413</v>
      </c>
      <c r="E72" s="319">
        <f t="shared" si="11"/>
        <v>2464.94901876939</v>
      </c>
      <c r="F72" s="319">
        <f t="shared" si="11"/>
        <v>3216.9748130729399</v>
      </c>
      <c r="G72" s="319">
        <f t="shared" si="11"/>
        <v>3878.1708634849592</v>
      </c>
      <c r="H72" s="319">
        <f t="shared" si="11"/>
        <v>4536.5978144404698</v>
      </c>
      <c r="I72" s="319">
        <f t="shared" si="11"/>
        <v>5169.03130901653</v>
      </c>
      <c r="J72" s="319">
        <f t="shared" si="11"/>
        <v>5825.4795500676501</v>
      </c>
      <c r="K72" s="319">
        <f t="shared" si="11"/>
        <v>6589.57537217972</v>
      </c>
      <c r="L72" s="319">
        <f t="shared" si="11"/>
        <v>7175.3803017951705</v>
      </c>
      <c r="M72" s="319">
        <v>7731.6259473749196</v>
      </c>
      <c r="N72" s="169" t="s">
        <v>2</v>
      </c>
      <c r="O72" s="482"/>
    </row>
    <row r="73" spans="1:15">
      <c r="A73" s="222"/>
      <c r="B73" s="448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190"/>
    </row>
    <row r="74" spans="1:15">
      <c r="A74" s="171" t="s">
        <v>582</v>
      </c>
      <c r="B74" s="311" t="str">
        <f t="shared" ref="B74:M74" si="12">+B4</f>
        <v>2019/01</v>
      </c>
      <c r="C74" s="311" t="str">
        <f t="shared" si="12"/>
        <v>2019/02</v>
      </c>
      <c r="D74" s="311" t="str">
        <f t="shared" si="12"/>
        <v>2019/03</v>
      </c>
      <c r="E74" s="311" t="str">
        <f t="shared" si="12"/>
        <v>2019/04</v>
      </c>
      <c r="F74" s="311" t="str">
        <f t="shared" si="12"/>
        <v>2019/05</v>
      </c>
      <c r="G74" s="311" t="str">
        <f t="shared" si="12"/>
        <v>2019/06</v>
      </c>
      <c r="H74" s="311" t="str">
        <f t="shared" si="12"/>
        <v>2019/07</v>
      </c>
      <c r="I74" s="311" t="str">
        <f t="shared" si="12"/>
        <v>2019/08</v>
      </c>
      <c r="J74" s="311" t="str">
        <f t="shared" si="12"/>
        <v>2019/09</v>
      </c>
      <c r="K74" s="311" t="str">
        <f t="shared" si="12"/>
        <v>2019/10</v>
      </c>
      <c r="L74" s="311" t="str">
        <f t="shared" si="12"/>
        <v>2019/11</v>
      </c>
      <c r="M74" s="311" t="str">
        <f t="shared" si="12"/>
        <v>2019/12</v>
      </c>
      <c r="N74" s="173" t="s">
        <v>575</v>
      </c>
    </row>
    <row r="75" spans="1:15">
      <c r="A75" s="213" t="s">
        <v>167</v>
      </c>
      <c r="B75" s="449">
        <v>0</v>
      </c>
      <c r="C75" s="449">
        <v>0</v>
      </c>
      <c r="D75" s="449">
        <v>0</v>
      </c>
      <c r="E75" s="227">
        <v>0</v>
      </c>
      <c r="F75" s="227">
        <v>2</v>
      </c>
      <c r="G75" s="227">
        <v>2</v>
      </c>
      <c r="H75" s="227">
        <v>3</v>
      </c>
      <c r="I75" s="227">
        <v>4</v>
      </c>
      <c r="J75" s="227">
        <v>4</v>
      </c>
      <c r="K75" s="227">
        <v>4</v>
      </c>
      <c r="L75" s="227">
        <v>6</v>
      </c>
      <c r="M75" s="227">
        <v>6</v>
      </c>
      <c r="N75" s="195" t="s">
        <v>168</v>
      </c>
    </row>
    <row r="76" spans="1:15">
      <c r="A76" s="228" t="s">
        <v>465</v>
      </c>
      <c r="B76" s="450">
        <v>0</v>
      </c>
      <c r="C76" s="450">
        <v>0</v>
      </c>
      <c r="D76" s="450">
        <v>0</v>
      </c>
      <c r="E76" s="229">
        <v>0</v>
      </c>
      <c r="F76" s="229">
        <v>62.429000000000002</v>
      </c>
      <c r="G76" s="229">
        <v>62.429000000000002</v>
      </c>
      <c r="H76" s="229">
        <v>91.688999999999993</v>
      </c>
      <c r="I76" s="229">
        <v>161.28899999999999</v>
      </c>
      <c r="J76" s="229">
        <v>161.28899999999999</v>
      </c>
      <c r="K76" s="229">
        <v>161.28899999999999</v>
      </c>
      <c r="L76" s="229">
        <v>263.46300000000002</v>
      </c>
      <c r="M76" s="229">
        <v>263.46300000000002</v>
      </c>
      <c r="N76" s="230" t="s">
        <v>471</v>
      </c>
    </row>
    <row r="77" spans="1:15">
      <c r="A77" s="174" t="s">
        <v>183</v>
      </c>
      <c r="B77" s="451">
        <v>0</v>
      </c>
      <c r="C77" s="451">
        <v>0</v>
      </c>
      <c r="D77" s="451">
        <v>0</v>
      </c>
      <c r="E77" s="231">
        <v>0</v>
      </c>
      <c r="F77" s="231">
        <v>0</v>
      </c>
      <c r="G77" s="231">
        <v>0</v>
      </c>
      <c r="H77" s="231">
        <v>0</v>
      </c>
      <c r="I77" s="231">
        <v>0</v>
      </c>
      <c r="J77" s="231">
        <v>0</v>
      </c>
      <c r="K77" s="231">
        <v>0</v>
      </c>
      <c r="L77" s="231">
        <v>0</v>
      </c>
      <c r="M77" s="231">
        <v>0</v>
      </c>
      <c r="N77" s="197" t="s">
        <v>171</v>
      </c>
    </row>
    <row r="78" spans="1:15">
      <c r="A78" s="216" t="s">
        <v>466</v>
      </c>
      <c r="B78" s="452">
        <v>0</v>
      </c>
      <c r="C78" s="452">
        <v>0</v>
      </c>
      <c r="D78" s="452">
        <v>0</v>
      </c>
      <c r="E78" s="232">
        <v>0</v>
      </c>
      <c r="F78" s="232">
        <v>0</v>
      </c>
      <c r="G78" s="232">
        <v>0</v>
      </c>
      <c r="H78" s="232">
        <v>0</v>
      </c>
      <c r="I78" s="232">
        <v>0</v>
      </c>
      <c r="J78" s="232">
        <v>0</v>
      </c>
      <c r="K78" s="232">
        <v>0</v>
      </c>
      <c r="L78" s="232">
        <v>0</v>
      </c>
      <c r="M78" s="232">
        <v>0</v>
      </c>
      <c r="N78" s="218" t="s">
        <v>472</v>
      </c>
    </row>
    <row r="79" spans="1:15">
      <c r="A79" s="174" t="s">
        <v>174</v>
      </c>
      <c r="B79" s="451">
        <v>0</v>
      </c>
      <c r="C79" s="451">
        <v>0</v>
      </c>
      <c r="D79" s="451">
        <v>0</v>
      </c>
      <c r="E79" s="231">
        <v>0</v>
      </c>
      <c r="F79" s="231">
        <v>0</v>
      </c>
      <c r="G79" s="231">
        <v>0</v>
      </c>
      <c r="H79" s="231">
        <v>0</v>
      </c>
      <c r="I79" s="231">
        <v>0</v>
      </c>
      <c r="J79" s="231">
        <v>0</v>
      </c>
      <c r="K79" s="231">
        <v>0</v>
      </c>
      <c r="L79" s="231">
        <v>0</v>
      </c>
      <c r="M79" s="231">
        <v>0</v>
      </c>
      <c r="N79" s="197" t="s">
        <v>175</v>
      </c>
    </row>
    <row r="80" spans="1:15">
      <c r="A80" s="216" t="s">
        <v>467</v>
      </c>
      <c r="B80" s="452">
        <v>0</v>
      </c>
      <c r="C80" s="452">
        <v>0</v>
      </c>
      <c r="D80" s="452">
        <v>0</v>
      </c>
      <c r="E80" s="232">
        <v>0</v>
      </c>
      <c r="F80" s="232">
        <v>0</v>
      </c>
      <c r="G80" s="232">
        <v>0</v>
      </c>
      <c r="H80" s="232">
        <v>0</v>
      </c>
      <c r="I80" s="232">
        <v>0</v>
      </c>
      <c r="J80" s="232">
        <v>0</v>
      </c>
      <c r="K80" s="232">
        <v>0</v>
      </c>
      <c r="L80" s="232">
        <v>0</v>
      </c>
      <c r="M80" s="232">
        <v>0</v>
      </c>
      <c r="N80" s="218" t="s">
        <v>473</v>
      </c>
    </row>
    <row r="81" spans="1:15" s="313" customFormat="1">
      <c r="A81" s="317" t="s">
        <v>576</v>
      </c>
      <c r="B81" s="451">
        <v>3235.9929509999997</v>
      </c>
      <c r="C81" s="451">
        <v>3772.0058614999998</v>
      </c>
      <c r="D81" s="451">
        <v>3772.0058614999998</v>
      </c>
      <c r="E81" s="451">
        <v>4123.8684535000002</v>
      </c>
      <c r="F81" s="451">
        <v>4133.8684535000002</v>
      </c>
      <c r="G81" s="451">
        <v>4492.1117134999995</v>
      </c>
      <c r="H81" s="451">
        <v>4921.2417121199996</v>
      </c>
      <c r="I81" s="451">
        <v>5040.1994121199996</v>
      </c>
      <c r="J81" s="451">
        <v>5092.3994121199994</v>
      </c>
      <c r="K81" s="451">
        <v>5250.7221788559991</v>
      </c>
      <c r="L81" s="451">
        <v>5625.7221788559991</v>
      </c>
      <c r="M81" s="451">
        <v>6075.7221788559991</v>
      </c>
      <c r="N81" s="316" t="s">
        <v>581</v>
      </c>
    </row>
    <row r="82" spans="1:15" s="469" customFormat="1" ht="13.5" customHeight="1">
      <c r="A82" s="318" t="s">
        <v>1</v>
      </c>
      <c r="B82" s="468">
        <f>B81+B80+B78+B76</f>
        <v>3235.9929509999997</v>
      </c>
      <c r="C82" s="468">
        <f t="shared" ref="C82:M82" si="13">C81+C80+C78+C76</f>
        <v>3772.0058614999998</v>
      </c>
      <c r="D82" s="468">
        <f t="shared" si="13"/>
        <v>3772.0058614999998</v>
      </c>
      <c r="E82" s="468">
        <f t="shared" si="13"/>
        <v>4123.8684535000002</v>
      </c>
      <c r="F82" s="468">
        <f t="shared" si="13"/>
        <v>4196.2974535000003</v>
      </c>
      <c r="G82" s="468">
        <f t="shared" si="13"/>
        <v>4554.5407134999996</v>
      </c>
      <c r="H82" s="468">
        <f t="shared" si="13"/>
        <v>5012.93071212</v>
      </c>
      <c r="I82" s="468">
        <f t="shared" si="13"/>
        <v>5201.4884121199993</v>
      </c>
      <c r="J82" s="468">
        <f t="shared" si="13"/>
        <v>5253.6884121199992</v>
      </c>
      <c r="K82" s="468">
        <f t="shared" si="13"/>
        <v>5412.0111788559989</v>
      </c>
      <c r="L82" s="468">
        <f t="shared" si="13"/>
        <v>5889.1851788559989</v>
      </c>
      <c r="M82" s="468">
        <f t="shared" si="13"/>
        <v>6339.1851788559989</v>
      </c>
      <c r="N82" s="169" t="s">
        <v>2</v>
      </c>
    </row>
    <row r="83" spans="1:15" s="313" customFormat="1" ht="13.5" customHeight="1">
      <c r="A83" s="317"/>
      <c r="B83" s="451"/>
      <c r="C83" s="451"/>
      <c r="D83" s="451"/>
      <c r="E83" s="451"/>
      <c r="F83" s="451"/>
      <c r="G83" s="451"/>
      <c r="H83" s="451"/>
      <c r="I83" s="451"/>
      <c r="J83" s="451"/>
      <c r="K83" s="451"/>
      <c r="L83" s="451"/>
      <c r="N83" s="316"/>
    </row>
    <row r="84" spans="1:15">
      <c r="A84" s="203" t="s">
        <v>580</v>
      </c>
      <c r="B84" s="311" t="str">
        <f>+B74</f>
        <v>2019/01</v>
      </c>
      <c r="C84" s="311" t="str">
        <f t="shared" ref="C84:M84" si="14">+C74</f>
        <v>2019/02</v>
      </c>
      <c r="D84" s="311" t="str">
        <f t="shared" si="14"/>
        <v>2019/03</v>
      </c>
      <c r="E84" s="311" t="str">
        <f t="shared" si="14"/>
        <v>2019/04</v>
      </c>
      <c r="F84" s="311" t="str">
        <f t="shared" si="14"/>
        <v>2019/05</v>
      </c>
      <c r="G84" s="311" t="str">
        <f t="shared" si="14"/>
        <v>2019/06</v>
      </c>
      <c r="H84" s="311" t="str">
        <f t="shared" si="14"/>
        <v>2019/07</v>
      </c>
      <c r="I84" s="311" t="str">
        <f t="shared" si="14"/>
        <v>2019/08</v>
      </c>
      <c r="J84" s="311" t="str">
        <f t="shared" si="14"/>
        <v>2019/09</v>
      </c>
      <c r="K84" s="311" t="str">
        <f t="shared" si="14"/>
        <v>2019/10</v>
      </c>
      <c r="L84" s="311" t="str">
        <f t="shared" si="14"/>
        <v>2019/11</v>
      </c>
      <c r="M84" s="311" t="str">
        <f t="shared" si="14"/>
        <v>2019/12</v>
      </c>
      <c r="N84" s="204" t="s">
        <v>579</v>
      </c>
    </row>
    <row r="85" spans="1:15">
      <c r="A85" s="174" t="s">
        <v>577</v>
      </c>
      <c r="B85" s="453">
        <v>120</v>
      </c>
      <c r="C85" s="453">
        <v>224</v>
      </c>
      <c r="D85" s="453">
        <v>338</v>
      </c>
      <c r="E85" s="453">
        <v>446</v>
      </c>
      <c r="F85" s="453">
        <v>580</v>
      </c>
      <c r="G85" s="233">
        <v>674</v>
      </c>
      <c r="H85" s="170">
        <v>803</v>
      </c>
      <c r="I85" s="231">
        <v>904</v>
      </c>
      <c r="J85" s="231">
        <v>1012</v>
      </c>
      <c r="K85" s="225">
        <v>1132</v>
      </c>
      <c r="L85" s="225">
        <v>1224</v>
      </c>
      <c r="M85" s="225">
        <v>1330</v>
      </c>
      <c r="N85" s="197" t="s">
        <v>570</v>
      </c>
    </row>
    <row r="86" spans="1:15">
      <c r="A86" s="206" t="s">
        <v>578</v>
      </c>
      <c r="B86" s="454">
        <v>18437.832356999999</v>
      </c>
      <c r="C86" s="454">
        <v>34093.744891000002</v>
      </c>
      <c r="D86" s="454">
        <v>49827.361609</v>
      </c>
      <c r="E86" s="454">
        <v>67689.723291999995</v>
      </c>
      <c r="F86" s="234">
        <v>86339.229718000002</v>
      </c>
      <c r="G86" s="234">
        <v>100449.101779</v>
      </c>
      <c r="H86" s="234">
        <v>124880.476532</v>
      </c>
      <c r="I86" s="234">
        <v>142081.37029200001</v>
      </c>
      <c r="J86" s="234">
        <v>164627.16648800002</v>
      </c>
      <c r="K86" s="234">
        <v>179818.559408</v>
      </c>
      <c r="L86" s="234">
        <v>193173.08313499999</v>
      </c>
      <c r="M86" s="234">
        <v>210322.31681399999</v>
      </c>
      <c r="N86" s="208" t="s">
        <v>571</v>
      </c>
    </row>
    <row r="87" spans="1:15">
      <c r="A87" s="292" t="s">
        <v>674</v>
      </c>
      <c r="C87" s="616"/>
      <c r="D87" s="616"/>
      <c r="E87" s="616"/>
      <c r="F87" s="616"/>
      <c r="G87" s="503"/>
      <c r="H87" s="503"/>
      <c r="I87" s="503"/>
      <c r="J87" s="503"/>
      <c r="K87" s="503"/>
      <c r="L87" s="617"/>
      <c r="M87" s="503"/>
      <c r="N87" s="187" t="s">
        <v>687</v>
      </c>
    </row>
    <row r="88" spans="1:15" s="313" customFormat="1">
      <c r="A88" s="310" t="s">
        <v>390</v>
      </c>
      <c r="B88" s="311" t="str">
        <f t="shared" ref="B88:M88" si="15">+B4</f>
        <v>2019/01</v>
      </c>
      <c r="C88" s="311" t="str">
        <f t="shared" si="15"/>
        <v>2019/02</v>
      </c>
      <c r="D88" s="311" t="str">
        <f t="shared" si="15"/>
        <v>2019/03</v>
      </c>
      <c r="E88" s="311" t="str">
        <f t="shared" si="15"/>
        <v>2019/04</v>
      </c>
      <c r="F88" s="311" t="str">
        <f t="shared" si="15"/>
        <v>2019/05</v>
      </c>
      <c r="G88" s="311" t="str">
        <f t="shared" si="15"/>
        <v>2019/06</v>
      </c>
      <c r="H88" s="311" t="str">
        <f t="shared" si="15"/>
        <v>2019/07</v>
      </c>
      <c r="I88" s="311" t="str">
        <f t="shared" si="15"/>
        <v>2019/08</v>
      </c>
      <c r="J88" s="311" t="str">
        <f t="shared" si="15"/>
        <v>2019/09</v>
      </c>
      <c r="K88" s="311" t="str">
        <f t="shared" si="15"/>
        <v>2019/10</v>
      </c>
      <c r="L88" s="311" t="str">
        <f t="shared" si="15"/>
        <v>2019/11</v>
      </c>
      <c r="M88" s="311" t="str">
        <f t="shared" si="15"/>
        <v>2019/12</v>
      </c>
      <c r="N88" s="312" t="s">
        <v>391</v>
      </c>
      <c r="O88" s="170"/>
    </row>
    <row r="89" spans="1:15" s="313" customFormat="1">
      <c r="A89" s="314" t="s">
        <v>53</v>
      </c>
      <c r="B89" s="315">
        <v>61832.917176000003</v>
      </c>
      <c r="C89" s="315">
        <v>74416.590918999995</v>
      </c>
      <c r="D89" s="315">
        <v>78559.962111999994</v>
      </c>
      <c r="E89" s="315">
        <v>83429.686600000001</v>
      </c>
      <c r="F89" s="315">
        <v>84609.527740000005</v>
      </c>
      <c r="G89" s="315">
        <v>87589.544339999993</v>
      </c>
      <c r="H89" s="315">
        <v>85194.235853999999</v>
      </c>
      <c r="I89" s="315">
        <v>94641.021714999995</v>
      </c>
      <c r="J89" s="315">
        <v>101969</v>
      </c>
      <c r="K89" s="315">
        <v>110481</v>
      </c>
      <c r="L89" s="315">
        <v>118394</v>
      </c>
      <c r="M89" s="315">
        <v>127292.156019</v>
      </c>
      <c r="N89" s="316" t="s">
        <v>54</v>
      </c>
      <c r="O89" s="170"/>
    </row>
    <row r="90" spans="1:15" s="313" customFormat="1">
      <c r="A90" s="317" t="s">
        <v>39</v>
      </c>
      <c r="B90" s="315">
        <v>96842.734473000004</v>
      </c>
      <c r="C90" s="315">
        <v>98171.693482000002</v>
      </c>
      <c r="D90" s="315">
        <v>97126</v>
      </c>
      <c r="E90" s="315">
        <v>99825.685587999993</v>
      </c>
      <c r="F90" s="315">
        <v>100969.252249</v>
      </c>
      <c r="G90" s="315">
        <v>106598.32958000001</v>
      </c>
      <c r="H90" s="315">
        <v>109085.68547300001</v>
      </c>
      <c r="I90" s="315">
        <v>112299.701082</v>
      </c>
      <c r="J90" s="315">
        <v>115378</v>
      </c>
      <c r="K90" s="315">
        <v>117778</v>
      </c>
      <c r="L90" s="315">
        <v>121323</v>
      </c>
      <c r="M90" s="315">
        <v>127576.71862699999</v>
      </c>
      <c r="N90" s="316" t="s">
        <v>40</v>
      </c>
      <c r="O90" s="170"/>
    </row>
    <row r="91" spans="1:15" s="313" customFormat="1">
      <c r="A91" s="317" t="s">
        <v>583</v>
      </c>
      <c r="B91" s="315">
        <v>325.79034843999995</v>
      </c>
      <c r="C91" s="315">
        <v>354.61226252</v>
      </c>
      <c r="D91" s="315">
        <v>309.12343436000003</v>
      </c>
      <c r="E91" s="315">
        <v>293.10942720000003</v>
      </c>
      <c r="F91" s="315">
        <v>299.52634128</v>
      </c>
      <c r="G91" s="315">
        <v>329.42524104</v>
      </c>
      <c r="H91" s="315">
        <v>380.61715512000001</v>
      </c>
      <c r="I91" s="315">
        <v>413.57910499999997</v>
      </c>
      <c r="J91" s="315">
        <v>428.77109067999999</v>
      </c>
      <c r="K91" s="315">
        <v>450.87502624000001</v>
      </c>
      <c r="L91" s="315">
        <v>549.18686872000001</v>
      </c>
      <c r="M91" s="315">
        <v>722.22268255999995</v>
      </c>
      <c r="N91" s="316" t="s">
        <v>15</v>
      </c>
      <c r="O91" s="170"/>
    </row>
    <row r="92" spans="1:15" s="313" customFormat="1">
      <c r="A92" s="317" t="s">
        <v>158</v>
      </c>
      <c r="B92" s="315">
        <v>18384.168399347469</v>
      </c>
      <c r="C92" s="315">
        <v>18949.300360646484</v>
      </c>
      <c r="D92" s="315">
        <v>18680.395175645001</v>
      </c>
      <c r="E92" s="315">
        <v>18916.882874755</v>
      </c>
      <c r="F92" s="315">
        <v>16613.530279697301</v>
      </c>
      <c r="G92" s="315">
        <v>17011.1400851996</v>
      </c>
      <c r="H92" s="315">
        <v>17781.685899379601</v>
      </c>
      <c r="I92" s="315">
        <v>17922.71633921691</v>
      </c>
      <c r="J92" s="315">
        <v>20143.741868603898</v>
      </c>
      <c r="K92" s="315">
        <v>19581.351874873599</v>
      </c>
      <c r="L92" s="315">
        <v>24323.504180134601</v>
      </c>
      <c r="M92" s="315">
        <v>27777.3412747658</v>
      </c>
      <c r="N92" s="316" t="s">
        <v>16</v>
      </c>
      <c r="O92" s="170"/>
    </row>
    <row r="93" spans="1:15" s="313" customFormat="1">
      <c r="A93" s="317" t="s">
        <v>182</v>
      </c>
      <c r="B93" s="315">
        <v>1494.4840592</v>
      </c>
      <c r="C93" s="315">
        <v>1874.3932783999999</v>
      </c>
      <c r="D93" s="315">
        <v>1855.1292416000001</v>
      </c>
      <c r="E93" s="315">
        <v>1815.2540928000001</v>
      </c>
      <c r="F93" s="315">
        <v>1561.8357536000001</v>
      </c>
      <c r="G93" s="315">
        <v>1571.7482952</v>
      </c>
      <c r="H93" s="315">
        <v>1614.7160968000001</v>
      </c>
      <c r="I93" s="315">
        <v>1671.6084976</v>
      </c>
      <c r="J93" s="315">
        <v>1894.5625224</v>
      </c>
      <c r="K93" s="315">
        <v>1997.9583239999999</v>
      </c>
      <c r="L93" s="315">
        <v>2390.2438407999998</v>
      </c>
      <c r="M93" s="315">
        <v>3043.9839240000001</v>
      </c>
      <c r="N93" s="316" t="s">
        <v>17</v>
      </c>
      <c r="O93" s="170"/>
    </row>
    <row r="94" spans="1:15" s="313" customFormat="1">
      <c r="A94" s="318" t="s">
        <v>1</v>
      </c>
      <c r="B94" s="319">
        <f>SUM(B89:B93)</f>
        <v>178880.09445598748</v>
      </c>
      <c r="C94" s="319">
        <f t="shared" ref="C94:M94" si="16">SUM(C89:C93)</f>
        <v>193766.5903025665</v>
      </c>
      <c r="D94" s="319">
        <f t="shared" si="16"/>
        <v>196530.60996360498</v>
      </c>
      <c r="E94" s="319">
        <f t="shared" si="16"/>
        <v>204280.61858275501</v>
      </c>
      <c r="F94" s="319">
        <f t="shared" si="16"/>
        <v>204053.67236357729</v>
      </c>
      <c r="G94" s="319">
        <f t="shared" si="16"/>
        <v>213100.18754143961</v>
      </c>
      <c r="H94" s="319">
        <f t="shared" si="16"/>
        <v>214056.94047829963</v>
      </c>
      <c r="I94" s="319">
        <f t="shared" si="16"/>
        <v>226948.62673881694</v>
      </c>
      <c r="J94" s="319">
        <f t="shared" si="16"/>
        <v>239814.07548168389</v>
      </c>
      <c r="K94" s="319">
        <f t="shared" si="16"/>
        <v>250289.18522511362</v>
      </c>
      <c r="L94" s="319">
        <f t="shared" si="16"/>
        <v>266979.93488965463</v>
      </c>
      <c r="M94" s="319">
        <f t="shared" si="16"/>
        <v>286412.42252732581</v>
      </c>
      <c r="N94" s="320" t="s">
        <v>2</v>
      </c>
      <c r="O94" s="170"/>
    </row>
    <row r="95" spans="1:15">
      <c r="A95" s="201"/>
      <c r="B95" s="455"/>
      <c r="C95" s="198"/>
      <c r="D95" s="198"/>
      <c r="E95" s="198"/>
      <c r="F95" s="315"/>
      <c r="G95" s="315"/>
      <c r="I95" s="315"/>
      <c r="J95" s="198"/>
      <c r="K95" s="198"/>
      <c r="L95" s="198"/>
      <c r="M95" s="198"/>
      <c r="N95" s="190"/>
    </row>
    <row r="96" spans="1:15">
      <c r="A96" s="203" t="s">
        <v>709</v>
      </c>
      <c r="B96" s="456" t="str">
        <f t="shared" ref="B96:M96" si="17">+B4</f>
        <v>2019/01</v>
      </c>
      <c r="C96" s="456" t="str">
        <f t="shared" si="17"/>
        <v>2019/02</v>
      </c>
      <c r="D96" s="456" t="str">
        <f t="shared" si="17"/>
        <v>2019/03</v>
      </c>
      <c r="E96" s="456" t="str">
        <f t="shared" si="17"/>
        <v>2019/04</v>
      </c>
      <c r="F96" s="456" t="str">
        <f t="shared" si="17"/>
        <v>2019/05</v>
      </c>
      <c r="G96" s="456" t="str">
        <f t="shared" si="17"/>
        <v>2019/06</v>
      </c>
      <c r="H96" s="456" t="str">
        <f t="shared" si="17"/>
        <v>2019/07</v>
      </c>
      <c r="I96" s="456" t="str">
        <f t="shared" si="17"/>
        <v>2019/08</v>
      </c>
      <c r="J96" s="456" t="str">
        <f t="shared" si="17"/>
        <v>2019/09</v>
      </c>
      <c r="K96" s="456" t="str">
        <f t="shared" si="17"/>
        <v>2019/10</v>
      </c>
      <c r="L96" s="456" t="str">
        <f t="shared" si="17"/>
        <v>2019/11</v>
      </c>
      <c r="M96" s="456" t="str">
        <f t="shared" si="17"/>
        <v>2019/12</v>
      </c>
      <c r="N96" s="204" t="s">
        <v>291</v>
      </c>
    </row>
    <row r="97" spans="1:18">
      <c r="A97" s="193" t="s">
        <v>242</v>
      </c>
      <c r="B97" s="416">
        <v>104189.45</v>
      </c>
      <c r="C97" s="175">
        <v>104529.93</v>
      </c>
      <c r="D97" s="175">
        <v>93784.18</v>
      </c>
      <c r="E97" s="175">
        <v>95415.57</v>
      </c>
      <c r="F97" s="175">
        <v>90589.73</v>
      </c>
      <c r="G97" s="175">
        <v>96485.32</v>
      </c>
      <c r="H97" s="175">
        <v>102082.48</v>
      </c>
      <c r="I97" s="175">
        <v>96718.48</v>
      </c>
      <c r="J97" s="175">
        <v>105033.02</v>
      </c>
      <c r="K97" s="175">
        <v>98468.52</v>
      </c>
      <c r="L97" s="175">
        <v>106903.67999999999</v>
      </c>
      <c r="M97" s="175">
        <v>114424.96000000001</v>
      </c>
      <c r="N97" s="176" t="s">
        <v>242</v>
      </c>
    </row>
    <row r="98" spans="1:18" ht="12" customHeight="1">
      <c r="A98" s="193" t="s">
        <v>243</v>
      </c>
      <c r="B98" s="416">
        <v>104189.45</v>
      </c>
      <c r="C98" s="175">
        <v>105082.31</v>
      </c>
      <c r="D98" s="175">
        <v>105082.31</v>
      </c>
      <c r="E98" s="175">
        <v>105082.31</v>
      </c>
      <c r="F98" s="175">
        <v>105082.31</v>
      </c>
      <c r="G98" s="175">
        <v>105082.31</v>
      </c>
      <c r="H98" s="175">
        <v>105082.31</v>
      </c>
      <c r="I98" s="175">
        <v>105082.31</v>
      </c>
      <c r="J98" s="175">
        <v>105152.17</v>
      </c>
      <c r="K98" s="175">
        <v>105152.17</v>
      </c>
      <c r="L98" s="175">
        <v>107528.68</v>
      </c>
      <c r="M98" s="175">
        <v>114753.97</v>
      </c>
      <c r="N98" s="176" t="s">
        <v>292</v>
      </c>
    </row>
    <row r="99" spans="1:18">
      <c r="A99" s="193" t="s">
        <v>244</v>
      </c>
      <c r="B99" s="416">
        <v>87399.02</v>
      </c>
      <c r="C99" s="175">
        <v>87399.02</v>
      </c>
      <c r="D99" s="175">
        <v>87399.02</v>
      </c>
      <c r="E99" s="175">
        <v>87399.02</v>
      </c>
      <c r="F99" s="175">
        <v>83675.33</v>
      </c>
      <c r="G99" s="175">
        <v>83675.33</v>
      </c>
      <c r="H99" s="175">
        <v>83675.33</v>
      </c>
      <c r="I99" s="175">
        <v>83675.33</v>
      </c>
      <c r="J99" s="175">
        <v>83675.33</v>
      </c>
      <c r="K99" s="175">
        <v>83675.33</v>
      </c>
      <c r="L99" s="175">
        <v>83675.33</v>
      </c>
      <c r="M99" s="175">
        <v>83675.33</v>
      </c>
      <c r="N99" s="176" t="s">
        <v>293</v>
      </c>
      <c r="O99" s="175"/>
      <c r="P99" s="175"/>
      <c r="Q99" s="175"/>
      <c r="R99" s="175"/>
    </row>
    <row r="100" spans="1:18">
      <c r="A100" s="262" t="s">
        <v>156</v>
      </c>
      <c r="B100" s="457">
        <v>7915.4581296018187</v>
      </c>
      <c r="C100" s="457">
        <v>8017.080966806745</v>
      </c>
      <c r="D100" s="457">
        <v>8354.2290323942179</v>
      </c>
      <c r="E100" s="457">
        <v>7895.0272423735305</v>
      </c>
      <c r="F100" s="175">
        <v>7549.5232804080388</v>
      </c>
      <c r="G100" s="175">
        <v>7461.834345112743</v>
      </c>
      <c r="H100" s="175">
        <v>7526.8347184370559</v>
      </c>
      <c r="I100" s="175">
        <v>7492.5871626495145</v>
      </c>
      <c r="J100" s="175">
        <v>7714.3699014874064</v>
      </c>
      <c r="K100" s="175">
        <v>7870.771769703817</v>
      </c>
      <c r="L100" s="175">
        <v>8162.4382317748687</v>
      </c>
      <c r="M100" s="175">
        <v>8554.4815065153198</v>
      </c>
      <c r="N100" s="260" t="s">
        <v>157</v>
      </c>
      <c r="O100" s="175"/>
    </row>
    <row r="101" spans="1:18">
      <c r="A101" s="281"/>
      <c r="B101" s="458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3"/>
    </row>
    <row r="102" spans="1:18">
      <c r="A102" s="240" t="s">
        <v>587</v>
      </c>
      <c r="B102" s="459" t="str">
        <f t="shared" ref="B102:M102" si="18">+B4</f>
        <v>2019/01</v>
      </c>
      <c r="C102" s="459" t="str">
        <f t="shared" si="18"/>
        <v>2019/02</v>
      </c>
      <c r="D102" s="459" t="str">
        <f t="shared" si="18"/>
        <v>2019/03</v>
      </c>
      <c r="E102" s="459" t="str">
        <f t="shared" si="18"/>
        <v>2019/04</v>
      </c>
      <c r="F102" s="459" t="str">
        <f t="shared" si="18"/>
        <v>2019/05</v>
      </c>
      <c r="G102" s="459" t="str">
        <f t="shared" si="18"/>
        <v>2019/06</v>
      </c>
      <c r="H102" s="459" t="str">
        <f t="shared" si="18"/>
        <v>2019/07</v>
      </c>
      <c r="I102" s="459" t="str">
        <f t="shared" si="18"/>
        <v>2019/08</v>
      </c>
      <c r="J102" s="459" t="str">
        <f t="shared" si="18"/>
        <v>2019/09</v>
      </c>
      <c r="K102" s="459" t="str">
        <f t="shared" si="18"/>
        <v>2019/10</v>
      </c>
      <c r="L102" s="459" t="str">
        <f t="shared" si="18"/>
        <v>2019/11</v>
      </c>
      <c r="M102" s="459" t="str">
        <f t="shared" si="18"/>
        <v>2019/12</v>
      </c>
      <c r="N102" s="242" t="s">
        <v>107</v>
      </c>
    </row>
    <row r="103" spans="1:18">
      <c r="A103" s="243" t="s">
        <v>234</v>
      </c>
      <c r="B103" s="428">
        <v>1163436</v>
      </c>
      <c r="C103" s="428">
        <v>1164709</v>
      </c>
      <c r="D103" s="225">
        <v>1170725</v>
      </c>
      <c r="E103" s="225">
        <v>1176732</v>
      </c>
      <c r="F103" s="201">
        <v>1179695</v>
      </c>
      <c r="G103" s="201">
        <v>1171776</v>
      </c>
      <c r="H103" s="201">
        <v>1165117</v>
      </c>
      <c r="I103" s="201">
        <v>1174649</v>
      </c>
      <c r="J103" s="201">
        <v>1174899</v>
      </c>
      <c r="K103" s="315">
        <v>1184038</v>
      </c>
      <c r="L103" s="201">
        <v>1186788</v>
      </c>
      <c r="M103" s="201">
        <v>1203438</v>
      </c>
      <c r="N103" s="244" t="s">
        <v>302</v>
      </c>
    </row>
    <row r="104" spans="1:18">
      <c r="A104" s="243" t="s">
        <v>261</v>
      </c>
      <c r="B104" s="428">
        <v>2875342</v>
      </c>
      <c r="C104" s="428">
        <v>2918129</v>
      </c>
      <c r="D104" s="225">
        <v>2907398</v>
      </c>
      <c r="E104" s="225">
        <v>2924136</v>
      </c>
      <c r="F104" s="246">
        <v>2970394</v>
      </c>
      <c r="G104" s="246">
        <v>2942434</v>
      </c>
      <c r="H104" s="246">
        <v>2931573</v>
      </c>
      <c r="I104" s="201">
        <v>2953057</v>
      </c>
      <c r="J104" s="201">
        <v>2952336</v>
      </c>
      <c r="K104" s="315">
        <v>2964119</v>
      </c>
      <c r="L104" s="201">
        <v>2980573</v>
      </c>
      <c r="M104" s="201">
        <v>2996871</v>
      </c>
      <c r="N104" s="244" t="s">
        <v>54</v>
      </c>
    </row>
    <row r="105" spans="1:18">
      <c r="A105" s="243" t="s">
        <v>262</v>
      </c>
      <c r="B105" s="428">
        <v>76110</v>
      </c>
      <c r="C105" s="428">
        <v>76835</v>
      </c>
      <c r="D105" s="225">
        <v>76458</v>
      </c>
      <c r="E105" s="225">
        <v>75054</v>
      </c>
      <c r="F105" s="201">
        <v>76573</v>
      </c>
      <c r="G105" s="201">
        <v>78123</v>
      </c>
      <c r="H105" s="201">
        <v>77315</v>
      </c>
      <c r="I105" s="245">
        <v>73031</v>
      </c>
      <c r="J105" s="245">
        <v>72311</v>
      </c>
      <c r="K105" s="315">
        <v>71901</v>
      </c>
      <c r="L105" s="201">
        <v>67253</v>
      </c>
      <c r="M105" s="201">
        <v>66451</v>
      </c>
      <c r="N105" s="244" t="s">
        <v>303</v>
      </c>
    </row>
    <row r="106" spans="1:18">
      <c r="A106" s="243" t="s">
        <v>263</v>
      </c>
      <c r="B106" s="428">
        <v>5196</v>
      </c>
      <c r="C106" s="428">
        <v>5190</v>
      </c>
      <c r="D106" s="225">
        <v>6019</v>
      </c>
      <c r="E106" s="225">
        <v>6649</v>
      </c>
      <c r="F106" s="246">
        <v>6762</v>
      </c>
      <c r="G106" s="246">
        <v>6000</v>
      </c>
      <c r="H106" s="246">
        <v>6225</v>
      </c>
      <c r="I106" s="246">
        <v>6071</v>
      </c>
      <c r="J106" s="246">
        <v>5788</v>
      </c>
      <c r="K106" s="426">
        <v>6314</v>
      </c>
      <c r="L106" s="245">
        <v>6288</v>
      </c>
      <c r="M106" s="201">
        <v>5664</v>
      </c>
      <c r="N106" s="244" t="s">
        <v>304</v>
      </c>
    </row>
    <row r="107" spans="1:18">
      <c r="A107" s="243" t="s">
        <v>584</v>
      </c>
      <c r="B107" s="428">
        <v>10956</v>
      </c>
      <c r="C107" s="428">
        <v>10678</v>
      </c>
      <c r="D107" s="225">
        <v>10475</v>
      </c>
      <c r="E107" s="225">
        <v>10861</v>
      </c>
      <c r="F107" s="245">
        <v>11084</v>
      </c>
      <c r="G107" s="245">
        <v>11400</v>
      </c>
      <c r="H107" s="245">
        <v>11676</v>
      </c>
      <c r="I107" s="246">
        <v>11250</v>
      </c>
      <c r="J107" s="246">
        <v>10578</v>
      </c>
      <c r="K107" s="426">
        <v>9096</v>
      </c>
      <c r="L107" s="246">
        <v>8178</v>
      </c>
      <c r="M107" s="201">
        <v>7283</v>
      </c>
      <c r="N107" s="244" t="s">
        <v>305</v>
      </c>
    </row>
    <row r="108" spans="1:18">
      <c r="A108" s="491" t="s">
        <v>617</v>
      </c>
      <c r="B108" s="494">
        <v>355513</v>
      </c>
      <c r="C108" s="494">
        <v>334564</v>
      </c>
      <c r="D108" s="494">
        <v>365109</v>
      </c>
      <c r="E108" s="494">
        <v>326761</v>
      </c>
      <c r="F108" s="494">
        <v>342529</v>
      </c>
      <c r="G108" s="494">
        <v>282899</v>
      </c>
      <c r="H108" s="494">
        <v>332768</v>
      </c>
      <c r="I108" s="494">
        <v>310270</v>
      </c>
      <c r="J108" s="494">
        <v>365151</v>
      </c>
      <c r="K108" s="494">
        <v>388100</v>
      </c>
      <c r="L108" s="494">
        <v>427298</v>
      </c>
      <c r="M108" s="494">
        <v>488662</v>
      </c>
      <c r="N108" s="495" t="s">
        <v>621</v>
      </c>
    </row>
    <row r="109" spans="1:18">
      <c r="A109" s="430" t="s">
        <v>618</v>
      </c>
      <c r="B109" s="428">
        <v>18020</v>
      </c>
      <c r="C109" s="428">
        <v>17648</v>
      </c>
      <c r="D109" s="428">
        <v>19481</v>
      </c>
      <c r="E109" s="428">
        <v>20346</v>
      </c>
      <c r="F109" s="496">
        <v>22103</v>
      </c>
      <c r="G109" s="496">
        <v>21113</v>
      </c>
      <c r="H109" s="496">
        <v>22227</v>
      </c>
      <c r="I109" s="426">
        <v>21629</v>
      </c>
      <c r="J109" s="426">
        <v>21380</v>
      </c>
      <c r="K109" s="426">
        <v>23430</v>
      </c>
      <c r="L109" s="426">
        <v>22210</v>
      </c>
      <c r="M109" s="315">
        <v>24571</v>
      </c>
      <c r="N109" s="490" t="s">
        <v>622</v>
      </c>
    </row>
    <row r="110" spans="1:18">
      <c r="A110" s="430" t="s">
        <v>619</v>
      </c>
      <c r="B110" s="428">
        <v>4704</v>
      </c>
      <c r="C110" s="428">
        <v>4418</v>
      </c>
      <c r="D110" s="428">
        <v>4942</v>
      </c>
      <c r="E110" s="428">
        <v>4849</v>
      </c>
      <c r="F110" s="496">
        <v>4941</v>
      </c>
      <c r="G110" s="496">
        <v>4871</v>
      </c>
      <c r="H110" s="496">
        <v>5172</v>
      </c>
      <c r="I110" s="426">
        <v>4973</v>
      </c>
      <c r="J110" s="426">
        <v>4921</v>
      </c>
      <c r="K110" s="426">
        <v>5028</v>
      </c>
      <c r="L110" s="426">
        <v>4690</v>
      </c>
      <c r="M110" s="315">
        <v>4714</v>
      </c>
      <c r="N110" s="490" t="s">
        <v>623</v>
      </c>
    </row>
    <row r="111" spans="1:18">
      <c r="A111" s="491" t="s">
        <v>723</v>
      </c>
      <c r="B111" s="492">
        <v>6036611</v>
      </c>
      <c r="C111" s="492">
        <v>6023916</v>
      </c>
      <c r="D111" s="492">
        <v>6017875</v>
      </c>
      <c r="E111" s="492">
        <v>6021547</v>
      </c>
      <c r="F111" s="492">
        <v>6014803</v>
      </c>
      <c r="G111" s="492">
        <v>6017973</v>
      </c>
      <c r="H111" s="492">
        <v>6009225</v>
      </c>
      <c r="I111" s="492">
        <v>6016299</v>
      </c>
      <c r="J111" s="492">
        <v>6019109</v>
      </c>
      <c r="K111" s="492">
        <v>6032052</v>
      </c>
      <c r="L111" s="492">
        <v>6051118</v>
      </c>
      <c r="M111" s="492">
        <v>6078163</v>
      </c>
      <c r="N111" s="493" t="s">
        <v>40</v>
      </c>
    </row>
    <row r="112" spans="1:18">
      <c r="A112" s="430" t="s">
        <v>726</v>
      </c>
      <c r="B112" s="426">
        <v>4779502</v>
      </c>
      <c r="C112" s="426">
        <v>5058775</v>
      </c>
      <c r="D112" s="426">
        <v>5003355</v>
      </c>
      <c r="E112" s="426">
        <v>4992219</v>
      </c>
      <c r="F112" s="426">
        <v>5042320</v>
      </c>
      <c r="G112" s="426">
        <v>5067738</v>
      </c>
      <c r="H112" s="426">
        <v>5106226</v>
      </c>
      <c r="I112" s="426">
        <v>5186521</v>
      </c>
      <c r="J112" s="426">
        <v>5226170</v>
      </c>
      <c r="K112" s="426">
        <v>5302567</v>
      </c>
      <c r="L112" s="426">
        <v>5338129</v>
      </c>
      <c r="M112" s="426">
        <v>5357660</v>
      </c>
      <c r="N112" s="490" t="s">
        <v>531</v>
      </c>
    </row>
    <row r="113" spans="1:14">
      <c r="A113" s="430" t="s">
        <v>727</v>
      </c>
      <c r="B113" s="426">
        <v>10137909</v>
      </c>
      <c r="C113" s="426">
        <v>10362660</v>
      </c>
      <c r="D113" s="426">
        <v>10314940</v>
      </c>
      <c r="E113" s="426">
        <v>10313506</v>
      </c>
      <c r="F113" s="426">
        <v>10358213</v>
      </c>
      <c r="G113" s="426">
        <v>10388262</v>
      </c>
      <c r="H113" s="426">
        <v>10421706</v>
      </c>
      <c r="I113" s="426">
        <v>10505596</v>
      </c>
      <c r="J113" s="426">
        <v>10547885</v>
      </c>
      <c r="K113" s="426">
        <v>10633397</v>
      </c>
      <c r="L113" s="426">
        <v>10685363</v>
      </c>
      <c r="M113" s="426">
        <v>10729023</v>
      </c>
      <c r="N113" s="490"/>
    </row>
    <row r="114" spans="1:14">
      <c r="A114" s="591" t="s">
        <v>586</v>
      </c>
      <c r="B114" s="460">
        <v>95036536</v>
      </c>
      <c r="C114" s="460">
        <v>95856880</v>
      </c>
      <c r="D114" s="460">
        <v>98479028</v>
      </c>
      <c r="E114" s="460">
        <v>97346350</v>
      </c>
      <c r="F114" s="460">
        <v>99745688</v>
      </c>
      <c r="G114" s="460">
        <v>101114242</v>
      </c>
      <c r="H114" s="460">
        <v>99672602</v>
      </c>
      <c r="I114" s="460">
        <v>100549663</v>
      </c>
      <c r="J114" s="460">
        <v>103157651</v>
      </c>
      <c r="K114" s="460">
        <v>105287386</v>
      </c>
      <c r="L114" s="460">
        <v>106200037</v>
      </c>
      <c r="M114" s="460">
        <v>107459625</v>
      </c>
      <c r="N114" s="592" t="s">
        <v>394</v>
      </c>
    </row>
    <row r="115" spans="1:14" ht="21.75" customHeight="1">
      <c r="A115" s="544" t="s">
        <v>620</v>
      </c>
      <c r="B115" s="426"/>
      <c r="C115" s="545"/>
      <c r="D115" s="545"/>
      <c r="E115" s="545"/>
      <c r="F115" s="426"/>
      <c r="G115" s="426"/>
      <c r="H115" s="426"/>
      <c r="I115" s="426"/>
      <c r="J115" s="426"/>
      <c r="K115" s="426"/>
      <c r="L115" s="313"/>
      <c r="M115" s="426"/>
      <c r="N115" s="546" t="s">
        <v>626</v>
      </c>
    </row>
    <row r="116" spans="1:14" ht="13.5" customHeight="1">
      <c r="A116" s="279"/>
      <c r="B116" s="461"/>
      <c r="C116" s="257"/>
      <c r="D116" s="257"/>
      <c r="E116" s="257"/>
      <c r="F116" s="257"/>
      <c r="G116" s="257"/>
      <c r="I116" s="426"/>
      <c r="K116" s="257"/>
      <c r="L116" s="257"/>
      <c r="M116" s="257"/>
      <c r="N116" s="280"/>
    </row>
    <row r="117" spans="1:14">
      <c r="A117" s="240" t="s">
        <v>433</v>
      </c>
      <c r="B117" s="459" t="str">
        <f t="shared" ref="B117:M117" si="19">+B4</f>
        <v>2019/01</v>
      </c>
      <c r="C117" s="459" t="str">
        <f t="shared" si="19"/>
        <v>2019/02</v>
      </c>
      <c r="D117" s="459" t="str">
        <f t="shared" si="19"/>
        <v>2019/03</v>
      </c>
      <c r="E117" s="459" t="str">
        <f t="shared" si="19"/>
        <v>2019/04</v>
      </c>
      <c r="F117" s="459" t="str">
        <f t="shared" si="19"/>
        <v>2019/05</v>
      </c>
      <c r="G117" s="459" t="str">
        <f t="shared" si="19"/>
        <v>2019/06</v>
      </c>
      <c r="H117" s="459" t="str">
        <f t="shared" si="19"/>
        <v>2019/07</v>
      </c>
      <c r="I117" s="459" t="str">
        <f t="shared" si="19"/>
        <v>2019/08</v>
      </c>
      <c r="J117" s="459" t="str">
        <f t="shared" si="19"/>
        <v>2019/09</v>
      </c>
      <c r="K117" s="459" t="str">
        <f t="shared" si="19"/>
        <v>2019/10</v>
      </c>
      <c r="L117" s="459" t="str">
        <f t="shared" si="19"/>
        <v>2019/11</v>
      </c>
      <c r="M117" s="459" t="str">
        <f t="shared" si="19"/>
        <v>2019/12</v>
      </c>
      <c r="N117" s="242" t="s">
        <v>439</v>
      </c>
    </row>
    <row r="118" spans="1:14">
      <c r="A118" s="288" t="s">
        <v>434</v>
      </c>
      <c r="B118" s="432">
        <f t="shared" ref="B118:F118" si="20">+SUM(B119:B121)</f>
        <v>120554.91583532911</v>
      </c>
      <c r="C118" s="432">
        <f t="shared" si="20"/>
        <v>123625.427372861</v>
      </c>
      <c r="D118" s="432">
        <f t="shared" si="20"/>
        <v>117109.5022248123</v>
      </c>
      <c r="E118" s="432">
        <f t="shared" si="20"/>
        <v>118936.85080736921</v>
      </c>
      <c r="F118" s="432">
        <f t="shared" si="20"/>
        <v>112055.0098911058</v>
      </c>
      <c r="G118" s="432">
        <v>119070.7005367461</v>
      </c>
      <c r="H118" s="236">
        <f t="shared" ref="H118:M118" si="21">SUM(H119:H121)</f>
        <v>123316.90548293901</v>
      </c>
      <c r="I118" s="236">
        <f t="shared" si="21"/>
        <v>123920.65261677161</v>
      </c>
      <c r="J118" s="236">
        <f t="shared" si="21"/>
        <v>137013.19829398711</v>
      </c>
      <c r="K118" s="236">
        <f t="shared" si="21"/>
        <v>137084.9965120095</v>
      </c>
      <c r="L118" s="236">
        <f t="shared" si="21"/>
        <v>164036.96663576408</v>
      </c>
      <c r="M118" s="236">
        <f t="shared" si="21"/>
        <v>185780.10118336941</v>
      </c>
      <c r="N118" s="289" t="s">
        <v>440</v>
      </c>
    </row>
    <row r="119" spans="1:14">
      <c r="A119" s="243" t="s">
        <v>518</v>
      </c>
      <c r="B119" s="426">
        <v>65121.477152296902</v>
      </c>
      <c r="C119" s="246">
        <v>66929.778673396795</v>
      </c>
      <c r="D119" s="246">
        <v>63249.093079059399</v>
      </c>
      <c r="E119" s="246">
        <v>64470.768826919099</v>
      </c>
      <c r="F119" s="246">
        <v>60436.891901512397</v>
      </c>
      <c r="G119" s="246">
        <v>62993.014523078898</v>
      </c>
      <c r="H119" s="246">
        <v>64973.119455065098</v>
      </c>
      <c r="I119" s="246">
        <v>65435.386076793802</v>
      </c>
      <c r="J119" s="246">
        <v>72800.429888495302</v>
      </c>
      <c r="K119" s="426">
        <v>72745.547722370393</v>
      </c>
      <c r="L119" s="426">
        <v>82051.962336375</v>
      </c>
      <c r="M119" s="246">
        <v>92189.482248587694</v>
      </c>
      <c r="N119" s="253" t="s">
        <v>441</v>
      </c>
    </row>
    <row r="120" spans="1:14">
      <c r="A120" s="243" t="s">
        <v>436</v>
      </c>
      <c r="B120" s="426">
        <v>35966.501185092799</v>
      </c>
      <c r="C120" s="246">
        <v>37437.570014847901</v>
      </c>
      <c r="D120" s="246">
        <v>36138.715267594103</v>
      </c>
      <c r="E120" s="246">
        <v>36512.387779814402</v>
      </c>
      <c r="F120" s="246">
        <v>33233.231404586099</v>
      </c>
      <c r="G120" s="246">
        <v>35542.805936501798</v>
      </c>
      <c r="H120" s="246">
        <v>36467.492746694901</v>
      </c>
      <c r="I120" s="246">
        <v>36559.875529306402</v>
      </c>
      <c r="J120" s="246">
        <v>40033.363057536699</v>
      </c>
      <c r="K120" s="426">
        <v>40275.840876486298</v>
      </c>
      <c r="L120" s="426">
        <v>55398.565702918197</v>
      </c>
      <c r="M120" s="246">
        <v>63546.109802140199</v>
      </c>
      <c r="N120" s="253" t="s">
        <v>442</v>
      </c>
    </row>
    <row r="121" spans="1:14">
      <c r="A121" s="243" t="s">
        <v>437</v>
      </c>
      <c r="B121" s="426">
        <v>19466.937497939402</v>
      </c>
      <c r="C121" s="246">
        <v>19258.078684616299</v>
      </c>
      <c r="D121" s="246">
        <v>17721.6938781588</v>
      </c>
      <c r="E121" s="246">
        <v>17953.694200635699</v>
      </c>
      <c r="F121" s="246">
        <v>18384.886585007302</v>
      </c>
      <c r="G121" s="246">
        <v>20534.880077165399</v>
      </c>
      <c r="H121" s="246">
        <v>21876.293281179001</v>
      </c>
      <c r="I121" s="246">
        <v>21925.391010671399</v>
      </c>
      <c r="J121" s="246">
        <v>24179.4053479551</v>
      </c>
      <c r="K121" s="426">
        <v>24063.607913152799</v>
      </c>
      <c r="L121" s="426">
        <v>26586.4385964709</v>
      </c>
      <c r="M121" s="246">
        <v>30044.509132641499</v>
      </c>
      <c r="N121" s="253" t="s">
        <v>443</v>
      </c>
    </row>
    <row r="122" spans="1:14">
      <c r="A122" s="288" t="s">
        <v>438</v>
      </c>
      <c r="B122" s="432">
        <f>+SUM(B123:B125)</f>
        <v>230142.22128991078</v>
      </c>
      <c r="C122" s="432">
        <f>+SUM(C123:C125)</f>
        <v>230799.4193200435</v>
      </c>
      <c r="D122" s="432">
        <f>+SUM(D123:D125)</f>
        <v>205775.5854323899</v>
      </c>
      <c r="E122" s="432">
        <f>+SUM(E123:E125)</f>
        <v>208064.04315290012</v>
      </c>
      <c r="F122" s="432">
        <f>+SUM(F123:F125)</f>
        <v>198480.79411444801</v>
      </c>
      <c r="G122" s="432">
        <v>219093.72151093869</v>
      </c>
      <c r="H122" s="236">
        <f t="shared" ref="H122:M122" si="22">SUM(H123:H125)</f>
        <v>229342.21299576701</v>
      </c>
      <c r="I122" s="236">
        <f t="shared" si="22"/>
        <v>214361.21815050539</v>
      </c>
      <c r="J122" s="236">
        <f t="shared" si="22"/>
        <v>247903.2388368283</v>
      </c>
      <c r="K122" s="236">
        <f t="shared" si="22"/>
        <v>242507.29852473928</v>
      </c>
      <c r="L122" s="236">
        <f t="shared" si="22"/>
        <v>259931.7392607028</v>
      </c>
      <c r="M122" s="236">
        <f t="shared" si="22"/>
        <v>290399.5409026753</v>
      </c>
      <c r="N122" s="289" t="s">
        <v>20</v>
      </c>
    </row>
    <row r="123" spans="1:14">
      <c r="A123" s="243" t="s">
        <v>518</v>
      </c>
      <c r="B123" s="426">
        <v>1225.7111926667999</v>
      </c>
      <c r="C123" s="246">
        <v>1213.2353747575</v>
      </c>
      <c r="D123" s="246">
        <v>1117.9237594404999</v>
      </c>
      <c r="E123" s="246">
        <v>1132.9526223033999</v>
      </c>
      <c r="F123" s="246">
        <v>1093.4339593938</v>
      </c>
      <c r="G123" s="246">
        <v>1124.9624245816999</v>
      </c>
      <c r="H123" s="246">
        <v>1218.1238242219999</v>
      </c>
      <c r="I123" s="246">
        <v>1241.6223278236</v>
      </c>
      <c r="J123" s="246">
        <v>1300.8896495623001</v>
      </c>
      <c r="K123" s="426">
        <v>1268.5407097943</v>
      </c>
      <c r="L123" s="246">
        <v>1357.2103919158001</v>
      </c>
      <c r="M123" s="246">
        <v>1466.7598911163</v>
      </c>
      <c r="N123" s="253" t="s">
        <v>441</v>
      </c>
    </row>
    <row r="124" spans="1:14">
      <c r="A124" s="243" t="s">
        <v>436</v>
      </c>
      <c r="B124" s="426">
        <v>101166.256884516</v>
      </c>
      <c r="C124" s="246">
        <v>101241.916257219</v>
      </c>
      <c r="D124" s="246">
        <v>92685.237074573393</v>
      </c>
      <c r="E124" s="246">
        <v>91838.274855453696</v>
      </c>
      <c r="F124" s="246">
        <v>87851.894298409199</v>
      </c>
      <c r="G124" s="246">
        <v>100349.942641462</v>
      </c>
      <c r="H124" s="246">
        <v>102038.97520201</v>
      </c>
      <c r="I124" s="246">
        <v>95554.278771872807</v>
      </c>
      <c r="J124" s="246">
        <v>119502.663413804</v>
      </c>
      <c r="K124" s="426">
        <v>126574.943342453</v>
      </c>
      <c r="L124" s="246">
        <v>133844.77066963399</v>
      </c>
      <c r="M124" s="246">
        <v>154384.202206015</v>
      </c>
      <c r="N124" s="253" t="s">
        <v>442</v>
      </c>
    </row>
    <row r="125" spans="1:14">
      <c r="A125" s="243" t="s">
        <v>437</v>
      </c>
      <c r="B125" s="426">
        <v>127750.253212728</v>
      </c>
      <c r="C125" s="246">
        <v>128344.267688067</v>
      </c>
      <c r="D125" s="246">
        <v>111972.424598376</v>
      </c>
      <c r="E125" s="246">
        <v>115092.81567514301</v>
      </c>
      <c r="F125" s="246">
        <v>109535.46585664499</v>
      </c>
      <c r="G125" s="246">
        <v>117618.816444895</v>
      </c>
      <c r="H125" s="246">
        <v>126085.113969535</v>
      </c>
      <c r="I125" s="246">
        <v>117565.317050809</v>
      </c>
      <c r="J125" s="246">
        <v>127099.685773462</v>
      </c>
      <c r="K125" s="426">
        <v>114663.814472492</v>
      </c>
      <c r="L125" s="246">
        <v>124729.758199153</v>
      </c>
      <c r="M125" s="246">
        <v>134548.57880554401</v>
      </c>
      <c r="N125" s="253" t="s">
        <v>443</v>
      </c>
    </row>
    <row r="126" spans="1:14">
      <c r="A126" s="288" t="s">
        <v>1</v>
      </c>
      <c r="B126" s="432">
        <f t="shared" ref="B126:M126" si="23">+SUM(B122+B118)</f>
        <v>350697.13712523988</v>
      </c>
      <c r="C126" s="432">
        <f t="shared" si="23"/>
        <v>354424.84669290448</v>
      </c>
      <c r="D126" s="432">
        <f t="shared" si="23"/>
        <v>322885.08765720221</v>
      </c>
      <c r="E126" s="432">
        <f t="shared" si="23"/>
        <v>327000.89396026934</v>
      </c>
      <c r="F126" s="432">
        <f t="shared" si="23"/>
        <v>310535.80400555383</v>
      </c>
      <c r="G126" s="432">
        <f t="shared" si="23"/>
        <v>338164.42204768478</v>
      </c>
      <c r="H126" s="432">
        <f t="shared" si="23"/>
        <v>352659.11847870599</v>
      </c>
      <c r="I126" s="432">
        <f t="shared" si="23"/>
        <v>338281.87076727697</v>
      </c>
      <c r="J126" s="432">
        <f t="shared" si="23"/>
        <v>384916.43713081541</v>
      </c>
      <c r="K126" s="432">
        <f t="shared" si="23"/>
        <v>379592.29503674875</v>
      </c>
      <c r="L126" s="432">
        <f t="shared" si="23"/>
        <v>423968.70589646685</v>
      </c>
      <c r="M126" s="432">
        <f t="shared" si="23"/>
        <v>476179.64208604471</v>
      </c>
      <c r="N126" s="289" t="s">
        <v>2</v>
      </c>
    </row>
    <row r="127" spans="1:14">
      <c r="A127" s="285" t="s">
        <v>509</v>
      </c>
      <c r="B127" s="462"/>
      <c r="C127" s="286"/>
      <c r="D127" s="286"/>
      <c r="E127" s="286"/>
      <c r="F127" s="286"/>
      <c r="G127" s="286"/>
      <c r="H127" s="286"/>
      <c r="I127" s="286"/>
      <c r="J127" s="286"/>
      <c r="K127" s="286"/>
      <c r="L127" s="286"/>
      <c r="M127" s="286"/>
      <c r="N127" s="287" t="s">
        <v>510</v>
      </c>
    </row>
    <row r="128" spans="1:14">
      <c r="A128" s="189"/>
      <c r="B128" s="43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</row>
    <row r="129" spans="1:16">
      <c r="A129" s="240" t="s">
        <v>444</v>
      </c>
      <c r="B129" s="459" t="str">
        <f t="shared" ref="B129:M129" si="24">+B4</f>
        <v>2019/01</v>
      </c>
      <c r="C129" s="459" t="str">
        <f t="shared" si="24"/>
        <v>2019/02</v>
      </c>
      <c r="D129" s="459" t="str">
        <f t="shared" si="24"/>
        <v>2019/03</v>
      </c>
      <c r="E129" s="459" t="str">
        <f t="shared" si="24"/>
        <v>2019/04</v>
      </c>
      <c r="F129" s="459" t="str">
        <f t="shared" si="24"/>
        <v>2019/05</v>
      </c>
      <c r="G129" s="459" t="str">
        <f t="shared" si="24"/>
        <v>2019/06</v>
      </c>
      <c r="H129" s="459" t="str">
        <f t="shared" si="24"/>
        <v>2019/07</v>
      </c>
      <c r="I129" s="459" t="str">
        <f t="shared" si="24"/>
        <v>2019/08</v>
      </c>
      <c r="J129" s="459" t="str">
        <f t="shared" si="24"/>
        <v>2019/09</v>
      </c>
      <c r="K129" s="459" t="str">
        <f t="shared" si="24"/>
        <v>2019/10</v>
      </c>
      <c r="L129" s="459" t="str">
        <f t="shared" si="24"/>
        <v>2019/11</v>
      </c>
      <c r="M129" s="459" t="str">
        <f t="shared" si="24"/>
        <v>2019/12</v>
      </c>
      <c r="N129" s="242" t="s">
        <v>572</v>
      </c>
    </row>
    <row r="130" spans="1:16">
      <c r="A130" s="288" t="s">
        <v>434</v>
      </c>
      <c r="B130" s="432">
        <f t="shared" ref="B130:F130" si="25">+SUM(B131:B133)</f>
        <v>70859.230533733789</v>
      </c>
      <c r="C130" s="432">
        <f t="shared" si="25"/>
        <v>77646.863380268711</v>
      </c>
      <c r="D130" s="432">
        <f t="shared" si="25"/>
        <v>84002.824971325492</v>
      </c>
      <c r="E130" s="432">
        <f t="shared" si="25"/>
        <v>89106.470976628902</v>
      </c>
      <c r="F130" s="432">
        <f t="shared" si="25"/>
        <v>91194.602030272188</v>
      </c>
      <c r="G130" s="432">
        <v>91171.069359803208</v>
      </c>
      <c r="H130" s="432">
        <f t="shared" ref="H130:M130" si="26">SUM(H131:H133)</f>
        <v>92934.876871455999</v>
      </c>
      <c r="I130" s="432">
        <f t="shared" si="26"/>
        <v>87112.669730188703</v>
      </c>
      <c r="J130" s="432">
        <f t="shared" si="26"/>
        <v>88288.173108926712</v>
      </c>
      <c r="K130" s="432">
        <f t="shared" si="26"/>
        <v>87541.612538645</v>
      </c>
      <c r="L130" s="432">
        <f t="shared" si="26"/>
        <v>88127.334609988291</v>
      </c>
      <c r="M130" s="432">
        <f t="shared" si="26"/>
        <v>90980.578030559802</v>
      </c>
      <c r="N130" s="289" t="s">
        <v>440</v>
      </c>
    </row>
    <row r="131" spans="1:16">
      <c r="A131" s="243" t="s">
        <v>435</v>
      </c>
      <c r="B131" s="426">
        <v>18896.751457238999</v>
      </c>
      <c r="C131" s="246">
        <v>23420.506958435901</v>
      </c>
      <c r="D131" s="246">
        <v>29305.6656474962</v>
      </c>
      <c r="E131" s="246">
        <v>32301.3551841558</v>
      </c>
      <c r="F131" s="246">
        <v>32350.5017879238</v>
      </c>
      <c r="G131" s="246">
        <v>32940.181687527504</v>
      </c>
      <c r="H131" s="246">
        <v>34823.539638552596</v>
      </c>
      <c r="I131" s="246">
        <v>30536.975907966302</v>
      </c>
      <c r="J131" s="246">
        <v>27145.388327030701</v>
      </c>
      <c r="K131" s="426">
        <v>26668.460734396402</v>
      </c>
      <c r="L131" s="246">
        <v>25505.266980459499</v>
      </c>
      <c r="M131" s="246">
        <v>24886.361037434301</v>
      </c>
      <c r="N131" s="253" t="s">
        <v>441</v>
      </c>
    </row>
    <row r="132" spans="1:16">
      <c r="A132" s="243" t="s">
        <v>436</v>
      </c>
      <c r="B132" s="426">
        <v>8057.6510626764002</v>
      </c>
      <c r="C132" s="246">
        <v>9743.1964849726992</v>
      </c>
      <c r="D132" s="246">
        <v>10863.406013641399</v>
      </c>
      <c r="E132" s="246">
        <v>13294.8587789958</v>
      </c>
      <c r="F132" s="246">
        <v>14758.155346611</v>
      </c>
      <c r="G132" s="246">
        <v>13608.7991773218</v>
      </c>
      <c r="H132" s="246">
        <v>12613.5398238497</v>
      </c>
      <c r="I132" s="246">
        <v>10186.6981742309</v>
      </c>
      <c r="J132" s="246">
        <v>10462.124645879499</v>
      </c>
      <c r="K132" s="426">
        <v>10778.5897869897</v>
      </c>
      <c r="L132" s="246">
        <v>10714.871167065499</v>
      </c>
      <c r="M132" s="246">
        <v>10716.9201459249</v>
      </c>
      <c r="N132" s="253" t="s">
        <v>442</v>
      </c>
    </row>
    <row r="133" spans="1:16">
      <c r="A133" s="243" t="s">
        <v>437</v>
      </c>
      <c r="B133" s="426">
        <v>43904.828013818398</v>
      </c>
      <c r="C133" s="246">
        <v>44483.159936860102</v>
      </c>
      <c r="D133" s="246">
        <v>43833.753310187902</v>
      </c>
      <c r="E133" s="246">
        <v>43510.257013477298</v>
      </c>
      <c r="F133" s="246">
        <v>44085.944895737397</v>
      </c>
      <c r="G133" s="246">
        <v>44622.088494953903</v>
      </c>
      <c r="H133" s="246">
        <v>45497.797409053703</v>
      </c>
      <c r="I133" s="246">
        <v>46388.995647991498</v>
      </c>
      <c r="J133" s="246">
        <v>50680.6601360165</v>
      </c>
      <c r="K133" s="426">
        <v>50094.562017258897</v>
      </c>
      <c r="L133" s="246">
        <v>51907.196462463296</v>
      </c>
      <c r="M133" s="246">
        <v>55377.296847200603</v>
      </c>
      <c r="N133" s="253" t="s">
        <v>443</v>
      </c>
    </row>
    <row r="134" spans="1:16">
      <c r="A134" s="288" t="s">
        <v>438</v>
      </c>
      <c r="B134" s="432">
        <f t="shared" ref="B134:F134" si="27">+SUM(B135:B137)</f>
        <v>1682.9283553648997</v>
      </c>
      <c r="C134" s="432">
        <f t="shared" si="27"/>
        <v>1774.1587378349</v>
      </c>
      <c r="D134" s="432">
        <f t="shared" si="27"/>
        <v>1908.4665281649002</v>
      </c>
      <c r="E134" s="432">
        <f t="shared" si="27"/>
        <v>1772.7241983566</v>
      </c>
      <c r="F134" s="432">
        <f t="shared" si="27"/>
        <v>1755.8807080544</v>
      </c>
      <c r="G134" s="432">
        <v>1820.9712990324001</v>
      </c>
      <c r="H134" s="432">
        <f t="shared" ref="H134:M134" si="28">SUM(H135:H137)</f>
        <v>1582.4616226585999</v>
      </c>
      <c r="I134" s="432">
        <f t="shared" si="28"/>
        <v>1603.8827414179</v>
      </c>
      <c r="J134" s="432">
        <f t="shared" si="28"/>
        <v>1662.5861867177</v>
      </c>
      <c r="K134" s="432">
        <f t="shared" si="28"/>
        <v>1456.9390458170999</v>
      </c>
      <c r="L134" s="432">
        <f t="shared" si="28"/>
        <v>1377.5676349133998</v>
      </c>
      <c r="M134" s="432">
        <f t="shared" si="28"/>
        <v>1573.2945112224002</v>
      </c>
      <c r="N134" s="289" t="s">
        <v>20</v>
      </c>
    </row>
    <row r="135" spans="1:16">
      <c r="A135" s="243" t="s">
        <v>435</v>
      </c>
      <c r="B135" s="426">
        <v>119.00707317689999</v>
      </c>
      <c r="C135" s="246">
        <v>120.6432563469</v>
      </c>
      <c r="D135" s="246">
        <v>125.8984312769</v>
      </c>
      <c r="E135" s="246">
        <v>120.2167166686</v>
      </c>
      <c r="F135" s="246">
        <v>118.9569313664</v>
      </c>
      <c r="G135" s="246">
        <v>121.0200535444</v>
      </c>
      <c r="H135" s="246">
        <v>105.3669413706</v>
      </c>
      <c r="I135" s="246">
        <v>93.642613129899999</v>
      </c>
      <c r="J135" s="246">
        <v>95.157811179700005</v>
      </c>
      <c r="K135" s="426">
        <v>97.577200339100003</v>
      </c>
      <c r="L135" s="246">
        <v>96.905354635400002</v>
      </c>
      <c r="M135" s="246">
        <v>95.349059514399997</v>
      </c>
      <c r="N135" s="253" t="s">
        <v>441</v>
      </c>
    </row>
    <row r="136" spans="1:16">
      <c r="A136" s="243" t="s">
        <v>436</v>
      </c>
      <c r="B136" s="426">
        <v>1328.903672188</v>
      </c>
      <c r="C136" s="246">
        <v>1350.6027564880001</v>
      </c>
      <c r="D136" s="246">
        <v>1544.3064518880001</v>
      </c>
      <c r="E136" s="246">
        <v>1485.993381688</v>
      </c>
      <c r="F136" s="246">
        <v>1439.4499766880001</v>
      </c>
      <c r="G136" s="246">
        <v>1463.985745488</v>
      </c>
      <c r="H136" s="246">
        <v>1219.8961862880001</v>
      </c>
      <c r="I136" s="246">
        <v>1240.4527482880001</v>
      </c>
      <c r="J136" s="246">
        <v>1338.900155538</v>
      </c>
      <c r="K136" s="426">
        <v>1156.9535332779999</v>
      </c>
      <c r="L136" s="246">
        <v>1013.930002278</v>
      </c>
      <c r="M136" s="246">
        <v>1273.093351708</v>
      </c>
      <c r="N136" s="253" t="s">
        <v>442</v>
      </c>
    </row>
    <row r="137" spans="1:16">
      <c r="A137" s="243" t="s">
        <v>437</v>
      </c>
      <c r="B137" s="426">
        <v>235.01760999999999</v>
      </c>
      <c r="C137" s="246">
        <v>302.91272500000002</v>
      </c>
      <c r="D137" s="246">
        <v>238.26164499999999</v>
      </c>
      <c r="E137" s="246">
        <v>166.51410000000001</v>
      </c>
      <c r="F137" s="246">
        <v>197.47380000000001</v>
      </c>
      <c r="G137" s="246">
        <v>235.96549999999999</v>
      </c>
      <c r="H137" s="246">
        <v>257.19849499999998</v>
      </c>
      <c r="I137" s="246">
        <v>269.78737999999998</v>
      </c>
      <c r="J137" s="246">
        <v>228.52822</v>
      </c>
      <c r="K137" s="426">
        <v>202.40831220000001</v>
      </c>
      <c r="L137" s="246">
        <v>266.73227800000001</v>
      </c>
      <c r="M137" s="246">
        <v>204.85210000000001</v>
      </c>
      <c r="N137" s="253" t="s">
        <v>443</v>
      </c>
    </row>
    <row r="138" spans="1:16">
      <c r="A138" s="290" t="s">
        <v>1</v>
      </c>
      <c r="B138" s="319">
        <f t="shared" ref="B138:G138" si="29">+SUM(B134+B130)</f>
        <v>72542.15888909869</v>
      </c>
      <c r="C138" s="319">
        <f t="shared" si="29"/>
        <v>79421.022118103618</v>
      </c>
      <c r="D138" s="319">
        <f t="shared" si="29"/>
        <v>85911.291499490399</v>
      </c>
      <c r="E138" s="319">
        <f t="shared" si="29"/>
        <v>90879.195174985507</v>
      </c>
      <c r="F138" s="319">
        <f t="shared" si="29"/>
        <v>92950.482738326595</v>
      </c>
      <c r="G138" s="319">
        <f t="shared" si="29"/>
        <v>92992.040658835613</v>
      </c>
      <c r="H138" s="319">
        <f t="shared" ref="H138:M138" si="30">SUM(H130+H134)</f>
        <v>94517.338494114592</v>
      </c>
      <c r="I138" s="319">
        <f t="shared" si="30"/>
        <v>88716.552471606599</v>
      </c>
      <c r="J138" s="319">
        <f t="shared" si="30"/>
        <v>89950.759295644413</v>
      </c>
      <c r="K138" s="319">
        <f t="shared" si="30"/>
        <v>88998.551584462097</v>
      </c>
      <c r="L138" s="319">
        <f t="shared" si="30"/>
        <v>89504.902244901692</v>
      </c>
      <c r="M138" s="319">
        <f t="shared" si="30"/>
        <v>92553.872541782199</v>
      </c>
      <c r="N138" s="256" t="s">
        <v>2</v>
      </c>
    </row>
    <row r="139" spans="1:16">
      <c r="A139" s="285" t="s">
        <v>509</v>
      </c>
      <c r="B139" s="420"/>
      <c r="C139" s="214"/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87" t="s">
        <v>510</v>
      </c>
    </row>
    <row r="140" spans="1:16">
      <c r="A140" s="189"/>
      <c r="B140" s="439"/>
      <c r="C140" s="189"/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</row>
    <row r="141" spans="1:16">
      <c r="A141" s="240" t="s">
        <v>446</v>
      </c>
      <c r="B141" s="459" t="str">
        <f t="shared" ref="B141:M141" si="31">+B4</f>
        <v>2019/01</v>
      </c>
      <c r="C141" s="459" t="str">
        <f t="shared" si="31"/>
        <v>2019/02</v>
      </c>
      <c r="D141" s="459" t="str">
        <f t="shared" si="31"/>
        <v>2019/03</v>
      </c>
      <c r="E141" s="459" t="str">
        <f t="shared" si="31"/>
        <v>2019/04</v>
      </c>
      <c r="F141" s="459" t="str">
        <f t="shared" si="31"/>
        <v>2019/05</v>
      </c>
      <c r="G141" s="459" t="str">
        <f t="shared" si="31"/>
        <v>2019/06</v>
      </c>
      <c r="H141" s="459" t="str">
        <f t="shared" si="31"/>
        <v>2019/07</v>
      </c>
      <c r="I141" s="459" t="str">
        <f t="shared" si="31"/>
        <v>2019/08</v>
      </c>
      <c r="J141" s="459" t="str">
        <f t="shared" si="31"/>
        <v>2019/09</v>
      </c>
      <c r="K141" s="459" t="str">
        <f t="shared" si="31"/>
        <v>2019/10</v>
      </c>
      <c r="L141" s="459" t="str">
        <f t="shared" si="31"/>
        <v>2019/11</v>
      </c>
      <c r="M141" s="459" t="str">
        <f t="shared" si="31"/>
        <v>2019/12</v>
      </c>
      <c r="N141" s="242" t="s">
        <v>450</v>
      </c>
    </row>
    <row r="142" spans="1:16">
      <c r="A142" s="288" t="s">
        <v>434</v>
      </c>
      <c r="B142" s="432">
        <v>550410.69999999995</v>
      </c>
      <c r="C142" s="432">
        <v>561021</v>
      </c>
      <c r="D142" s="236">
        <f t="shared" ref="D142:E142" si="32">SUM(D143:D147)</f>
        <v>565107.10000000009</v>
      </c>
      <c r="E142" s="236">
        <f t="shared" si="32"/>
        <v>598989.20000000007</v>
      </c>
      <c r="F142" s="236">
        <f t="shared" ref="F142:M142" si="33">SUM(F143:F147)</f>
        <v>612021.69999999995</v>
      </c>
      <c r="G142" s="236">
        <f t="shared" si="33"/>
        <v>650075.10000000009</v>
      </c>
      <c r="H142" s="236">
        <f t="shared" si="33"/>
        <v>664635.60000000009</v>
      </c>
      <c r="I142" s="236">
        <f t="shared" si="33"/>
        <v>675267.70000000007</v>
      </c>
      <c r="J142" s="236">
        <f t="shared" si="33"/>
        <v>702093.1</v>
      </c>
      <c r="K142" s="432">
        <f t="shared" si="33"/>
        <v>727998</v>
      </c>
      <c r="L142" s="432">
        <f t="shared" si="33"/>
        <v>754385.8</v>
      </c>
      <c r="M142" s="432">
        <f t="shared" si="33"/>
        <v>781780</v>
      </c>
      <c r="N142" s="289" t="s">
        <v>440</v>
      </c>
      <c r="O142" s="478"/>
      <c r="P142" s="432"/>
    </row>
    <row r="143" spans="1:16">
      <c r="A143" s="243" t="s">
        <v>518</v>
      </c>
      <c r="B143" s="426">
        <v>3995.8</v>
      </c>
      <c r="C143" s="426">
        <v>4780.2</v>
      </c>
      <c r="D143" s="246">
        <v>5015.3</v>
      </c>
      <c r="E143" s="246">
        <v>5550.6</v>
      </c>
      <c r="F143" s="246">
        <v>5555.9</v>
      </c>
      <c r="G143" s="246">
        <v>5251.9</v>
      </c>
      <c r="H143" s="246">
        <v>5140.7</v>
      </c>
      <c r="I143" s="246">
        <v>5185.3</v>
      </c>
      <c r="J143" s="246">
        <v>5274.2</v>
      </c>
      <c r="K143" s="426">
        <v>5329.6</v>
      </c>
      <c r="L143" s="246">
        <v>5267.2</v>
      </c>
      <c r="M143" s="426">
        <v>3654.8</v>
      </c>
      <c r="N143" s="253" t="s">
        <v>441</v>
      </c>
      <c r="O143" s="479"/>
      <c r="P143" s="246"/>
    </row>
    <row r="144" spans="1:16">
      <c r="A144" s="243" t="s">
        <v>449</v>
      </c>
      <c r="B144" s="426">
        <v>2579.8000000000002</v>
      </c>
      <c r="C144" s="426">
        <v>2792.2</v>
      </c>
      <c r="D144" s="246">
        <v>3281.5</v>
      </c>
      <c r="E144" s="246">
        <v>3315.9</v>
      </c>
      <c r="F144" s="246">
        <v>3375.4</v>
      </c>
      <c r="G144" s="246">
        <v>3005.7999999999997</v>
      </c>
      <c r="H144" s="246">
        <v>3444.3</v>
      </c>
      <c r="I144" s="246">
        <v>3543.9</v>
      </c>
      <c r="J144" s="246">
        <v>3498.4</v>
      </c>
      <c r="K144" s="426">
        <v>3148.2</v>
      </c>
      <c r="L144" s="246">
        <v>2859.3</v>
      </c>
      <c r="M144" s="426">
        <v>3366</v>
      </c>
      <c r="N144" s="253" t="s">
        <v>452</v>
      </c>
      <c r="O144" s="479"/>
      <c r="P144" s="246"/>
    </row>
    <row r="145" spans="1:16">
      <c r="A145" s="243" t="s">
        <v>447</v>
      </c>
      <c r="B145" s="426">
        <v>342089.5</v>
      </c>
      <c r="C145" s="426">
        <v>344638.6</v>
      </c>
      <c r="D145" s="246">
        <v>352538.9</v>
      </c>
      <c r="E145" s="246">
        <v>382007.1</v>
      </c>
      <c r="F145" s="246">
        <v>391807.4</v>
      </c>
      <c r="G145" s="246">
        <v>414452.2</v>
      </c>
      <c r="H145" s="246">
        <v>425696.3</v>
      </c>
      <c r="I145" s="246">
        <v>431036.1</v>
      </c>
      <c r="J145" s="246">
        <v>443739.4</v>
      </c>
      <c r="K145" s="426">
        <v>460038.5</v>
      </c>
      <c r="L145" s="246">
        <v>479908.1</v>
      </c>
      <c r="M145" s="426">
        <v>503064.3</v>
      </c>
      <c r="N145" s="253" t="s">
        <v>124</v>
      </c>
      <c r="O145" s="479"/>
      <c r="P145" s="246"/>
    </row>
    <row r="146" spans="1:16">
      <c r="A146" s="243" t="s">
        <v>448</v>
      </c>
      <c r="B146" s="426">
        <v>187563.69999999998</v>
      </c>
      <c r="C146" s="426">
        <v>194033.59999999998</v>
      </c>
      <c r="D146" s="246">
        <v>191081.60000000001</v>
      </c>
      <c r="E146" s="246">
        <v>194451.20000000001</v>
      </c>
      <c r="F146" s="246">
        <v>197221.3</v>
      </c>
      <c r="G146" s="246">
        <v>211661.30000000002</v>
      </c>
      <c r="H146" s="246">
        <v>215459.00000000003</v>
      </c>
      <c r="I146" s="246">
        <v>220295.1</v>
      </c>
      <c r="J146" s="246">
        <v>233216.1</v>
      </c>
      <c r="K146" s="426">
        <v>242197.8</v>
      </c>
      <c r="L146" s="246">
        <v>247671.40000000002</v>
      </c>
      <c r="M146" s="426">
        <v>252822.2</v>
      </c>
      <c r="N146" s="253" t="s">
        <v>451</v>
      </c>
      <c r="O146" s="479"/>
      <c r="P146" s="246"/>
    </row>
    <row r="147" spans="1:16">
      <c r="A147" s="243" t="s">
        <v>513</v>
      </c>
      <c r="B147" s="426">
        <v>14181.9</v>
      </c>
      <c r="C147" s="426">
        <v>14776.4</v>
      </c>
      <c r="D147" s="246">
        <v>13189.8</v>
      </c>
      <c r="E147" s="246">
        <v>13664.4</v>
      </c>
      <c r="F147" s="246">
        <v>14061.7</v>
      </c>
      <c r="G147" s="246">
        <v>15703.9</v>
      </c>
      <c r="H147" s="246">
        <v>14895.3</v>
      </c>
      <c r="I147" s="246">
        <v>15207.3</v>
      </c>
      <c r="J147" s="246">
        <v>16365</v>
      </c>
      <c r="K147" s="426">
        <v>17283.900000000001</v>
      </c>
      <c r="L147" s="246">
        <v>18679.8</v>
      </c>
      <c r="M147" s="426">
        <v>18872.7</v>
      </c>
      <c r="N147" s="253" t="s">
        <v>515</v>
      </c>
      <c r="O147" s="479"/>
      <c r="P147" s="246"/>
    </row>
    <row r="148" spans="1:16">
      <c r="A148" s="288" t="s">
        <v>438</v>
      </c>
      <c r="B148" s="432">
        <v>96696.4</v>
      </c>
      <c r="C148" s="432">
        <v>95713.4</v>
      </c>
      <c r="D148" s="236">
        <f t="shared" ref="D148:E148" si="34">SUM(D149:D152)</f>
        <v>80438.899999999994</v>
      </c>
      <c r="E148" s="236">
        <f t="shared" si="34"/>
        <v>78192.600000000006</v>
      </c>
      <c r="F148" s="236">
        <f>SUM(F149:F152)</f>
        <v>75885.399999999994</v>
      </c>
      <c r="G148" s="236">
        <f>SUM(G149:G152)</f>
        <v>84319.1</v>
      </c>
      <c r="H148" s="236">
        <f>SUM(H149:H152)</f>
        <v>87281.4</v>
      </c>
      <c r="I148" s="236">
        <f t="shared" ref="I148:M148" si="35">SUM(I149:I152)</f>
        <v>86987.6</v>
      </c>
      <c r="J148" s="236">
        <f t="shared" si="35"/>
        <v>91501.2</v>
      </c>
      <c r="K148" s="432">
        <f t="shared" si="35"/>
        <v>89154.299999999988</v>
      </c>
      <c r="L148" s="432">
        <f t="shared" si="35"/>
        <v>90476.3</v>
      </c>
      <c r="M148" s="432">
        <f t="shared" si="35"/>
        <v>91609.600000000006</v>
      </c>
      <c r="N148" s="289" t="s">
        <v>20</v>
      </c>
      <c r="O148" s="478"/>
    </row>
    <row r="149" spans="1:16">
      <c r="A149" s="243" t="s">
        <v>518</v>
      </c>
      <c r="B149" s="426">
        <v>223.5</v>
      </c>
      <c r="C149" s="426">
        <v>242.8</v>
      </c>
      <c r="D149" s="246">
        <v>246.2</v>
      </c>
      <c r="E149" s="246">
        <v>261.5</v>
      </c>
      <c r="F149" s="246">
        <v>261.89999999999998</v>
      </c>
      <c r="G149" s="246">
        <v>284.10000000000002</v>
      </c>
      <c r="H149" s="246">
        <v>277.60000000000002</v>
      </c>
      <c r="I149" s="246">
        <v>442.2</v>
      </c>
      <c r="J149" s="246">
        <v>261.89999999999998</v>
      </c>
      <c r="K149" s="426">
        <v>243.8</v>
      </c>
      <c r="L149" s="246">
        <v>250.2</v>
      </c>
      <c r="M149" s="246">
        <v>212.5</v>
      </c>
      <c r="N149" s="253" t="s">
        <v>441</v>
      </c>
      <c r="O149" s="480"/>
    </row>
    <row r="150" spans="1:16">
      <c r="A150" s="243" t="s">
        <v>449</v>
      </c>
      <c r="B150" s="426">
        <v>1707.3</v>
      </c>
      <c r="C150" s="426">
        <v>1734.1</v>
      </c>
      <c r="D150" s="246">
        <v>1276.0999999999999</v>
      </c>
      <c r="E150" s="246">
        <v>1755</v>
      </c>
      <c r="F150" s="246">
        <v>1822.8</v>
      </c>
      <c r="G150" s="246">
        <v>1869.4</v>
      </c>
      <c r="H150" s="246">
        <v>1978.4</v>
      </c>
      <c r="I150" s="246">
        <v>2049.3000000000002</v>
      </c>
      <c r="J150" s="246">
        <v>2104.1999999999998</v>
      </c>
      <c r="K150" s="426">
        <v>2130.1</v>
      </c>
      <c r="L150" s="246">
        <v>2191.5</v>
      </c>
      <c r="M150" s="246">
        <v>2077.1999999999998</v>
      </c>
      <c r="N150" s="253" t="s">
        <v>452</v>
      </c>
      <c r="O150" s="480"/>
    </row>
    <row r="151" spans="1:16">
      <c r="A151" s="243" t="s">
        <v>447</v>
      </c>
      <c r="B151" s="426">
        <v>54245.599999999999</v>
      </c>
      <c r="C151" s="426">
        <v>54063.7</v>
      </c>
      <c r="D151" s="246">
        <v>47556.2</v>
      </c>
      <c r="E151" s="246">
        <v>47081</v>
      </c>
      <c r="F151" s="246">
        <v>46530.6</v>
      </c>
      <c r="G151" s="246">
        <v>50179.8</v>
      </c>
      <c r="H151" s="246">
        <v>49100.5</v>
      </c>
      <c r="I151" s="246">
        <v>48473.1</v>
      </c>
      <c r="J151" s="246">
        <v>49612.6</v>
      </c>
      <c r="K151" s="426">
        <v>49553.7</v>
      </c>
      <c r="L151" s="246">
        <v>49506.8</v>
      </c>
      <c r="M151" s="246">
        <v>50303.9</v>
      </c>
      <c r="N151" s="253" t="s">
        <v>124</v>
      </c>
      <c r="O151" s="480"/>
    </row>
    <row r="152" spans="1:16">
      <c r="A152" s="243" t="s">
        <v>448</v>
      </c>
      <c r="B152" s="315">
        <v>40520</v>
      </c>
      <c r="C152" s="315">
        <v>39672.800000000003</v>
      </c>
      <c r="D152" s="201">
        <v>31360.400000000001</v>
      </c>
      <c r="E152" s="201">
        <v>29095.1</v>
      </c>
      <c r="F152" s="201">
        <v>27270.1</v>
      </c>
      <c r="G152" s="201">
        <v>31985.8</v>
      </c>
      <c r="H152" s="201">
        <v>35924.9</v>
      </c>
      <c r="I152" s="201">
        <v>36023</v>
      </c>
      <c r="J152" s="201">
        <v>39522.5</v>
      </c>
      <c r="K152" s="315">
        <v>37226.699999999997</v>
      </c>
      <c r="L152" s="201">
        <v>38527.800000000003</v>
      </c>
      <c r="M152" s="201">
        <v>39016</v>
      </c>
      <c r="N152" s="253" t="s">
        <v>451</v>
      </c>
      <c r="O152" s="481"/>
    </row>
    <row r="153" spans="1:16">
      <c r="A153" s="290" t="s">
        <v>1</v>
      </c>
      <c r="B153" s="319">
        <v>647107.1</v>
      </c>
      <c r="C153" s="319">
        <v>656734.4</v>
      </c>
      <c r="D153" s="226">
        <f t="shared" ref="D153:E153" si="36">D148+D142</f>
        <v>645546.00000000012</v>
      </c>
      <c r="E153" s="226">
        <f t="shared" si="36"/>
        <v>677181.8</v>
      </c>
      <c r="F153" s="226">
        <f>F148+F142</f>
        <v>687907.1</v>
      </c>
      <c r="G153" s="226">
        <f>G148+G142</f>
        <v>734394.20000000007</v>
      </c>
      <c r="H153" s="226">
        <f>H148+H142</f>
        <v>751917.00000000012</v>
      </c>
      <c r="I153" s="226">
        <f>I148+I142</f>
        <v>762255.3</v>
      </c>
      <c r="J153" s="226">
        <f>J148+J142</f>
        <v>793594.29999999993</v>
      </c>
      <c r="K153" s="319">
        <v>817152.3</v>
      </c>
      <c r="L153" s="226">
        <f>L148+L142</f>
        <v>844862.10000000009</v>
      </c>
      <c r="M153" s="226">
        <f>M148+M142</f>
        <v>873389.6</v>
      </c>
      <c r="N153" s="256" t="s">
        <v>2</v>
      </c>
      <c r="O153" s="482"/>
    </row>
    <row r="154" spans="1:16">
      <c r="A154" s="189"/>
      <c r="B154" s="439"/>
      <c r="C154" s="189"/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5"/>
    </row>
    <row r="155" spans="1:16">
      <c r="A155" s="291" t="s">
        <v>453</v>
      </c>
      <c r="B155" s="463" t="str">
        <f t="shared" ref="B155:M155" si="37">+B4</f>
        <v>2019/01</v>
      </c>
      <c r="C155" s="463" t="str">
        <f t="shared" si="37"/>
        <v>2019/02</v>
      </c>
      <c r="D155" s="463" t="str">
        <f t="shared" si="37"/>
        <v>2019/03</v>
      </c>
      <c r="E155" s="463" t="str">
        <f t="shared" si="37"/>
        <v>2019/04</v>
      </c>
      <c r="F155" s="463" t="str">
        <f t="shared" si="37"/>
        <v>2019/05</v>
      </c>
      <c r="G155" s="463" t="str">
        <f t="shared" si="37"/>
        <v>2019/06</v>
      </c>
      <c r="H155" s="463" t="str">
        <f t="shared" si="37"/>
        <v>2019/07</v>
      </c>
      <c r="I155" s="463" t="str">
        <f t="shared" si="37"/>
        <v>2019/08</v>
      </c>
      <c r="J155" s="463" t="str">
        <f t="shared" si="37"/>
        <v>2019/09</v>
      </c>
      <c r="K155" s="463" t="str">
        <f t="shared" si="37"/>
        <v>2019/10</v>
      </c>
      <c r="L155" s="463" t="str">
        <f t="shared" si="37"/>
        <v>2019/11</v>
      </c>
      <c r="M155" s="463" t="str">
        <f t="shared" si="37"/>
        <v>2019/12</v>
      </c>
      <c r="N155" s="204" t="s">
        <v>454</v>
      </c>
    </row>
    <row r="156" spans="1:16">
      <c r="A156" s="174" t="s">
        <v>374</v>
      </c>
      <c r="B156" s="442">
        <v>18772.590393480623</v>
      </c>
      <c r="C156" s="205">
        <v>36157.896893891579</v>
      </c>
      <c r="D156" s="205">
        <v>58498.366469503599</v>
      </c>
      <c r="E156" s="205">
        <v>73196.033722249311</v>
      </c>
      <c r="F156" s="205">
        <v>87669.34883872747</v>
      </c>
      <c r="G156" s="205">
        <v>99885.393378784356</v>
      </c>
      <c r="H156" s="442">
        <v>119316.72461307407</v>
      </c>
      <c r="I156" s="205">
        <v>134806.82368164524</v>
      </c>
      <c r="J156" s="205">
        <v>153642.82095260761</v>
      </c>
      <c r="K156" s="205">
        <v>173408.96212947898</v>
      </c>
      <c r="L156" s="205">
        <v>191830.38934475419</v>
      </c>
      <c r="M156" s="205">
        <v>210107.27877668949</v>
      </c>
      <c r="N156" s="176" t="s">
        <v>375</v>
      </c>
    </row>
    <row r="157" spans="1:16">
      <c r="A157" s="174" t="s">
        <v>66</v>
      </c>
      <c r="B157" s="464">
        <v>0.29740808091583182</v>
      </c>
      <c r="C157" s="464">
        <v>0.29511997885680247</v>
      </c>
      <c r="D157" s="464">
        <v>0.30891109252447985</v>
      </c>
      <c r="E157" s="464">
        <v>0.3110651246115439</v>
      </c>
      <c r="F157" s="464">
        <v>0.31416955394007223</v>
      </c>
      <c r="G157" s="464">
        <v>0.31393296268379911</v>
      </c>
      <c r="H157" s="464">
        <v>0.31632426316445805</v>
      </c>
      <c r="I157" s="464">
        <v>0.31998825993914587</v>
      </c>
      <c r="J157" s="464">
        <v>0.31520939654588337</v>
      </c>
      <c r="K157" s="464">
        <v>0.31288272801479394</v>
      </c>
      <c r="L157" s="464">
        <v>0.302355306923768</v>
      </c>
      <c r="M157" s="464">
        <v>0.28822684914440566</v>
      </c>
      <c r="N157" s="176" t="s">
        <v>72</v>
      </c>
    </row>
    <row r="158" spans="1:16">
      <c r="A158" s="206" t="s">
        <v>411</v>
      </c>
      <c r="B158" s="415">
        <v>798.45743368041417</v>
      </c>
      <c r="C158" s="207">
        <v>908.17609146664427</v>
      </c>
      <c r="D158" s="207">
        <v>249.55121415898509</v>
      </c>
      <c r="E158" s="207">
        <v>257.99343837711041</v>
      </c>
      <c r="F158" s="207">
        <v>-86.60309955944831</v>
      </c>
      <c r="G158" s="207">
        <v>64.558118046035702</v>
      </c>
      <c r="H158" s="207">
        <v>-15.204698781997749</v>
      </c>
      <c r="I158" s="207">
        <v>-462.75366616370974</v>
      </c>
      <c r="J158" s="207">
        <v>-151.8064733499204</v>
      </c>
      <c r="K158" s="207">
        <v>-889.74764270127685</v>
      </c>
      <c r="L158" s="207">
        <v>-659.30725930213362</v>
      </c>
      <c r="M158" s="207">
        <v>-600.83299797995767</v>
      </c>
      <c r="N158" s="260" t="s">
        <v>412</v>
      </c>
    </row>
    <row r="159" spans="1:16">
      <c r="A159" s="189"/>
      <c r="B159" s="442"/>
      <c r="C159" s="205"/>
      <c r="D159" s="205"/>
      <c r="E159" s="205"/>
      <c r="F159" s="205"/>
      <c r="G159" s="205"/>
      <c r="H159" s="205"/>
      <c r="I159" s="205"/>
      <c r="J159" s="205"/>
      <c r="K159" s="205"/>
      <c r="L159" s="205"/>
      <c r="M159" s="205"/>
      <c r="N159" s="202"/>
    </row>
    <row r="160" spans="1:16">
      <c r="A160" s="265" t="s">
        <v>592</v>
      </c>
      <c r="B160" s="465"/>
      <c r="C160" s="268"/>
      <c r="D160" s="268"/>
      <c r="E160" s="205"/>
      <c r="F160" s="465"/>
      <c r="G160" s="465"/>
      <c r="I160" s="268"/>
      <c r="J160" s="309"/>
      <c r="K160" s="309"/>
      <c r="M160" s="265"/>
      <c r="N160" s="224" t="s">
        <v>593</v>
      </c>
    </row>
    <row r="161" spans="1:14">
      <c r="B161" s="464"/>
      <c r="C161" s="464"/>
      <c r="D161" s="464"/>
      <c r="E161" s="464"/>
      <c r="F161" s="464"/>
      <c r="G161" s="464"/>
      <c r="H161" s="464"/>
      <c r="I161" s="464"/>
      <c r="J161" s="464"/>
    </row>
    <row r="162" spans="1:14">
      <c r="A162" s="470"/>
      <c r="B162" s="309"/>
      <c r="C162" s="309"/>
      <c r="D162" s="309"/>
      <c r="E162" s="309"/>
      <c r="F162" s="309"/>
      <c r="G162" s="309"/>
      <c r="H162" s="309"/>
      <c r="I162" s="309"/>
      <c r="J162" s="309"/>
      <c r="N162" s="473"/>
    </row>
    <row r="163" spans="1:14">
      <c r="A163" s="267"/>
      <c r="B163" s="309"/>
      <c r="C163" s="309"/>
      <c r="D163" s="309"/>
      <c r="E163" s="309"/>
      <c r="F163" s="309"/>
      <c r="G163" s="309"/>
      <c r="H163" s="309"/>
      <c r="I163" s="309"/>
      <c r="J163" s="309"/>
      <c r="L163" s="246"/>
    </row>
    <row r="164" spans="1:14">
      <c r="A164" s="268"/>
      <c r="B164" s="309"/>
      <c r="C164" s="309"/>
      <c r="D164" s="309"/>
      <c r="E164" s="309"/>
      <c r="F164" s="309"/>
      <c r="G164" s="309"/>
      <c r="H164" s="309"/>
      <c r="I164" s="309"/>
      <c r="J164" s="309"/>
      <c r="L164" s="246"/>
    </row>
    <row r="165" spans="1:14">
      <c r="A165" s="268"/>
      <c r="B165" s="309"/>
      <c r="C165" s="309"/>
      <c r="D165" s="309"/>
      <c r="E165" s="309"/>
      <c r="F165" s="309"/>
      <c r="G165" s="309"/>
      <c r="H165" s="309"/>
      <c r="I165" s="309"/>
      <c r="J165" s="309"/>
      <c r="L165" s="246"/>
    </row>
    <row r="166" spans="1:14">
      <c r="A166" s="268"/>
      <c r="B166" s="309"/>
      <c r="C166" s="309"/>
      <c r="D166" s="309"/>
      <c r="E166" s="309"/>
      <c r="F166" s="309"/>
      <c r="G166" s="309"/>
      <c r="H166" s="309"/>
      <c r="I166" s="309"/>
      <c r="J166" s="309"/>
      <c r="K166" s="309"/>
      <c r="L166" s="309"/>
      <c r="M166" s="442"/>
    </row>
    <row r="167" spans="1:14">
      <c r="A167" s="268"/>
      <c r="B167" s="309"/>
      <c r="C167" s="309"/>
      <c r="D167" s="309"/>
      <c r="E167" s="309"/>
      <c r="F167" s="309"/>
      <c r="G167" s="309"/>
      <c r="H167" s="309"/>
      <c r="I167" s="309"/>
      <c r="J167" s="309"/>
      <c r="K167" s="309"/>
      <c r="L167" s="474"/>
      <c r="M167" s="442"/>
    </row>
    <row r="168" spans="1:14">
      <c r="A168" s="268"/>
      <c r="B168" s="309"/>
      <c r="C168" s="309"/>
      <c r="D168" s="309"/>
      <c r="E168" s="309"/>
      <c r="F168" s="309"/>
      <c r="G168" s="309"/>
      <c r="H168" s="309"/>
      <c r="I168" s="309"/>
      <c r="J168" s="309"/>
      <c r="K168" s="309"/>
      <c r="L168" s="474"/>
      <c r="M168" s="442"/>
    </row>
    <row r="169" spans="1:14">
      <c r="A169" s="268"/>
      <c r="B169" s="309"/>
      <c r="C169" s="309"/>
      <c r="D169" s="309"/>
      <c r="E169" s="309"/>
      <c r="F169" s="309"/>
      <c r="G169" s="309"/>
      <c r="H169" s="309"/>
      <c r="I169" s="309"/>
      <c r="J169" s="309"/>
      <c r="K169" s="309"/>
      <c r="L169" s="474"/>
      <c r="M169" s="442"/>
    </row>
    <row r="170" spans="1:14">
      <c r="A170" s="268"/>
      <c r="B170" s="309"/>
      <c r="C170" s="309"/>
      <c r="D170" s="309"/>
      <c r="E170" s="309"/>
      <c r="F170" s="309"/>
      <c r="G170" s="309"/>
      <c r="H170" s="309"/>
      <c r="I170" s="309"/>
      <c r="J170" s="309"/>
      <c r="K170" s="309"/>
      <c r="L170" s="474"/>
      <c r="M170" s="442"/>
    </row>
    <row r="171" spans="1:14">
      <c r="A171" s="268"/>
      <c r="B171" s="309"/>
      <c r="C171" s="309"/>
      <c r="D171" s="309"/>
      <c r="E171" s="309"/>
      <c r="F171" s="309"/>
      <c r="G171" s="309"/>
      <c r="H171" s="309"/>
      <c r="I171" s="309"/>
      <c r="J171" s="309"/>
      <c r="K171" s="309"/>
      <c r="L171" s="474"/>
      <c r="M171" s="442"/>
    </row>
    <row r="172" spans="1:14">
      <c r="A172" s="268"/>
      <c r="B172" s="465"/>
      <c r="C172" s="465"/>
      <c r="D172" s="465"/>
      <c r="E172" s="465"/>
      <c r="F172" s="465"/>
      <c r="G172" s="465"/>
      <c r="H172" s="268"/>
      <c r="I172" s="268"/>
      <c r="J172" s="268"/>
      <c r="K172" s="268"/>
      <c r="L172" s="474"/>
      <c r="M172" s="268"/>
    </row>
    <row r="173" spans="1:14">
      <c r="A173" s="268"/>
      <c r="B173" s="465"/>
      <c r="C173" s="465"/>
      <c r="D173" s="465"/>
      <c r="E173" s="465"/>
      <c r="F173" s="465"/>
      <c r="G173" s="465"/>
      <c r="H173" s="268"/>
      <c r="I173" s="268"/>
      <c r="J173" s="268"/>
      <c r="K173" s="268"/>
      <c r="L173" s="268"/>
      <c r="M173" s="268"/>
    </row>
    <row r="174" spans="1:14">
      <c r="A174" s="268"/>
      <c r="B174" s="465"/>
      <c r="C174" s="26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</row>
    <row r="175" spans="1:14">
      <c r="A175" s="268"/>
      <c r="B175" s="465"/>
      <c r="C175" s="268"/>
      <c r="D175" s="268"/>
      <c r="E175" s="269"/>
      <c r="F175" s="269"/>
      <c r="G175" s="269"/>
      <c r="H175" s="269"/>
      <c r="I175" s="269"/>
      <c r="J175" s="269"/>
      <c r="K175" s="269"/>
      <c r="L175" s="269"/>
      <c r="M175" s="269"/>
    </row>
    <row r="176" spans="1:14">
      <c r="A176" s="268"/>
      <c r="B176" s="465"/>
      <c r="C176" s="268"/>
      <c r="D176" s="268"/>
      <c r="E176" s="268"/>
      <c r="F176" s="268"/>
      <c r="G176" s="268"/>
      <c r="H176" s="268"/>
      <c r="I176" s="268"/>
      <c r="J176" s="268"/>
      <c r="K176" s="268"/>
      <c r="L176" s="268"/>
      <c r="M176" s="268"/>
    </row>
    <row r="177" spans="1:13">
      <c r="A177" s="268"/>
      <c r="B177" s="465"/>
      <c r="C177" s="268"/>
      <c r="D177" s="268"/>
      <c r="E177" s="268"/>
      <c r="F177" s="268"/>
      <c r="G177" s="268"/>
      <c r="H177" s="268"/>
      <c r="I177" s="268"/>
      <c r="J177" s="268"/>
      <c r="K177" s="268"/>
      <c r="L177" s="268"/>
      <c r="M177" s="268"/>
    </row>
    <row r="178" spans="1:13">
      <c r="A178" s="268"/>
      <c r="B178" s="465"/>
      <c r="C178" s="268"/>
      <c r="D178" s="268"/>
      <c r="E178" s="268"/>
      <c r="F178" s="268"/>
      <c r="G178" s="268"/>
      <c r="H178" s="268"/>
      <c r="I178" s="268"/>
      <c r="J178" s="268"/>
      <c r="K178" s="268"/>
      <c r="L178" s="268"/>
      <c r="M178" s="268"/>
    </row>
    <row r="179" spans="1:13">
      <c r="A179" s="268"/>
      <c r="B179" s="465"/>
      <c r="C179" s="268"/>
      <c r="D179" s="268"/>
      <c r="E179" s="268"/>
      <c r="F179" s="268"/>
      <c r="G179" s="268"/>
      <c r="H179" s="268"/>
      <c r="I179" s="268"/>
      <c r="J179" s="268"/>
      <c r="K179" s="268"/>
      <c r="L179" s="268"/>
      <c r="M179" s="268"/>
    </row>
    <row r="180" spans="1:13">
      <c r="A180" s="268"/>
      <c r="B180" s="465"/>
      <c r="C180" s="268"/>
      <c r="D180" s="268"/>
      <c r="E180" s="268"/>
      <c r="F180" s="268"/>
      <c r="G180" s="268"/>
      <c r="H180" s="268"/>
      <c r="I180" s="268"/>
      <c r="J180" s="268"/>
      <c r="K180" s="268"/>
      <c r="L180" s="268"/>
      <c r="M180" s="268"/>
    </row>
    <row r="181" spans="1:13">
      <c r="A181" s="268"/>
      <c r="B181" s="465"/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8"/>
    </row>
    <row r="182" spans="1:13">
      <c r="A182" s="268"/>
      <c r="B182" s="465"/>
      <c r="C182" s="268"/>
      <c r="D182" s="268"/>
      <c r="E182" s="268"/>
      <c r="F182" s="268"/>
      <c r="G182" s="268"/>
      <c r="H182" s="268"/>
      <c r="I182" s="268"/>
      <c r="J182" s="268"/>
      <c r="K182" s="268"/>
      <c r="L182" s="268"/>
      <c r="M182" s="268"/>
    </row>
    <row r="183" spans="1:13">
      <c r="A183" s="268"/>
      <c r="B183" s="465"/>
      <c r="C183" s="268"/>
      <c r="D183" s="268"/>
      <c r="E183" s="268"/>
      <c r="F183" s="268"/>
      <c r="G183" s="268"/>
      <c r="H183" s="268"/>
      <c r="I183" s="268"/>
      <c r="J183" s="268"/>
      <c r="K183" s="268"/>
      <c r="L183" s="268"/>
      <c r="M183" s="268"/>
    </row>
    <row r="184" spans="1:13">
      <c r="A184" s="268"/>
      <c r="B184" s="465"/>
      <c r="C184" s="268"/>
      <c r="D184" s="268"/>
      <c r="E184" s="268"/>
      <c r="F184" s="268"/>
      <c r="G184" s="268"/>
      <c r="H184" s="268"/>
      <c r="I184" s="268"/>
      <c r="J184" s="268"/>
      <c r="K184" s="268"/>
      <c r="L184" s="268"/>
      <c r="M184" s="268"/>
    </row>
    <row r="185" spans="1:13">
      <c r="A185" s="268"/>
      <c r="B185" s="465"/>
      <c r="C185" s="268"/>
      <c r="D185" s="268"/>
      <c r="E185" s="268"/>
      <c r="F185" s="268"/>
      <c r="G185" s="268"/>
      <c r="H185" s="268"/>
      <c r="I185" s="268"/>
      <c r="J185" s="268"/>
      <c r="K185" s="268"/>
      <c r="L185" s="268"/>
      <c r="M185" s="268"/>
    </row>
    <row r="186" spans="1:13">
      <c r="A186" s="268"/>
      <c r="B186" s="465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</row>
    <row r="187" spans="1:13">
      <c r="A187" s="268"/>
      <c r="B187" s="465"/>
      <c r="C187" s="268"/>
      <c r="D187" s="268"/>
      <c r="E187" s="268"/>
      <c r="F187" s="268"/>
      <c r="G187" s="268"/>
      <c r="H187" s="268"/>
      <c r="I187" s="268"/>
      <c r="J187" s="268"/>
      <c r="K187" s="268"/>
      <c r="L187" s="268"/>
      <c r="M187" s="268"/>
    </row>
    <row r="188" spans="1:13">
      <c r="A188" s="268"/>
      <c r="B188" s="465"/>
      <c r="C188" s="268"/>
      <c r="D188" s="268"/>
      <c r="E188" s="268"/>
      <c r="F188" s="268"/>
      <c r="G188" s="268"/>
      <c r="H188" s="268"/>
      <c r="I188" s="268"/>
      <c r="J188" s="268"/>
      <c r="K188" s="268"/>
      <c r="L188" s="268"/>
      <c r="M188" s="268"/>
    </row>
    <row r="189" spans="1:13">
      <c r="A189" s="268"/>
      <c r="B189" s="465"/>
      <c r="C189" s="268"/>
      <c r="D189" s="268"/>
      <c r="E189" s="268"/>
      <c r="F189" s="268"/>
      <c r="G189" s="268"/>
      <c r="H189" s="268"/>
      <c r="I189" s="268"/>
      <c r="J189" s="268"/>
      <c r="K189" s="268"/>
      <c r="L189" s="268"/>
      <c r="M189" s="268"/>
    </row>
    <row r="190" spans="1:13">
      <c r="A190" s="268"/>
      <c r="B190" s="465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</row>
    <row r="191" spans="1:13">
      <c r="A191" s="268"/>
      <c r="B191" s="465"/>
      <c r="C191" s="268"/>
      <c r="D191" s="268"/>
      <c r="E191" s="268"/>
      <c r="F191" s="268"/>
      <c r="G191" s="268"/>
      <c r="H191" s="268"/>
      <c r="I191" s="268"/>
      <c r="J191" s="268"/>
      <c r="K191" s="268"/>
      <c r="L191" s="268"/>
      <c r="M191" s="268"/>
    </row>
    <row r="192" spans="1:13">
      <c r="A192" s="268"/>
      <c r="B192" s="465"/>
      <c r="C192" s="268"/>
      <c r="D192" s="268"/>
      <c r="E192" s="268"/>
      <c r="F192" s="268"/>
      <c r="G192" s="268"/>
      <c r="H192" s="268"/>
      <c r="I192" s="268"/>
      <c r="J192" s="268"/>
      <c r="K192" s="268"/>
      <c r="L192" s="268"/>
      <c r="M192" s="268"/>
    </row>
    <row r="193" spans="1:13">
      <c r="A193" s="268"/>
      <c r="B193" s="465"/>
      <c r="C193" s="268"/>
      <c r="D193" s="268"/>
      <c r="E193" s="268"/>
      <c r="F193" s="268"/>
      <c r="G193" s="268"/>
      <c r="H193" s="268"/>
      <c r="I193" s="268"/>
      <c r="J193" s="268"/>
      <c r="K193" s="268"/>
      <c r="L193" s="268"/>
      <c r="M193" s="268"/>
    </row>
    <row r="194" spans="1:13">
      <c r="A194" s="268"/>
      <c r="B194" s="465"/>
      <c r="C194" s="268"/>
      <c r="D194" s="268"/>
      <c r="E194" s="268"/>
      <c r="F194" s="268"/>
      <c r="G194" s="268"/>
      <c r="H194" s="268"/>
      <c r="I194" s="268"/>
      <c r="J194" s="268"/>
      <c r="K194" s="268"/>
      <c r="L194" s="268"/>
      <c r="M194" s="268"/>
    </row>
    <row r="195" spans="1:13">
      <c r="A195" s="268"/>
      <c r="B195" s="465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</row>
    <row r="196" spans="1:13">
      <c r="A196" s="268"/>
      <c r="B196" s="465"/>
      <c r="C196" s="268"/>
      <c r="D196" s="268"/>
      <c r="E196" s="268"/>
      <c r="F196" s="268"/>
      <c r="G196" s="268"/>
      <c r="H196" s="268"/>
      <c r="I196" s="268"/>
      <c r="J196" s="268"/>
      <c r="K196" s="268"/>
      <c r="L196" s="268"/>
      <c r="M196" s="268"/>
    </row>
    <row r="197" spans="1:13">
      <c r="A197" s="268"/>
      <c r="B197" s="465"/>
      <c r="C197" s="268"/>
      <c r="D197" s="268"/>
      <c r="E197" s="268"/>
      <c r="F197" s="268"/>
      <c r="G197" s="268"/>
      <c r="H197" s="268"/>
      <c r="I197" s="268"/>
      <c r="J197" s="268"/>
      <c r="K197" s="268"/>
      <c r="L197" s="268"/>
      <c r="M197" s="268"/>
    </row>
    <row r="198" spans="1:13">
      <c r="A198" s="268"/>
      <c r="B198" s="465"/>
      <c r="C198" s="268"/>
      <c r="D198" s="268"/>
      <c r="E198" s="268"/>
      <c r="F198" s="268"/>
      <c r="G198" s="268"/>
      <c r="H198" s="268"/>
      <c r="I198" s="268"/>
      <c r="J198" s="268"/>
      <c r="K198" s="268"/>
      <c r="L198" s="268"/>
      <c r="M198" s="268"/>
    </row>
    <row r="199" spans="1:13">
      <c r="A199" s="268"/>
      <c r="B199" s="465"/>
      <c r="C199" s="268"/>
      <c r="D199" s="268"/>
      <c r="E199" s="268"/>
      <c r="F199" s="268"/>
      <c r="G199" s="268"/>
      <c r="H199" s="268"/>
      <c r="I199" s="268"/>
      <c r="J199" s="268"/>
      <c r="K199" s="268"/>
      <c r="L199" s="268"/>
      <c r="M199" s="268"/>
    </row>
    <row r="200" spans="1:13">
      <c r="A200" s="268"/>
      <c r="B200" s="465"/>
      <c r="C200" s="268"/>
      <c r="D200" s="268"/>
      <c r="E200" s="268"/>
      <c r="F200" s="268"/>
      <c r="G200" s="268"/>
      <c r="H200" s="268"/>
      <c r="I200" s="268"/>
      <c r="J200" s="268"/>
      <c r="K200" s="268"/>
      <c r="L200" s="268"/>
      <c r="M200" s="268"/>
    </row>
    <row r="201" spans="1:13">
      <c r="A201" s="268"/>
      <c r="B201" s="465"/>
      <c r="C201" s="268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</row>
    <row r="202" spans="1:13">
      <c r="A202" s="268"/>
      <c r="B202" s="465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</row>
    <row r="203" spans="1:13">
      <c r="A203" s="268"/>
      <c r="B203" s="465"/>
      <c r="C203" s="268"/>
      <c r="D203" s="268"/>
      <c r="E203" s="268"/>
      <c r="F203" s="268"/>
      <c r="G203" s="268"/>
      <c r="H203" s="268"/>
      <c r="I203" s="268"/>
      <c r="J203" s="268"/>
      <c r="K203" s="268"/>
      <c r="L203" s="268"/>
      <c r="M203" s="268"/>
    </row>
    <row r="204" spans="1:13">
      <c r="A204" s="268"/>
      <c r="B204" s="465"/>
      <c r="C204" s="268"/>
      <c r="D204" s="268"/>
      <c r="E204" s="268"/>
      <c r="F204" s="268"/>
      <c r="G204" s="268"/>
      <c r="H204" s="268"/>
      <c r="I204" s="268"/>
      <c r="J204" s="268"/>
      <c r="K204" s="268"/>
      <c r="L204" s="268"/>
      <c r="M204" s="268"/>
    </row>
    <row r="205" spans="1:13">
      <c r="A205" s="268"/>
      <c r="B205" s="465"/>
      <c r="C205" s="268"/>
      <c r="D205" s="268"/>
      <c r="E205" s="268"/>
      <c r="F205" s="268"/>
      <c r="G205" s="268"/>
      <c r="H205" s="268"/>
      <c r="I205" s="268"/>
      <c r="J205" s="268"/>
      <c r="K205" s="268"/>
      <c r="L205" s="268"/>
      <c r="M205" s="268"/>
    </row>
    <row r="206" spans="1:13">
      <c r="A206" s="268"/>
      <c r="B206" s="465"/>
      <c r="C206" s="268"/>
      <c r="D206" s="268"/>
      <c r="E206" s="268"/>
      <c r="F206" s="268"/>
      <c r="G206" s="268"/>
      <c r="H206" s="268"/>
      <c r="I206" s="268"/>
      <c r="J206" s="268"/>
      <c r="K206" s="268"/>
      <c r="L206" s="268"/>
      <c r="M206" s="268"/>
    </row>
    <row r="207" spans="1:13">
      <c r="A207" s="268"/>
      <c r="B207" s="465"/>
      <c r="C207" s="268"/>
      <c r="D207" s="268"/>
      <c r="E207" s="268"/>
      <c r="F207" s="268"/>
      <c r="G207" s="268"/>
      <c r="H207" s="268"/>
      <c r="I207" s="268"/>
      <c r="J207" s="268"/>
      <c r="K207" s="268"/>
      <c r="L207" s="268"/>
      <c r="M207" s="268"/>
    </row>
    <row r="208" spans="1:13">
      <c r="A208" s="268"/>
      <c r="B208" s="465"/>
      <c r="C208" s="268"/>
      <c r="D208" s="268"/>
      <c r="E208" s="268"/>
      <c r="F208" s="268"/>
      <c r="G208" s="268"/>
      <c r="H208" s="268"/>
      <c r="I208" s="268"/>
      <c r="J208" s="268"/>
      <c r="K208" s="268"/>
      <c r="L208" s="268"/>
      <c r="M208" s="268"/>
    </row>
    <row r="209" spans="1:13">
      <c r="A209" s="268"/>
      <c r="B209" s="465"/>
      <c r="C209" s="268"/>
      <c r="D209" s="268"/>
      <c r="E209" s="268"/>
      <c r="F209" s="268"/>
      <c r="G209" s="268"/>
      <c r="H209" s="268"/>
      <c r="I209" s="268"/>
      <c r="J209" s="268"/>
      <c r="K209" s="268"/>
      <c r="L209" s="268"/>
      <c r="M209" s="268"/>
    </row>
    <row r="210" spans="1:13">
      <c r="A210" s="268"/>
      <c r="B210" s="465"/>
      <c r="C210" s="268"/>
      <c r="D210" s="268"/>
      <c r="E210" s="268"/>
      <c r="F210" s="268"/>
      <c r="G210" s="268"/>
      <c r="H210" s="268"/>
      <c r="I210" s="268"/>
      <c r="J210" s="268"/>
      <c r="K210" s="268"/>
      <c r="L210" s="268"/>
      <c r="M210" s="268"/>
    </row>
    <row r="211" spans="1:13">
      <c r="A211" s="268"/>
      <c r="B211" s="465"/>
      <c r="C211" s="268"/>
      <c r="D211" s="268"/>
      <c r="E211" s="268"/>
      <c r="F211" s="268"/>
      <c r="G211" s="268"/>
      <c r="H211" s="268"/>
      <c r="I211" s="268"/>
      <c r="J211" s="268"/>
      <c r="K211" s="268"/>
      <c r="L211" s="268"/>
      <c r="M211" s="268"/>
    </row>
    <row r="212" spans="1:13">
      <c r="A212" s="268"/>
      <c r="B212" s="465"/>
      <c r="C212" s="268"/>
      <c r="D212" s="268"/>
      <c r="E212" s="268"/>
      <c r="F212" s="268"/>
      <c r="G212" s="268"/>
      <c r="H212" s="268"/>
      <c r="I212" s="268"/>
      <c r="J212" s="268"/>
      <c r="K212" s="268"/>
      <c r="L212" s="268"/>
      <c r="M212" s="268"/>
    </row>
    <row r="213" spans="1:13">
      <c r="A213" s="268"/>
      <c r="B213" s="465"/>
      <c r="C213" s="268"/>
      <c r="D213" s="268"/>
      <c r="E213" s="268"/>
      <c r="F213" s="268"/>
      <c r="G213" s="268"/>
      <c r="H213" s="268"/>
      <c r="I213" s="268"/>
      <c r="J213" s="268"/>
      <c r="K213" s="268"/>
      <c r="L213" s="268"/>
      <c r="M213" s="268"/>
    </row>
    <row r="214" spans="1:13">
      <c r="A214" s="268"/>
      <c r="B214" s="465"/>
      <c r="C214" s="268"/>
      <c r="D214" s="268"/>
      <c r="E214" s="268"/>
      <c r="F214" s="268"/>
      <c r="G214" s="268"/>
      <c r="H214" s="268"/>
      <c r="I214" s="268"/>
      <c r="J214" s="268"/>
      <c r="K214" s="268"/>
      <c r="L214" s="268"/>
      <c r="M214" s="268"/>
    </row>
    <row r="215" spans="1:13">
      <c r="A215" s="268"/>
      <c r="B215" s="465"/>
      <c r="C215" s="268"/>
      <c r="D215" s="268"/>
      <c r="E215" s="268"/>
      <c r="F215" s="268"/>
      <c r="G215" s="268"/>
      <c r="H215" s="268"/>
      <c r="I215" s="268"/>
      <c r="J215" s="268"/>
      <c r="K215" s="268"/>
      <c r="L215" s="268"/>
      <c r="M215" s="268"/>
    </row>
    <row r="216" spans="1:13">
      <c r="A216" s="268"/>
      <c r="B216" s="465"/>
      <c r="C216" s="268"/>
      <c r="D216" s="268"/>
      <c r="E216" s="268"/>
      <c r="F216" s="268"/>
      <c r="G216" s="268"/>
      <c r="H216" s="268"/>
      <c r="I216" s="268"/>
      <c r="J216" s="268"/>
      <c r="K216" s="268"/>
      <c r="L216" s="268"/>
      <c r="M216" s="268"/>
    </row>
    <row r="217" spans="1:13">
      <c r="A217" s="268"/>
      <c r="B217" s="465"/>
      <c r="C217" s="268"/>
      <c r="D217" s="268"/>
      <c r="E217" s="268"/>
      <c r="F217" s="268"/>
      <c r="G217" s="268"/>
      <c r="H217" s="268"/>
      <c r="I217" s="268"/>
      <c r="J217" s="268"/>
      <c r="K217" s="268"/>
      <c r="L217" s="268"/>
      <c r="M217" s="268"/>
    </row>
    <row r="218" spans="1:13">
      <c r="A218" s="268"/>
      <c r="B218" s="465"/>
      <c r="C218" s="268"/>
      <c r="D218" s="268"/>
      <c r="E218" s="268"/>
      <c r="F218" s="268"/>
      <c r="G218" s="268"/>
      <c r="H218" s="268"/>
      <c r="I218" s="268"/>
      <c r="J218" s="268"/>
      <c r="K218" s="268"/>
      <c r="L218" s="268"/>
      <c r="M218" s="268"/>
    </row>
    <row r="219" spans="1:13">
      <c r="A219" s="268"/>
      <c r="B219" s="465"/>
      <c r="C219" s="268"/>
      <c r="D219" s="268"/>
      <c r="E219" s="268"/>
      <c r="F219" s="268"/>
      <c r="G219" s="268"/>
      <c r="H219" s="268"/>
      <c r="I219" s="268"/>
      <c r="J219" s="268"/>
      <c r="K219" s="268"/>
      <c r="L219" s="268"/>
      <c r="M219" s="268"/>
    </row>
    <row r="220" spans="1:13">
      <c r="A220" s="268"/>
      <c r="B220" s="465"/>
      <c r="C220" s="268"/>
      <c r="D220" s="268"/>
      <c r="E220" s="268"/>
      <c r="F220" s="268"/>
      <c r="G220" s="268"/>
      <c r="H220" s="268"/>
      <c r="I220" s="268"/>
      <c r="J220" s="268"/>
      <c r="K220" s="268"/>
      <c r="L220" s="268"/>
      <c r="M220" s="268"/>
    </row>
    <row r="221" spans="1:13">
      <c r="A221" s="268"/>
      <c r="B221" s="465"/>
      <c r="C221" s="268"/>
      <c r="D221" s="268"/>
      <c r="E221" s="268"/>
      <c r="F221" s="268"/>
      <c r="G221" s="268"/>
      <c r="H221" s="268"/>
      <c r="I221" s="268"/>
      <c r="J221" s="268"/>
      <c r="K221" s="268"/>
      <c r="L221" s="268"/>
      <c r="M221" s="268"/>
    </row>
    <row r="222" spans="1:13">
      <c r="A222" s="268"/>
      <c r="B222" s="465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</row>
    <row r="223" spans="1:13">
      <c r="A223" s="268"/>
      <c r="B223" s="465"/>
      <c r="C223" s="268"/>
      <c r="D223" s="268"/>
      <c r="E223" s="268"/>
      <c r="F223" s="268"/>
      <c r="G223" s="268"/>
      <c r="H223" s="268"/>
      <c r="I223" s="268"/>
      <c r="J223" s="268"/>
      <c r="K223" s="268"/>
      <c r="L223" s="268"/>
      <c r="M223" s="268"/>
    </row>
    <row r="224" spans="1:13">
      <c r="A224" s="268"/>
      <c r="B224" s="465"/>
      <c r="C224" s="268"/>
      <c r="D224" s="268"/>
      <c r="E224" s="268"/>
      <c r="F224" s="268"/>
      <c r="G224" s="268"/>
      <c r="H224" s="268"/>
      <c r="I224" s="268"/>
      <c r="J224" s="268"/>
      <c r="K224" s="268"/>
      <c r="L224" s="268"/>
      <c r="M224" s="268"/>
    </row>
    <row r="225" spans="1:13">
      <c r="A225" s="268"/>
      <c r="B225" s="465"/>
      <c r="C225" s="268"/>
      <c r="D225" s="268"/>
      <c r="E225" s="268"/>
      <c r="F225" s="268"/>
      <c r="G225" s="268"/>
      <c r="H225" s="268"/>
      <c r="I225" s="268"/>
      <c r="J225" s="268"/>
      <c r="K225" s="268"/>
      <c r="L225" s="268"/>
      <c r="M225" s="268"/>
    </row>
    <row r="226" spans="1:13">
      <c r="A226" s="268"/>
      <c r="B226" s="465"/>
      <c r="C226" s="268"/>
      <c r="D226" s="268"/>
      <c r="E226" s="268"/>
      <c r="F226" s="268"/>
      <c r="G226" s="268"/>
      <c r="H226" s="268"/>
      <c r="I226" s="268"/>
      <c r="J226" s="268"/>
      <c r="K226" s="268"/>
      <c r="L226" s="268"/>
      <c r="M226" s="268"/>
    </row>
    <row r="227" spans="1:13">
      <c r="A227" s="268"/>
      <c r="B227" s="465"/>
      <c r="C227" s="268"/>
      <c r="D227" s="268"/>
      <c r="E227" s="268"/>
      <c r="F227" s="268"/>
      <c r="G227" s="268"/>
      <c r="H227" s="268"/>
      <c r="I227" s="268"/>
      <c r="J227" s="268"/>
      <c r="K227" s="268"/>
      <c r="L227" s="268"/>
      <c r="M227" s="268"/>
    </row>
    <row r="228" spans="1:13">
      <c r="A228" s="268"/>
      <c r="B228" s="465"/>
      <c r="C228" s="268"/>
      <c r="D228" s="268"/>
      <c r="E228" s="268"/>
      <c r="F228" s="268"/>
      <c r="G228" s="268"/>
      <c r="H228" s="268"/>
      <c r="I228" s="268"/>
      <c r="J228" s="268"/>
      <c r="K228" s="268"/>
      <c r="L228" s="268"/>
      <c r="M228" s="268"/>
    </row>
    <row r="229" spans="1:13">
      <c r="A229" s="268"/>
      <c r="B229" s="465"/>
      <c r="C229" s="268"/>
      <c r="D229" s="268"/>
      <c r="E229" s="268"/>
      <c r="F229" s="268"/>
      <c r="G229" s="268"/>
      <c r="H229" s="268"/>
      <c r="I229" s="268"/>
      <c r="J229" s="268"/>
      <c r="K229" s="268"/>
      <c r="L229" s="268"/>
      <c r="M229" s="268"/>
    </row>
    <row r="230" spans="1:13">
      <c r="A230" s="268"/>
      <c r="B230" s="465"/>
      <c r="C230" s="268"/>
      <c r="D230" s="268"/>
      <c r="E230" s="268"/>
      <c r="F230" s="268"/>
      <c r="G230" s="268"/>
      <c r="H230" s="268"/>
      <c r="I230" s="268"/>
      <c r="J230" s="268"/>
      <c r="K230" s="268"/>
      <c r="L230" s="268"/>
      <c r="M230" s="268"/>
    </row>
    <row r="231" spans="1:13">
      <c r="A231" s="268"/>
      <c r="B231" s="465"/>
      <c r="C231" s="268"/>
      <c r="D231" s="268"/>
      <c r="E231" s="268"/>
      <c r="F231" s="268"/>
      <c r="G231" s="268"/>
      <c r="H231" s="268"/>
      <c r="I231" s="268"/>
      <c r="J231" s="268"/>
      <c r="K231" s="268"/>
      <c r="L231" s="268"/>
      <c r="M231" s="268"/>
    </row>
    <row r="232" spans="1:13">
      <c r="A232" s="268"/>
      <c r="B232" s="465"/>
      <c r="C232" s="268"/>
      <c r="D232" s="268"/>
      <c r="E232" s="268"/>
      <c r="F232" s="268"/>
      <c r="G232" s="268"/>
      <c r="H232" s="268"/>
      <c r="I232" s="268"/>
      <c r="J232" s="268"/>
      <c r="K232" s="268"/>
      <c r="L232" s="268"/>
      <c r="M232" s="268"/>
    </row>
    <row r="233" spans="1:13">
      <c r="A233" s="268"/>
      <c r="B233" s="465"/>
      <c r="C233" s="268"/>
      <c r="D233" s="268"/>
      <c r="E233" s="268"/>
      <c r="F233" s="268"/>
      <c r="G233" s="268"/>
      <c r="H233" s="268"/>
      <c r="I233" s="268"/>
      <c r="J233" s="268"/>
      <c r="K233" s="268"/>
      <c r="L233" s="268"/>
      <c r="M233" s="268"/>
    </row>
    <row r="234" spans="1:13">
      <c r="A234" s="268"/>
      <c r="B234" s="465"/>
      <c r="C234" s="268"/>
      <c r="D234" s="268"/>
      <c r="E234" s="268"/>
      <c r="F234" s="268"/>
      <c r="G234" s="268"/>
      <c r="H234" s="268"/>
      <c r="I234" s="268"/>
      <c r="J234" s="268"/>
      <c r="K234" s="268"/>
      <c r="L234" s="268"/>
      <c r="M234" s="268"/>
    </row>
    <row r="235" spans="1:13">
      <c r="A235" s="268"/>
      <c r="B235" s="465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</row>
    <row r="236" spans="1:13">
      <c r="A236" s="268"/>
      <c r="B236" s="465"/>
      <c r="C236" s="268"/>
      <c r="D236" s="268"/>
      <c r="E236" s="268"/>
      <c r="F236" s="268"/>
      <c r="G236" s="268"/>
      <c r="H236" s="268"/>
      <c r="I236" s="268"/>
      <c r="J236" s="268"/>
      <c r="K236" s="268"/>
      <c r="L236" s="268"/>
      <c r="M236" s="268"/>
    </row>
    <row r="237" spans="1:13">
      <c r="A237" s="268"/>
      <c r="B237" s="465"/>
      <c r="C237" s="268"/>
      <c r="D237" s="268"/>
      <c r="E237" s="268"/>
      <c r="F237" s="268"/>
      <c r="G237" s="268"/>
      <c r="H237" s="268"/>
      <c r="I237" s="268"/>
      <c r="J237" s="268"/>
      <c r="K237" s="268"/>
      <c r="L237" s="268"/>
      <c r="M237" s="268"/>
    </row>
    <row r="238" spans="1:13">
      <c r="A238" s="268"/>
      <c r="B238" s="465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</row>
    <row r="239" spans="1:13">
      <c r="A239" s="268"/>
      <c r="B239" s="465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</row>
    <row r="240" spans="1:13">
      <c r="A240" s="268"/>
      <c r="B240" s="465"/>
      <c r="C240" s="268"/>
      <c r="D240" s="268"/>
      <c r="E240" s="268"/>
      <c r="F240" s="268"/>
      <c r="G240" s="268"/>
      <c r="H240" s="268"/>
      <c r="I240" s="268"/>
      <c r="J240" s="268"/>
      <c r="K240" s="268"/>
      <c r="L240" s="268"/>
      <c r="M240" s="268"/>
    </row>
    <row r="241" spans="1:13">
      <c r="A241" s="268"/>
      <c r="B241" s="465"/>
      <c r="C241" s="268"/>
      <c r="D241" s="268"/>
      <c r="E241" s="268"/>
      <c r="F241" s="268"/>
      <c r="G241" s="268"/>
      <c r="H241" s="268"/>
      <c r="I241" s="268"/>
      <c r="J241" s="268"/>
      <c r="K241" s="268"/>
      <c r="L241" s="268"/>
      <c r="M241" s="268"/>
    </row>
    <row r="242" spans="1:13">
      <c r="A242" s="268"/>
      <c r="B242" s="465"/>
      <c r="C242" s="268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</row>
    <row r="243" spans="1:13">
      <c r="A243" s="268"/>
      <c r="B243" s="465"/>
      <c r="C243" s="268"/>
      <c r="D243" s="268"/>
      <c r="E243" s="268"/>
      <c r="F243" s="268"/>
      <c r="G243" s="268"/>
      <c r="H243" s="268"/>
      <c r="I243" s="268"/>
      <c r="J243" s="268"/>
      <c r="K243" s="268"/>
      <c r="L243" s="268"/>
      <c r="M243" s="268"/>
    </row>
    <row r="244" spans="1:13">
      <c r="A244" s="268"/>
      <c r="B244" s="465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</row>
    <row r="245" spans="1:13">
      <c r="A245" s="268"/>
      <c r="B245" s="465"/>
      <c r="C245" s="268"/>
      <c r="D245" s="268"/>
      <c r="E245" s="268"/>
      <c r="F245" s="268"/>
      <c r="G245" s="268"/>
      <c r="H245" s="268"/>
      <c r="I245" s="268"/>
      <c r="J245" s="268"/>
      <c r="K245" s="268"/>
      <c r="L245" s="268"/>
      <c r="M245" s="268"/>
    </row>
    <row r="246" spans="1:13">
      <c r="A246" s="268"/>
      <c r="B246" s="465"/>
      <c r="C246" s="268"/>
      <c r="D246" s="268"/>
      <c r="E246" s="268"/>
      <c r="F246" s="268"/>
      <c r="G246" s="268"/>
      <c r="H246" s="268"/>
      <c r="I246" s="268"/>
      <c r="J246" s="268"/>
      <c r="K246" s="268"/>
      <c r="L246" s="268"/>
      <c r="M246" s="268"/>
    </row>
    <row r="247" spans="1:13">
      <c r="A247" s="268"/>
      <c r="B247" s="465"/>
      <c r="C247" s="268"/>
      <c r="D247" s="268"/>
      <c r="E247" s="268"/>
      <c r="F247" s="268"/>
      <c r="G247" s="268"/>
      <c r="H247" s="268"/>
      <c r="I247" s="268"/>
      <c r="J247" s="268"/>
      <c r="K247" s="268"/>
      <c r="L247" s="268"/>
      <c r="M247" s="268"/>
    </row>
    <row r="248" spans="1:13">
      <c r="A248" s="268"/>
      <c r="B248" s="465"/>
      <c r="C248" s="268"/>
      <c r="D248" s="268"/>
      <c r="E248" s="268"/>
      <c r="F248" s="268"/>
      <c r="G248" s="268"/>
      <c r="H248" s="268"/>
      <c r="I248" s="268"/>
      <c r="J248" s="268"/>
      <c r="K248" s="268"/>
      <c r="L248" s="268"/>
      <c r="M248" s="268"/>
    </row>
    <row r="249" spans="1:13">
      <c r="A249" s="268"/>
      <c r="B249" s="465"/>
      <c r="C249" s="268"/>
      <c r="D249" s="268"/>
      <c r="E249" s="268"/>
      <c r="F249" s="268"/>
      <c r="G249" s="268"/>
      <c r="H249" s="268"/>
      <c r="I249" s="268"/>
      <c r="J249" s="268"/>
      <c r="K249" s="268"/>
      <c r="L249" s="268"/>
      <c r="M249" s="268"/>
    </row>
    <row r="250" spans="1:13">
      <c r="A250" s="268"/>
      <c r="B250" s="465"/>
      <c r="C250" s="268"/>
      <c r="D250" s="268"/>
      <c r="E250" s="268"/>
      <c r="F250" s="268"/>
      <c r="G250" s="268"/>
      <c r="H250" s="268"/>
      <c r="I250" s="268"/>
      <c r="J250" s="268"/>
      <c r="K250" s="268"/>
      <c r="L250" s="268"/>
      <c r="M250" s="268"/>
    </row>
    <row r="251" spans="1:13">
      <c r="A251" s="268"/>
      <c r="B251" s="465"/>
      <c r="C251" s="268"/>
      <c r="D251" s="268"/>
      <c r="E251" s="268"/>
      <c r="F251" s="268"/>
      <c r="G251" s="268"/>
      <c r="H251" s="268"/>
      <c r="I251" s="268"/>
      <c r="J251" s="268"/>
      <c r="K251" s="268"/>
      <c r="L251" s="268"/>
      <c r="M251" s="268"/>
    </row>
    <row r="252" spans="1:13">
      <c r="A252" s="268"/>
      <c r="B252" s="465"/>
      <c r="C252" s="268"/>
      <c r="D252" s="268"/>
      <c r="E252" s="268"/>
      <c r="F252" s="268"/>
      <c r="G252" s="268"/>
      <c r="H252" s="268"/>
      <c r="I252" s="268"/>
      <c r="J252" s="268"/>
      <c r="K252" s="268"/>
      <c r="L252" s="268"/>
      <c r="M252" s="268"/>
    </row>
    <row r="253" spans="1:13">
      <c r="A253" s="268"/>
      <c r="B253" s="465"/>
      <c r="C253" s="268"/>
      <c r="D253" s="268"/>
      <c r="E253" s="268"/>
      <c r="F253" s="268"/>
      <c r="G253" s="268"/>
      <c r="H253" s="268"/>
      <c r="I253" s="268"/>
      <c r="J253" s="268"/>
      <c r="K253" s="268"/>
      <c r="L253" s="268"/>
      <c r="M253" s="268"/>
    </row>
    <row r="254" spans="1:13">
      <c r="A254" s="268"/>
      <c r="B254" s="465"/>
      <c r="C254" s="268"/>
      <c r="D254" s="268"/>
      <c r="E254" s="268"/>
      <c r="F254" s="268"/>
      <c r="G254" s="268"/>
      <c r="H254" s="268"/>
      <c r="I254" s="268"/>
      <c r="J254" s="268"/>
      <c r="K254" s="268"/>
      <c r="L254" s="268"/>
      <c r="M254" s="268"/>
    </row>
    <row r="255" spans="1:13">
      <c r="A255" s="268"/>
      <c r="B255" s="465"/>
      <c r="C255" s="268"/>
      <c r="D255" s="268"/>
      <c r="E255" s="268"/>
      <c r="F255" s="268"/>
      <c r="G255" s="268"/>
      <c r="H255" s="268"/>
      <c r="I255" s="268"/>
      <c r="J255" s="268"/>
      <c r="K255" s="268"/>
      <c r="L255" s="268"/>
      <c r="M255" s="268"/>
    </row>
    <row r="256" spans="1:13">
      <c r="A256" s="268"/>
      <c r="B256" s="465"/>
      <c r="C256" s="268"/>
      <c r="D256" s="268"/>
      <c r="E256" s="268"/>
      <c r="F256" s="268"/>
      <c r="G256" s="268"/>
      <c r="H256" s="268"/>
      <c r="I256" s="268"/>
      <c r="J256" s="268"/>
      <c r="K256" s="268"/>
      <c r="L256" s="268"/>
      <c r="M256" s="268"/>
    </row>
    <row r="257" spans="1:13">
      <c r="A257" s="268"/>
      <c r="B257" s="465"/>
      <c r="C257" s="268"/>
      <c r="D257" s="268"/>
      <c r="E257" s="268"/>
      <c r="F257" s="268"/>
      <c r="G257" s="268"/>
      <c r="H257" s="268"/>
      <c r="I257" s="268"/>
      <c r="J257" s="268"/>
      <c r="K257" s="268"/>
      <c r="L257" s="268"/>
      <c r="M257" s="268"/>
    </row>
    <row r="258" spans="1:13">
      <c r="A258" s="268"/>
      <c r="B258" s="465"/>
      <c r="C258" s="268"/>
      <c r="D258" s="268"/>
      <c r="E258" s="268"/>
      <c r="F258" s="268"/>
      <c r="G258" s="268"/>
      <c r="H258" s="268"/>
      <c r="I258" s="268"/>
      <c r="J258" s="268"/>
      <c r="K258" s="268"/>
      <c r="L258" s="268"/>
      <c r="M258" s="268"/>
    </row>
    <row r="259" spans="1:13">
      <c r="A259" s="268"/>
      <c r="B259" s="465"/>
      <c r="C259" s="268"/>
      <c r="D259" s="268"/>
      <c r="E259" s="268"/>
      <c r="F259" s="268"/>
      <c r="G259" s="268"/>
      <c r="H259" s="268"/>
      <c r="I259" s="268"/>
      <c r="J259" s="268"/>
      <c r="K259" s="268"/>
      <c r="L259" s="268"/>
      <c r="M259" s="268"/>
    </row>
    <row r="260" spans="1:13">
      <c r="A260" s="268"/>
      <c r="B260" s="465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</row>
    <row r="261" spans="1:13">
      <c r="A261" s="268"/>
      <c r="B261" s="465"/>
      <c r="C261" s="268"/>
      <c r="D261" s="268"/>
      <c r="E261" s="268"/>
      <c r="F261" s="268"/>
      <c r="G261" s="268"/>
      <c r="H261" s="268"/>
      <c r="I261" s="268"/>
      <c r="J261" s="268"/>
      <c r="K261" s="268"/>
      <c r="L261" s="268"/>
      <c r="M261" s="268"/>
    </row>
    <row r="262" spans="1:13">
      <c r="A262" s="268"/>
      <c r="B262" s="465"/>
      <c r="C262" s="268"/>
      <c r="D262" s="268"/>
      <c r="E262" s="268"/>
      <c r="F262" s="268"/>
      <c r="G262" s="268"/>
      <c r="H262" s="268"/>
      <c r="I262" s="268"/>
      <c r="J262" s="268"/>
      <c r="K262" s="268"/>
      <c r="L262" s="268"/>
      <c r="M262" s="268"/>
    </row>
    <row r="263" spans="1:13">
      <c r="A263" s="268"/>
      <c r="B263" s="465"/>
      <c r="C263" s="268"/>
      <c r="D263" s="268"/>
      <c r="E263" s="268"/>
      <c r="F263" s="268"/>
      <c r="G263" s="268"/>
      <c r="H263" s="268"/>
      <c r="I263" s="268"/>
      <c r="J263" s="268"/>
      <c r="K263" s="268"/>
      <c r="L263" s="268"/>
      <c r="M263" s="268"/>
    </row>
    <row r="264" spans="1:13">
      <c r="A264" s="268"/>
      <c r="B264" s="465"/>
      <c r="C264" s="268"/>
      <c r="D264" s="268"/>
      <c r="E264" s="268"/>
      <c r="F264" s="268"/>
      <c r="G264" s="268"/>
      <c r="H264" s="268"/>
      <c r="I264" s="268"/>
      <c r="J264" s="268"/>
      <c r="K264" s="268"/>
      <c r="L264" s="268"/>
      <c r="M264" s="268"/>
    </row>
    <row r="265" spans="1:13">
      <c r="A265" s="268"/>
      <c r="B265" s="465"/>
      <c r="C265" s="268"/>
      <c r="D265" s="268"/>
      <c r="E265" s="268"/>
      <c r="F265" s="268"/>
      <c r="G265" s="268"/>
      <c r="H265" s="268"/>
      <c r="I265" s="268"/>
      <c r="J265" s="268"/>
      <c r="K265" s="268"/>
      <c r="L265" s="268"/>
      <c r="M265" s="268"/>
    </row>
    <row r="266" spans="1:13">
      <c r="A266" s="268"/>
      <c r="B266" s="465"/>
      <c r="C266" s="268"/>
      <c r="D266" s="268"/>
      <c r="E266" s="268"/>
      <c r="F266" s="268"/>
      <c r="G266" s="268"/>
      <c r="H266" s="268"/>
      <c r="I266" s="268"/>
      <c r="J266" s="268"/>
      <c r="K266" s="268"/>
      <c r="L266" s="268"/>
      <c r="M266" s="268"/>
    </row>
    <row r="267" spans="1:13">
      <c r="A267" s="268"/>
      <c r="B267" s="465"/>
      <c r="C267" s="268"/>
      <c r="D267" s="268"/>
      <c r="E267" s="268"/>
      <c r="F267" s="268"/>
      <c r="G267" s="268"/>
      <c r="H267" s="268"/>
      <c r="I267" s="268"/>
      <c r="J267" s="268"/>
      <c r="K267" s="268"/>
      <c r="L267" s="268"/>
      <c r="M267" s="268"/>
    </row>
    <row r="268" spans="1:13">
      <c r="A268" s="268"/>
      <c r="B268" s="465"/>
      <c r="C268" s="268"/>
      <c r="D268" s="268"/>
      <c r="E268" s="268"/>
      <c r="F268" s="268"/>
      <c r="G268" s="268"/>
      <c r="H268" s="268"/>
      <c r="I268" s="268"/>
      <c r="J268" s="268"/>
      <c r="K268" s="268"/>
      <c r="L268" s="268"/>
      <c r="M268" s="268"/>
    </row>
    <row r="269" spans="1:13">
      <c r="A269" s="268"/>
      <c r="B269" s="465"/>
      <c r="C269" s="268"/>
      <c r="D269" s="268"/>
      <c r="E269" s="268"/>
      <c r="F269" s="268"/>
      <c r="G269" s="268"/>
      <c r="H269" s="268"/>
      <c r="I269" s="268"/>
      <c r="J269" s="268"/>
      <c r="K269" s="268"/>
      <c r="L269" s="268"/>
      <c r="M269" s="268"/>
    </row>
    <row r="270" spans="1:13">
      <c r="A270" s="268"/>
      <c r="B270" s="465"/>
      <c r="C270" s="268"/>
      <c r="D270" s="268"/>
      <c r="E270" s="268"/>
      <c r="F270" s="268"/>
      <c r="G270" s="268"/>
      <c r="H270" s="268"/>
      <c r="I270" s="268"/>
      <c r="J270" s="268"/>
      <c r="K270" s="268"/>
      <c r="L270" s="268"/>
      <c r="M270" s="268"/>
    </row>
    <row r="271" spans="1:13">
      <c r="A271" s="268"/>
      <c r="B271" s="465"/>
      <c r="C271" s="268"/>
      <c r="D271" s="268"/>
      <c r="E271" s="268"/>
      <c r="F271" s="268"/>
      <c r="G271" s="268"/>
      <c r="H271" s="268"/>
      <c r="I271" s="268"/>
      <c r="J271" s="268"/>
      <c r="K271" s="268"/>
      <c r="L271" s="268"/>
      <c r="M271" s="268"/>
    </row>
    <row r="272" spans="1:13">
      <c r="A272" s="268"/>
      <c r="B272" s="465"/>
      <c r="C272" s="268"/>
      <c r="D272" s="268"/>
      <c r="E272" s="268"/>
      <c r="F272" s="268"/>
      <c r="G272" s="268"/>
      <c r="H272" s="268"/>
      <c r="I272" s="268"/>
      <c r="J272" s="268"/>
      <c r="K272" s="268"/>
      <c r="L272" s="268"/>
      <c r="M272" s="268"/>
    </row>
    <row r="273" spans="1:13">
      <c r="A273" s="268"/>
      <c r="B273" s="465"/>
      <c r="C273" s="268"/>
      <c r="D273" s="268"/>
      <c r="E273" s="268"/>
      <c r="F273" s="268"/>
      <c r="G273" s="268"/>
      <c r="H273" s="268"/>
      <c r="I273" s="268"/>
      <c r="J273" s="268"/>
      <c r="K273" s="268"/>
      <c r="L273" s="268"/>
      <c r="M273" s="268"/>
    </row>
    <row r="274" spans="1:13">
      <c r="A274" s="268"/>
      <c r="B274" s="465"/>
      <c r="C274" s="268"/>
      <c r="D274" s="268"/>
      <c r="E274" s="268"/>
      <c r="F274" s="268"/>
      <c r="G274" s="268"/>
      <c r="H274" s="268"/>
      <c r="I274" s="268"/>
      <c r="J274" s="268"/>
      <c r="K274" s="268"/>
      <c r="L274" s="268"/>
      <c r="M274" s="268"/>
    </row>
    <row r="275" spans="1:13">
      <c r="A275" s="268"/>
      <c r="B275" s="465"/>
      <c r="C275" s="268"/>
      <c r="D275" s="268"/>
      <c r="E275" s="268"/>
      <c r="F275" s="268"/>
      <c r="G275" s="268"/>
      <c r="H275" s="268"/>
      <c r="I275" s="268"/>
      <c r="J275" s="268"/>
      <c r="K275" s="268"/>
      <c r="L275" s="268"/>
      <c r="M275" s="268"/>
    </row>
    <row r="276" spans="1:13">
      <c r="A276" s="268"/>
      <c r="B276" s="465"/>
      <c r="C276" s="268"/>
      <c r="D276" s="268"/>
      <c r="E276" s="268"/>
      <c r="F276" s="268"/>
      <c r="G276" s="268"/>
      <c r="H276" s="268"/>
      <c r="I276" s="268"/>
      <c r="J276" s="268"/>
      <c r="K276" s="268"/>
      <c r="L276" s="268"/>
      <c r="M276" s="268"/>
    </row>
    <row r="277" spans="1:13">
      <c r="A277" s="268"/>
      <c r="B277" s="465"/>
      <c r="C277" s="268"/>
      <c r="D277" s="268"/>
      <c r="E277" s="268"/>
      <c r="F277" s="268"/>
      <c r="G277" s="268"/>
      <c r="H277" s="268"/>
      <c r="I277" s="268"/>
      <c r="J277" s="268"/>
      <c r="K277" s="268"/>
      <c r="L277" s="268"/>
      <c r="M277" s="268"/>
    </row>
    <row r="278" spans="1:13">
      <c r="A278" s="268"/>
      <c r="B278" s="465"/>
      <c r="C278" s="268"/>
      <c r="D278" s="268"/>
      <c r="E278" s="268"/>
      <c r="F278" s="268"/>
      <c r="G278" s="268"/>
      <c r="H278" s="268"/>
      <c r="I278" s="268"/>
      <c r="J278" s="268"/>
      <c r="K278" s="268"/>
      <c r="L278" s="268"/>
      <c r="M278" s="268"/>
    </row>
    <row r="279" spans="1:13">
      <c r="A279" s="268"/>
      <c r="B279" s="465"/>
      <c r="C279" s="268"/>
      <c r="D279" s="268"/>
      <c r="E279" s="268"/>
      <c r="F279" s="268"/>
      <c r="G279" s="268"/>
      <c r="H279" s="268"/>
      <c r="I279" s="268"/>
      <c r="J279" s="268"/>
      <c r="K279" s="268"/>
      <c r="L279" s="268"/>
      <c r="M279" s="268"/>
    </row>
    <row r="280" spans="1:13">
      <c r="A280" s="268"/>
      <c r="B280" s="465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</row>
    <row r="281" spans="1:13">
      <c r="A281" s="268"/>
      <c r="B281" s="465"/>
      <c r="C281" s="268"/>
      <c r="D281" s="268"/>
      <c r="E281" s="268"/>
      <c r="F281" s="268"/>
      <c r="G281" s="268"/>
      <c r="H281" s="268"/>
      <c r="I281" s="268"/>
      <c r="J281" s="268"/>
      <c r="K281" s="268"/>
      <c r="L281" s="268"/>
      <c r="M281" s="268"/>
    </row>
    <row r="282" spans="1:13">
      <c r="A282" s="268"/>
      <c r="B282" s="465"/>
      <c r="C282" s="268"/>
      <c r="D282" s="268"/>
      <c r="E282" s="268"/>
      <c r="F282" s="268"/>
      <c r="G282" s="268"/>
      <c r="H282" s="268"/>
      <c r="I282" s="268"/>
      <c r="J282" s="268"/>
      <c r="K282" s="268"/>
      <c r="L282" s="268"/>
      <c r="M282" s="268"/>
    </row>
    <row r="283" spans="1:13">
      <c r="A283" s="268"/>
      <c r="B283" s="465"/>
      <c r="C283" s="268"/>
      <c r="D283" s="268"/>
      <c r="E283" s="268"/>
      <c r="F283" s="268"/>
      <c r="G283" s="268"/>
      <c r="H283" s="268"/>
      <c r="I283" s="268"/>
      <c r="J283" s="268"/>
      <c r="K283" s="268"/>
      <c r="L283" s="268"/>
      <c r="M283" s="268"/>
    </row>
    <row r="284" spans="1:13">
      <c r="A284" s="268"/>
      <c r="B284" s="465"/>
      <c r="C284" s="268"/>
      <c r="D284" s="268"/>
      <c r="E284" s="268"/>
      <c r="F284" s="268"/>
      <c r="G284" s="268"/>
      <c r="H284" s="268"/>
      <c r="I284" s="268"/>
      <c r="J284" s="268"/>
      <c r="K284" s="268"/>
      <c r="L284" s="268"/>
      <c r="M284" s="268"/>
    </row>
    <row r="285" spans="1:13">
      <c r="A285" s="268"/>
      <c r="B285" s="465"/>
      <c r="C285" s="268"/>
      <c r="D285" s="268"/>
      <c r="E285" s="268"/>
      <c r="F285" s="268"/>
      <c r="G285" s="268"/>
      <c r="H285" s="268"/>
      <c r="I285" s="268"/>
      <c r="J285" s="268"/>
      <c r="K285" s="268"/>
      <c r="L285" s="268"/>
      <c r="M285" s="268"/>
    </row>
    <row r="286" spans="1:13">
      <c r="A286" s="268"/>
      <c r="B286" s="465"/>
      <c r="C286" s="268"/>
      <c r="D286" s="268"/>
      <c r="E286" s="268"/>
      <c r="F286" s="268"/>
      <c r="G286" s="268"/>
      <c r="H286" s="268"/>
      <c r="I286" s="268"/>
      <c r="J286" s="268"/>
      <c r="K286" s="268"/>
      <c r="L286" s="268"/>
      <c r="M286" s="268"/>
    </row>
    <row r="287" spans="1:13">
      <c r="A287" s="268"/>
      <c r="B287" s="465"/>
      <c r="C287" s="268"/>
      <c r="D287" s="268"/>
      <c r="E287" s="268"/>
      <c r="F287" s="268"/>
      <c r="G287" s="268"/>
      <c r="H287" s="268"/>
      <c r="I287" s="268"/>
      <c r="J287" s="268"/>
      <c r="K287" s="268"/>
      <c r="L287" s="268"/>
      <c r="M287" s="268"/>
    </row>
    <row r="288" spans="1:13">
      <c r="A288" s="268"/>
      <c r="B288" s="465"/>
      <c r="C288" s="268"/>
      <c r="D288" s="268"/>
      <c r="E288" s="268"/>
      <c r="F288" s="268"/>
      <c r="G288" s="268"/>
      <c r="H288" s="268"/>
      <c r="I288" s="268"/>
      <c r="J288" s="268"/>
      <c r="K288" s="268"/>
      <c r="L288" s="268"/>
      <c r="M288" s="268"/>
    </row>
    <row r="289" spans="1:13">
      <c r="A289" s="268"/>
      <c r="B289" s="465"/>
      <c r="C289" s="268"/>
      <c r="D289" s="268"/>
      <c r="E289" s="268"/>
      <c r="F289" s="268"/>
      <c r="G289" s="268"/>
      <c r="H289" s="268"/>
      <c r="I289" s="268"/>
      <c r="J289" s="268"/>
      <c r="K289" s="268"/>
      <c r="L289" s="268"/>
      <c r="M289" s="268"/>
    </row>
    <row r="290" spans="1:13">
      <c r="A290" s="268"/>
      <c r="B290" s="465"/>
      <c r="C290" s="268"/>
      <c r="D290" s="268"/>
      <c r="E290" s="268"/>
      <c r="F290" s="268"/>
      <c r="G290" s="268"/>
      <c r="H290" s="268"/>
      <c r="I290" s="268"/>
      <c r="J290" s="268"/>
      <c r="K290" s="268"/>
      <c r="L290" s="268"/>
      <c r="M290" s="268"/>
    </row>
    <row r="291" spans="1:13">
      <c r="A291" s="268"/>
      <c r="B291" s="465"/>
      <c r="C291" s="268"/>
      <c r="D291" s="268"/>
      <c r="E291" s="268"/>
      <c r="F291" s="268"/>
      <c r="G291" s="268"/>
      <c r="H291" s="268"/>
      <c r="I291" s="268"/>
      <c r="J291" s="268"/>
      <c r="K291" s="268"/>
      <c r="L291" s="268"/>
      <c r="M291" s="268"/>
    </row>
    <row r="292" spans="1:13">
      <c r="A292" s="268"/>
      <c r="B292" s="465"/>
      <c r="C292" s="268"/>
      <c r="D292" s="268"/>
      <c r="E292" s="268"/>
      <c r="F292" s="268"/>
      <c r="G292" s="268"/>
      <c r="H292" s="268"/>
      <c r="I292" s="268"/>
      <c r="J292" s="268"/>
      <c r="K292" s="268"/>
      <c r="L292" s="268"/>
      <c r="M292" s="268"/>
    </row>
    <row r="293" spans="1:13">
      <c r="A293" s="268"/>
      <c r="B293" s="465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</row>
    <row r="294" spans="1:13">
      <c r="A294" s="268"/>
      <c r="B294" s="465"/>
      <c r="C294" s="268"/>
      <c r="D294" s="268"/>
      <c r="E294" s="268"/>
      <c r="F294" s="268"/>
      <c r="G294" s="268"/>
      <c r="H294" s="268"/>
      <c r="I294" s="268"/>
      <c r="J294" s="268"/>
      <c r="K294" s="268"/>
      <c r="L294" s="268"/>
      <c r="M294" s="268"/>
    </row>
    <row r="295" spans="1:13">
      <c r="A295" s="268"/>
      <c r="B295" s="465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</row>
    <row r="296" spans="1:13">
      <c r="A296" s="268"/>
      <c r="B296" s="465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</row>
    <row r="297" spans="1:13">
      <c r="A297" s="268"/>
      <c r="B297" s="465"/>
      <c r="C297" s="268"/>
      <c r="D297" s="268"/>
      <c r="E297" s="268"/>
      <c r="F297" s="268"/>
      <c r="G297" s="268"/>
      <c r="H297" s="268"/>
      <c r="I297" s="268"/>
      <c r="J297" s="268"/>
      <c r="K297" s="268"/>
      <c r="L297" s="268"/>
      <c r="M297" s="268"/>
    </row>
    <row r="298" spans="1:13">
      <c r="A298" s="268"/>
      <c r="B298" s="465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</row>
    <row r="299" spans="1:13">
      <c r="A299" s="268"/>
      <c r="B299" s="465"/>
      <c r="C299" s="268"/>
      <c r="D299" s="268"/>
      <c r="E299" s="268"/>
      <c r="F299" s="268"/>
      <c r="G299" s="268"/>
      <c r="H299" s="268"/>
      <c r="I299" s="268"/>
      <c r="J299" s="268"/>
      <c r="K299" s="268"/>
      <c r="L299" s="268"/>
      <c r="M299" s="268"/>
    </row>
    <row r="300" spans="1:13">
      <c r="A300" s="268"/>
      <c r="B300" s="465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</row>
    <row r="301" spans="1:13">
      <c r="A301" s="268"/>
      <c r="B301" s="465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</row>
    <row r="302" spans="1:13">
      <c r="A302" s="268"/>
      <c r="B302" s="465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</row>
    <row r="303" spans="1:13">
      <c r="A303" s="268"/>
      <c r="B303" s="465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</row>
    <row r="304" spans="1:13">
      <c r="A304" s="268"/>
      <c r="B304" s="465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</row>
    <row r="305" spans="1:13">
      <c r="A305" s="268"/>
      <c r="B305" s="465"/>
      <c r="C305" s="268"/>
      <c r="D305" s="268"/>
      <c r="E305" s="268"/>
      <c r="F305" s="268"/>
      <c r="G305" s="268"/>
      <c r="H305" s="268"/>
      <c r="I305" s="268"/>
      <c r="J305" s="268"/>
      <c r="K305" s="268"/>
      <c r="L305" s="268"/>
      <c r="M305" s="268"/>
    </row>
    <row r="306" spans="1:13">
      <c r="A306" s="268"/>
      <c r="B306" s="465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</row>
    <row r="307" spans="1:13">
      <c r="A307" s="268"/>
      <c r="B307" s="465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</row>
    <row r="308" spans="1:13">
      <c r="A308" s="268"/>
      <c r="B308" s="465"/>
      <c r="C308" s="268"/>
      <c r="D308" s="268"/>
    </row>
    <row r="309" spans="1:13">
      <c r="A309" s="268"/>
      <c r="B309" s="465"/>
      <c r="C309" s="268"/>
      <c r="D309" s="268"/>
    </row>
    <row r="310" spans="1:13">
      <c r="A310" s="268"/>
      <c r="B310" s="465"/>
      <c r="C310" s="268"/>
      <c r="D310" s="268"/>
    </row>
    <row r="311" spans="1:13">
      <c r="A311" s="268"/>
      <c r="B311" s="465"/>
      <c r="C311" s="268"/>
      <c r="D311" s="268"/>
    </row>
    <row r="312" spans="1:13">
      <c r="A312" s="268"/>
      <c r="B312" s="465"/>
      <c r="C312" s="268"/>
      <c r="D312" s="268"/>
    </row>
    <row r="313" spans="1:13">
      <c r="A313" s="268"/>
      <c r="B313" s="465"/>
      <c r="C313" s="268"/>
      <c r="D313" s="268"/>
    </row>
  </sheetData>
  <pageMargins left="0.7" right="0.7" top="0.75" bottom="0.75" header="0.3" footer="0.3"/>
  <pageSetup paperSize="9" orientation="portrait" r:id="rId1"/>
  <headerFooter>
    <oddHeader>&amp;L&amp;"Calibri,Regular"&amp;10</oddHeader>
    <evenHeader>&amp;L&amp;"Calibri,Regular"&amp;10</evenHeader>
    <firstHeader>&amp;L&amp;"Calibri,Regular"&amp;10</first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0AB2FF2A-E482-472B-BB55-2195AEA65EB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16</vt:i4>
      </vt:variant>
      <vt:variant>
        <vt:lpstr>Adlandırılmış Aralıklar</vt:lpstr>
      </vt:variant>
      <vt:variant>
        <vt:i4>10</vt:i4>
      </vt:variant>
    </vt:vector>
  </HeadingPairs>
  <TitlesOfParts>
    <vt:vector size="26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'2021'!_Hlk107414039</vt:lpstr>
      <vt:lpstr>'2011'!Yazdırma_Alanı</vt:lpstr>
      <vt:lpstr>'2012'!Yazdırma_Alanı</vt:lpstr>
      <vt:lpstr>'2013'!Yazdırma_Alanı</vt:lpstr>
      <vt:lpstr>'2014'!Yazdırma_Alanı</vt:lpstr>
      <vt:lpstr>'2015'!Yazdırma_Alanı</vt:lpstr>
      <vt:lpstr>'2016'!Yazdırma_Alanı</vt:lpstr>
      <vt:lpstr>'2017'!Yazdırma_Alanı</vt:lpstr>
      <vt:lpstr>'2018'!Yazdırma_Alanı</vt:lpstr>
      <vt:lpstr>'2011'!Yazdırma_Başlıkları</vt:lpstr>
    </vt:vector>
  </TitlesOfParts>
  <Company>ARACI KURULUŞLAR BİRLİĞİ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yedek1 egit</dc:creator>
  <cp:lastModifiedBy>Deniz Kahraman</cp:lastModifiedBy>
  <cp:lastPrinted>2024-03-05T13:59:46Z</cp:lastPrinted>
  <dcterms:created xsi:type="dcterms:W3CDTF">2003-01-13T08:14:43Z</dcterms:created>
  <dcterms:modified xsi:type="dcterms:W3CDTF">2026-07-21T11:15:51Z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268d87d0-7ed0-436a-b60d-38a0a22145ec</vt:lpwstr>
  </property>
  <property fmtid="{D5CDD505-2E9C-101B-9397-08002B2CF9AE}" pid="3" name="bjDocumentSecurityLabel">
    <vt:lpwstr>No Marking</vt:lpwstr>
  </property>
  <property fmtid="{D5CDD505-2E9C-101B-9397-08002B2CF9AE}" pid="4" name="bjSaver">
    <vt:lpwstr>XLW9Fxh+GzBDrglUK6WxdppGXGtNSZYu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